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ic\Documents\"/>
    </mc:Choice>
  </mc:AlternateContent>
  <bookViews>
    <workbookView xWindow="0" yWindow="0" windowWidth="0" windowHeight="0"/>
  </bookViews>
  <sheets>
    <sheet name="Rekapitulace zakázky" sheetId="1" r:id="rId1"/>
    <sheet name="001 - 1.NP" sheetId="2" r:id="rId2"/>
    <sheet name="002 - 2.NP" sheetId="3" r:id="rId3"/>
    <sheet name="003 - 3.NP" sheetId="4" r:id="rId4"/>
    <sheet name="004 - VRN" sheetId="5" r:id="rId5"/>
    <sheet name="Pokyny pro vyplnění" sheetId="6" r:id="rId6"/>
  </sheets>
  <definedNames>
    <definedName name="_xlnm.Print_Area" localSheetId="0">'Rekapitulace zakázky'!$D$4:$AO$36,'Rekapitulace zakázky'!$C$42:$AQ$59</definedName>
    <definedName name="_xlnm.Print_Titles" localSheetId="0">'Rekapitulace zakázky'!$52:$52</definedName>
    <definedName name="_xlnm._FilterDatabase" localSheetId="1" hidden="1">'001 - 1.NP'!$C$89:$K$830</definedName>
    <definedName name="_xlnm.Print_Area" localSheetId="1">'001 - 1.NP'!$C$4:$J$39,'001 - 1.NP'!$C$45:$J$71,'001 - 1.NP'!$C$77:$T$830</definedName>
    <definedName name="_xlnm.Print_Titles" localSheetId="1">'001 - 1.NP'!$89:$89</definedName>
    <definedName name="_xlnm._FilterDatabase" localSheetId="2" hidden="1">'002 - 2.NP'!$C$87:$K$920</definedName>
    <definedName name="_xlnm.Print_Area" localSheetId="2">'002 - 2.NP'!$C$4:$J$39,'002 - 2.NP'!$C$45:$J$69,'002 - 2.NP'!$C$75:$T$920</definedName>
    <definedName name="_xlnm.Print_Titles" localSheetId="2">'002 - 2.NP'!$87:$87</definedName>
    <definedName name="_xlnm._FilterDatabase" localSheetId="3" hidden="1">'003 - 3.NP'!$C$86:$K$680</definedName>
    <definedName name="_xlnm.Print_Area" localSheetId="3">'003 - 3.NP'!$C$4:$J$39,'003 - 3.NP'!$C$45:$J$68,'003 - 3.NP'!$C$74:$T$680</definedName>
    <definedName name="_xlnm.Print_Titles" localSheetId="3">'003 - 3.NP'!$86:$86</definedName>
    <definedName name="_xlnm._FilterDatabase" localSheetId="4" hidden="1">'004 - VRN'!$C$83:$K$107</definedName>
    <definedName name="_xlnm.Print_Area" localSheetId="4">'004 - VRN'!$C$4:$J$39,'004 - VRN'!$C$45:$J$65,'004 - VRN'!$C$71:$T$107</definedName>
    <definedName name="_xlnm.Print_Titles" localSheetId="4">'004 - VRN'!$83:$83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5"/>
  <c r="BH105"/>
  <c r="BG105"/>
  <c r="BF105"/>
  <c r="T105"/>
  <c r="T104"/>
  <c r="R105"/>
  <c r="R104"/>
  <c r="P105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T90"/>
  <c r="R91"/>
  <c r="R90"/>
  <c r="P91"/>
  <c r="P90"/>
  <c r="BI87"/>
  <c r="BH87"/>
  <c r="BG87"/>
  <c r="BF87"/>
  <c r="T87"/>
  <c r="T86"/>
  <c r="R87"/>
  <c r="R86"/>
  <c r="P87"/>
  <c r="P86"/>
  <c r="J81"/>
  <c r="F80"/>
  <c r="F78"/>
  <c r="E76"/>
  <c r="J55"/>
  <c r="F54"/>
  <c r="F52"/>
  <c r="E50"/>
  <c r="J21"/>
  <c r="E21"/>
  <c r="J80"/>
  <c r="J20"/>
  <c r="J18"/>
  <c r="E18"/>
  <c r="F55"/>
  <c r="J17"/>
  <c r="J12"/>
  <c r="J52"/>
  <c r="E7"/>
  <c r="E48"/>
  <c i="4" r="R368"/>
  <c r="P368"/>
  <c r="J37"/>
  <c r="J36"/>
  <c i="1" r="AY57"/>
  <c i="4" r="J35"/>
  <c i="1" r="AX57"/>
  <c i="4" r="BI631"/>
  <c r="BH631"/>
  <c r="BG631"/>
  <c r="BF631"/>
  <c r="T631"/>
  <c r="T630"/>
  <c r="R631"/>
  <c r="R630"/>
  <c r="P631"/>
  <c r="P630"/>
  <c r="BI627"/>
  <c r="BH627"/>
  <c r="BG627"/>
  <c r="BF627"/>
  <c r="T627"/>
  <c r="R627"/>
  <c r="P627"/>
  <c r="BI624"/>
  <c r="BH624"/>
  <c r="BG624"/>
  <c r="BF624"/>
  <c r="T624"/>
  <c r="R624"/>
  <c r="P624"/>
  <c r="BI574"/>
  <c r="BH574"/>
  <c r="BG574"/>
  <c r="BF574"/>
  <c r="T574"/>
  <c r="R574"/>
  <c r="P574"/>
  <c r="BI572"/>
  <c r="BH572"/>
  <c r="BG572"/>
  <c r="BF572"/>
  <c r="T572"/>
  <c r="R572"/>
  <c r="P572"/>
  <c r="BI569"/>
  <c r="BH569"/>
  <c r="BG569"/>
  <c r="BF569"/>
  <c r="T569"/>
  <c r="R569"/>
  <c r="P569"/>
  <c r="BI519"/>
  <c r="BH519"/>
  <c r="BG519"/>
  <c r="BF519"/>
  <c r="T519"/>
  <c r="R519"/>
  <c r="P519"/>
  <c r="BI469"/>
  <c r="BH469"/>
  <c r="BG469"/>
  <c r="BF469"/>
  <c r="T469"/>
  <c r="R469"/>
  <c r="P469"/>
  <c r="BI419"/>
  <c r="BH419"/>
  <c r="BG419"/>
  <c r="BF419"/>
  <c r="T419"/>
  <c r="R419"/>
  <c r="P419"/>
  <c r="BI369"/>
  <c r="BH369"/>
  <c r="BG369"/>
  <c r="BF369"/>
  <c r="T369"/>
  <c r="R369"/>
  <c r="P369"/>
  <c r="BI366"/>
  <c r="BH366"/>
  <c r="BG366"/>
  <c r="BF366"/>
  <c r="T366"/>
  <c r="R366"/>
  <c r="P366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01"/>
  <c r="BH101"/>
  <c r="BG101"/>
  <c r="BF101"/>
  <c r="T101"/>
  <c r="R101"/>
  <c r="P101"/>
  <c r="BI98"/>
  <c r="BH98"/>
  <c r="BG98"/>
  <c r="BF98"/>
  <c r="T98"/>
  <c r="R98"/>
  <c r="P98"/>
  <c r="BI93"/>
  <c r="BH93"/>
  <c r="BG93"/>
  <c r="BF93"/>
  <c r="T93"/>
  <c r="R93"/>
  <c r="P93"/>
  <c r="BI90"/>
  <c r="BH90"/>
  <c r="BG90"/>
  <c r="BF90"/>
  <c r="T90"/>
  <c r="R90"/>
  <c r="P90"/>
  <c r="J84"/>
  <c r="F83"/>
  <c r="F81"/>
  <c r="E79"/>
  <c r="J55"/>
  <c r="F54"/>
  <c r="F52"/>
  <c r="E50"/>
  <c r="J21"/>
  <c r="E21"/>
  <c r="J83"/>
  <c r="J20"/>
  <c r="J18"/>
  <c r="E18"/>
  <c r="F55"/>
  <c r="J17"/>
  <c r="J12"/>
  <c r="J52"/>
  <c r="E7"/>
  <c r="E77"/>
  <c i="3" r="J37"/>
  <c r="J36"/>
  <c i="1" r="AY56"/>
  <c i="3" r="J35"/>
  <c i="1" r="AX56"/>
  <c i="3" r="BI871"/>
  <c r="BH871"/>
  <c r="BG871"/>
  <c r="BF871"/>
  <c r="T871"/>
  <c r="R871"/>
  <c r="P871"/>
  <c r="BI821"/>
  <c r="BH821"/>
  <c r="BG821"/>
  <c r="BF821"/>
  <c r="T821"/>
  <c r="R821"/>
  <c r="P821"/>
  <c r="BI771"/>
  <c r="BH771"/>
  <c r="BG771"/>
  <c r="BF771"/>
  <c r="T771"/>
  <c r="R771"/>
  <c r="P771"/>
  <c r="BI721"/>
  <c r="BH721"/>
  <c r="BG721"/>
  <c r="BF721"/>
  <c r="T721"/>
  <c r="R721"/>
  <c r="P721"/>
  <c r="BI671"/>
  <c r="BH671"/>
  <c r="BG671"/>
  <c r="BF671"/>
  <c r="T671"/>
  <c r="R671"/>
  <c r="P671"/>
  <c r="BI620"/>
  <c r="BH620"/>
  <c r="BG620"/>
  <c r="BF620"/>
  <c r="T620"/>
  <c r="T619"/>
  <c r="R620"/>
  <c r="R619"/>
  <c r="P620"/>
  <c r="P619"/>
  <c r="BI616"/>
  <c r="BH616"/>
  <c r="BG616"/>
  <c r="BF616"/>
  <c r="T616"/>
  <c r="R616"/>
  <c r="P616"/>
  <c r="BI613"/>
  <c r="BH613"/>
  <c r="BG613"/>
  <c r="BF613"/>
  <c r="T613"/>
  <c r="R613"/>
  <c r="P613"/>
  <c r="BI563"/>
  <c r="BH563"/>
  <c r="BG563"/>
  <c r="BF563"/>
  <c r="T563"/>
  <c r="R563"/>
  <c r="P563"/>
  <c r="BI561"/>
  <c r="BH561"/>
  <c r="BG561"/>
  <c r="BF561"/>
  <c r="T561"/>
  <c r="R561"/>
  <c r="P561"/>
  <c r="BI558"/>
  <c r="BH558"/>
  <c r="BG558"/>
  <c r="BF558"/>
  <c r="T558"/>
  <c r="R558"/>
  <c r="P558"/>
  <c r="BI508"/>
  <c r="BH508"/>
  <c r="BG508"/>
  <c r="BF508"/>
  <c r="T508"/>
  <c r="R508"/>
  <c r="P508"/>
  <c r="BI458"/>
  <c r="BH458"/>
  <c r="BG458"/>
  <c r="BF458"/>
  <c r="T458"/>
  <c r="R458"/>
  <c r="P458"/>
  <c r="BI408"/>
  <c r="BH408"/>
  <c r="BG408"/>
  <c r="BF408"/>
  <c r="T408"/>
  <c r="R408"/>
  <c r="P408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02"/>
  <c r="BH102"/>
  <c r="BG102"/>
  <c r="BF102"/>
  <c r="T102"/>
  <c r="R102"/>
  <c r="P102"/>
  <c r="BI99"/>
  <c r="BH99"/>
  <c r="BG99"/>
  <c r="BF99"/>
  <c r="T99"/>
  <c r="R99"/>
  <c r="P99"/>
  <c r="BI94"/>
  <c r="BH94"/>
  <c r="BG94"/>
  <c r="BF94"/>
  <c r="T94"/>
  <c r="R94"/>
  <c r="P94"/>
  <c r="BI91"/>
  <c r="BH91"/>
  <c r="BG91"/>
  <c r="BF91"/>
  <c r="T91"/>
  <c r="R91"/>
  <c r="P91"/>
  <c r="J85"/>
  <c r="F84"/>
  <c r="F82"/>
  <c r="E80"/>
  <c r="J55"/>
  <c r="F54"/>
  <c r="F52"/>
  <c r="E50"/>
  <c r="J21"/>
  <c r="E21"/>
  <c r="J54"/>
  <c r="J20"/>
  <c r="J18"/>
  <c r="E18"/>
  <c r="F55"/>
  <c r="J17"/>
  <c r="J12"/>
  <c r="J82"/>
  <c r="E7"/>
  <c r="E48"/>
  <c i="2" r="J37"/>
  <c r="J36"/>
  <c i="1" r="AY55"/>
  <c i="2" r="J35"/>
  <c i="1" r="AX55"/>
  <c i="2" r="BI799"/>
  <c r="BH799"/>
  <c r="BG799"/>
  <c r="BF799"/>
  <c r="T799"/>
  <c r="R799"/>
  <c r="P799"/>
  <c r="BI767"/>
  <c r="BH767"/>
  <c r="BG767"/>
  <c r="BF767"/>
  <c r="T767"/>
  <c r="R767"/>
  <c r="P767"/>
  <c r="BI735"/>
  <c r="BH735"/>
  <c r="BG735"/>
  <c r="BF735"/>
  <c r="T735"/>
  <c r="R735"/>
  <c r="P735"/>
  <c r="BI703"/>
  <c r="BH703"/>
  <c r="BG703"/>
  <c r="BF703"/>
  <c r="T703"/>
  <c r="R703"/>
  <c r="P703"/>
  <c r="BI671"/>
  <c r="BH671"/>
  <c r="BG671"/>
  <c r="BF671"/>
  <c r="T671"/>
  <c r="R671"/>
  <c r="P671"/>
  <c r="BI638"/>
  <c r="BH638"/>
  <c r="BG638"/>
  <c r="BF638"/>
  <c r="T638"/>
  <c r="T637"/>
  <c r="R638"/>
  <c r="R637"/>
  <c r="P638"/>
  <c r="P637"/>
  <c r="BI634"/>
  <c r="BH634"/>
  <c r="BG634"/>
  <c r="BF634"/>
  <c r="T634"/>
  <c r="R634"/>
  <c r="P634"/>
  <c r="BI631"/>
  <c r="BH631"/>
  <c r="BG631"/>
  <c r="BF631"/>
  <c r="T631"/>
  <c r="R631"/>
  <c r="P631"/>
  <c r="BI599"/>
  <c r="BH599"/>
  <c r="BG599"/>
  <c r="BF599"/>
  <c r="T599"/>
  <c r="R599"/>
  <c r="P599"/>
  <c r="BI597"/>
  <c r="BH597"/>
  <c r="BG597"/>
  <c r="BF597"/>
  <c r="T597"/>
  <c r="R597"/>
  <c r="P597"/>
  <c r="BI594"/>
  <c r="BH594"/>
  <c r="BG594"/>
  <c r="BF594"/>
  <c r="T594"/>
  <c r="R594"/>
  <c r="P594"/>
  <c r="BI562"/>
  <c r="BH562"/>
  <c r="BG562"/>
  <c r="BF562"/>
  <c r="T562"/>
  <c r="R562"/>
  <c r="P562"/>
  <c r="BI530"/>
  <c r="BH530"/>
  <c r="BG530"/>
  <c r="BF530"/>
  <c r="T530"/>
  <c r="R530"/>
  <c r="P530"/>
  <c r="BI498"/>
  <c r="BH498"/>
  <c r="BG498"/>
  <c r="BF498"/>
  <c r="T498"/>
  <c r="R498"/>
  <c r="P498"/>
  <c r="BI466"/>
  <c r="BH466"/>
  <c r="BG466"/>
  <c r="BF466"/>
  <c r="T466"/>
  <c r="R466"/>
  <c r="P466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66"/>
  <c r="BH366"/>
  <c r="BG366"/>
  <c r="BF366"/>
  <c r="T366"/>
  <c r="T331"/>
  <c r="R366"/>
  <c r="R331"/>
  <c r="P366"/>
  <c r="P331"/>
  <c r="BI332"/>
  <c r="BH332"/>
  <c r="BG332"/>
  <c r="BF332"/>
  <c r="T332"/>
  <c r="R332"/>
  <c r="P332"/>
  <c r="BI326"/>
  <c r="BH326"/>
  <c r="BG326"/>
  <c r="BF326"/>
  <c r="T326"/>
  <c r="R326"/>
  <c r="P326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F86"/>
  <c r="F84"/>
  <c r="E82"/>
  <c r="J55"/>
  <c r="F54"/>
  <c r="F52"/>
  <c r="E50"/>
  <c r="J21"/>
  <c r="E21"/>
  <c r="J86"/>
  <c r="J20"/>
  <c r="J18"/>
  <c r="E18"/>
  <c r="F87"/>
  <c r="J17"/>
  <c r="J12"/>
  <c r="J84"/>
  <c r="E7"/>
  <c r="E80"/>
  <c i="1" r="L50"/>
  <c r="AM50"/>
  <c r="AM49"/>
  <c r="L49"/>
  <c r="AM47"/>
  <c r="L47"/>
  <c r="L45"/>
  <c r="L44"/>
  <c i="2" r="BK409"/>
  <c r="J198"/>
  <c r="J289"/>
  <c r="BK244"/>
  <c r="J232"/>
  <c r="J270"/>
  <c r="J186"/>
  <c r="J236"/>
  <c r="BK251"/>
  <c r="BK174"/>
  <c r="J597"/>
  <c r="BK439"/>
  <c r="J228"/>
  <c r="J102"/>
  <c r="BK597"/>
  <c r="J423"/>
  <c r="BK242"/>
  <c r="J638"/>
  <c r="BK255"/>
  <c r="BK158"/>
  <c r="J287"/>
  <c r="BK594"/>
  <c r="BK421"/>
  <c r="J302"/>
  <c r="BK152"/>
  <c r="BK441"/>
  <c r="J425"/>
  <c r="J316"/>
  <c r="J294"/>
  <c r="J281"/>
  <c r="BK190"/>
  <c r="J703"/>
  <c r="BK461"/>
  <c r="J421"/>
  <c r="BK296"/>
  <c r="BK253"/>
  <c r="J135"/>
  <c r="J298"/>
  <c r="J230"/>
  <c r="J150"/>
  <c i="3" r="BK299"/>
  <c r="J245"/>
  <c r="J172"/>
  <c r="BK327"/>
  <c r="BK182"/>
  <c r="BK293"/>
  <c r="J247"/>
  <c r="J212"/>
  <c r="BK172"/>
  <c r="J313"/>
  <c r="J243"/>
  <c r="J186"/>
  <c r="BK821"/>
  <c r="J345"/>
  <c r="BK266"/>
  <c r="J194"/>
  <c r="BK309"/>
  <c r="BK255"/>
  <c r="BK335"/>
  <c r="BK508"/>
  <c r="BK168"/>
  <c r="BK237"/>
  <c r="BK355"/>
  <c r="J317"/>
  <c r="BK210"/>
  <c r="J309"/>
  <c r="J259"/>
  <c r="BK251"/>
  <c r="J168"/>
  <c r="J771"/>
  <c r="BK458"/>
  <c r="J315"/>
  <c r="J295"/>
  <c r="J249"/>
  <c r="J204"/>
  <c i="4" r="J256"/>
  <c r="J350"/>
  <c r="BK285"/>
  <c r="BK342"/>
  <c r="BK295"/>
  <c r="J232"/>
  <c r="BK179"/>
  <c r="BK318"/>
  <c r="J312"/>
  <c r="BK219"/>
  <c r="BK173"/>
  <c r="J215"/>
  <c r="J338"/>
  <c r="J237"/>
  <c r="BK574"/>
  <c r="J346"/>
  <c r="BK243"/>
  <c r="BK90"/>
  <c r="BK519"/>
  <c r="BK304"/>
  <c r="J219"/>
  <c r="BK171"/>
  <c r="J277"/>
  <c r="J221"/>
  <c r="J93"/>
  <c r="J252"/>
  <c r="BK197"/>
  <c r="BK281"/>
  <c r="J279"/>
  <c r="J348"/>
  <c r="J211"/>
  <c i="5" r="BK87"/>
  <c i="2" r="BK415"/>
  <c r="BK332"/>
  <c r="J93"/>
  <c r="J172"/>
  <c r="BK210"/>
  <c r="BK172"/>
  <c r="J314"/>
  <c r="J138"/>
  <c r="BK463"/>
  <c r="J409"/>
  <c r="J206"/>
  <c r="J735"/>
  <c r="BK447"/>
  <c r="J279"/>
  <c r="J184"/>
  <c r="J164"/>
  <c r="BK429"/>
  <c r="BK281"/>
  <c r="J445"/>
  <c r="BK318"/>
  <c r="J226"/>
  <c r="BK437"/>
  <c r="J407"/>
  <c r="BK289"/>
  <c r="J194"/>
  <c r="J141"/>
  <c r="J466"/>
  <c r="J431"/>
  <c r="BK259"/>
  <c r="J312"/>
  <c r="BK144"/>
  <c r="BK176"/>
  <c i="3" r="J297"/>
  <c r="J226"/>
  <c r="BK339"/>
  <c r="J311"/>
  <c r="J268"/>
  <c r="J264"/>
  <c r="J210"/>
  <c r="BK162"/>
  <c r="BK278"/>
  <c r="J208"/>
  <c r="J671"/>
  <c r="J303"/>
  <c r="BK215"/>
  <c r="BK317"/>
  <c r="BK358"/>
  <c r="BK620"/>
  <c r="J196"/>
  <c r="J561"/>
  <c r="BK241"/>
  <c r="J288"/>
  <c r="J353"/>
  <c r="J182"/>
  <c r="J558"/>
  <c r="BK337"/>
  <c r="J291"/>
  <c r="J221"/>
  <c i="4" r="BK266"/>
  <c r="BK98"/>
  <c r="J173"/>
  <c r="BK314"/>
  <c r="J241"/>
  <c r="BK189"/>
  <c r="J302"/>
  <c r="J270"/>
  <c r="J177"/>
  <c r="J187"/>
  <c r="BK270"/>
  <c r="J207"/>
  <c r="J469"/>
  <c r="BK241"/>
  <c r="J627"/>
  <c r="J324"/>
  <c r="J225"/>
  <c r="J318"/>
  <c r="BK248"/>
  <c r="BK177"/>
  <c r="J419"/>
  <c r="BK155"/>
  <c r="J285"/>
  <c r="BK358"/>
  <c r="J289"/>
  <c i="5" r="BK91"/>
  <c i="2" r="J300"/>
  <c r="J188"/>
  <c r="BK162"/>
  <c r="J403"/>
  <c r="J204"/>
  <c r="BK138"/>
  <c r="BK270"/>
  <c r="BK459"/>
  <c r="BK249"/>
  <c r="J200"/>
  <c r="J530"/>
  <c r="BK294"/>
  <c r="BK99"/>
  <c r="BK218"/>
  <c r="J413"/>
  <c r="BK767"/>
  <c r="J419"/>
  <c r="J249"/>
  <c r="BK93"/>
  <c r="J429"/>
  <c r="J310"/>
  <c r="J218"/>
  <c r="J176"/>
  <c r="J455"/>
  <c r="J417"/>
  <c r="J255"/>
  <c r="BK273"/>
  <c i="3" r="J99"/>
  <c r="J192"/>
  <c r="J280"/>
  <c r="J230"/>
  <c r="BK190"/>
  <c r="J327"/>
  <c r="BK230"/>
  <c r="BK91"/>
  <c r="J408"/>
  <c r="BK268"/>
  <c r="BK325"/>
  <c r="BK270"/>
  <c r="J176"/>
  <c r="BK208"/>
  <c r="J871"/>
  <c r="BK297"/>
  <c r="J319"/>
  <c r="J821"/>
  <c r="BK174"/>
  <c r="BK721"/>
  <c r="J351"/>
  <c r="J305"/>
  <c r="J233"/>
  <c r="BK196"/>
  <c i="4" r="BK254"/>
  <c r="BK101"/>
  <c r="J281"/>
  <c r="J330"/>
  <c r="BK239"/>
  <c r="BK362"/>
  <c r="J314"/>
  <c r="J228"/>
  <c r="J98"/>
  <c r="J185"/>
  <c r="J209"/>
  <c r="BK572"/>
  <c r="J308"/>
  <c r="BK366"/>
  <c r="BK312"/>
  <c r="J260"/>
  <c r="BK627"/>
  <c r="BK232"/>
  <c i="2" r="BK202"/>
  <c r="BK188"/>
  <c r="BK306"/>
  <c r="J261"/>
  <c r="J242"/>
  <c r="BK401"/>
  <c r="BK216"/>
  <c r="J180"/>
  <c r="BK314"/>
  <c r="BK310"/>
  <c r="BK182"/>
  <c r="J599"/>
  <c r="BK455"/>
  <c r="BK407"/>
  <c r="J214"/>
  <c r="J154"/>
  <c r="J634"/>
  <c r="BK431"/>
  <c r="J266"/>
  <c r="BK96"/>
  <c r="J292"/>
  <c r="BK453"/>
  <c r="J268"/>
  <c r="BK631"/>
  <c r="J437"/>
  <c r="J321"/>
  <c r="BK268"/>
  <c r="BK224"/>
  <c r="J457"/>
  <c r="BK417"/>
  <c r="BK308"/>
  <c r="J285"/>
  <c r="J192"/>
  <c r="J168"/>
  <c r="J498"/>
  <c r="BK457"/>
  <c r="BK427"/>
  <c r="BK283"/>
  <c r="J210"/>
  <c r="J222"/>
  <c r="BK194"/>
  <c r="BK160"/>
  <c i="3" r="BK315"/>
  <c r="BK249"/>
  <c r="J198"/>
  <c r="BK333"/>
  <c r="BK200"/>
  <c r="BK235"/>
  <c r="J276"/>
  <c r="BK202"/>
  <c r="BK176"/>
  <c r="BK323"/>
  <c r="J272"/>
  <c r="BK184"/>
  <c r="BK771"/>
  <c r="BK347"/>
  <c r="BK284"/>
  <c r="J200"/>
  <c r="BK291"/>
  <c r="BK561"/>
  <c r="J458"/>
  <c r="BK558"/>
  <c r="J178"/>
  <c r="J170"/>
  <c r="J358"/>
  <c r="BK272"/>
  <c r="J202"/>
  <c r="J270"/>
  <c r="J255"/>
  <c r="BK180"/>
  <c r="J91"/>
  <c r="BK353"/>
  <c r="J331"/>
  <c r="J299"/>
  <c r="BK282"/>
  <c r="J184"/>
  <c i="4" r="J258"/>
  <c r="BK183"/>
  <c r="J248"/>
  <c r="BK334"/>
  <c r="BK275"/>
  <c r="J205"/>
  <c r="BK158"/>
  <c r="J310"/>
  <c r="BK310"/>
  <c r="BK234"/>
  <c r="BK211"/>
  <c r="BK213"/>
  <c r="BK336"/>
  <c r="BK228"/>
  <c r="BK631"/>
  <c r="J569"/>
  <c r="BK338"/>
  <c r="J230"/>
  <c r="J631"/>
  <c r="BK369"/>
  <c r="BK302"/>
  <c r="J266"/>
  <c r="BK193"/>
  <c r="J283"/>
  <c r="J203"/>
  <c r="J572"/>
  <c r="BK350"/>
  <c r="BK199"/>
  <c r="BK469"/>
  <c r="J336"/>
  <c r="J366"/>
  <c r="BK352"/>
  <c r="J273"/>
  <c r="J155"/>
  <c i="5" r="J95"/>
  <c r="J105"/>
  <c i="2" r="BK178"/>
  <c r="J246"/>
  <c r="J190"/>
  <c r="J263"/>
  <c r="J160"/>
  <c r="J306"/>
  <c r="J631"/>
  <c r="BK443"/>
  <c r="BK236"/>
  <c r="J152"/>
  <c r="BK498"/>
  <c r="BK277"/>
  <c r="BK154"/>
  <c r="J253"/>
  <c r="BK419"/>
  <c r="BK234"/>
  <c r="J441"/>
  <c r="J308"/>
  <c r="BK220"/>
  <c r="J435"/>
  <c r="BK405"/>
  <c r="J283"/>
  <c r="BK184"/>
  <c r="BK671"/>
  <c r="J447"/>
  <c r="BK300"/>
  <c r="J166"/>
  <c r="BK141"/>
  <c r="BK196"/>
  <c i="1" r="AS54"/>
  <c i="3" r="J237"/>
  <c r="BK343"/>
  <c r="BK217"/>
  <c r="BK178"/>
  <c r="BK301"/>
  <c r="BK239"/>
  <c r="J174"/>
  <c r="J508"/>
  <c r="BK228"/>
  <c r="BK288"/>
  <c r="BK295"/>
  <c r="BK219"/>
  <c r="J301"/>
  <c r="J563"/>
  <c r="J329"/>
  <c r="BK871"/>
  <c r="J215"/>
  <c r="BK192"/>
  <c r="J616"/>
  <c r="J355"/>
  <c r="J307"/>
  <c r="J251"/>
  <c i="4" r="J306"/>
  <c r="J195"/>
  <c r="J299"/>
  <c r="J344"/>
  <c r="BK289"/>
  <c r="J199"/>
  <c r="BK330"/>
  <c r="BK277"/>
  <c r="BK209"/>
  <c r="J90"/>
  <c r="BK332"/>
  <c r="BK223"/>
  <c r="BK624"/>
  <c r="BK364"/>
  <c r="J297"/>
  <c r="BK207"/>
  <c r="J624"/>
  <c r="J320"/>
  <c r="BK287"/>
  <c r="BK191"/>
  <c r="BK264"/>
  <c r="J213"/>
  <c r="J364"/>
  <c r="BK246"/>
  <c r="J161"/>
  <c r="J362"/>
  <c r="BK569"/>
  <c r="BK324"/>
  <c r="BK262"/>
  <c i="5" r="BK98"/>
  <c i="2" r="BK316"/>
  <c r="BK102"/>
  <c r="J296"/>
  <c r="BK263"/>
  <c r="J240"/>
  <c r="J273"/>
  <c r="J208"/>
  <c r="J174"/>
  <c r="J178"/>
  <c r="BK266"/>
  <c r="J156"/>
  <c r="J671"/>
  <c r="J594"/>
  <c r="J401"/>
  <c r="BK204"/>
  <c r="BK799"/>
  <c r="J433"/>
  <c r="J220"/>
  <c r="BK433"/>
  <c r="BK166"/>
  <c r="BK435"/>
  <c r="BK304"/>
  <c r="BK226"/>
  <c r="J459"/>
  <c r="BK425"/>
  <c r="BK228"/>
  <c r="J170"/>
  <c r="J99"/>
  <c r="BK232"/>
  <c r="BK164"/>
  <c i="3" r="J323"/>
  <c r="BK264"/>
  <c r="BK206"/>
  <c r="BK341"/>
  <c r="BK321"/>
  <c r="BK159"/>
  <c r="BK94"/>
  <c r="BK245"/>
  <c r="BK204"/>
  <c r="BK170"/>
  <c r="J284"/>
  <c r="J253"/>
  <c r="J188"/>
  <c r="J721"/>
  <c r="BK331"/>
  <c r="J282"/>
  <c r="BK212"/>
  <c r="BK286"/>
  <c r="J613"/>
  <c r="BK102"/>
  <c r="J239"/>
  <c r="BK351"/>
  <c r="BK671"/>
  <c r="J347"/>
  <c r="J321"/>
  <c r="BK233"/>
  <c r="J337"/>
  <c r="J274"/>
  <c r="BK345"/>
  <c r="BK186"/>
  <c r="J159"/>
  <c r="BK613"/>
  <c r="BK408"/>
  <c r="J339"/>
  <c r="BK303"/>
  <c r="BK280"/>
  <c r="J228"/>
  <c i="4" r="J268"/>
  <c r="J239"/>
  <c r="BK181"/>
  <c r="BK283"/>
  <c r="J340"/>
  <c r="BK279"/>
  <c r="J201"/>
  <c r="BK187"/>
  <c r="BK299"/>
  <c r="J295"/>
  <c r="BK221"/>
  <c r="J181"/>
  <c r="J167"/>
  <c r="J175"/>
  <c r="BK250"/>
  <c r="BK195"/>
  <c r="J369"/>
  <c r="J304"/>
  <c r="J152"/>
  <c r="J574"/>
  <c r="BK346"/>
  <c r="J316"/>
  <c r="BK217"/>
  <c r="J158"/>
  <c r="BK258"/>
  <c r="BK201"/>
  <c r="BK419"/>
  <c r="J342"/>
  <c r="BK225"/>
  <c r="BK169"/>
  <c r="J275"/>
  <c r="J354"/>
  <c r="BK344"/>
  <c r="J264"/>
  <c i="5" r="BK101"/>
  <c r="J98"/>
  <c i="2" r="J326"/>
  <c r="J251"/>
  <c r="J224"/>
  <c r="BK366"/>
  <c r="BK192"/>
  <c r="BK170"/>
  <c r="BK198"/>
  <c r="J767"/>
  <c r="BK423"/>
  <c r="J216"/>
  <c r="J415"/>
  <c r="BK222"/>
  <c r="BK445"/>
  <c r="BK156"/>
  <c r="BK279"/>
  <c r="J562"/>
  <c r="BK275"/>
  <c r="BK135"/>
  <c r="BK321"/>
  <c r="BK292"/>
  <c r="J202"/>
  <c r="J162"/>
  <c r="BK562"/>
  <c r="J443"/>
  <c r="J277"/>
  <c r="BK230"/>
  <c r="BK238"/>
  <c r="J144"/>
  <c i="3" r="J262"/>
  <c r="J190"/>
  <c r="BK319"/>
  <c r="BK226"/>
  <c r="J257"/>
  <c r="BK221"/>
  <c r="BK188"/>
  <c r="BK307"/>
  <c r="J224"/>
  <c r="BK156"/>
  <c r="J341"/>
  <c r="J153"/>
  <c r="BK274"/>
  <c r="J325"/>
  <c r="BK243"/>
  <c r="J206"/>
  <c r="J335"/>
  <c i="4" r="J262"/>
  <c r="BK316"/>
  <c r="BK273"/>
  <c r="J193"/>
  <c r="J328"/>
  <c r="J291"/>
  <c r="J179"/>
  <c r="J217"/>
  <c r="BK322"/>
  <c r="BK185"/>
  <c r="BK348"/>
  <c r="BK161"/>
  <c r="BK354"/>
  <c r="J293"/>
  <c r="BK205"/>
  <c r="BK260"/>
  <c r="J171"/>
  <c r="BK308"/>
  <c r="BK175"/>
  <c r="J183"/>
  <c r="J287"/>
  <c i="5" r="J101"/>
  <c r="J87"/>
  <c i="2" r="BK200"/>
  <c r="BK257"/>
  <c r="J96"/>
  <c r="BK208"/>
  <c r="BK206"/>
  <c r="BK326"/>
  <c r="J196"/>
  <c r="J799"/>
  <c r="J453"/>
  <c r="BK180"/>
  <c r="J439"/>
  <c r="J244"/>
  <c r="BK403"/>
  <c r="BK599"/>
  <c r="BK285"/>
  <c r="BK530"/>
  <c r="BK413"/>
  <c r="BK298"/>
  <c r="BK735"/>
  <c r="J427"/>
  <c r="BK287"/>
  <c r="BK186"/>
  <c r="BK638"/>
  <c r="BK451"/>
  <c r="BK312"/>
  <c r="BK240"/>
  <c i="3" r="BK276"/>
  <c r="J217"/>
  <c r="J102"/>
  <c r="J333"/>
  <c r="BK262"/>
  <c r="BK329"/>
  <c r="BK259"/>
  <c r="J94"/>
  <c r="J180"/>
  <c i="4" r="BK237"/>
  <c r="BK293"/>
  <c r="BK326"/>
  <c r="J223"/>
  <c r="J334"/>
  <c r="BK306"/>
  <c r="J519"/>
  <c r="BK230"/>
  <c r="BK360"/>
  <c r="J243"/>
  <c r="BK93"/>
  <c r="J352"/>
  <c r="J189"/>
  <c r="J322"/>
  <c r="BK215"/>
  <c i="5" r="J91"/>
  <c i="2" r="J318"/>
  <c r="J366"/>
  <c r="J411"/>
  <c r="J238"/>
  <c r="J259"/>
  <c r="BK168"/>
  <c r="J212"/>
  <c r="BK703"/>
  <c r="BK261"/>
  <c r="BK150"/>
  <c r="J463"/>
  <c r="J332"/>
  <c r="BK466"/>
  <c r="BK212"/>
  <c r="J449"/>
  <c r="J275"/>
  <c r="J451"/>
  <c r="J405"/>
  <c r="BK246"/>
  <c r="J461"/>
  <c r="BK411"/>
  <c r="BK302"/>
  <c r="BK214"/>
  <c r="J182"/>
  <c r="BK634"/>
  <c r="BK449"/>
  <c r="J304"/>
  <c r="J257"/>
  <c r="J158"/>
  <c r="J234"/>
  <c i="3" r="J266"/>
  <c r="BK224"/>
  <c r="J343"/>
  <c r="J286"/>
  <c r="BK153"/>
  <c r="J241"/>
  <c r="BK198"/>
  <c r="J156"/>
  <c r="BK257"/>
  <c r="BK194"/>
  <c r="BK616"/>
  <c r="J293"/>
  <c r="BK99"/>
  <c r="BK253"/>
  <c r="J235"/>
  <c r="BK313"/>
  <c r="J620"/>
  <c r="BK305"/>
  <c r="J349"/>
  <c r="J219"/>
  <c r="BK247"/>
  <c r="J162"/>
  <c r="BK563"/>
  <c r="BK349"/>
  <c r="BK311"/>
  <c r="J278"/>
  <c i="4" r="J358"/>
  <c r="BK252"/>
  <c r="J326"/>
  <c r="J360"/>
  <c r="BK297"/>
  <c r="BK203"/>
  <c r="BK340"/>
  <c r="BK328"/>
  <c r="BK268"/>
  <c r="J191"/>
  <c r="J197"/>
  <c r="J254"/>
  <c r="J356"/>
  <c r="J246"/>
  <c r="J101"/>
  <c r="J332"/>
  <c r="BK291"/>
  <c r="BK167"/>
  <c r="BK256"/>
  <c r="J169"/>
  <c r="J234"/>
  <c r="BK152"/>
  <c r="BK320"/>
  <c r="BK356"/>
  <c r="J250"/>
  <c i="5" r="BK95"/>
  <c r="BK105"/>
  <c i="2" l="1" r="T92"/>
  <c r="P134"/>
  <c r="P320"/>
  <c r="BK670"/>
  <c r="J670"/>
  <c r="J70"/>
  <c i="3" r="R167"/>
  <c r="R290"/>
  <c i="4" r="R166"/>
  <c i="2" r="T149"/>
  <c r="P465"/>
  <c i="3" r="BK90"/>
  <c r="T152"/>
  <c r="T290"/>
  <c i="4" r="P301"/>
  <c i="2" r="P400"/>
  <c i="3" r="R670"/>
  <c r="R152"/>
  <c i="4" r="R89"/>
  <c i="2" r="P92"/>
  <c r="P91"/>
  <c r="R134"/>
  <c r="T320"/>
  <c r="T670"/>
  <c i="3" r="BK152"/>
  <c r="J152"/>
  <c r="J62"/>
  <c r="R357"/>
  <c i="4" r="BK89"/>
  <c r="BK88"/>
  <c r="BK151"/>
  <c r="J151"/>
  <c r="J62"/>
  <c r="T151"/>
  <c i="5" r="BK94"/>
  <c r="J94"/>
  <c r="J63"/>
  <c i="3" r="T670"/>
  <c i="4" r="P89"/>
  <c r="P88"/>
  <c r="P151"/>
  <c r="BK166"/>
  <c i="2" r="P670"/>
  <c i="3" r="R90"/>
  <c r="R89"/>
  <c r="P152"/>
  <c r="T357"/>
  <c i="4" r="BK368"/>
  <c r="J368"/>
  <c r="J66"/>
  <c i="5" r="R94"/>
  <c r="R85"/>
  <c r="R84"/>
  <c i="2" r="BK149"/>
  <c r="BK320"/>
  <c r="J320"/>
  <c r="J65"/>
  <c r="T465"/>
  <c i="3" r="T90"/>
  <c r="T89"/>
  <c r="P357"/>
  <c i="4" r="R301"/>
  <c i="5" r="T94"/>
  <c r="T85"/>
  <c r="T84"/>
  <c i="2" r="BK92"/>
  <c r="J92"/>
  <c r="J61"/>
  <c r="T134"/>
  <c r="R320"/>
  <c r="R670"/>
  <c i="3" r="BK670"/>
  <c r="J670"/>
  <c r="J68"/>
  <c i="4" r="BK301"/>
  <c r="J301"/>
  <c r="J65"/>
  <c i="2" r="T400"/>
  <c i="3" r="BK357"/>
  <c r="J357"/>
  <c r="J66"/>
  <c i="4" r="T89"/>
  <c r="T88"/>
  <c r="R151"/>
  <c i="2" r="R400"/>
  <c i="3" r="P670"/>
  <c i="4" r="T166"/>
  <c i="5" r="P94"/>
  <c r="P85"/>
  <c r="P84"/>
  <c i="1" r="AU58"/>
  <c i="2" r="R92"/>
  <c r="R91"/>
  <c r="BK134"/>
  <c r="J134"/>
  <c r="J62"/>
  <c r="BK465"/>
  <c r="J465"/>
  <c r="J68"/>
  <c i="3" r="P90"/>
  <c r="P89"/>
  <c r="T167"/>
  <c r="T166"/>
  <c i="4" r="T301"/>
  <c i="2" r="P149"/>
  <c r="P148"/>
  <c r="BK400"/>
  <c r="J400"/>
  <c r="J67"/>
  <c i="3" r="P167"/>
  <c r="P166"/>
  <c r="BK290"/>
  <c r="J290"/>
  <c r="J65"/>
  <c i="4" r="T368"/>
  <c i="2" r="R149"/>
  <c r="R148"/>
  <c r="R465"/>
  <c i="3" r="BK167"/>
  <c r="J167"/>
  <c r="J64"/>
  <c r="P290"/>
  <c i="4" r="P166"/>
  <c r="P165"/>
  <c r="BK630"/>
  <c r="J630"/>
  <c r="J67"/>
  <c i="2" r="BK331"/>
  <c r="J331"/>
  <c r="J66"/>
  <c i="5" r="BK104"/>
  <c r="J104"/>
  <c r="J64"/>
  <c i="2" r="BK637"/>
  <c r="J637"/>
  <c r="J69"/>
  <c i="3" r="BK619"/>
  <c r="J619"/>
  <c r="J67"/>
  <c i="5" r="BK90"/>
  <c r="J90"/>
  <c r="J62"/>
  <c r="BK86"/>
  <c r="J86"/>
  <c r="J61"/>
  <c i="4" r="J88"/>
  <c r="J60"/>
  <c i="5" r="J54"/>
  <c i="4" r="J166"/>
  <c r="J64"/>
  <c r="J89"/>
  <c r="J61"/>
  <c i="5" r="BE91"/>
  <c r="E74"/>
  <c r="BE98"/>
  <c r="BE101"/>
  <c r="BE95"/>
  <c r="BE87"/>
  <c r="F81"/>
  <c r="J78"/>
  <c r="BE105"/>
  <c i="3" r="J90"/>
  <c r="J61"/>
  <c i="4" r="E48"/>
  <c r="BE169"/>
  <c r="BE183"/>
  <c r="BE185"/>
  <c r="BE189"/>
  <c r="BE193"/>
  <c r="BE258"/>
  <c r="BE356"/>
  <c r="BE419"/>
  <c r="BE252"/>
  <c r="BE289"/>
  <c r="BE624"/>
  <c i="3" r="BK166"/>
  <c r="J166"/>
  <c r="J63"/>
  <c i="4" r="BE173"/>
  <c r="BE275"/>
  <c r="BE179"/>
  <c r="BE191"/>
  <c r="J81"/>
  <c r="BE155"/>
  <c r="BE158"/>
  <c r="BE161"/>
  <c r="BE197"/>
  <c r="BE219"/>
  <c r="BE225"/>
  <c r="BE239"/>
  <c r="BE270"/>
  <c r="BE320"/>
  <c r="BE572"/>
  <c r="BE177"/>
  <c r="BE201"/>
  <c r="BE281"/>
  <c r="BE306"/>
  <c r="BE308"/>
  <c r="BE334"/>
  <c r="BE348"/>
  <c r="BE358"/>
  <c r="BE360"/>
  <c r="BE469"/>
  <c r="BE569"/>
  <c r="BE574"/>
  <c r="BE627"/>
  <c r="BE209"/>
  <c r="BE211"/>
  <c r="BE223"/>
  <c r="BE234"/>
  <c r="BE237"/>
  <c r="BE260"/>
  <c r="BE266"/>
  <c r="BE283"/>
  <c r="BE291"/>
  <c r="BE310"/>
  <c r="BE312"/>
  <c r="BE326"/>
  <c r="BE328"/>
  <c r="BE330"/>
  <c r="BE336"/>
  <c r="BE342"/>
  <c r="BE366"/>
  <c r="BE369"/>
  <c r="BE519"/>
  <c r="BE631"/>
  <c r="F84"/>
  <c r="BE98"/>
  <c r="BE101"/>
  <c r="BE203"/>
  <c r="BE213"/>
  <c r="BE241"/>
  <c r="BE243"/>
  <c r="BE246"/>
  <c r="BE293"/>
  <c r="BE299"/>
  <c r="BE304"/>
  <c r="BE316"/>
  <c r="BE324"/>
  <c r="BE346"/>
  <c r="BE350"/>
  <c r="BE167"/>
  <c r="BE171"/>
  <c r="BE199"/>
  <c r="BE207"/>
  <c r="BE344"/>
  <c r="BE248"/>
  <c r="BE250"/>
  <c r="BE256"/>
  <c r="BE262"/>
  <c r="BE264"/>
  <c r="BE273"/>
  <c r="BE302"/>
  <c r="BE318"/>
  <c r="BE322"/>
  <c r="BE295"/>
  <c r="BE297"/>
  <c r="BE338"/>
  <c r="BE354"/>
  <c r="J54"/>
  <c r="BE90"/>
  <c r="BE93"/>
  <c r="BE195"/>
  <c r="BE332"/>
  <c r="BE362"/>
  <c r="BE152"/>
  <c r="BE175"/>
  <c r="BE181"/>
  <c r="BE205"/>
  <c r="BE215"/>
  <c r="BE217"/>
  <c r="BE232"/>
  <c r="BE254"/>
  <c r="BE268"/>
  <c r="BE277"/>
  <c r="BE287"/>
  <c r="BE314"/>
  <c r="BE352"/>
  <c r="BE187"/>
  <c r="BE221"/>
  <c r="BE228"/>
  <c r="BE230"/>
  <c r="BE279"/>
  <c r="BE285"/>
  <c r="BE340"/>
  <c r="BE364"/>
  <c i="2" r="J149"/>
  <c r="J64"/>
  <c i="3" r="BE91"/>
  <c r="BE99"/>
  <c r="BE178"/>
  <c r="BE192"/>
  <c r="BE194"/>
  <c r="BE200"/>
  <c r="BE217"/>
  <c r="BE272"/>
  <c r="BE301"/>
  <c r="BE307"/>
  <c r="BE317"/>
  <c r="BE613"/>
  <c r="BE821"/>
  <c r="BE94"/>
  <c r="BE102"/>
  <c r="BE168"/>
  <c r="BE184"/>
  <c r="BE262"/>
  <c r="BE319"/>
  <c r="BE355"/>
  <c r="BE563"/>
  <c r="BE620"/>
  <c r="BE198"/>
  <c r="BE202"/>
  <c r="BE237"/>
  <c r="BE345"/>
  <c r="BE351"/>
  <c r="BE616"/>
  <c r="F85"/>
  <c r="BE221"/>
  <c r="BE266"/>
  <c r="BE284"/>
  <c r="BE309"/>
  <c r="BE408"/>
  <c r="BE771"/>
  <c r="BE212"/>
  <c r="BE264"/>
  <c r="BE278"/>
  <c r="BE297"/>
  <c r="BE327"/>
  <c r="BE343"/>
  <c r="BE458"/>
  <c r="BE558"/>
  <c i="2" r="BK91"/>
  <c r="J91"/>
  <c r="J60"/>
  <c i="3" r="BE159"/>
  <c r="BE162"/>
  <c r="BE206"/>
  <c r="BE341"/>
  <c r="E78"/>
  <c r="BE156"/>
  <c r="BE243"/>
  <c r="BE249"/>
  <c r="BE257"/>
  <c r="BE349"/>
  <c r="BE508"/>
  <c r="BE671"/>
  <c r="BE871"/>
  <c r="BE347"/>
  <c r="BE721"/>
  <c r="BE282"/>
  <c r="BE311"/>
  <c r="BE313"/>
  <c r="BE315"/>
  <c r="BE331"/>
  <c r="BE333"/>
  <c r="J84"/>
  <c r="BE182"/>
  <c r="BE210"/>
  <c r="BE239"/>
  <c r="BE241"/>
  <c r="BE251"/>
  <c r="BE276"/>
  <c r="BE335"/>
  <c r="BE353"/>
  <c r="BE358"/>
  <c r="BE561"/>
  <c r="BE153"/>
  <c r="BE176"/>
  <c r="BE180"/>
  <c r="BE190"/>
  <c r="BE215"/>
  <c r="BE219"/>
  <c r="BE226"/>
  <c r="BE245"/>
  <c r="BE247"/>
  <c r="BE270"/>
  <c r="BE280"/>
  <c r="BE286"/>
  <c r="BE299"/>
  <c r="BE305"/>
  <c r="BE321"/>
  <c r="J52"/>
  <c r="BE174"/>
  <c r="BE186"/>
  <c r="BE259"/>
  <c r="BE268"/>
  <c r="BE274"/>
  <c r="BE288"/>
  <c r="BE291"/>
  <c r="BE172"/>
  <c r="BE196"/>
  <c r="BE224"/>
  <c r="BE230"/>
  <c r="BE188"/>
  <c r="BE204"/>
  <c r="BE208"/>
  <c r="BE303"/>
  <c r="BE323"/>
  <c r="BE325"/>
  <c r="BE329"/>
  <c r="BE337"/>
  <c r="BE170"/>
  <c r="BE228"/>
  <c r="BE233"/>
  <c r="BE235"/>
  <c r="BE253"/>
  <c r="BE255"/>
  <c r="BE293"/>
  <c r="BE295"/>
  <c r="BE339"/>
  <c i="2" r="BE166"/>
  <c r="BE214"/>
  <c r="BE224"/>
  <c r="BE249"/>
  <c r="BE270"/>
  <c r="BE289"/>
  <c r="BE294"/>
  <c r="J54"/>
  <c r="BE178"/>
  <c r="BE184"/>
  <c r="BE208"/>
  <c r="BE212"/>
  <c r="BE226"/>
  <c r="BE306"/>
  <c r="BE174"/>
  <c r="BE176"/>
  <c r="BE186"/>
  <c r="BE194"/>
  <c r="BE220"/>
  <c r="BE244"/>
  <c r="BE263"/>
  <c r="BE266"/>
  <c r="BE285"/>
  <c r="BE292"/>
  <c r="BE419"/>
  <c r="BE423"/>
  <c r="BE429"/>
  <c r="BE431"/>
  <c r="BE445"/>
  <c r="BE631"/>
  <c r="BE102"/>
  <c r="BE156"/>
  <c r="BE158"/>
  <c r="BE206"/>
  <c r="BE403"/>
  <c r="BE433"/>
  <c r="BE443"/>
  <c r="BE455"/>
  <c r="BE459"/>
  <c r="BE463"/>
  <c r="BE530"/>
  <c r="BE597"/>
  <c r="BE634"/>
  <c r="E48"/>
  <c r="BE196"/>
  <c r="BE202"/>
  <c r="BE216"/>
  <c r="BE300"/>
  <c r="BE312"/>
  <c r="BE435"/>
  <c r="BE439"/>
  <c r="BE449"/>
  <c r="BE498"/>
  <c r="BE799"/>
  <c r="BE222"/>
  <c r="BE236"/>
  <c r="BE238"/>
  <c r="BE251"/>
  <c r="BE253"/>
  <c r="BE261"/>
  <c r="BE277"/>
  <c r="BE296"/>
  <c r="BE457"/>
  <c r="BE671"/>
  <c r="BE170"/>
  <c r="BE200"/>
  <c r="BE304"/>
  <c r="BE310"/>
  <c r="BE318"/>
  <c r="BE407"/>
  <c r="BE421"/>
  <c r="BE427"/>
  <c r="BE453"/>
  <c r="BE461"/>
  <c r="BE599"/>
  <c r="BE703"/>
  <c r="J52"/>
  <c r="BE93"/>
  <c r="BE172"/>
  <c r="BE180"/>
  <c r="BE210"/>
  <c r="BE232"/>
  <c r="BE234"/>
  <c r="BE279"/>
  <c r="BE287"/>
  <c r="BE417"/>
  <c r="BE437"/>
  <c r="BE466"/>
  <c r="BE594"/>
  <c r="BE638"/>
  <c r="BE767"/>
  <c r="BE138"/>
  <c r="BE413"/>
  <c r="BE415"/>
  <c r="BE425"/>
  <c r="BE441"/>
  <c r="BE447"/>
  <c r="BE451"/>
  <c r="BE562"/>
  <c r="BE735"/>
  <c r="BE152"/>
  <c r="BE162"/>
  <c r="BE190"/>
  <c r="BE218"/>
  <c r="BE257"/>
  <c r="BE273"/>
  <c r="BE275"/>
  <c r="BE321"/>
  <c r="BE154"/>
  <c r="BE230"/>
  <c r="BE283"/>
  <c r="BE332"/>
  <c r="F55"/>
  <c r="BE96"/>
  <c r="BE144"/>
  <c r="BE150"/>
  <c r="BE188"/>
  <c r="BE198"/>
  <c r="BE240"/>
  <c r="BE326"/>
  <c r="BE405"/>
  <c r="BE409"/>
  <c r="BE204"/>
  <c r="BE228"/>
  <c r="BE259"/>
  <c r="BE268"/>
  <c r="BE99"/>
  <c r="BE160"/>
  <c r="BE164"/>
  <c r="BE168"/>
  <c r="BE246"/>
  <c r="BE255"/>
  <c r="BE298"/>
  <c r="BE316"/>
  <c r="BE401"/>
  <c r="BE141"/>
  <c r="BE192"/>
  <c r="BE242"/>
  <c r="BE302"/>
  <c r="BE308"/>
  <c r="BE314"/>
  <c r="BE135"/>
  <c r="BE182"/>
  <c r="BE281"/>
  <c r="BE366"/>
  <c r="BE411"/>
  <c i="4" r="F36"/>
  <c i="1" r="BC57"/>
  <c i="5" r="J34"/>
  <c i="1" r="AW58"/>
  <c i="5" r="F35"/>
  <c i="1" r="BB58"/>
  <c i="5" r="F34"/>
  <c i="1" r="BA58"/>
  <c i="5" r="F36"/>
  <c i="1" r="BC58"/>
  <c i="5" r="F37"/>
  <c i="1" r="BD58"/>
  <c i="2" r="F37"/>
  <c i="1" r="BD55"/>
  <c i="3" r="F34"/>
  <c i="1" r="BA56"/>
  <c i="3" r="J34"/>
  <c i="1" r="AW56"/>
  <c i="2" r="F34"/>
  <c i="1" r="BA55"/>
  <c i="4" r="F35"/>
  <c i="1" r="BB57"/>
  <c i="3" r="F35"/>
  <c i="1" r="BB56"/>
  <c i="4" r="F37"/>
  <c i="1" r="BD57"/>
  <c i="4" r="J34"/>
  <c i="1" r="AW57"/>
  <c i="2" r="F35"/>
  <c i="1" r="BB55"/>
  <c i="3" r="F37"/>
  <c i="1" r="BD56"/>
  <c i="3" r="F36"/>
  <c i="1" r="BC56"/>
  <c i="4" r="F34"/>
  <c i="1" r="BA57"/>
  <c i="2" r="J34"/>
  <c i="1" r="AW55"/>
  <c i="2" r="F36"/>
  <c i="1" r="BC55"/>
  <c i="2" l="1" r="P90"/>
  <c i="1" r="AU55"/>
  <c i="4" r="R88"/>
  <c i="2" r="R90"/>
  <c i="4" r="BK165"/>
  <c r="J165"/>
  <c r="J63"/>
  <c r="P87"/>
  <c i="1" r="AU57"/>
  <c i="2" r="BK148"/>
  <c r="J148"/>
  <c r="J63"/>
  <c i="4" r="R165"/>
  <c i="3" r="R166"/>
  <c r="R88"/>
  <c r="P88"/>
  <c i="1" r="AU56"/>
  <c i="3" r="T88"/>
  <c r="BK89"/>
  <c r="J89"/>
  <c r="J60"/>
  <c i="4" r="T165"/>
  <c r="T87"/>
  <c i="2" r="T148"/>
  <c r="T91"/>
  <c r="T90"/>
  <c i="5" r="BK85"/>
  <c r="BK84"/>
  <c r="J84"/>
  <c r="J59"/>
  <c i="3" r="BK88"/>
  <c r="J88"/>
  <c r="J59"/>
  <c i="2" r="BK90"/>
  <c r="J90"/>
  <c r="J59"/>
  <c i="1" r="BD54"/>
  <c r="W33"/>
  <c i="3" r="J33"/>
  <c i="1" r="AV56"/>
  <c r="AT56"/>
  <c i="2" r="J33"/>
  <c i="1" r="AV55"/>
  <c r="AT55"/>
  <c i="4" r="F33"/>
  <c i="1" r="AZ57"/>
  <c i="2" r="F33"/>
  <c i="1" r="AZ55"/>
  <c i="3" r="F33"/>
  <c i="1" r="AZ56"/>
  <c r="BC54"/>
  <c r="AY54"/>
  <c r="BB54"/>
  <c r="W31"/>
  <c i="5" r="J33"/>
  <c i="1" r="AV58"/>
  <c r="AT58"/>
  <c i="4" r="J33"/>
  <c i="1" r="AV57"/>
  <c r="AT57"/>
  <c i="5" r="F33"/>
  <c i="1" r="AZ58"/>
  <c r="BA54"/>
  <c r="W30"/>
  <c i="4" l="1" r="R87"/>
  <c r="BK87"/>
  <c r="J87"/>
  <c r="J59"/>
  <c i="5" r="J85"/>
  <c r="J60"/>
  <c i="1" r="AU54"/>
  <c i="5" r="J30"/>
  <c i="1" r="AG58"/>
  <c i="2" r="J30"/>
  <c i="1" r="AG55"/>
  <c i="3" r="J30"/>
  <c i="1" r="AG56"/>
  <c r="AN56"/>
  <c r="AZ54"/>
  <c r="AV54"/>
  <c r="AK29"/>
  <c r="W32"/>
  <c r="AX54"/>
  <c r="AW54"/>
  <c r="AK30"/>
  <c i="5" l="1" r="J39"/>
  <c i="3" r="J39"/>
  <c i="2" r="J39"/>
  <c i="1" r="AN55"/>
  <c r="AN58"/>
  <c r="W29"/>
  <c i="4" r="J30"/>
  <c i="1" r="AG57"/>
  <c r="AG54"/>
  <c r="AK26"/>
  <c r="AK35"/>
  <c r="AT54"/>
  <c i="4" l="1" r="J39"/>
  <c i="1" r="AN54"/>
  <c r="AN57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<sst xmlns="http://schemas.openxmlformats.org/spreadsheetml/2006/main">
  <si>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</si>
  <si>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</si>
  <si>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</si>
  <si>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</si>
  <si>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</si>
  <si>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{392f11a1-1eb9-49ce-a9ce-a0c8a843b1a7}</t>
  </si>
  <si>
    <t>0,01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</si>
  <si>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</si>
  <si>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</si>
  <si>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</si>
  <si>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</si>
  <si>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</si>
  <si>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</si>
  <si>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</si>
  <si>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890</t>
  </si>
  <si>
    <t>Měnit lze pouze buňky se žlutým podbarvením!_x000d_
_x000d_
1) v Rekapitulaci zakázky vyplňte údaje o Účastníkovi (přenesou se do ostatních sestav i v jiných listech)_x000d_
_x000d_
2) na vybraných listech vyplňte v sestavě Soupis prací ceny u položek</t>
  </si>
  <si>
    <t>Zakázka:</t>
  </si>
  <si>
    <t>Středisko Zdravotnické záchranné služby v Klatovech - výměna rozvodů ÚT + EI</t>
  </si>
  <si>
    <t>KSO:</t>
  </si>
  <si>
    <t>801 19 73</t>
  </si>
  <si>
    <t>CC-CZ:</t>
  </si>
  <si>
    <t/>
  </si>
  <si>
    <t>Místo:</t>
  </si>
  <si>
    <t>Klatovy</t>
  </si>
  <si>
    <t>Datum:</t>
  </si>
  <si>
    <t>10. 2. 2025</t>
  </si>
  <si>
    <t>Zadavatel:</t>
  </si>
  <si>
    <t>IČ:</t>
  </si>
  <si>
    <t>45333009</t>
  </si>
  <si>
    <t>ZZSPK, Klatovská 2960/200i, 301 00 Plzeň</t>
  </si>
  <si>
    <t>DIČ:</t>
  </si>
  <si>
    <t>CZ45333009</t>
  </si>
  <si>
    <t>Účastník:</t>
  </si>
  <si>
    <t>Vyplň údaj</t>
  </si>
  <si>
    <t>Projektant:</t>
  </si>
  <si>
    <t xml:space="preserve"> </t>
  </si>
  <si>
    <t>True</t>
  </si>
  <si>
    <t>Zpracovatel:</t>
  </si>
  <si>
    <t>64185354</t>
  </si>
  <si>
    <t>Ing. Jiří Červený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</si>
  <si>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</si>
  <si>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</si>
  <si>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</si>
  <si>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</si>
  <si>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</si>
  <si>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</si>
  <si>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</si>
  <si>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</si>
  <si>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</si>
  <si>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</si>
  <si>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</si>
  <si>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</si>
  <si>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</si>
  <si>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</si>
  <si>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</si>
  <si>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</si>
  <si>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</si>
  <si>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</si>
  <si>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</si>
  <si>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</si>
  <si>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</si>
  <si>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</si>
  <si>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</si>
  <si>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</si>
  <si>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</si>
  <si>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</si>
  <si>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</si>
  <si>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</si>
  <si>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</si>
  <si>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</si>
  <si>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</si>
  <si>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</si>
  <si>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</si>
  <si>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</si>
  <si>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</si>
  <si>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</si>
  <si>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</si>
  <si>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</si>
  <si>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</si>
  <si>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</si>
  <si>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</si>
  <si>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</si>
  <si>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1.NP</t>
  </si>
  <si>
    <t>STA</t>
  </si>
  <si>
    <t>1</t>
  </si>
  <si>
    <t>{98bb4187-ea86-4ded-aeea-cfca10b7c8fe}</t>
  </si>
  <si>
    <t>2</t>
  </si>
  <si>
    <t>002</t>
  </si>
  <si>
    <t>2.NP</t>
  </si>
  <si>
    <t>{b7397a43-ee08-409e-be69-9a399a2fd836}</t>
  </si>
  <si>
    <t>003</t>
  </si>
  <si>
    <t>3.NP</t>
  </si>
  <si>
    <t>{6c79d77e-513c-445a-9a40-740620b697fb}</t>
  </si>
  <si>
    <t>004</t>
  </si>
  <si>
    <t>VRN</t>
  </si>
  <si>
    <t>{5d37e0b3-cdce-4c30-a855-d801eee8708f}</t>
  </si>
  <si>
    <t>KRYCÍ LIST SOUPISU PRACÍ</t>
  </si>
  <si>
    <t>Objekt:</t>
  </si>
  <si>
    <t>001 - 1.NP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</si>
  <si>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</si>
  <si>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</si>
  <si>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</si>
  <si>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</si>
  <si>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</si>
  <si>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</si>
  <si>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</si>
  <si>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</si>
  <si>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731 - Ústřední vytápění - kotelny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</si>
  <si>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</si>
  <si>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</si>
  <si>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</si>
  <si>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</si>
  <si>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</si>
  <si>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</si>
  <si>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</si>
  <si>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</si>
  <si>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</si>
  <si>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</si>
  <si>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</si>
  <si>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</si>
  <si>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</si>
  <si>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</si>
  <si>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</si>
  <si>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</si>
  <si>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</si>
  <si>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</si>
  <si>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</si>
  <si>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</si>
  <si>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</si>
  <si>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</si>
  <si>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</si>
  <si>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</si>
  <si>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</si>
  <si>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949121111</t>
  </si>
  <si>
    <t>Montáž lešení lehkého kozového dílcového v do 1,2 m</t>
  </si>
  <si>
    <t>sada</t>
  </si>
  <si>
    <t>CS ÚRS 2025 01</t>
  </si>
  <si>
    <t>4</t>
  </si>
  <si>
    <t>-1004600803</t>
  </si>
  <si>
    <t>PP</t>
  </si>
  <si>
    <t>Lešení lehké kozové dílcové o výšce lešeňové podlahy do 1,2 m montáž</t>
  </si>
  <si>
    <t>Online PSC</t>
  </si>
  <si>
    <t>https://podminky.urs.cz/item/CS_URS_2025_01/949121111</t>
  </si>
  <si>
    <t>949121211</t>
  </si>
  <si>
    <t>Příplatek k lešení lehkému kozovému dílcovému v do 1,2 m za každý den použití</t>
  </si>
  <si>
    <t>-923382126</t>
  </si>
  <si>
    <t>Lešení lehké kozové dílcové o výšce lešeňové podlahy do 1,2 m příplatek k ceně za každý den použití</t>
  </si>
  <si>
    <t>https://podminky.urs.cz/item/CS_URS_2025_01/949121211</t>
  </si>
  <si>
    <t>3</t>
  </si>
  <si>
    <t>949121811</t>
  </si>
  <si>
    <t>Demontáž lešení lehkého kozového dílcového v do 1,2 m</t>
  </si>
  <si>
    <t>-1524522745</t>
  </si>
  <si>
    <t>Lešení lehké kozové dílcové o výšce lešeňové podlahy do 1,2 m demontáž</t>
  </si>
  <si>
    <t>https://podminky.urs.cz/item/CS_URS_2025_01/949121811</t>
  </si>
  <si>
    <t>952901114</t>
  </si>
  <si>
    <t>Vyčištění budov bytové a občanské výstavby při výšce podlaží přes 4 m</t>
  </si>
  <si>
    <t>m2</t>
  </si>
  <si>
    <t>347301936</t>
  </si>
  <si>
    <t>Vyčištění budov nebo objektů před předáním do užívání budov bytové nebo občanské výstavby, světlé výšky podlaží přes 4 m</t>
  </si>
  <si>
    <t>https://podminky.urs.cz/item/CS_URS_2025_01/952901114</t>
  </si>
  <si>
    <t>VV</t>
  </si>
  <si>
    <t>SCHODIŠTĚ + CHODBA</t>
  </si>
  <si>
    <t>51,85</t>
  </si>
  <si>
    <t>WC</t>
  </si>
  <si>
    <t>8,4</t>
  </si>
  <si>
    <t>6,56</t>
  </si>
  <si>
    <t>DENNÍ MÍSTNOST</t>
  </si>
  <si>
    <t>17,6</t>
  </si>
  <si>
    <t>CHODBA</t>
  </si>
  <si>
    <t>12,75</t>
  </si>
  <si>
    <t>12,64</t>
  </si>
  <si>
    <t>SKLAD</t>
  </si>
  <si>
    <t>16,66</t>
  </si>
  <si>
    <t>17,93</t>
  </si>
  <si>
    <t>18,24</t>
  </si>
  <si>
    <t>15,81</t>
  </si>
  <si>
    <t>20,27</t>
  </si>
  <si>
    <t>VÝTAH</t>
  </si>
  <si>
    <t>7,02</t>
  </si>
  <si>
    <t>ÚKLID</t>
  </si>
  <si>
    <t>1,26</t>
  </si>
  <si>
    <t>Součet</t>
  </si>
  <si>
    <t>997</t>
  </si>
  <si>
    <t>Doprava suti a vybouraných hmot</t>
  </si>
  <si>
    <t>5</t>
  </si>
  <si>
    <t>997013213</t>
  </si>
  <si>
    <t>Vnitrostaveništní doprava suti a vybouraných hmot pro budovy v přes 9 do 12 m ručně</t>
  </si>
  <si>
    <t>t</t>
  </si>
  <si>
    <t>1522337203</t>
  </si>
  <si>
    <t>Vnitrostaveništní doprava suti a vybouraných hmot vodorovně do 50 m s naložením ručně pro budovy a haly výšky přes 9 do 12 m</t>
  </si>
  <si>
    <t>https://podminky.urs.cz/item/CS_URS_2025_01/997013213</t>
  </si>
  <si>
    <t>6</t>
  </si>
  <si>
    <t>997013219</t>
  </si>
  <si>
    <t>Příplatek k vnitrostaveništní dopravě suti a vybouraných hmot za zvětšenou dopravu suti ZKD 10 m</t>
  </si>
  <si>
    <t>1559097819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</si>
  <si>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</si>
  <si>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</si>
  <si>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7</t>
  </si>
  <si>
    <t>997013501</t>
  </si>
  <si>
    <t>Odvoz suti a vybouraných hmot na skládku nebo meziskládku do 1 km se složením</t>
  </si>
  <si>
    <t>890915714</t>
  </si>
  <si>
    <t>Odvoz suti a vybouraných hmot na skládku nebo meziskládku se složením, na vzdálenost do 1 km</t>
  </si>
  <si>
    <t>https://podminky.urs.cz/item/CS_URS_2025_01/997013501</t>
  </si>
  <si>
    <t>8</t>
  </si>
  <si>
    <t>997013509</t>
  </si>
  <si>
    <t>Příplatek k odvozu suti a vybouraných hmot na skládku ZKD 1 km přes 1 km</t>
  </si>
  <si>
    <t>1666926307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</si>
  <si>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</si>
  <si>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</si>
  <si>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3,608*25 'Přepočtené koeficientem množství</t>
  </si>
  <si>
    <t>PSV</t>
  </si>
  <si>
    <t>Práce a dodávky PSV</t>
  </si>
  <si>
    <t>731</t>
  </si>
  <si>
    <t>Ústřední vytápění - kotelny</t>
  </si>
  <si>
    <t>Pol43</t>
  </si>
  <si>
    <t>Profipress (měď) 12x1,0</t>
  </si>
  <si>
    <t>m</t>
  </si>
  <si>
    <t>1652040614</t>
  </si>
  <si>
    <t>10</t>
  </si>
  <si>
    <t>Pol44</t>
  </si>
  <si>
    <t>Profipress (měď) 15x1,0</t>
  </si>
  <si>
    <t>-195487206</t>
  </si>
  <si>
    <t>11</t>
  </si>
  <si>
    <t>Pol45</t>
  </si>
  <si>
    <t>Profipress (měď) 18x1,0</t>
  </si>
  <si>
    <t>-779151027</t>
  </si>
  <si>
    <t>Pol46</t>
  </si>
  <si>
    <t>Profipress (měď) 22x1,0</t>
  </si>
  <si>
    <t>-2060140148</t>
  </si>
  <si>
    <t>13</t>
  </si>
  <si>
    <t>Pol47</t>
  </si>
  <si>
    <t>Profipress (měď) 28x1,0</t>
  </si>
  <si>
    <t>-1796259758</t>
  </si>
  <si>
    <t>14</t>
  </si>
  <si>
    <t>Pol48</t>
  </si>
  <si>
    <t>Profipress (měď) 35x1,5</t>
  </si>
  <si>
    <t>799087303</t>
  </si>
  <si>
    <t>15</t>
  </si>
  <si>
    <t>Pol49</t>
  </si>
  <si>
    <t>Profipress (měď) 42x1,5</t>
  </si>
  <si>
    <t>-1271203894</t>
  </si>
  <si>
    <t>16</t>
  </si>
  <si>
    <t>Pol50</t>
  </si>
  <si>
    <t>Profipress (měď) 54x2,0</t>
  </si>
  <si>
    <t>-1117449076</t>
  </si>
  <si>
    <t>17</t>
  </si>
  <si>
    <t>Pol51</t>
  </si>
  <si>
    <t>Profipress (měď) 64x2,0</t>
  </si>
  <si>
    <t>1351866566</t>
  </si>
  <si>
    <t>18</t>
  </si>
  <si>
    <t>Pol52</t>
  </si>
  <si>
    <t>Profipress - objímka 12x12</t>
  </si>
  <si>
    <t>ks</t>
  </si>
  <si>
    <t>1137474934</t>
  </si>
  <si>
    <t>19</t>
  </si>
  <si>
    <t>Pol53</t>
  </si>
  <si>
    <t>Profipress - objímka 15x15</t>
  </si>
  <si>
    <t>-76279136</t>
  </si>
  <si>
    <t>20</t>
  </si>
  <si>
    <t>Pol54</t>
  </si>
  <si>
    <t>Profipress - objímka 18x18</t>
  </si>
  <si>
    <t>2135568512</t>
  </si>
  <si>
    <t>Pol55</t>
  </si>
  <si>
    <t>Profipress - objímka 22x22</t>
  </si>
  <si>
    <t>-1184391714</t>
  </si>
  <si>
    <t>22</t>
  </si>
  <si>
    <t>Pol56</t>
  </si>
  <si>
    <t>Profipress - objímka 28x28</t>
  </si>
  <si>
    <t>-1581093190</t>
  </si>
  <si>
    <t>23</t>
  </si>
  <si>
    <t>Pol57</t>
  </si>
  <si>
    <t>Profipress - objímka 35x35</t>
  </si>
  <si>
    <t>1916837303</t>
  </si>
  <si>
    <t>24</t>
  </si>
  <si>
    <t>Pol58</t>
  </si>
  <si>
    <t>Profipress - objímka 42x42</t>
  </si>
  <si>
    <t>-470308138</t>
  </si>
  <si>
    <t>25</t>
  </si>
  <si>
    <t>Pol59</t>
  </si>
  <si>
    <t>Profipress - objímka 54x54</t>
  </si>
  <si>
    <t>-98572138</t>
  </si>
  <si>
    <t>26</t>
  </si>
  <si>
    <t>Pol60</t>
  </si>
  <si>
    <t>Profipress - objímka (redukovaná) 28x22</t>
  </si>
  <si>
    <t>374700259</t>
  </si>
  <si>
    <t>27</t>
  </si>
  <si>
    <t>Pol61</t>
  </si>
  <si>
    <t>Profipress - objímka (redukovaná) 42x35</t>
  </si>
  <si>
    <t>1129669457</t>
  </si>
  <si>
    <t>28</t>
  </si>
  <si>
    <t>Pol62</t>
  </si>
  <si>
    <t>Profipress - oblouk 90 12x12</t>
  </si>
  <si>
    <t>-1628910312</t>
  </si>
  <si>
    <t>29</t>
  </si>
  <si>
    <t>Pol63</t>
  </si>
  <si>
    <t>Profipress - oblouk 90 15x15</t>
  </si>
  <si>
    <t>-221687971</t>
  </si>
  <si>
    <t>30</t>
  </si>
  <si>
    <t>Pol64</t>
  </si>
  <si>
    <t>Profipress - oblouk 90 18x18</t>
  </si>
  <si>
    <t>1714829937</t>
  </si>
  <si>
    <t>31</t>
  </si>
  <si>
    <t>Pol65</t>
  </si>
  <si>
    <t>Profipress - oblouk 90 22x22</t>
  </si>
  <si>
    <t>1475740888</t>
  </si>
  <si>
    <t>32</t>
  </si>
  <si>
    <t>Pol66</t>
  </si>
  <si>
    <t>Profipress - oblouk 90 28x28</t>
  </si>
  <si>
    <t>-1737633090</t>
  </si>
  <si>
    <t>33</t>
  </si>
  <si>
    <t>Pol67</t>
  </si>
  <si>
    <t>Profipress - oblouk 90 35x35</t>
  </si>
  <si>
    <t>3086999</t>
  </si>
  <si>
    <t>34</t>
  </si>
  <si>
    <t>Pol68</t>
  </si>
  <si>
    <t>Profipress - oblouk 90 42x42</t>
  </si>
  <si>
    <t>1771170515</t>
  </si>
  <si>
    <t>35</t>
  </si>
  <si>
    <t>Pol69</t>
  </si>
  <si>
    <t>Profipress - oblouk 90 64x64</t>
  </si>
  <si>
    <t>1629693169</t>
  </si>
  <si>
    <t>36</t>
  </si>
  <si>
    <t>Pol70</t>
  </si>
  <si>
    <t>Profipress - T-kus 12x12x12</t>
  </si>
  <si>
    <t>-1213217324</t>
  </si>
  <si>
    <t>37</t>
  </si>
  <si>
    <t>Pol71</t>
  </si>
  <si>
    <t>Profipress - T-kus 15x12x12</t>
  </si>
  <si>
    <t>-359273603</t>
  </si>
  <si>
    <t>38</t>
  </si>
  <si>
    <t>Pol72</t>
  </si>
  <si>
    <t>Profipress - T-kus 15x12x15</t>
  </si>
  <si>
    <t>182514745</t>
  </si>
  <si>
    <t>39</t>
  </si>
  <si>
    <t>Pol73</t>
  </si>
  <si>
    <t>Profipress - T-kus 15x15x12</t>
  </si>
  <si>
    <t>-1275117274</t>
  </si>
  <si>
    <t>40</t>
  </si>
  <si>
    <t>Pol74</t>
  </si>
  <si>
    <t>Profipress - T-kus 18x12x15</t>
  </si>
  <si>
    <t>-370677735</t>
  </si>
  <si>
    <t>41</t>
  </si>
  <si>
    <t>Pol75</t>
  </si>
  <si>
    <t>Profipress - T-kus 18x12x18</t>
  </si>
  <si>
    <t>1844151174</t>
  </si>
  <si>
    <t>42</t>
  </si>
  <si>
    <t>Pol76</t>
  </si>
  <si>
    <t>Profipress - T-kus 18x15x15</t>
  </si>
  <si>
    <t>1816689145</t>
  </si>
  <si>
    <t>43</t>
  </si>
  <si>
    <t>Pol77</t>
  </si>
  <si>
    <t>Profipress - T-kus 22x12x22</t>
  </si>
  <si>
    <t>259516497</t>
  </si>
  <si>
    <t>44</t>
  </si>
  <si>
    <t>Pol78</t>
  </si>
  <si>
    <t>Profipress - T-kus 22x18x15</t>
  </si>
  <si>
    <t>564466816</t>
  </si>
  <si>
    <t>45</t>
  </si>
  <si>
    <t>Pol79</t>
  </si>
  <si>
    <t>Profipress - T-kus 22x22x22</t>
  </si>
  <si>
    <t>-389031714</t>
  </si>
  <si>
    <t>46</t>
  </si>
  <si>
    <t>Pol80</t>
  </si>
  <si>
    <t>Profipress - T-kus 28x28x28</t>
  </si>
  <si>
    <t>1874625644</t>
  </si>
  <si>
    <t>47</t>
  </si>
  <si>
    <t>Pol81</t>
  </si>
  <si>
    <t>Profipress - T-kus 35x28x28</t>
  </si>
  <si>
    <t>-714873806</t>
  </si>
  <si>
    <t>48</t>
  </si>
  <si>
    <t>Pol82</t>
  </si>
  <si>
    <t>Profipress - T-kus 35x35x28</t>
  </si>
  <si>
    <t>1590044303</t>
  </si>
  <si>
    <t>49</t>
  </si>
  <si>
    <t>Pol83</t>
  </si>
  <si>
    <t>Profipress - T-kus 35x35x35</t>
  </si>
  <si>
    <t>1116395604</t>
  </si>
  <si>
    <t>50</t>
  </si>
  <si>
    <t>Pol84</t>
  </si>
  <si>
    <t>Profipress - T-kus 42x42x42</t>
  </si>
  <si>
    <t>-876018583</t>
  </si>
  <si>
    <t>51</t>
  </si>
  <si>
    <t>Pol85</t>
  </si>
  <si>
    <t>Profipress - T-kus 54x35x54</t>
  </si>
  <si>
    <t>96598164</t>
  </si>
  <si>
    <t>52</t>
  </si>
  <si>
    <t>Pol86</t>
  </si>
  <si>
    <t>Profipress - XL objímka 64x64</t>
  </si>
  <si>
    <t>-1281020157</t>
  </si>
  <si>
    <t>53</t>
  </si>
  <si>
    <t>Pol87</t>
  </si>
  <si>
    <t>Profipress - XL T-kus 64x64x64</t>
  </si>
  <si>
    <t>817788602</t>
  </si>
  <si>
    <t>54</t>
  </si>
  <si>
    <t>Pol88</t>
  </si>
  <si>
    <t>Profipress - XL-redukční tvarovka 64x42</t>
  </si>
  <si>
    <t>141374790</t>
  </si>
  <si>
    <t>55</t>
  </si>
  <si>
    <t>Pol89</t>
  </si>
  <si>
    <t>Profipress - XL-redukční tvarovka 64x54</t>
  </si>
  <si>
    <t>-623433146</t>
  </si>
  <si>
    <t>56</t>
  </si>
  <si>
    <t>Pol90</t>
  </si>
  <si>
    <t>Profipress redukční tvarovka 28x15</t>
  </si>
  <si>
    <t>877036780</t>
  </si>
  <si>
    <t>57</t>
  </si>
  <si>
    <t>Pol91</t>
  </si>
  <si>
    <t>Profipress redukční tvarovka 54x35</t>
  </si>
  <si>
    <t>1392339052</t>
  </si>
  <si>
    <t>P</t>
  </si>
  <si>
    <t>Poznámka k položce:_x000d_
IZOLACE</t>
  </si>
  <si>
    <t>58</t>
  </si>
  <si>
    <t>Pol92</t>
  </si>
  <si>
    <t>Tubolit DG hr. 13 mm; d = 15 mm</t>
  </si>
  <si>
    <t>1214737722</t>
  </si>
  <si>
    <t>59</t>
  </si>
  <si>
    <t>Pol93</t>
  </si>
  <si>
    <t>Tubolit DG hr. 13 mm; d = 18 mm</t>
  </si>
  <si>
    <t>1977273178</t>
  </si>
  <si>
    <t>60</t>
  </si>
  <si>
    <t>Pol94</t>
  </si>
  <si>
    <t>Tubolit DG hr. 20 mm; d = 22 mm</t>
  </si>
  <si>
    <t>823494688</t>
  </si>
  <si>
    <t>61</t>
  </si>
  <si>
    <t>Pol95</t>
  </si>
  <si>
    <t>Tubolit DG hr. 20 mm; d = 28 mm</t>
  </si>
  <si>
    <t>-1655085068</t>
  </si>
  <si>
    <t>62</t>
  </si>
  <si>
    <t>Pol96</t>
  </si>
  <si>
    <t>Tubolit DG hr. 25 mm; d = 35 mm</t>
  </si>
  <si>
    <t>-145384842</t>
  </si>
  <si>
    <t>63</t>
  </si>
  <si>
    <t>Pol97</t>
  </si>
  <si>
    <t>Tubolit DG hr. 30 mm; d = 42 mm</t>
  </si>
  <si>
    <t>1697483846</t>
  </si>
  <si>
    <t>64</t>
  </si>
  <si>
    <t>Pol98</t>
  </si>
  <si>
    <t>Tubolit DG hr. 30 mm; d = 54 mm</t>
  </si>
  <si>
    <t>1848246323</t>
  </si>
  <si>
    <t>65</t>
  </si>
  <si>
    <t>Pol99</t>
  </si>
  <si>
    <t>Tubolit DG hr. 30 mm; d = 64 mm</t>
  </si>
  <si>
    <t>1157428186</t>
  </si>
  <si>
    <t>Poznámka k položce:_x000d_
ARMATURY</t>
  </si>
  <si>
    <t>66</t>
  </si>
  <si>
    <t>Pol100</t>
  </si>
  <si>
    <t>STAD s vypúšťaním DN 40 1 1/2"</t>
  </si>
  <si>
    <t>2119236276</t>
  </si>
  <si>
    <t>67</t>
  </si>
  <si>
    <t>Pol101</t>
  </si>
  <si>
    <t xml:space="preserve">Vekoluxivar pro dvoutrubkový systém  EK s adaptéry AVK 01</t>
  </si>
  <si>
    <t>-1790664023</t>
  </si>
  <si>
    <t>Vekoluxivar pro dvoutrubkový systém EK s adaptéry AVK 01</t>
  </si>
  <si>
    <t>68</t>
  </si>
  <si>
    <t>Pol102</t>
  </si>
  <si>
    <t>Termostatická hlavice kapalinová T 5000, bílá</t>
  </si>
  <si>
    <t>-2017329433</t>
  </si>
  <si>
    <t>Poznámka k položce:_x000d_
OTOPNÁ TĚLESA</t>
  </si>
  <si>
    <t>69</t>
  </si>
  <si>
    <t>Pol103</t>
  </si>
  <si>
    <t xml:space="preserve">RADIK 21 VKM8  900/600 (White RAL 9016)</t>
  </si>
  <si>
    <t>-2049170289</t>
  </si>
  <si>
    <t>RADIK 21 VKM8 900/600 (White RAL 9016)</t>
  </si>
  <si>
    <t>70</t>
  </si>
  <si>
    <t>Pol104</t>
  </si>
  <si>
    <t xml:space="preserve">RADIK 21 VKM8  900/700 (White RAL 9016)</t>
  </si>
  <si>
    <t>276309012</t>
  </si>
  <si>
    <t>RADIK 21 VKM8 900/700 (White RAL 9016)</t>
  </si>
  <si>
    <t>71</t>
  </si>
  <si>
    <t>Pol105</t>
  </si>
  <si>
    <t xml:space="preserve">RADIK 21 VKM8  900/800 (White RAL 9016)</t>
  </si>
  <si>
    <t>2022611909</t>
  </si>
  <si>
    <t>RADIK 21 VKM8 900/800 (White RAL 9016)</t>
  </si>
  <si>
    <t>72</t>
  </si>
  <si>
    <t>Pol106</t>
  </si>
  <si>
    <t xml:space="preserve">RADIK 22 VKM8  600/3000 (White RAL 9016)</t>
  </si>
  <si>
    <t>1988452555</t>
  </si>
  <si>
    <t>RADIK 22 VKM8 600/3000 (White RAL 9016)</t>
  </si>
  <si>
    <t>73</t>
  </si>
  <si>
    <t>Pol107</t>
  </si>
  <si>
    <t xml:space="preserve">RADIK 22 VKM8  900/600 (White RAL 9016)</t>
  </si>
  <si>
    <t>622060620</t>
  </si>
  <si>
    <t>RADIK 22 VKM8 900/600 (White RAL 9016)</t>
  </si>
  <si>
    <t>74</t>
  </si>
  <si>
    <t>Pol108</t>
  </si>
  <si>
    <t xml:space="preserve">RADIK 22 VKM8  900/900 (White RAL 9016)</t>
  </si>
  <si>
    <t>1287390263</t>
  </si>
  <si>
    <t>RADIK 22 VKM8 900/900 (White RAL 9016)</t>
  </si>
  <si>
    <t>75</t>
  </si>
  <si>
    <t>Pol109</t>
  </si>
  <si>
    <t xml:space="preserve">RADIK 22 VKM8  900/1200 (White RAL 9016)</t>
  </si>
  <si>
    <t>-1354339725</t>
  </si>
  <si>
    <t>RADIK 22 VKM8 900/1200 (White RAL 9016)</t>
  </si>
  <si>
    <t>76</t>
  </si>
  <si>
    <t>Pol110</t>
  </si>
  <si>
    <t xml:space="preserve">RADIK 22 VKM8  900/1400 (White RAL 9016)</t>
  </si>
  <si>
    <t>-614285742</t>
  </si>
  <si>
    <t>RADIK 22 VKM8 900/1400 (White RAL 9016)</t>
  </si>
  <si>
    <t>77</t>
  </si>
  <si>
    <t>Pol111</t>
  </si>
  <si>
    <t xml:space="preserve">RADIK 33 VKM8  900/1600 (White RAL 9016)</t>
  </si>
  <si>
    <t>-2037411049</t>
  </si>
  <si>
    <t>RADIK 33 VKM8 900/1600 (White RAL 9016)</t>
  </si>
  <si>
    <t>Poznámka k položce:_x000d_
Hodinová sazba</t>
  </si>
  <si>
    <t>78</t>
  </si>
  <si>
    <t>Pol112</t>
  </si>
  <si>
    <t>Zprovoznění, seřízení a vyzkoušení zařízení-Před předáním. Vyhotovení zápisu s popisem postupu zprovoznění, výsledků seřízení, výsledků zkoušek, atd. Zařízení musí být před předáním bez závad.</t>
  </si>
  <si>
    <t>hod</t>
  </si>
  <si>
    <t>-1717217188</t>
  </si>
  <si>
    <t>79</t>
  </si>
  <si>
    <t>Pol113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</si>
  <si>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</t>
  </si>
  <si>
    <t>760164038</t>
  </si>
  <si>
    <t>Zaučení obsluhy mimo jiné dle návodů výrobců tak, aby obsluha měla celkové technické a funkční informace o zařízení vytápění a uměla jej obsluhovat a reagovat na možné problémy a závady. O zaučení musí být mezi stranami sepsán protokol s obsahem bodů zaučení. Zaučen musí být v úměrném rozsahu jak pověřený zástupce Billy, tak zástupce majitele budovy</t>
  </si>
  <si>
    <t>80</t>
  </si>
  <si>
    <t>Pol114</t>
  </si>
  <si>
    <t>Funkční zkoušky včetně vystavení protokolů o zkouškách</t>
  </si>
  <si>
    <t>-1064112547</t>
  </si>
  <si>
    <t>81</t>
  </si>
  <si>
    <t>Pol115</t>
  </si>
  <si>
    <t xml:space="preserve">Vyregulování průtoků  včetně vystavení protokolu</t>
  </si>
  <si>
    <t>1596973570</t>
  </si>
  <si>
    <t>Vyregulování průtoků včetně vystavení protokolu</t>
  </si>
  <si>
    <t>82</t>
  </si>
  <si>
    <t>Pol116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</si>
  <si>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</t>
  </si>
  <si>
    <t>%</t>
  </si>
  <si>
    <t>-892702656</t>
  </si>
  <si>
    <t>Ostatní zúčtovatelný drobný, pomocný, doplňkový a ostatní materiál v potřebném rozsahu pro řádné dokončení díla + finanční rezerva - min. 4 % z ceny-Např. přizpůsobování nových rozvodů a zařízení ostatním stávajícícm zařízením a stavební části, drobný materiál jako např. těsnění, atd., tedy veškerý ostatní materiál a výrobky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</si>
  <si>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83</t>
  </si>
  <si>
    <t>Pol117</t>
  </si>
  <si>
    <t xml:space="preserve"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</t>
  </si>
  <si>
    <t>-3776536</t>
  </si>
  <si>
    <t>Ostatní zúčtovatelné stavební, montážní, pomocné a doplňkové práce v potřebném rozsahu + finanční rezerva - min. 4 % z ceny-např. přizpůsobování nových rozvodů a zařízení ostatním zařízením a stavební části, provádění funkčních zkoušek a montáže s vazbou na zkoušky a montáž ostatních částí stavby, atd., tedy veškeré ostatní práce potřebné pro řádné dokončení díla + finanční rezerva (mimo jiné ohled na nutnost přizpůsobování, práce a koordinace se stavební částí a TZB stávajícího stavu) - čáska bude podrobně zúčtována a dodavatelem využita pouze do objektivně doložené výše</t>
  </si>
  <si>
    <t>84</t>
  </si>
  <si>
    <t>Pol118</t>
  </si>
  <si>
    <t>Zohlednit zejména firemní know-how dodavatele a potřeby pro řádné provedení díla na stavbě -Bude provedeno před započetím díla a konzultováno a odsouhlaseno investorem. Dopracování zadávací dokumentace na prováděcí a dílenskou dokumentaci</t>
  </si>
  <si>
    <t>847172621</t>
  </si>
  <si>
    <t>85</t>
  </si>
  <si>
    <t>Pol119</t>
  </si>
  <si>
    <t xml:space="preserve">Vypracování realizační dokumentace  - Dokumentace bude vypracována dle skutečně použitého materiálu, zařízení a výrobků</t>
  </si>
  <si>
    <t>-1153544047</t>
  </si>
  <si>
    <t>Vypracování realizační dokumentace - Dokumentace bude vypracována dle skutečně použitého materiálu, zařízení a výrobků</t>
  </si>
  <si>
    <t>86</t>
  </si>
  <si>
    <t>Pol120</t>
  </si>
  <si>
    <t>Vypracování dokumentace skutečného stavu - Dokumentace bude vypracována na úrovni prováděcí dokumentace (textová a výkresová část, specifikace skutečně použitého materiálu, zařízení a výrobků</t>
  </si>
  <si>
    <t>138589311</t>
  </si>
  <si>
    <t>87</t>
  </si>
  <si>
    <t>Pol121</t>
  </si>
  <si>
    <t>D+M Popisy a označení rozvodů a zařízení-Popisy a označení především rozvodů, klapek, filtrů a ovládacích prvků MaR, atd. a např. ČSN 13 0072, tak aby byla umožněna snadná orientace v zařízení VTP pro obsluhu, údržbu a servis</t>
  </si>
  <si>
    <t>-570783086</t>
  </si>
  <si>
    <t>88</t>
  </si>
  <si>
    <t>Pol122</t>
  </si>
  <si>
    <t>Likvidace odpadů-Kompletní systém sběru, třídění, odvozu a likvidace odpadu v souladu se zák. č.185/2001 Sb. v platném znění a vyhl. č.381/2001 Sb. v platném znění</t>
  </si>
  <si>
    <t>-791984189</t>
  </si>
  <si>
    <t>89</t>
  </si>
  <si>
    <t>Pol123</t>
  </si>
  <si>
    <t>Závěrečný úklid-Provedení komplexního úklidu po provádění vytápění na úroveň min. původního stavu v návaznosti na likvidaci odpadů a úklid celé stavby</t>
  </si>
  <si>
    <t>-201360762</t>
  </si>
  <si>
    <t>90</t>
  </si>
  <si>
    <t>Pol124</t>
  </si>
  <si>
    <t>Koordinační činnost</t>
  </si>
  <si>
    <t>-1872106040</t>
  </si>
  <si>
    <t>91</t>
  </si>
  <si>
    <t>Pol125</t>
  </si>
  <si>
    <t>Zařízení staveniště-Především v souladu s NV č. 591/2006 Sb.</t>
  </si>
  <si>
    <t>1236521745</t>
  </si>
  <si>
    <t>733</t>
  </si>
  <si>
    <t>Ústřední vytápění - rozvodné potrubí</t>
  </si>
  <si>
    <t>92</t>
  </si>
  <si>
    <t>733120815</t>
  </si>
  <si>
    <t>Demontáž potrubí ocelového hladkého D do 38</t>
  </si>
  <si>
    <t>1722431111</t>
  </si>
  <si>
    <t>Demontáž potrubí z trubek ocelových hladkých Ø do 38</t>
  </si>
  <si>
    <t>https://podminky.urs.cz/item/CS_URS_2025_01/733120815</t>
  </si>
  <si>
    <t>260+105+30+15+25</t>
  </si>
  <si>
    <t>93</t>
  </si>
  <si>
    <t>733120819</t>
  </si>
  <si>
    <t>Demontáž potrubí ocelového hladkého D přes 38 do 60,3</t>
  </si>
  <si>
    <t>-1414664854</t>
  </si>
  <si>
    <t>Demontáž potrubí z trubek ocelových hladkých Ø přes 38 do 60,3</t>
  </si>
  <si>
    <t>https://podminky.urs.cz/item/CS_URS_2025_01/733120819</t>
  </si>
  <si>
    <t>30+20+15</t>
  </si>
  <si>
    <t>735</t>
  </si>
  <si>
    <t>Ústřední vytápění - otopná tělesa</t>
  </si>
  <si>
    <t>94</t>
  </si>
  <si>
    <t>735121810</t>
  </si>
  <si>
    <t>Demontáž otopného tělesa ocelového článkového</t>
  </si>
  <si>
    <t>-203301495</t>
  </si>
  <si>
    <t>Demontáž otopných těles ocelových článkových</t>
  </si>
  <si>
    <t>https://podminky.urs.cz/item/CS_URS_2025_01/735121810</t>
  </si>
  <si>
    <t>0,5*0,5*3</t>
  </si>
  <si>
    <t>0,6*0,6*2</t>
  </si>
  <si>
    <t>0,6*0,8*2</t>
  </si>
  <si>
    <t>0,9*0,7*2</t>
  </si>
  <si>
    <t>0,5*0,5*1</t>
  </si>
  <si>
    <t>0,5*0,6*1</t>
  </si>
  <si>
    <t>0,5*0,6*4</t>
  </si>
  <si>
    <t>0,9*0,7*36</t>
  </si>
  <si>
    <t>0,9*0,8*1</t>
  </si>
  <si>
    <t>0,9*0,9*9</t>
  </si>
  <si>
    <t>0,9*1,1*1</t>
  </si>
  <si>
    <t>0,6*0,6*5</t>
  </si>
  <si>
    <t>0,9*0,6*2</t>
  </si>
  <si>
    <t>0,9*0,7*10</t>
  </si>
  <si>
    <t>0,9*0,8*3</t>
  </si>
  <si>
    <t>0,6*0,5*2</t>
  </si>
  <si>
    <t>0,6*3,0*4</t>
  </si>
  <si>
    <t>0,9*0,5*2</t>
  </si>
  <si>
    <t>0,9*0,7*16</t>
  </si>
  <si>
    <t>0,9*0,8*4</t>
  </si>
  <si>
    <t>0,9*0,9*12</t>
  </si>
  <si>
    <t>0,9*1,0*1</t>
  </si>
  <si>
    <t>0,9*1,2*1</t>
  </si>
  <si>
    <t>0,9*1,4*7</t>
  </si>
  <si>
    <t>0,9*1,6*1</t>
  </si>
  <si>
    <t>0,9*0,9*1</t>
  </si>
  <si>
    <t>0,9*1,4*3</t>
  </si>
  <si>
    <t>0,9*1,6*2</t>
  </si>
  <si>
    <t>95</t>
  </si>
  <si>
    <t>735494811</t>
  </si>
  <si>
    <t>Vypuštění vody z otopných těles</t>
  </si>
  <si>
    <t>432650215</t>
  </si>
  <si>
    <t>Vypuštění vody z otopných soustav bez kotlů, ohříváků, zásobníků a nádrží</t>
  </si>
  <si>
    <t>https://podminky.urs.cz/item/CS_URS_2025_01/735494811</t>
  </si>
  <si>
    <t>741</t>
  </si>
  <si>
    <t>Elektroinstalace - silnoproud</t>
  </si>
  <si>
    <t>96</t>
  </si>
  <si>
    <t>Pol1</t>
  </si>
  <si>
    <t>Střídavý vypínač</t>
  </si>
  <si>
    <t>-1449589576</t>
  </si>
  <si>
    <t>97</t>
  </si>
  <si>
    <t>Pol2</t>
  </si>
  <si>
    <t>Střídavý vypínač dvojitý</t>
  </si>
  <si>
    <t>872653670</t>
  </si>
  <si>
    <t>98</t>
  </si>
  <si>
    <t>Pol3</t>
  </si>
  <si>
    <t>Tlačítkový ovladač</t>
  </si>
  <si>
    <t>338890616</t>
  </si>
  <si>
    <t>99</t>
  </si>
  <si>
    <t>Pol4</t>
  </si>
  <si>
    <t>tlačítko TS, GE42201</t>
  </si>
  <si>
    <t>-471543012</t>
  </si>
  <si>
    <t>100</t>
  </si>
  <si>
    <t>Pol5</t>
  </si>
  <si>
    <t>pohybové čidlo strop</t>
  </si>
  <si>
    <t>2125376405</t>
  </si>
  <si>
    <t>101</t>
  </si>
  <si>
    <t>Pol6</t>
  </si>
  <si>
    <t>Vypínač</t>
  </si>
  <si>
    <t>1138593190</t>
  </si>
  <si>
    <t>102</t>
  </si>
  <si>
    <t>Pol7</t>
  </si>
  <si>
    <t>Vícenásobná zásuvka 5x</t>
  </si>
  <si>
    <t>1100401333</t>
  </si>
  <si>
    <t>103</t>
  </si>
  <si>
    <t>Pol8</t>
  </si>
  <si>
    <t>Zásuvka</t>
  </si>
  <si>
    <t>-1316354684</t>
  </si>
  <si>
    <t>104</t>
  </si>
  <si>
    <t>Pol9</t>
  </si>
  <si>
    <t>Led svítidlo A1, Modus Fit4000C_KO</t>
  </si>
  <si>
    <t>-206157516</t>
  </si>
  <si>
    <t>105</t>
  </si>
  <si>
    <t>Pol10</t>
  </si>
  <si>
    <t>Led svítidlo A2, Modus Fit4000A_KN</t>
  </si>
  <si>
    <t>-1823908299</t>
  </si>
  <si>
    <t>106</t>
  </si>
  <si>
    <t>Pol11</t>
  </si>
  <si>
    <t>Led svítidlo A3, Modus Fit3000A_KN</t>
  </si>
  <si>
    <t>1962599122</t>
  </si>
  <si>
    <t>107</t>
  </si>
  <si>
    <t>Pol12</t>
  </si>
  <si>
    <t>Led svítidlo nouzové, 60min</t>
  </si>
  <si>
    <t>-1013401203</t>
  </si>
  <si>
    <t>108</t>
  </si>
  <si>
    <t>Pol13</t>
  </si>
  <si>
    <t>Svítidlo BRSB4KO480V3/NDNZ3/PIR</t>
  </si>
  <si>
    <t>-982045685</t>
  </si>
  <si>
    <t>109</t>
  </si>
  <si>
    <t>Pol14</t>
  </si>
  <si>
    <t>Svítidlo BRSB4KO480V3/ND/PIR</t>
  </si>
  <si>
    <t>881505396</t>
  </si>
  <si>
    <t>110</t>
  </si>
  <si>
    <t>Pol15</t>
  </si>
  <si>
    <t>Svítidlo BRSB6KO480V3/ND</t>
  </si>
  <si>
    <t>-182085935</t>
  </si>
  <si>
    <t>111</t>
  </si>
  <si>
    <t>Pol16</t>
  </si>
  <si>
    <t>krabice KU68</t>
  </si>
  <si>
    <t>1260339440</t>
  </si>
  <si>
    <t>112</t>
  </si>
  <si>
    <t>Pol17</t>
  </si>
  <si>
    <t>svorky</t>
  </si>
  <si>
    <t>-1300169102</t>
  </si>
  <si>
    <t>113</t>
  </si>
  <si>
    <t>Pol18</t>
  </si>
  <si>
    <t>R1</t>
  </si>
  <si>
    <t>-1922404836</t>
  </si>
  <si>
    <t>114</t>
  </si>
  <si>
    <t>Pol19</t>
  </si>
  <si>
    <t>CYKY-J 5x16</t>
  </si>
  <si>
    <t>2027149100</t>
  </si>
  <si>
    <t>115</t>
  </si>
  <si>
    <t>Pol20</t>
  </si>
  <si>
    <t>CYKY-J 3x2,5</t>
  </si>
  <si>
    <t>-309120441</t>
  </si>
  <si>
    <t>116</t>
  </si>
  <si>
    <t>Pol21</t>
  </si>
  <si>
    <t>CYKY-J 3x1,5</t>
  </si>
  <si>
    <t>-2088890923</t>
  </si>
  <si>
    <t>117</t>
  </si>
  <si>
    <t>Pol22</t>
  </si>
  <si>
    <t>CYKY-O 3x1,5</t>
  </si>
  <si>
    <t>-1838609331</t>
  </si>
  <si>
    <t>118</t>
  </si>
  <si>
    <t>Pol23</t>
  </si>
  <si>
    <t>CY6žz</t>
  </si>
  <si>
    <t>412943138</t>
  </si>
  <si>
    <t>119</t>
  </si>
  <si>
    <t>Pol24</t>
  </si>
  <si>
    <t>trubka PVC 2323</t>
  </si>
  <si>
    <t>2132375853</t>
  </si>
  <si>
    <t>120</t>
  </si>
  <si>
    <t>Pol25</t>
  </si>
  <si>
    <t>demontážní práce</t>
  </si>
  <si>
    <t>-2129032676</t>
  </si>
  <si>
    <t>121</t>
  </si>
  <si>
    <t>Pol26</t>
  </si>
  <si>
    <t>montážní práce</t>
  </si>
  <si>
    <t>-1895251694</t>
  </si>
  <si>
    <t>122</t>
  </si>
  <si>
    <t>Pol27</t>
  </si>
  <si>
    <t>stavební přípomoce</t>
  </si>
  <si>
    <t>-1957261804</t>
  </si>
  <si>
    <t>123</t>
  </si>
  <si>
    <t>Pol28</t>
  </si>
  <si>
    <t>doprava</t>
  </si>
  <si>
    <t>-1649296195</t>
  </si>
  <si>
    <t>124</t>
  </si>
  <si>
    <t>Pol29</t>
  </si>
  <si>
    <t>přesun</t>
  </si>
  <si>
    <t>1498736060</t>
  </si>
  <si>
    <t>125</t>
  </si>
  <si>
    <t>Pol30</t>
  </si>
  <si>
    <t>dokumentace SPS</t>
  </si>
  <si>
    <t>18538789</t>
  </si>
  <si>
    <t>126</t>
  </si>
  <si>
    <t>Pol31</t>
  </si>
  <si>
    <t>přípomoc reviznímu technikovi</t>
  </si>
  <si>
    <t>1048958926</t>
  </si>
  <si>
    <t>127</t>
  </si>
  <si>
    <t>Pol32</t>
  </si>
  <si>
    <t>výchozí revize</t>
  </si>
  <si>
    <t>-1505521062</t>
  </si>
  <si>
    <t>763</t>
  </si>
  <si>
    <t>Konstrukce suché výstavby</t>
  </si>
  <si>
    <t>128</t>
  </si>
  <si>
    <t>763131431</t>
  </si>
  <si>
    <t>SDK podhled deska 1xDF 12,5 bez izolace dvouvrstvá spodní kce profil CD+UD REI do 90</t>
  </si>
  <si>
    <t>904521624</t>
  </si>
  <si>
    <t>Podhled ze sádrokartonových desek dvouvrstvá zavěšená spodní konstrukce z ocelových profilů CD, UD jednoduše opláštěná deskou protipožární DF, tl. 12,5 mm, bez izolace, REI do 90</t>
  </si>
  <si>
    <t>https://podminky.urs.cz/item/CS_URS_2025_01/763131431</t>
  </si>
  <si>
    <t>129</t>
  </si>
  <si>
    <t>763131714</t>
  </si>
  <si>
    <t>SDK podhled základní penetrační nátěr</t>
  </si>
  <si>
    <t>-533796730</t>
  </si>
  <si>
    <t>Podhled ze sádrokartonových desek ostatní práce a konstrukce na podhledech ze sádrokartonových desek základní penetrační nátěr</t>
  </si>
  <si>
    <t>https://podminky.urs.cz/item/CS_URS_2025_01/763131714</t>
  </si>
  <si>
    <t>130</t>
  </si>
  <si>
    <t>763131761</t>
  </si>
  <si>
    <t>Příplatek k SDK podhledu za plochu do 3 m2 jednotlivě</t>
  </si>
  <si>
    <t>1014420011</t>
  </si>
  <si>
    <t>Podhled ze sádrokartonových desek Příplatek k cenám za plochu do 3 m2 jednotlivě</t>
  </si>
  <si>
    <t>https://podminky.urs.cz/item/CS_URS_2025_01/763131761</t>
  </si>
  <si>
    <t>131</t>
  </si>
  <si>
    <t>763131766</t>
  </si>
  <si>
    <t>Příplatek k SDK podhledu za výšku zavěšení přes 1,0 do 1,5 m</t>
  </si>
  <si>
    <t>-1880385527</t>
  </si>
  <si>
    <t>Podhled ze sádrokartonových desek Příplatek k cenám za výšku zavěšení přes 1,0 do 1,5 m</t>
  </si>
  <si>
    <t>https://podminky.urs.cz/item/CS_URS_2025_01/763131766</t>
  </si>
  <si>
    <t>132</t>
  </si>
  <si>
    <t>763171413</t>
  </si>
  <si>
    <t>Montáž klapek revizních protipožárních SDK kcí vel. přes 0,25 do 0,5 m2 pro podhledy</t>
  </si>
  <si>
    <t>kus</t>
  </si>
  <si>
    <t>-1504678958</t>
  </si>
  <si>
    <t>Montáž klapek pro konstrukce ze sádrokartonových desek revizních protipožárních pro podhledy, velikost přes 0,25 do 0,50 m2</t>
  </si>
  <si>
    <t>https://podminky.urs.cz/item/CS_URS_2025_01/763171413</t>
  </si>
  <si>
    <t>133</t>
  </si>
  <si>
    <t>M</t>
  </si>
  <si>
    <t>59030166</t>
  </si>
  <si>
    <t>klapka revizní protipožární pro stěny a podhledy tl 12,5mm 600x600mm</t>
  </si>
  <si>
    <t>2129359946</t>
  </si>
  <si>
    <t>134</t>
  </si>
  <si>
    <t>763797101</t>
  </si>
  <si>
    <t>Montáž dřevostaveb spárování tmelem</t>
  </si>
  <si>
    <t>-1290650819</t>
  </si>
  <si>
    <t>Montáž ostatních dílců spárování tmelením</t>
  </si>
  <si>
    <t>https://podminky.urs.cz/item/CS_URS_2025_01/763797101</t>
  </si>
  <si>
    <t>44,49</t>
  </si>
  <si>
    <t>18,28</t>
  </si>
  <si>
    <t>14,74</t>
  </si>
  <si>
    <t>17,54</t>
  </si>
  <si>
    <t>19,3</t>
  </si>
  <si>
    <t>19,1</t>
  </si>
  <si>
    <t>16,94</t>
  </si>
  <si>
    <t>17,48</t>
  </si>
  <si>
    <t>17,28</t>
  </si>
  <si>
    <t>17,44</t>
  </si>
  <si>
    <t>16,34</t>
  </si>
  <si>
    <t>18,44</t>
  </si>
  <si>
    <t>10,73</t>
  </si>
  <si>
    <t>4,6</t>
  </si>
  <si>
    <t>135</t>
  </si>
  <si>
    <t>998763332</t>
  </si>
  <si>
    <t>Přesun hmot tonážní pro konstrukce montované z desek ruční v objektech v přes 6 do 12 m</t>
  </si>
  <si>
    <t>1378568041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</si>
  <si>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</si>
  <si>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https://podminky.urs.cz/item/CS_URS_2025_01/998763332</t>
  </si>
  <si>
    <t>136</t>
  </si>
  <si>
    <t>998763339</t>
  </si>
  <si>
    <t>Příplatek k ručnímu přesunu hmot tonážnímu pro konstrukce montované z desek za zvětšený přesun ZKD 50 m</t>
  </si>
  <si>
    <t>874322955</t>
  </si>
  <si>
    <t>Přesun hmot pro konstrukce montované z desek sádrokartonových, sádrovláknitých, cementovláknitých nebo cementových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</si>
  <si>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https://podminky.urs.cz/item/CS_URS_2025_01/998763339</t>
  </si>
  <si>
    <t>767</t>
  </si>
  <si>
    <t>Konstrukce zámečnické</t>
  </si>
  <si>
    <t>137</t>
  </si>
  <si>
    <t>767581801</t>
  </si>
  <si>
    <t>Demontáž podhledu kazet</t>
  </si>
  <si>
    <t>-890971792</t>
  </si>
  <si>
    <t>Demontáž podhledů kazet</t>
  </si>
  <si>
    <t>https://podminky.urs.cz/item/CS_URS_2025_01/767581801</t>
  </si>
  <si>
    <t>784</t>
  </si>
  <si>
    <t>Dokončovací práce - malby a tapety</t>
  </si>
  <si>
    <t>138</t>
  </si>
  <si>
    <t>784181121</t>
  </si>
  <si>
    <t>Hloubková jednonásobná bezbarvá penetrace podkladu v místnostech v do 3,80 m</t>
  </si>
  <si>
    <t>-755072394</t>
  </si>
  <si>
    <t>Penetrace podkladu jednonásobná hloubková akrylátová bezbarvá v místnostech výšky do 3,80 m</t>
  </si>
  <si>
    <t>https://podminky.urs.cz/item/CS_URS_2025_01/784181121</t>
  </si>
  <si>
    <t>139</t>
  </si>
  <si>
    <t>784191007</t>
  </si>
  <si>
    <t>Čištění vnitřních ploch podlah po provedení malířských prací</t>
  </si>
  <si>
    <t>-688827937</t>
  </si>
  <si>
    <t>Čištění vnitřních ploch hrubý úklid po provedení malířských prací omytím podlah</t>
  </si>
  <si>
    <t>https://podminky.urs.cz/item/CS_URS_2025_01/784191007</t>
  </si>
  <si>
    <t>140</t>
  </si>
  <si>
    <t>784221101</t>
  </si>
  <si>
    <t>Dvojnásobné bílé malby ze směsí za sucha dobře otěruvzdorných v místnostech do 3,80 m</t>
  </si>
  <si>
    <t>-1958164372</t>
  </si>
  <si>
    <t>Malby z malířských směsí otěruvzdorných za sucha dvojnásobné, bílé za sucha otěruvzdorné dobře v místnostech výšky do 3,80 m</t>
  </si>
  <si>
    <t>https://podminky.urs.cz/item/CS_URS_2025_01/784221101</t>
  </si>
  <si>
    <t>141</t>
  </si>
  <si>
    <t>784221131</t>
  </si>
  <si>
    <t>Příplatek k cenám 2x maleb za sucha otěruvzdorných za provádění pl do 5 m2</t>
  </si>
  <si>
    <t>-1811721969</t>
  </si>
  <si>
    <t>Malby z malířských směsí otěruvzdorných za sucha Příplatek k cenám dvojnásobných maleb za zvýšenou pracnost při provádění malého rozsahu plochy do 5 m2</t>
  </si>
  <si>
    <t>https://podminky.urs.cz/item/CS_URS_2025_01/784221131</t>
  </si>
  <si>
    <t>142</t>
  </si>
  <si>
    <t>784221151</t>
  </si>
  <si>
    <t>Příplatek k cenám 2x maleb za sucha otěruvzdorných za barevnou malbu v odstínu světlém</t>
  </si>
  <si>
    <t>-1091261094</t>
  </si>
  <si>
    <t>Malby z malířských směsí otěruvzdorných za sucha Příplatek k cenám dvojnásobných maleb na tónovacích automatech, v odstínu světlém</t>
  </si>
  <si>
    <t>https://podminky.urs.cz/item/CS_URS_2025_01/784221151</t>
  </si>
  <si>
    <t>002 - 2.NP</t>
  </si>
  <si>
    <t>-969022803</t>
  </si>
  <si>
    <t>-1231107266</t>
  </si>
  <si>
    <t>10*15</t>
  </si>
  <si>
    <t>-373012681</t>
  </si>
  <si>
    <t>1240641174</t>
  </si>
  <si>
    <t>16,99</t>
  </si>
  <si>
    <t>14,92</t>
  </si>
  <si>
    <t>8,6</t>
  </si>
  <si>
    <t>6,76</t>
  </si>
  <si>
    <t>ŠATNA</t>
  </si>
  <si>
    <t>17,72</t>
  </si>
  <si>
    <t>KUCHYŇKA</t>
  </si>
  <si>
    <t>11,68</t>
  </si>
  <si>
    <t>34,28</t>
  </si>
  <si>
    <t>19,35</t>
  </si>
  <si>
    <t>11,45</t>
  </si>
  <si>
    <t>17,74</t>
  </si>
  <si>
    <t>11,53</t>
  </si>
  <si>
    <t>23,72</t>
  </si>
  <si>
    <t>KANCELÁŘ</t>
  </si>
  <si>
    <t>17,66</t>
  </si>
  <si>
    <t>31,36</t>
  </si>
  <si>
    <t>19,42</t>
  </si>
  <si>
    <t>2,58</t>
  </si>
  <si>
    <t>SPRCHA</t>
  </si>
  <si>
    <t>7,68</t>
  </si>
  <si>
    <t>7,98</t>
  </si>
  <si>
    <t>SCHODIŠTĚ</t>
  </si>
  <si>
    <t>22,66</t>
  </si>
  <si>
    <t>1,707*25 'Přepočtené koeficientem množství</t>
  </si>
  <si>
    <t>1046962418</t>
  </si>
  <si>
    <t>451625920</t>
  </si>
  <si>
    <t>499525780</t>
  </si>
  <si>
    <t>1486874103</t>
  </si>
  <si>
    <t>-1832898707</t>
  </si>
  <si>
    <t>347056706</t>
  </si>
  <si>
    <t>676561818</t>
  </si>
  <si>
    <t>-696218212</t>
  </si>
  <si>
    <t>-1320687168</t>
  </si>
  <si>
    <t>1312795361</t>
  </si>
  <si>
    <t>1382935265</t>
  </si>
  <si>
    <t>-1901557006</t>
  </si>
  <si>
    <t>-725322056</t>
  </si>
  <si>
    <t>1016068933</t>
  </si>
  <si>
    <t>-46189967</t>
  </si>
  <si>
    <t>-1046167751</t>
  </si>
  <si>
    <t>-2038489033</t>
  </si>
  <si>
    <t>-1701673118</t>
  </si>
  <si>
    <t>Pol126</t>
  </si>
  <si>
    <t>Profipress - T-kus 18x18x15</t>
  </si>
  <si>
    <t>-191825807</t>
  </si>
  <si>
    <t>Pol127</t>
  </si>
  <si>
    <t>Profipress - T-kus 18x18x18</t>
  </si>
  <si>
    <t>1327223822</t>
  </si>
  <si>
    <t>Pol128</t>
  </si>
  <si>
    <t>Profipress - T-kus 22x18x18</t>
  </si>
  <si>
    <t>266801319</t>
  </si>
  <si>
    <t>Pol129</t>
  </si>
  <si>
    <t>Profipress - T-kus 28x18x22</t>
  </si>
  <si>
    <t>1286590391</t>
  </si>
  <si>
    <t>Pol130</t>
  </si>
  <si>
    <t>Profipress redukční tvarovka 18x12</t>
  </si>
  <si>
    <t>1623764124</t>
  </si>
  <si>
    <t>-1954655018</t>
  </si>
  <si>
    <t>205480146</t>
  </si>
  <si>
    <t>-206753971</t>
  </si>
  <si>
    <t>-1414913537</t>
  </si>
  <si>
    <t>Pol131</t>
  </si>
  <si>
    <t>STAD s vypúšťaním DN 10 3/8"</t>
  </si>
  <si>
    <t>-1881866858</t>
  </si>
  <si>
    <t>Pol132</t>
  </si>
  <si>
    <t>STAD s vypúšťaním DN 15 1/2"</t>
  </si>
  <si>
    <t>1518781517</t>
  </si>
  <si>
    <t>-602536527</t>
  </si>
  <si>
    <t>509575862</t>
  </si>
  <si>
    <t>Pol133</t>
  </si>
  <si>
    <t xml:space="preserve">RADIK 10 VKM8  600/600 (White RAL 9016)</t>
  </si>
  <si>
    <t>1538205119</t>
  </si>
  <si>
    <t>RADIK 10 VKM8 600/600 (White RAL 9016)</t>
  </si>
  <si>
    <t>Pol134</t>
  </si>
  <si>
    <t xml:space="preserve">RADIK 10 VKM8  600/800 (White RAL 9016)</t>
  </si>
  <si>
    <t>-489644416</t>
  </si>
  <si>
    <t>RADIK 10 VKM8 600/800 (White RAL 9016)</t>
  </si>
  <si>
    <t>Pol135</t>
  </si>
  <si>
    <t xml:space="preserve">RADIK 10 VKM8  900/700 (White RAL 9016)</t>
  </si>
  <si>
    <t>617562475</t>
  </si>
  <si>
    <t>RADIK 10 VKM8 900/700 (White RAL 9016)</t>
  </si>
  <si>
    <t>Pol136</t>
  </si>
  <si>
    <t xml:space="preserve">RADIK 11 VKM8  900/600 (White RAL 9016)</t>
  </si>
  <si>
    <t>410857461</t>
  </si>
  <si>
    <t>RADIK 11 VKM8 900/600 (White RAL 9016)</t>
  </si>
  <si>
    <t>Pol137</t>
  </si>
  <si>
    <t xml:space="preserve">RADIK 11 VKM8  900/700 (White RAL 9016)</t>
  </si>
  <si>
    <t>-1904391564</t>
  </si>
  <si>
    <t>RADIK 11 VKM8 900/700 (White RAL 9016)</t>
  </si>
  <si>
    <t>Pol138</t>
  </si>
  <si>
    <t xml:space="preserve">RADIK 21 VKM8  600/600 (White RAL 9016)</t>
  </si>
  <si>
    <t>-987484953</t>
  </si>
  <si>
    <t>RADIK 21 VKM8 600/600 (White RAL 9016)</t>
  </si>
  <si>
    <t>8696142</t>
  </si>
  <si>
    <t>Pol139</t>
  </si>
  <si>
    <t xml:space="preserve">RADIK 22 VKM8  600/500 (White RAL 9016)</t>
  </si>
  <si>
    <t>1463030092</t>
  </si>
  <si>
    <t>RADIK 22 VKM8 600/500 (White RAL 9016)</t>
  </si>
  <si>
    <t>Pol140</t>
  </si>
  <si>
    <t xml:space="preserve">RADIK 22 VKM8  600/600 (White RAL 9016)</t>
  </si>
  <si>
    <t>-129069315</t>
  </si>
  <si>
    <t>RADIK 22 VKM8 600/600 (White RAL 9016)</t>
  </si>
  <si>
    <t>Pol141</t>
  </si>
  <si>
    <t xml:space="preserve">RADIK 22 VKM8  900/500 (White RAL 9016)</t>
  </si>
  <si>
    <t>-1250779616</t>
  </si>
  <si>
    <t>RADIK 22 VKM8 900/500 (White RAL 9016)</t>
  </si>
  <si>
    <t>Pol142</t>
  </si>
  <si>
    <t xml:space="preserve">RADIK 22 VKM8  900/700 (White RAL 9016)</t>
  </si>
  <si>
    <t>106073776</t>
  </si>
  <si>
    <t>RADIK 22 VKM8 900/700 (White RAL 9016)</t>
  </si>
  <si>
    <t>Pol143</t>
  </si>
  <si>
    <t xml:space="preserve">RADIK 22 VKM8  900/800 (White RAL 9016)</t>
  </si>
  <si>
    <t>-179705382</t>
  </si>
  <si>
    <t>RADIK 22 VKM8 900/800 (White RAL 9016)</t>
  </si>
  <si>
    <t>-871192695</t>
  </si>
  <si>
    <t>Pol144</t>
  </si>
  <si>
    <t xml:space="preserve">RADIK 33 VKM8  900/1400 (White RAL 9016)</t>
  </si>
  <si>
    <t>-1868673369</t>
  </si>
  <si>
    <t>RADIK 33 VKM8 900/1400 (White RAL 9016)</t>
  </si>
  <si>
    <t>459038928</t>
  </si>
  <si>
    <t>Pol145</t>
  </si>
  <si>
    <t>192186161</t>
  </si>
  <si>
    <t>573858424</t>
  </si>
  <si>
    <t>626687092</t>
  </si>
  <si>
    <t>Pol146</t>
  </si>
  <si>
    <t>-2111499088</t>
  </si>
  <si>
    <t>Pol147</t>
  </si>
  <si>
    <t>1350250269</t>
  </si>
  <si>
    <t>-735305214</t>
  </si>
  <si>
    <t>Pol148</t>
  </si>
  <si>
    <t>549096977</t>
  </si>
  <si>
    <t>Pol149</t>
  </si>
  <si>
    <t>-1373575356</t>
  </si>
  <si>
    <t>-871318629</t>
  </si>
  <si>
    <t>686149050</t>
  </si>
  <si>
    <t>1250749375</t>
  </si>
  <si>
    <t>957468628</t>
  </si>
  <si>
    <t>Pol150</t>
  </si>
  <si>
    <t>-1707798830</t>
  </si>
  <si>
    <t>Pol33</t>
  </si>
  <si>
    <t>Dvojnásobná zásuvka</t>
  </si>
  <si>
    <t>-425377087</t>
  </si>
  <si>
    <t>Pol34</t>
  </si>
  <si>
    <t>Křížový vypínač</t>
  </si>
  <si>
    <t>-574563656</t>
  </si>
  <si>
    <t>-679258349</t>
  </si>
  <si>
    <t>-1035243297</t>
  </si>
  <si>
    <t>Pol35</t>
  </si>
  <si>
    <t>Sériový přepínač střídavý</t>
  </si>
  <si>
    <t>1606237277</t>
  </si>
  <si>
    <t>Pol36</t>
  </si>
  <si>
    <t>Sériový vypínač</t>
  </si>
  <si>
    <t>1547217679</t>
  </si>
  <si>
    <t>-2083914670</t>
  </si>
  <si>
    <t>Pol37</t>
  </si>
  <si>
    <t>Vícenásobná zásuvka</t>
  </si>
  <si>
    <t>-1141019049</t>
  </si>
  <si>
    <t>1606971772</t>
  </si>
  <si>
    <t>1095698091</t>
  </si>
  <si>
    <t>-941268415</t>
  </si>
  <si>
    <t>-1755899821</t>
  </si>
  <si>
    <t>-754477770</t>
  </si>
  <si>
    <t>-1124331825</t>
  </si>
  <si>
    <t>401891561</t>
  </si>
  <si>
    <t>Pol38</t>
  </si>
  <si>
    <t>Led svítidlo kuchyňská linka</t>
  </si>
  <si>
    <t>-1386271586</t>
  </si>
  <si>
    <t>Pol39</t>
  </si>
  <si>
    <t>ventilátor s doběhem</t>
  </si>
  <si>
    <t>-1918577572</t>
  </si>
  <si>
    <t>-52669446</t>
  </si>
  <si>
    <t>-596435019</t>
  </si>
  <si>
    <t>Pol40</t>
  </si>
  <si>
    <t>R3</t>
  </si>
  <si>
    <t>1529751199</t>
  </si>
  <si>
    <t>-959396198</t>
  </si>
  <si>
    <t>-1111575293</t>
  </si>
  <si>
    <t>1730803277</t>
  </si>
  <si>
    <t>1705075168</t>
  </si>
  <si>
    <t>-1699816810</t>
  </si>
  <si>
    <t>-722014464</t>
  </si>
  <si>
    <t>559134989</t>
  </si>
  <si>
    <t>Pol41</t>
  </si>
  <si>
    <t>201709304</t>
  </si>
  <si>
    <t>-851106615</t>
  </si>
  <si>
    <t>Pol42</t>
  </si>
  <si>
    <t>1680027326</t>
  </si>
  <si>
    <t>250709595</t>
  </si>
  <si>
    <t>-73182539</t>
  </si>
  <si>
    <t>-776671034</t>
  </si>
  <si>
    <t>21,5</t>
  </si>
  <si>
    <t>24,4</t>
  </si>
  <si>
    <t>22,3</t>
  </si>
  <si>
    <t>18,64</t>
  </si>
  <si>
    <t>15,2</t>
  </si>
  <si>
    <t>18,1</t>
  </si>
  <si>
    <t>14,8</t>
  </si>
  <si>
    <t>17,4</t>
  </si>
  <si>
    <t>19,6</t>
  </si>
  <si>
    <t>17,2</t>
  </si>
  <si>
    <t>23,3</t>
  </si>
  <si>
    <t>7,1</t>
  </si>
  <si>
    <t>14,1</t>
  </si>
  <si>
    <t>20,5</t>
  </si>
  <si>
    <t>-931180148</t>
  </si>
  <si>
    <t>702681597</t>
  </si>
  <si>
    <t>1509031607</t>
  </si>
  <si>
    <t>-1871808821</t>
  </si>
  <si>
    <t>-1768299302</t>
  </si>
  <si>
    <t>003 - 3.NP</t>
  </si>
  <si>
    <t>-966682306</t>
  </si>
  <si>
    <t>-1762977009</t>
  </si>
  <si>
    <t>-337226258</t>
  </si>
  <si>
    <t>-1419010493</t>
  </si>
  <si>
    <t>677632303</t>
  </si>
  <si>
    <t>191839150</t>
  </si>
  <si>
    <t>-2011329154</t>
  </si>
  <si>
    <t>1908906193</t>
  </si>
  <si>
    <t>356293145</t>
  </si>
  <si>
    <t>-368912757</t>
  </si>
  <si>
    <t>-56678215</t>
  </si>
  <si>
    <t>-128126727</t>
  </si>
  <si>
    <t>-1882268625</t>
  </si>
  <si>
    <t>124880193</t>
  </si>
  <si>
    <t>-1825231799</t>
  </si>
  <si>
    <t>-953479861</t>
  </si>
  <si>
    <t>-952311868</t>
  </si>
  <si>
    <t>1795781312</t>
  </si>
  <si>
    <t>-422608382</t>
  </si>
  <si>
    <t>695134200</t>
  </si>
  <si>
    <t>1163748713</t>
  </si>
  <si>
    <t>423792216</t>
  </si>
  <si>
    <t>-175364901</t>
  </si>
  <si>
    <t>-1273258222</t>
  </si>
  <si>
    <t>1612032080</t>
  </si>
  <si>
    <t>674224976</t>
  </si>
  <si>
    <t>-315996592</t>
  </si>
  <si>
    <t>515120151</t>
  </si>
  <si>
    <t>Pol151</t>
  </si>
  <si>
    <t>Profipress - T-kus 28x18x28</t>
  </si>
  <si>
    <t>-675696764</t>
  </si>
  <si>
    <t>Pol152</t>
  </si>
  <si>
    <t>Profipress - T-kus 28x22x22</t>
  </si>
  <si>
    <t>1160027973</t>
  </si>
  <si>
    <t>Pol153</t>
  </si>
  <si>
    <t>Profipress - T-kus 28x22x28</t>
  </si>
  <si>
    <t>-1004736893</t>
  </si>
  <si>
    <t>-117939748</t>
  </si>
  <si>
    <t>58070405</t>
  </si>
  <si>
    <t>Pol154</t>
  </si>
  <si>
    <t>Profipress redukční tvarovka 28x18</t>
  </si>
  <si>
    <t>-2146991612</t>
  </si>
  <si>
    <t>1084545973</t>
  </si>
  <si>
    <t>-1002813522</t>
  </si>
  <si>
    <t>-1393593045</t>
  </si>
  <si>
    <t>156706913</t>
  </si>
  <si>
    <t>1138818140</t>
  </si>
  <si>
    <t>-1783090458</t>
  </si>
  <si>
    <t>136347194</t>
  </si>
  <si>
    <t>1312365356</t>
  </si>
  <si>
    <t>1916102340</t>
  </si>
  <si>
    <t>655330644</t>
  </si>
  <si>
    <t>2046949545</t>
  </si>
  <si>
    <t>-1991579214</t>
  </si>
  <si>
    <t>926457587</t>
  </si>
  <si>
    <t>1350514641</t>
  </si>
  <si>
    <t>-714678895</t>
  </si>
  <si>
    <t>-438181442</t>
  </si>
  <si>
    <t>1857360216</t>
  </si>
  <si>
    <t>1454194741</t>
  </si>
  <si>
    <t>221512254</t>
  </si>
  <si>
    <t>-1263053112</t>
  </si>
  <si>
    <t>1495013791</t>
  </si>
  <si>
    <t>957771939</t>
  </si>
  <si>
    <t>Pol155</t>
  </si>
  <si>
    <t>278378722</t>
  </si>
  <si>
    <t>1193484435</t>
  </si>
  <si>
    <t>1593353905</t>
  </si>
  <si>
    <t>Pol156</t>
  </si>
  <si>
    <t>-1521774536</t>
  </si>
  <si>
    <t>Pol157</t>
  </si>
  <si>
    <t>1674605275</t>
  </si>
  <si>
    <t>1726157630</t>
  </si>
  <si>
    <t>Pol158</t>
  </si>
  <si>
    <t>1245208950</t>
  </si>
  <si>
    <t>Pol159</t>
  </si>
  <si>
    <t>1490331555</t>
  </si>
  <si>
    <t>1102869765</t>
  </si>
  <si>
    <t>821359077</t>
  </si>
  <si>
    <t>-1336831068</t>
  </si>
  <si>
    <t>-1688578113</t>
  </si>
  <si>
    <t>Pol160</t>
  </si>
  <si>
    <t>1231714596</t>
  </si>
  <si>
    <t>-1271923050</t>
  </si>
  <si>
    <t>1158134160</t>
  </si>
  <si>
    <t>772805167</t>
  </si>
  <si>
    <t>625473749</t>
  </si>
  <si>
    <t>-1425395276</t>
  </si>
  <si>
    <t>1139743654</t>
  </si>
  <si>
    <t>1835402829</t>
  </si>
  <si>
    <t>793895597</t>
  </si>
  <si>
    <t>-2107155903</t>
  </si>
  <si>
    <t>-1721426345</t>
  </si>
  <si>
    <t>-578151774</t>
  </si>
  <si>
    <t>1447850513</t>
  </si>
  <si>
    <t>209126315</t>
  </si>
  <si>
    <t>1467376334</t>
  </si>
  <si>
    <t>-82518462</t>
  </si>
  <si>
    <t>-1920710842</t>
  </si>
  <si>
    <t>1331856616</t>
  </si>
  <si>
    <t>55445785</t>
  </si>
  <si>
    <t>594512706</t>
  </si>
  <si>
    <t>738146087</t>
  </si>
  <si>
    <t>1914663471</t>
  </si>
  <si>
    <t>-1588990267</t>
  </si>
  <si>
    <t>-1566336738</t>
  </si>
  <si>
    <t>-1710877525</t>
  </si>
  <si>
    <t>-765128425</t>
  </si>
  <si>
    <t>1532077205</t>
  </si>
  <si>
    <t>1995405116</t>
  </si>
  <si>
    <t>-1051624756</t>
  </si>
  <si>
    <t>-1213973171</t>
  </si>
  <si>
    <t>-904172341</t>
  </si>
  <si>
    <t>672783794</t>
  </si>
  <si>
    <t>1666741254</t>
  </si>
  <si>
    <t>-1439576409</t>
  </si>
  <si>
    <t>004 -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</si>
  <si>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</si>
  <si>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</si>
  <si>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</si>
  <si>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</si>
  <si>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</si>
  <si>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</si>
  <si>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</si>
  <si>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</si>
  <si>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</si>
  <si>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</si>
  <si>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kompl</t>
  </si>
  <si>
    <t>1024</t>
  </si>
  <si>
    <t>-1243033827</t>
  </si>
  <si>
    <t>https://podminky.urs.cz/item/CS_URS_2025_01/013254000</t>
  </si>
  <si>
    <t>VRN3</t>
  </si>
  <si>
    <t>Zařízení staveniště</t>
  </si>
  <si>
    <t>032002000</t>
  </si>
  <si>
    <t>Vybavení staveniště</t>
  </si>
  <si>
    <t>-385202796</t>
  </si>
  <si>
    <t>https://podminky.urs.cz/item/CS_URS_2025_01/032002000</t>
  </si>
  <si>
    <t>VRN4</t>
  </si>
  <si>
    <t>Inženýrská činnost</t>
  </si>
  <si>
    <t>041414000</t>
  </si>
  <si>
    <t>Plán BOZP</t>
  </si>
  <si>
    <t>-710499269</t>
  </si>
  <si>
    <t>https://podminky.urs.cz/item/CS_URS_2025_01/041414000</t>
  </si>
  <si>
    <t>041424000</t>
  </si>
  <si>
    <t>Koordinátor BOZP</t>
  </si>
  <si>
    <t>582567415</t>
  </si>
  <si>
    <t>https://podminky.urs.cz/item/CS_URS_2025_01/041424000</t>
  </si>
  <si>
    <t>045002000</t>
  </si>
  <si>
    <t>Kompletační a koordinační činnost</t>
  </si>
  <si>
    <t>-141347285</t>
  </si>
  <si>
    <t>https://podminky.urs.cz/item/CS_URS_2025_01/045002000</t>
  </si>
  <si>
    <t>VRN7</t>
  </si>
  <si>
    <t>Provozní vlivy</t>
  </si>
  <si>
    <t>071103000</t>
  </si>
  <si>
    <t>Provoz investora</t>
  </si>
  <si>
    <t>746771730</t>
  </si>
  <si>
    <t>https://podminky.urs.cz/item/CS_URS_2025_01/071103000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</si>
  <si>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</si>
  <si>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</si>
  <si>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</si>
  <si>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</si>
  <si>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rekonstrukce </t>
    </r>
    <r>
      <rPr>
        <rFont val="Arial CE"/>
        <charset val="238"/>
        <color auto="1"/>
        <sz val="8"/>
        <scheme val="none"/>
      </rPr>
      <t>obsahuje sestavu Rekapitulace rekonstrukce a Rekapitulace objektů rekonstrukce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</si>
  <si>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rekonstrukce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</si>
  <si>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</si>
  <si>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"účastníka"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</si>
  <si>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rekonstrukce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</si>
  <si>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</si>
  <si>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</si>
  <si>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</si>
  <si>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</si>
  <si>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</si>
  <si>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</si>
  <si>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</si>
  <si>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</si>
  <si>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</si>
  <si>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</si>
  <si>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</si>
  <si>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</si>
  <si>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</si>
  <si>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</si>
  <si>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</si>
  <si>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</si>
  <si>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</si>
  <si>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</si>
  <si>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</si>
  <si>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</si>
  <si>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</si>
  <si>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</si>
  <si>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</si>
  <si>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</si>
  <si>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</si>
  <si>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</si>
  <si>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</si>
  <si>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</si>
  <si>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</si>
  <si>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</si>
  <si>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</si>
  <si>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</si>
  <si>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</si>
  <si>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</si>
  <si>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</si>
  <si>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</si>
  <si>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</si>
  <si>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</si>
  <si>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</si>
  <si>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</si>
  <si>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</si>
  <si>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</si>
  <si>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</si>
  <si>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</si>
  <si>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rekonstrukce - zde účastník vyplní svůj název (název subjektu) </t>
  </si>
  <si>
    <t>Pole IČ a DIČ v sestavě Rekapitulace rekonstrukce - zde účastník vyplní svoje IČ a DIČ</t>
  </si>
  <si>
    <t>Datum v sestavě Rekapitulace rekonstrukce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</si>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</sst>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158750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97790</xdr:colOff>
      <xdr:row>41</xdr:row>
      <xdr:rowOff>0</xdr:rowOff>
    </xdr:from>
    <xdr:to>
      <xdr:col>41</xdr:col>
      <xdr:colOff>177800</xdr:colOff>
      <xdr:row>45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76</xdr:row>
      <xdr:rowOff>0</xdr:rowOff>
    </xdr:from>
    <xdr:to>
      <xdr:col>9</xdr:col>
      <xdr:colOff>1214755</xdr:colOff>
      <xdr:row>80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74</xdr:row>
      <xdr:rowOff>0</xdr:rowOff>
    </xdr:from>
    <xdr:to>
      <xdr:col>9</xdr:col>
      <xdr:colOff>1214755</xdr:colOff>
      <xdr:row>78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73</xdr:row>
      <xdr:rowOff>0</xdr:rowOff>
    </xdr:from>
    <xdr:to>
      <xdr:col>9</xdr:col>
      <xdr:colOff>1214755</xdr:colOff>
      <xdr:row>77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265430</xdr:colOff>
      <xdr:row>3</xdr:row>
      <xdr:rowOff>0</xdr:rowOff>
    </xdr:from>
    <xdr:to>
      <xdr:col>9</xdr:col>
      <xdr:colOff>1214755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44</xdr:row>
      <xdr:rowOff>0</xdr:rowOff>
    </xdr:from>
    <xdr:to>
      <xdr:col>9</xdr:col>
      <xdr:colOff>1214755</xdr:colOff>
      <xdr:row>48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265430</xdr:colOff>
      <xdr:row>70</xdr:row>
      <xdr:rowOff>0</xdr:rowOff>
    </xdr:from>
    <xdr:to>
      <xdr:col>9</xdr:col>
      <xdr:colOff>1214755</xdr:colOff>
      <xdr:row>74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21111" TargetMode="External" /><Relationship Id="rId2" Type="http://schemas.openxmlformats.org/officeDocument/2006/relationships/hyperlink" Target="https://podminky.urs.cz/item/CS_URS_2025_01/949121211" TargetMode="External" /><Relationship Id="rId3" Type="http://schemas.openxmlformats.org/officeDocument/2006/relationships/hyperlink" Target="https://podminky.urs.cz/item/CS_URS_2025_01/949121811" TargetMode="External" /><Relationship Id="rId4" Type="http://schemas.openxmlformats.org/officeDocument/2006/relationships/hyperlink" Target="https://podminky.urs.cz/item/CS_URS_2025_01/952901114" TargetMode="External" /><Relationship Id="rId5" Type="http://schemas.openxmlformats.org/officeDocument/2006/relationships/hyperlink" Target="https://podminky.urs.cz/item/CS_URS_2025_01/997013213" TargetMode="External" /><Relationship Id="rId6" Type="http://schemas.openxmlformats.org/officeDocument/2006/relationships/hyperlink" Target="https://podminky.urs.cz/item/CS_URS_2025_01/997013219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733120815" TargetMode="External" /><Relationship Id="rId10" Type="http://schemas.openxmlformats.org/officeDocument/2006/relationships/hyperlink" Target="https://podminky.urs.cz/item/CS_URS_2025_01/733120819" TargetMode="External" /><Relationship Id="rId11" Type="http://schemas.openxmlformats.org/officeDocument/2006/relationships/hyperlink" Target="https://podminky.urs.cz/item/CS_URS_2025_01/735121810" TargetMode="External" /><Relationship Id="rId12" Type="http://schemas.openxmlformats.org/officeDocument/2006/relationships/hyperlink" Target="https://podminky.urs.cz/item/CS_URS_2025_01/735494811" TargetMode="External" /><Relationship Id="rId13" Type="http://schemas.openxmlformats.org/officeDocument/2006/relationships/hyperlink" Target="https://podminky.urs.cz/item/CS_URS_2025_01/763131431" TargetMode="External" /><Relationship Id="rId14" Type="http://schemas.openxmlformats.org/officeDocument/2006/relationships/hyperlink" Target="https://podminky.urs.cz/item/CS_URS_2025_01/763131714" TargetMode="External" /><Relationship Id="rId15" Type="http://schemas.openxmlformats.org/officeDocument/2006/relationships/hyperlink" Target="https://podminky.urs.cz/item/CS_URS_2025_01/763131761" TargetMode="External" /><Relationship Id="rId16" Type="http://schemas.openxmlformats.org/officeDocument/2006/relationships/hyperlink" Target="https://podminky.urs.cz/item/CS_URS_2025_01/763131766" TargetMode="External" /><Relationship Id="rId17" Type="http://schemas.openxmlformats.org/officeDocument/2006/relationships/hyperlink" Target="https://podminky.urs.cz/item/CS_URS_2025_01/763171413" TargetMode="External" /><Relationship Id="rId18" Type="http://schemas.openxmlformats.org/officeDocument/2006/relationships/hyperlink" Target="https://podminky.urs.cz/item/CS_URS_2025_01/763797101" TargetMode="External" /><Relationship Id="rId19" Type="http://schemas.openxmlformats.org/officeDocument/2006/relationships/hyperlink" Target="https://podminky.urs.cz/item/CS_URS_2025_01/998763332" TargetMode="External" /><Relationship Id="rId20" Type="http://schemas.openxmlformats.org/officeDocument/2006/relationships/hyperlink" Target="https://podminky.urs.cz/item/CS_URS_2025_01/998763339" TargetMode="External" /><Relationship Id="rId21" Type="http://schemas.openxmlformats.org/officeDocument/2006/relationships/hyperlink" Target="https://podminky.urs.cz/item/CS_URS_2025_01/767581801" TargetMode="External" /><Relationship Id="rId22" Type="http://schemas.openxmlformats.org/officeDocument/2006/relationships/hyperlink" Target="https://podminky.urs.cz/item/CS_URS_2025_01/784181121" TargetMode="External" /><Relationship Id="rId23" Type="http://schemas.openxmlformats.org/officeDocument/2006/relationships/hyperlink" Target="https://podminky.urs.cz/item/CS_URS_2025_01/784191007" TargetMode="External" /><Relationship Id="rId24" Type="http://schemas.openxmlformats.org/officeDocument/2006/relationships/hyperlink" Target="https://podminky.urs.cz/item/CS_URS_2025_01/784221101" TargetMode="External" /><Relationship Id="rId25" Type="http://schemas.openxmlformats.org/officeDocument/2006/relationships/hyperlink" Target="https://podminky.urs.cz/item/CS_URS_2025_01/784221131" TargetMode="External" /><Relationship Id="rId26" Type="http://schemas.openxmlformats.org/officeDocument/2006/relationships/hyperlink" Target="https://podminky.urs.cz/item/CS_URS_2025_01/784221151" TargetMode="External" /><Relationship Id="rId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21111" TargetMode="External" /><Relationship Id="rId2" Type="http://schemas.openxmlformats.org/officeDocument/2006/relationships/hyperlink" Target="https://podminky.urs.cz/item/CS_URS_2025_01/949121211" TargetMode="External" /><Relationship Id="rId3" Type="http://schemas.openxmlformats.org/officeDocument/2006/relationships/hyperlink" Target="https://podminky.urs.cz/item/CS_URS_2025_01/949121811" TargetMode="External" /><Relationship Id="rId4" Type="http://schemas.openxmlformats.org/officeDocument/2006/relationships/hyperlink" Target="https://podminky.urs.cz/item/CS_URS_2025_01/952901114" TargetMode="External" /><Relationship Id="rId5" Type="http://schemas.openxmlformats.org/officeDocument/2006/relationships/hyperlink" Target="https://podminky.urs.cz/item/CS_URS_2025_01/997013213" TargetMode="External" /><Relationship Id="rId6" Type="http://schemas.openxmlformats.org/officeDocument/2006/relationships/hyperlink" Target="https://podminky.urs.cz/item/CS_URS_2025_01/997013219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763131431" TargetMode="External" /><Relationship Id="rId10" Type="http://schemas.openxmlformats.org/officeDocument/2006/relationships/hyperlink" Target="https://podminky.urs.cz/item/CS_URS_2025_01/763131714" TargetMode="External" /><Relationship Id="rId11" Type="http://schemas.openxmlformats.org/officeDocument/2006/relationships/hyperlink" Target="https://podminky.urs.cz/item/CS_URS_2025_01/763131761" TargetMode="External" /><Relationship Id="rId12" Type="http://schemas.openxmlformats.org/officeDocument/2006/relationships/hyperlink" Target="https://podminky.urs.cz/item/CS_URS_2025_01/763131766" TargetMode="External" /><Relationship Id="rId13" Type="http://schemas.openxmlformats.org/officeDocument/2006/relationships/hyperlink" Target="https://podminky.urs.cz/item/CS_URS_2025_01/763171413" TargetMode="External" /><Relationship Id="rId14" Type="http://schemas.openxmlformats.org/officeDocument/2006/relationships/hyperlink" Target="https://podminky.urs.cz/item/CS_URS_2025_01/763797101" TargetMode="External" /><Relationship Id="rId15" Type="http://schemas.openxmlformats.org/officeDocument/2006/relationships/hyperlink" Target="https://podminky.urs.cz/item/CS_URS_2025_01/998763332" TargetMode="External" /><Relationship Id="rId16" Type="http://schemas.openxmlformats.org/officeDocument/2006/relationships/hyperlink" Target="https://podminky.urs.cz/item/CS_URS_2025_01/998763339" TargetMode="External" /><Relationship Id="rId17" Type="http://schemas.openxmlformats.org/officeDocument/2006/relationships/hyperlink" Target="https://podminky.urs.cz/item/CS_URS_2025_01/767581801" TargetMode="External" /><Relationship Id="rId18" Type="http://schemas.openxmlformats.org/officeDocument/2006/relationships/hyperlink" Target="https://podminky.urs.cz/item/CS_URS_2025_01/784181121" TargetMode="External" /><Relationship Id="rId19" Type="http://schemas.openxmlformats.org/officeDocument/2006/relationships/hyperlink" Target="https://podminky.urs.cz/item/CS_URS_2025_01/784191007" TargetMode="External" /><Relationship Id="rId20" Type="http://schemas.openxmlformats.org/officeDocument/2006/relationships/hyperlink" Target="https://podminky.urs.cz/item/CS_URS_2025_01/784221101" TargetMode="External" /><Relationship Id="rId21" Type="http://schemas.openxmlformats.org/officeDocument/2006/relationships/hyperlink" Target="https://podminky.urs.cz/item/CS_URS_2025_01/784221131" TargetMode="External" /><Relationship Id="rId22" Type="http://schemas.openxmlformats.org/officeDocument/2006/relationships/hyperlink" Target="https://podminky.urs.cz/item/CS_URS_2025_01/784221151" TargetMode="External" /><Relationship Id="rId2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9121111" TargetMode="External" /><Relationship Id="rId2" Type="http://schemas.openxmlformats.org/officeDocument/2006/relationships/hyperlink" Target="https://podminky.urs.cz/item/CS_URS_2025_01/949121211" TargetMode="External" /><Relationship Id="rId3" Type="http://schemas.openxmlformats.org/officeDocument/2006/relationships/hyperlink" Target="https://podminky.urs.cz/item/CS_URS_2025_01/949121811" TargetMode="External" /><Relationship Id="rId4" Type="http://schemas.openxmlformats.org/officeDocument/2006/relationships/hyperlink" Target="https://podminky.urs.cz/item/CS_URS_2025_01/952901114" TargetMode="External" /><Relationship Id="rId5" Type="http://schemas.openxmlformats.org/officeDocument/2006/relationships/hyperlink" Target="https://podminky.urs.cz/item/CS_URS_2025_01/997013213" TargetMode="External" /><Relationship Id="rId6" Type="http://schemas.openxmlformats.org/officeDocument/2006/relationships/hyperlink" Target="https://podminky.urs.cz/item/CS_URS_2025_01/997013219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763131431" TargetMode="External" /><Relationship Id="rId10" Type="http://schemas.openxmlformats.org/officeDocument/2006/relationships/hyperlink" Target="https://podminky.urs.cz/item/CS_URS_2025_01/763131714" TargetMode="External" /><Relationship Id="rId11" Type="http://schemas.openxmlformats.org/officeDocument/2006/relationships/hyperlink" Target="https://podminky.urs.cz/item/CS_URS_2025_01/763131761" TargetMode="External" /><Relationship Id="rId12" Type="http://schemas.openxmlformats.org/officeDocument/2006/relationships/hyperlink" Target="https://podminky.urs.cz/item/CS_URS_2025_01/763131766" TargetMode="External" /><Relationship Id="rId13" Type="http://schemas.openxmlformats.org/officeDocument/2006/relationships/hyperlink" Target="https://podminky.urs.cz/item/CS_URS_2025_01/763171413" TargetMode="External" /><Relationship Id="rId14" Type="http://schemas.openxmlformats.org/officeDocument/2006/relationships/hyperlink" Target="https://podminky.urs.cz/item/CS_URS_2025_01/763797101" TargetMode="External" /><Relationship Id="rId15" Type="http://schemas.openxmlformats.org/officeDocument/2006/relationships/hyperlink" Target="https://podminky.urs.cz/item/CS_URS_2025_01/998763332" TargetMode="External" /><Relationship Id="rId16" Type="http://schemas.openxmlformats.org/officeDocument/2006/relationships/hyperlink" Target="https://podminky.urs.cz/item/CS_URS_2025_01/998763339" TargetMode="External" /><Relationship Id="rId17" Type="http://schemas.openxmlformats.org/officeDocument/2006/relationships/hyperlink" Target="https://podminky.urs.cz/item/CS_URS_2025_01/767581801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32002000" TargetMode="External" /><Relationship Id="rId3" Type="http://schemas.openxmlformats.org/officeDocument/2006/relationships/hyperlink" Target="https://podminky.urs.cz/item/CS_URS_2025_01/041414000" TargetMode="External" /><Relationship Id="rId4" Type="http://schemas.openxmlformats.org/officeDocument/2006/relationships/hyperlink" Target="https://podminky.urs.cz/item/CS_URS_2025_01/041424000" TargetMode="External" /><Relationship Id="rId5" Type="http://schemas.openxmlformats.org/officeDocument/2006/relationships/hyperlink" Target="https://podminky.urs.cz/item/CS_URS_2025_01/045002000" TargetMode="External" /><Relationship Id="rId6" Type="http://schemas.openxmlformats.org/officeDocument/2006/relationships/hyperlink" Target="https://podminky.urs.cz/item/CS_URS_2025_01/071103000" TargetMode="External" /><Relationship Id="rId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38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39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43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44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45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46</v>
      </c>
      <c r="E29" s="49"/>
      <c r="F29" s="34" t="s">
        <v>47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48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49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50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51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52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53</v>
      </c>
      <c r="U35" s="56"/>
      <c r="V35" s="56"/>
      <c r="W35" s="56"/>
      <c r="X35" s="58" t="s">
        <v>54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55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890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Středisko Zdravotnické záchranné služby v Klatovech - výměna rozvodů ÚT + EI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Klatovy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10. 2. 2025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ZZSPK, Klatovská 2960/200i, 301 00 Plzeň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34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56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32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5" t="str">
        <f>IF(E20="","",E20)</f>
        <v>Ing. Jiří Červený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57</v>
      </c>
      <c r="D52" s="89"/>
      <c r="E52" s="89"/>
      <c r="F52" s="89"/>
      <c r="G52" s="89"/>
      <c r="H52" s="90"/>
      <c r="I52" s="91" t="s">
        <v>58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59</v>
      </c>
      <c r="AH52" s="89"/>
      <c r="AI52" s="89"/>
      <c r="AJ52" s="89"/>
      <c r="AK52" s="89"/>
      <c r="AL52" s="89"/>
      <c r="AM52" s="89"/>
      <c r="AN52" s="91" t="s">
        <v>60</v>
      </c>
      <c r="AO52" s="89"/>
      <c r="AP52" s="89"/>
      <c r="AQ52" s="93" t="s">
        <v>61</v>
      </c>
      <c r="AR52" s="46"/>
      <c r="AS52" s="94" t="s">
        <v>62</v>
      </c>
      <c r="AT52" s="95" t="s">
        <v>63</v>
      </c>
      <c r="AU52" s="95" t="s">
        <v>64</v>
      </c>
      <c r="AV52" s="95" t="s">
        <v>65</v>
      </c>
      <c r="AW52" s="95" t="s">
        <v>66</v>
      </c>
      <c r="AX52" s="95" t="s">
        <v>67</v>
      </c>
      <c r="AY52" s="95" t="s">
        <v>68</v>
      </c>
      <c r="AZ52" s="95" t="s">
        <v>69</v>
      </c>
      <c r="BA52" s="95" t="s">
        <v>70</v>
      </c>
      <c r="BB52" s="95" t="s">
        <v>71</v>
      </c>
      <c r="BC52" s="95" t="s">
        <v>72</v>
      </c>
      <c r="BD52" s="96" t="s">
        <v>73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75</v>
      </c>
      <c r="BT54" s="111" t="s">
        <v>76</v>
      </c>
      <c r="BU54" s="112" t="s">
        <v>77</v>
      </c>
      <c r="BV54" s="111" t="s">
        <v>78</v>
      </c>
      <c r="BW54" s="111" t="s">
        <v>5</v>
      </c>
      <c r="BX54" s="111" t="s">
        <v>79</v>
      </c>
      <c r="CL54" s="111" t="s">
        <v>19</v>
      </c>
    </row>
    <row r="55" s="7" customFormat="1" ht="16.5" customHeight="1">
      <c r="A55" s="113" t="s">
        <v>80</v>
      </c>
      <c r="B55" s="114"/>
      <c r="C55" s="115"/>
      <c r="D55" s="116" t="s">
        <v>81</v>
      </c>
      <c r="E55" s="116"/>
      <c r="F55" s="116"/>
      <c r="G55" s="116"/>
      <c r="H55" s="116"/>
      <c r="I55" s="117"/>
      <c r="J55" s="116" t="s">
        <v>82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'001 - 1.NP'!J30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83</v>
      </c>
      <c r="AR55" s="120"/>
      <c r="AS55" s="121">
        <v>0</v>
      </c>
      <c r="AT55" s="122">
        <f>ROUND(SUM(AV55:AW55),2)</f>
        <v>0</v>
      </c>
      <c r="AU55" s="123">
        <f>'001 - 1.NP'!P90</f>
        <v>0</v>
      </c>
      <c r="AV55" s="122">
        <f>'001 - 1.NP'!J33</f>
        <v>0</v>
      </c>
      <c r="AW55" s="122">
        <f>'001 - 1.NP'!J34</f>
        <v>0</v>
      </c>
      <c r="AX55" s="122">
        <f>'001 - 1.NP'!J35</f>
        <v>0</v>
      </c>
      <c r="AY55" s="122">
        <f>'001 - 1.NP'!J36</f>
        <v>0</v>
      </c>
      <c r="AZ55" s="122">
        <f>'001 - 1.NP'!F33</f>
        <v>0</v>
      </c>
      <c r="BA55" s="122">
        <f>'001 - 1.NP'!F34</f>
        <v>0</v>
      </c>
      <c r="BB55" s="122">
        <f>'001 - 1.NP'!F35</f>
        <v>0</v>
      </c>
      <c r="BC55" s="122">
        <f>'001 - 1.NP'!F36</f>
        <v>0</v>
      </c>
      <c r="BD55" s="124">
        <f>'001 - 1.NP'!F37</f>
        <v>0</v>
      </c>
      <c r="BE55" s="7"/>
      <c r="BT55" s="125" t="s">
        <v>84</v>
      </c>
      <c r="BV55" s="125" t="s">
        <v>78</v>
      </c>
      <c r="BW55" s="125" t="s">
        <v>85</v>
      </c>
      <c r="BX55" s="125" t="s">
        <v>5</v>
      </c>
      <c r="CL55" s="125" t="s">
        <v>19</v>
      </c>
      <c r="CM55" s="125" t="s">
        <v>86</v>
      </c>
    </row>
    <row r="56" s="7" customFormat="1" ht="16.5" customHeight="1">
      <c r="A56" s="113" t="s">
        <v>80</v>
      </c>
      <c r="B56" s="114"/>
      <c r="C56" s="115"/>
      <c r="D56" s="116" t="s">
        <v>87</v>
      </c>
      <c r="E56" s="116"/>
      <c r="F56" s="116"/>
      <c r="G56" s="116"/>
      <c r="H56" s="116"/>
      <c r="I56" s="117"/>
      <c r="J56" s="116" t="s">
        <v>88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'002 - 2.NP'!J30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83</v>
      </c>
      <c r="AR56" s="120"/>
      <c r="AS56" s="121">
        <v>0</v>
      </c>
      <c r="AT56" s="122">
        <f>ROUND(SUM(AV56:AW56),2)</f>
        <v>0</v>
      </c>
      <c r="AU56" s="123">
        <f>'002 - 2.NP'!P88</f>
        <v>0</v>
      </c>
      <c r="AV56" s="122">
        <f>'002 - 2.NP'!J33</f>
        <v>0</v>
      </c>
      <c r="AW56" s="122">
        <f>'002 - 2.NP'!J34</f>
        <v>0</v>
      </c>
      <c r="AX56" s="122">
        <f>'002 - 2.NP'!J35</f>
        <v>0</v>
      </c>
      <c r="AY56" s="122">
        <f>'002 - 2.NP'!J36</f>
        <v>0</v>
      </c>
      <c r="AZ56" s="122">
        <f>'002 - 2.NP'!F33</f>
        <v>0</v>
      </c>
      <c r="BA56" s="122">
        <f>'002 - 2.NP'!F34</f>
        <v>0</v>
      </c>
      <c r="BB56" s="122">
        <f>'002 - 2.NP'!F35</f>
        <v>0</v>
      </c>
      <c r="BC56" s="122">
        <f>'002 - 2.NP'!F36</f>
        <v>0</v>
      </c>
      <c r="BD56" s="124">
        <f>'002 - 2.NP'!F37</f>
        <v>0</v>
      </c>
      <c r="BE56" s="7"/>
      <c r="BT56" s="125" t="s">
        <v>84</v>
      </c>
      <c r="BV56" s="125" t="s">
        <v>78</v>
      </c>
      <c r="BW56" s="125" t="s">
        <v>89</v>
      </c>
      <c r="BX56" s="125" t="s">
        <v>5</v>
      </c>
      <c r="CL56" s="125" t="s">
        <v>19</v>
      </c>
      <c r="CM56" s="125" t="s">
        <v>86</v>
      </c>
    </row>
    <row r="57" s="7" customFormat="1" ht="16.5" customHeight="1">
      <c r="A57" s="113" t="s">
        <v>80</v>
      </c>
      <c r="B57" s="114"/>
      <c r="C57" s="115"/>
      <c r="D57" s="116" t="s">
        <v>90</v>
      </c>
      <c r="E57" s="116"/>
      <c r="F57" s="116"/>
      <c r="G57" s="116"/>
      <c r="H57" s="116"/>
      <c r="I57" s="117"/>
      <c r="J57" s="116" t="s">
        <v>91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'003 - 3.NP'!J30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83</v>
      </c>
      <c r="AR57" s="120"/>
      <c r="AS57" s="121">
        <v>0</v>
      </c>
      <c r="AT57" s="122">
        <f>ROUND(SUM(AV57:AW57),2)</f>
        <v>0</v>
      </c>
      <c r="AU57" s="123">
        <f>'003 - 3.NP'!P87</f>
        <v>0</v>
      </c>
      <c r="AV57" s="122">
        <f>'003 - 3.NP'!J33</f>
        <v>0</v>
      </c>
      <c r="AW57" s="122">
        <f>'003 - 3.NP'!J34</f>
        <v>0</v>
      </c>
      <c r="AX57" s="122">
        <f>'003 - 3.NP'!J35</f>
        <v>0</v>
      </c>
      <c r="AY57" s="122">
        <f>'003 - 3.NP'!J36</f>
        <v>0</v>
      </c>
      <c r="AZ57" s="122">
        <f>'003 - 3.NP'!F33</f>
        <v>0</v>
      </c>
      <c r="BA57" s="122">
        <f>'003 - 3.NP'!F34</f>
        <v>0</v>
      </c>
      <c r="BB57" s="122">
        <f>'003 - 3.NP'!F35</f>
        <v>0</v>
      </c>
      <c r="BC57" s="122">
        <f>'003 - 3.NP'!F36</f>
        <v>0</v>
      </c>
      <c r="BD57" s="124">
        <f>'003 - 3.NP'!F37</f>
        <v>0</v>
      </c>
      <c r="BE57" s="7"/>
      <c r="BT57" s="125" t="s">
        <v>84</v>
      </c>
      <c r="BV57" s="125" t="s">
        <v>78</v>
      </c>
      <c r="BW57" s="125" t="s">
        <v>92</v>
      </c>
      <c r="BX57" s="125" t="s">
        <v>5</v>
      </c>
      <c r="CL57" s="125" t="s">
        <v>19</v>
      </c>
      <c r="CM57" s="125" t="s">
        <v>86</v>
      </c>
    </row>
    <row r="58" s="7" customFormat="1" ht="16.5" customHeight="1">
      <c r="A58" s="113" t="s">
        <v>80</v>
      </c>
      <c r="B58" s="114"/>
      <c r="C58" s="115"/>
      <c r="D58" s="116" t="s">
        <v>93</v>
      </c>
      <c r="E58" s="116"/>
      <c r="F58" s="116"/>
      <c r="G58" s="116"/>
      <c r="H58" s="116"/>
      <c r="I58" s="117"/>
      <c r="J58" s="116" t="s">
        <v>94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'004 - VRN'!J30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83</v>
      </c>
      <c r="AR58" s="120"/>
      <c r="AS58" s="126">
        <v>0</v>
      </c>
      <c r="AT58" s="127">
        <f>ROUND(SUM(AV58:AW58),2)</f>
        <v>0</v>
      </c>
      <c r="AU58" s="128">
        <f>'004 - VRN'!P84</f>
        <v>0</v>
      </c>
      <c r="AV58" s="127">
        <f>'004 - VRN'!J33</f>
        <v>0</v>
      </c>
      <c r="AW58" s="127">
        <f>'004 - VRN'!J34</f>
        <v>0</v>
      </c>
      <c r="AX58" s="127">
        <f>'004 - VRN'!J35</f>
        <v>0</v>
      </c>
      <c r="AY58" s="127">
        <f>'004 - VRN'!J36</f>
        <v>0</v>
      </c>
      <c r="AZ58" s="127">
        <f>'004 - VRN'!F33</f>
        <v>0</v>
      </c>
      <c r="BA58" s="127">
        <f>'004 - VRN'!F34</f>
        <v>0</v>
      </c>
      <c r="BB58" s="127">
        <f>'004 - VRN'!F35</f>
        <v>0</v>
      </c>
      <c r="BC58" s="127">
        <f>'004 - VRN'!F36</f>
        <v>0</v>
      </c>
      <c r="BD58" s="129">
        <f>'004 - VRN'!F37</f>
        <v>0</v>
      </c>
      <c r="BE58" s="7"/>
      <c r="BT58" s="125" t="s">
        <v>84</v>
      </c>
      <c r="BV58" s="125" t="s">
        <v>78</v>
      </c>
      <c r="BW58" s="125" t="s">
        <v>95</v>
      </c>
      <c r="BX58" s="125" t="s">
        <v>5</v>
      </c>
      <c r="CL58" s="125" t="s">
        <v>19</v>
      </c>
      <c r="CM58" s="125" t="s">
        <v>86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5LHf6qcxYUAGhxtT0NEG1gRFfRrlx40lKmU3pUZtJC0CZ/ZfIkVgSuCK0ebOWnCTxIFZA3wYIvJKrwzTyWTekg==" hashValue="FW6cpQO9xf7KDOpozW+LKlSTi1D6iZe0lovHewS76bsXEkQcTqSm4FYhvUWPJ7U0HwNWtI7oWgNT4D3Nc68b/Q==" algorithmName="SHA-512" password="CC35"/>
  <mergeCells count="54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1.NP'!C2" display="/"/>
    <hyperlink ref="A56" location="'002 - 2.NP'!C2" display="/"/>
    <hyperlink ref="A57" location="'003 - 3.NP'!C2" display="/"/>
    <hyperlink ref="A58" location="'004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Středisko Zdravotnické záchranné služby v Klatovech - výměna rozvodů ÚT + EI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10. 2. 2025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tr">
        <f>IF('Rekapitulace zakázky'!AN16="","",'Rekapitulace zakázky'!AN16)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zakázky'!E17="","",'Rekapitulace zakázky'!E17)</f>
        <v xml:space="preserve"> </v>
      </c>
      <c r="F21" s="40"/>
      <c r="G21" s="40"/>
      <c r="H21" s="40"/>
      <c r="I21" s="134" t="s">
        <v>30</v>
      </c>
      <c r="J21" s="138" t="str">
        <f>IF('Rekapitulace zakázky'!AN17="","",'Rekapitulace zakázky'!AN17)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27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30</v>
      </c>
      <c r="J24" s="138" t="s">
        <v>21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ROUND((SUM(BE90:BE830)),  2)</f>
        <v>0</v>
      </c>
      <c r="G33" s="40"/>
      <c r="H33" s="40"/>
      <c r="I33" s="150">
        <v>0.20999999999999999</v>
      </c>
      <c r="J33" s="149">
        <f>ROUND(((SUM(BE90:BE830))*I33),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ROUND((SUM(BF90:BF830)),  2)</f>
        <v>0</v>
      </c>
      <c r="G34" s="40"/>
      <c r="H34" s="40"/>
      <c r="I34" s="150">
        <v>0.12</v>
      </c>
      <c r="J34" s="149">
        <f>ROUND(((SUM(BF90:BF830))*I34),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ROUND((SUM(BG90:BG830)),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ROUND((SUM(BH90:BH830)),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ROUND((SUM(BI90:BI830)),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Středisko Zdravotnické záchranné služby v Klatovech - výměna rozvodů ÚT + EI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001 - 1.NP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Klatovy</v>
      </c>
      <c r="G52" s="42"/>
      <c r="H52" s="42"/>
      <c r="I52" s="34" t="s">
        <v>24</v>
      </c>
      <c r="J52" s="74" t="str">
        <f>IF(J12="","",J12)</f>
        <v>10. 2. 2025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ZZSPK, Klatovská 2960/200i, 301 00 Plzeň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Ing. Jiří Červený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J134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106</v>
      </c>
      <c r="E63" s="170"/>
      <c r="F63" s="170"/>
      <c r="G63" s="170"/>
      <c r="H63" s="170"/>
      <c r="I63" s="170"/>
      <c r="J63" s="171">
        <f>J148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J149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</v>
      </c>
      <c r="E65" s="176"/>
      <c r="F65" s="176"/>
      <c r="G65" s="176"/>
      <c r="H65" s="176"/>
      <c r="I65" s="176"/>
      <c r="J65" s="177">
        <f>J320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109</v>
      </c>
      <c r="E66" s="176"/>
      <c r="F66" s="176"/>
      <c r="G66" s="176"/>
      <c r="H66" s="176"/>
      <c r="I66" s="176"/>
      <c r="J66" s="177">
        <f>J331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110</v>
      </c>
      <c r="E67" s="176"/>
      <c r="F67" s="176"/>
      <c r="G67" s="176"/>
      <c r="H67" s="176"/>
      <c r="I67" s="176"/>
      <c r="J67" s="177">
        <f>J400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111</v>
      </c>
      <c r="E68" s="176"/>
      <c r="F68" s="176"/>
      <c r="G68" s="176"/>
      <c r="H68" s="176"/>
      <c r="I68" s="176"/>
      <c r="J68" s="177">
        <f>J465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112</v>
      </c>
      <c r="E69" s="176"/>
      <c r="F69" s="176"/>
      <c r="G69" s="176"/>
      <c r="H69" s="176"/>
      <c r="I69" s="176"/>
      <c r="J69" s="177">
        <f>J637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113</v>
      </c>
      <c r="E70" s="176"/>
      <c r="F70" s="176"/>
      <c r="G70" s="176"/>
      <c r="H70" s="176"/>
      <c r="I70" s="176"/>
      <c r="J70" s="177">
        <f>J670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114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Středisko Zdravotnické záchranné služby v Klatovech - výměna rozvodů ÚT + EI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97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001 - 1.NP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Klatovy</v>
      </c>
      <c r="G84" s="42"/>
      <c r="H84" s="42"/>
      <c r="I84" s="34" t="s">
        <v>24</v>
      </c>
      <c r="J84" s="74" t="str">
        <f>IF(J12="","",J12)</f>
        <v>10. 2. 2025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ZZSPK, Klatovská 2960/200i, 301 00 Plzeň</v>
      </c>
      <c r="G86" s="42"/>
      <c r="H86" s="42"/>
      <c r="I86" s="34" t="s">
        <v>34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32</v>
      </c>
      <c r="D87" s="42"/>
      <c r="E87" s="42"/>
      <c r="F87" s="29" t="str">
        <f>IF(E18="","",E18)</f>
        <v>Vyplň údaj</v>
      </c>
      <c r="G87" s="42"/>
      <c r="H87" s="42"/>
      <c r="I87" s="34" t="s">
        <v>37</v>
      </c>
      <c r="J87" s="38" t="str">
        <f>E24</f>
        <v>Ing. Jiří Červený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115</v>
      </c>
      <c r="D89" s="182" t="s">
        <v>61</v>
      </c>
      <c r="E89" s="182" t="s">
        <v>57</v>
      </c>
      <c r="F89" s="182" t="s">
        <v>58</v>
      </c>
      <c r="G89" s="182" t="s">
        <v>116</v>
      </c>
      <c r="H89" s="182" t="s">
        <v>117</v>
      </c>
      <c r="I89" s="182" t="s">
        <v>118</v>
      </c>
      <c r="J89" s="182" t="s">
        <v>101</v>
      </c>
      <c r="K89" s="183" t="s">
        <v>119</v>
      </c>
      <c r="L89" s="184"/>
      <c r="M89" s="94" t="s">
        <v>21</v>
      </c>
      <c r="N89" s="95" t="s">
        <v>46</v>
      </c>
      <c r="O89" s="95" t="s">
        <v>120</v>
      </c>
      <c r="P89" s="95" t="s">
        <v>121</v>
      </c>
      <c r="Q89" s="95" t="s">
        <v>122</v>
      </c>
      <c r="R89" s="95" t="s">
        <v>123</v>
      </c>
      <c r="S89" s="95" t="s">
        <v>124</v>
      </c>
      <c r="T89" s="96" t="s">
        <v>125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126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P91+P148</f>
        <v>0</v>
      </c>
      <c r="Q90" s="98"/>
      <c r="R90" s="187">
        <f>R91+R148</f>
        <v>3.3914171999999998</v>
      </c>
      <c r="S90" s="98"/>
      <c r="T90" s="188">
        <f>T91+T148</f>
        <v>3.6082194999999997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102</v>
      </c>
      <c r="BK90" s="189">
        <f>BK91+BK148</f>
        <v>0</v>
      </c>
    </row>
    <row r="91" s="12" customFormat="1" ht="25.92" customHeight="1">
      <c r="A91" s="12"/>
      <c r="B91" s="190"/>
      <c r="C91" s="191"/>
      <c r="D91" s="192" t="s">
        <v>75</v>
      </c>
      <c r="E91" s="193" t="s">
        <v>127</v>
      </c>
      <c r="F91" s="193" t="s">
        <v>128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P92+P134</f>
        <v>0</v>
      </c>
      <c r="Q91" s="198"/>
      <c r="R91" s="199">
        <f>R92+R134</f>
        <v>0.008996800000000001</v>
      </c>
      <c r="S91" s="198"/>
      <c r="T91" s="200">
        <f>T92+T134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84</v>
      </c>
      <c r="AT91" s="202" t="s">
        <v>75</v>
      </c>
      <c r="AU91" s="202" t="s">
        <v>76</v>
      </c>
      <c r="AY91" s="201" t="s">
        <v>129</v>
      </c>
      <c r="BK91" s="203">
        <f>BK92+BK134</f>
        <v>0</v>
      </c>
    </row>
    <row r="92" s="12" customFormat="1" ht="22.8" customHeight="1">
      <c r="A92" s="12"/>
      <c r="B92" s="190"/>
      <c r="C92" s="191"/>
      <c r="D92" s="192" t="s">
        <v>75</v>
      </c>
      <c r="E92" s="204" t="s">
        <v>130</v>
      </c>
      <c r="F92" s="204" t="s">
        <v>131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SUM(P93:P133)</f>
        <v>0</v>
      </c>
      <c r="Q92" s="198"/>
      <c r="R92" s="199">
        <f>SUM(R93:R133)</f>
        <v>0.008996800000000001</v>
      </c>
      <c r="S92" s="198"/>
      <c r="T92" s="200">
        <f>SUM(T93:T133)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84</v>
      </c>
      <c r="AT92" s="202" t="s">
        <v>75</v>
      </c>
      <c r="AU92" s="202" t="s">
        <v>84</v>
      </c>
      <c r="AY92" s="201" t="s">
        <v>129</v>
      </c>
      <c r="BK92" s="203">
        <f>SUM(BK93:BK133)</f>
        <v>0</v>
      </c>
    </row>
    <row r="93" s="2" customFormat="1" ht="16.5" customHeight="1">
      <c r="A93" s="40"/>
      <c r="B93" s="41"/>
      <c r="C93" s="206" t="s">
        <v>84</v>
      </c>
      <c r="D93" s="206" t="s">
        <v>132</v>
      </c>
      <c r="E93" s="207" t="s">
        <v>133</v>
      </c>
      <c r="F93" s="208" t="s">
        <v>134</v>
      </c>
      <c r="G93" s="209" t="s">
        <v>135</v>
      </c>
      <c r="H93" s="210">
        <v>10</v>
      </c>
      <c r="I93" s="211"/>
      <c r="J93" s="212">
        <f>ROUND(I93*H93,2)</f>
        <v>0</v>
      </c>
      <c r="K93" s="208" t="s">
        <v>136</v>
      </c>
      <c r="L93" s="46"/>
      <c r="M93" s="213" t="s">
        <v>21</v>
      </c>
      <c r="N93" s="214" t="s">
        <v>47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137</v>
      </c>
      <c r="AT93" s="217" t="s">
        <v>132</v>
      </c>
      <c r="AU93" s="217" t="s">
        <v>86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84</v>
      </c>
      <c r="BK93" s="218">
        <f>ROUND(I93*H93,2)</f>
        <v>0</v>
      </c>
      <c r="BL93" s="19" t="s">
        <v>137</v>
      </c>
      <c r="BM93" s="217" t="s">
        <v>138</v>
      </c>
    </row>
    <row r="94" s="2" customFormat="1">
      <c r="A94" s="40"/>
      <c r="B94" s="41"/>
      <c r="C94" s="42"/>
      <c r="D94" s="219" t="s">
        <v>139</v>
      </c>
      <c r="E94" s="42"/>
      <c r="F94" s="220" t="s">
        <v>140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86</v>
      </c>
    </row>
    <row r="95" s="2" customFormat="1">
      <c r="A95" s="40"/>
      <c r="B95" s="41"/>
      <c r="C95" s="42"/>
      <c r="D95" s="224" t="s">
        <v>141</v>
      </c>
      <c r="E95" s="42"/>
      <c r="F95" s="225" t="s">
        <v>142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86</v>
      </c>
    </row>
    <row r="96" s="2" customFormat="1" ht="16.5" customHeight="1">
      <c r="A96" s="40"/>
      <c r="B96" s="41"/>
      <c r="C96" s="206" t="s">
        <v>86</v>
      </c>
      <c r="D96" s="206" t="s">
        <v>132</v>
      </c>
      <c r="E96" s="207" t="s">
        <v>143</v>
      </c>
      <c r="F96" s="208" t="s">
        <v>144</v>
      </c>
      <c r="G96" s="209" t="s">
        <v>135</v>
      </c>
      <c r="H96" s="210">
        <v>150</v>
      </c>
      <c r="I96" s="211"/>
      <c r="J96" s="212">
        <f>ROUND(I96*H96,2)</f>
        <v>0</v>
      </c>
      <c r="K96" s="208" t="s">
        <v>136</v>
      </c>
      <c r="L96" s="46"/>
      <c r="M96" s="213" t="s">
        <v>21</v>
      </c>
      <c r="N96" s="214" t="s">
        <v>47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137</v>
      </c>
      <c r="AT96" s="217" t="s">
        <v>132</v>
      </c>
      <c r="AU96" s="217" t="s">
        <v>86</v>
      </c>
      <c r="AY96" s="19" t="s">
        <v>129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84</v>
      </c>
      <c r="BK96" s="218">
        <f>ROUND(I96*H96,2)</f>
        <v>0</v>
      </c>
      <c r="BL96" s="19" t="s">
        <v>137</v>
      </c>
      <c r="BM96" s="217" t="s">
        <v>145</v>
      </c>
    </row>
    <row r="97" s="2" customFormat="1">
      <c r="A97" s="40"/>
      <c r="B97" s="41"/>
      <c r="C97" s="42"/>
      <c r="D97" s="219" t="s">
        <v>139</v>
      </c>
      <c r="E97" s="42"/>
      <c r="F97" s="220" t="s">
        <v>146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139</v>
      </c>
      <c r="AU97" s="19" t="s">
        <v>86</v>
      </c>
    </row>
    <row r="98" s="2" customFormat="1">
      <c r="A98" s="40"/>
      <c r="B98" s="41"/>
      <c r="C98" s="42"/>
      <c r="D98" s="224" t="s">
        <v>141</v>
      </c>
      <c r="E98" s="42"/>
      <c r="F98" s="225" t="s">
        <v>147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86</v>
      </c>
    </row>
    <row r="99" s="2" customFormat="1" ht="16.5" customHeight="1">
      <c r="A99" s="40"/>
      <c r="B99" s="41"/>
      <c r="C99" s="206" t="s">
        <v>148</v>
      </c>
      <c r="D99" s="206" t="s">
        <v>132</v>
      </c>
      <c r="E99" s="207" t="s">
        <v>149</v>
      </c>
      <c r="F99" s="208" t="s">
        <v>150</v>
      </c>
      <c r="G99" s="209" t="s">
        <v>135</v>
      </c>
      <c r="H99" s="210">
        <v>10</v>
      </c>
      <c r="I99" s="211"/>
      <c r="J99" s="212">
        <f>ROUND(I99*H99,2)</f>
        <v>0</v>
      </c>
      <c r="K99" s="208" t="s">
        <v>136</v>
      </c>
      <c r="L99" s="46"/>
      <c r="M99" s="213" t="s">
        <v>21</v>
      </c>
      <c r="N99" s="214" t="s">
        <v>47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86</v>
      </c>
      <c r="AY99" s="19" t="s">
        <v>129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84</v>
      </c>
      <c r="BK99" s="218">
        <f>ROUND(I99*H99,2)</f>
        <v>0</v>
      </c>
      <c r="BL99" s="19" t="s">
        <v>137</v>
      </c>
      <c r="BM99" s="217" t="s">
        <v>151</v>
      </c>
    </row>
    <row r="100" s="2" customFormat="1">
      <c r="A100" s="40"/>
      <c r="B100" s="41"/>
      <c r="C100" s="42"/>
      <c r="D100" s="219" t="s">
        <v>139</v>
      </c>
      <c r="E100" s="42"/>
      <c r="F100" s="220" t="s">
        <v>152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139</v>
      </c>
      <c r="AU100" s="19" t="s">
        <v>86</v>
      </c>
    </row>
    <row r="101" s="2" customFormat="1">
      <c r="A101" s="40"/>
      <c r="B101" s="41"/>
      <c r="C101" s="42"/>
      <c r="D101" s="224" t="s">
        <v>141</v>
      </c>
      <c r="E101" s="42"/>
      <c r="F101" s="225" t="s">
        <v>153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86</v>
      </c>
    </row>
    <row r="102" s="2" customFormat="1" ht="16.5" customHeight="1">
      <c r="A102" s="40"/>
      <c r="B102" s="41"/>
      <c r="C102" s="206" t="s">
        <v>137</v>
      </c>
      <c r="D102" s="206" t="s">
        <v>132</v>
      </c>
      <c r="E102" s="207" t="s">
        <v>154</v>
      </c>
      <c r="F102" s="208" t="s">
        <v>155</v>
      </c>
      <c r="G102" s="209" t="s">
        <v>156</v>
      </c>
      <c r="H102" s="210">
        <v>224.91999999999999</v>
      </c>
      <c r="I102" s="211"/>
      <c r="J102" s="212">
        <f>ROUND(I102*H102,2)</f>
        <v>0</v>
      </c>
      <c r="K102" s="208" t="s">
        <v>136</v>
      </c>
      <c r="L102" s="46"/>
      <c r="M102" s="213" t="s">
        <v>21</v>
      </c>
      <c r="N102" s="214" t="s">
        <v>47</v>
      </c>
      <c r="O102" s="86"/>
      <c r="P102" s="215">
        <f>O102*H102</f>
        <v>0</v>
      </c>
      <c r="Q102" s="215">
        <v>4.0000000000000003E-05</v>
      </c>
      <c r="R102" s="215">
        <f>Q102*H102</f>
        <v>0.008996800000000001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137</v>
      </c>
      <c r="AT102" s="217" t="s">
        <v>132</v>
      </c>
      <c r="AU102" s="217" t="s">
        <v>86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84</v>
      </c>
      <c r="BK102" s="218">
        <f>ROUND(I102*H102,2)</f>
        <v>0</v>
      </c>
      <c r="BL102" s="19" t="s">
        <v>137</v>
      </c>
      <c r="BM102" s="217" t="s">
        <v>157</v>
      </c>
    </row>
    <row r="103" s="2" customFormat="1">
      <c r="A103" s="40"/>
      <c r="B103" s="41"/>
      <c r="C103" s="42"/>
      <c r="D103" s="219" t="s">
        <v>139</v>
      </c>
      <c r="E103" s="42"/>
      <c r="F103" s="220" t="s">
        <v>158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86</v>
      </c>
    </row>
    <row r="104" s="2" customFormat="1">
      <c r="A104" s="40"/>
      <c r="B104" s="41"/>
      <c r="C104" s="42"/>
      <c r="D104" s="224" t="s">
        <v>141</v>
      </c>
      <c r="E104" s="42"/>
      <c r="F104" s="225" t="s">
        <v>159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86</v>
      </c>
    </row>
    <row r="105" s="13" customFormat="1">
      <c r="A105" s="13"/>
      <c r="B105" s="226"/>
      <c r="C105" s="227"/>
      <c r="D105" s="219" t="s">
        <v>160</v>
      </c>
      <c r="E105" s="228" t="s">
        <v>21</v>
      </c>
      <c r="F105" s="229" t="s">
        <v>161</v>
      </c>
      <c r="G105" s="227"/>
      <c r="H105" s="228" t="s">
        <v>21</v>
      </c>
      <c r="I105" s="230"/>
      <c r="J105" s="227"/>
      <c r="K105" s="227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160</v>
      </c>
      <c r="AU105" s="235" t="s">
        <v>86</v>
      </c>
      <c r="AV105" s="13" t="s">
        <v>84</v>
      </c>
      <c r="AW105" s="13" t="s">
        <v>36</v>
      </c>
      <c r="AX105" s="13" t="s">
        <v>76</v>
      </c>
      <c r="AY105" s="235" t="s">
        <v>129</v>
      </c>
    </row>
    <row r="106" s="14" customFormat="1">
      <c r="A106" s="14"/>
      <c r="B106" s="236"/>
      <c r="C106" s="237"/>
      <c r="D106" s="219" t="s">
        <v>160</v>
      </c>
      <c r="E106" s="238" t="s">
        <v>21</v>
      </c>
      <c r="F106" s="239" t="s">
        <v>162</v>
      </c>
      <c r="G106" s="237"/>
      <c r="H106" s="240">
        <v>51.850000000000001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160</v>
      </c>
      <c r="AU106" s="246" t="s">
        <v>86</v>
      </c>
      <c r="AV106" s="14" t="s">
        <v>86</v>
      </c>
      <c r="AW106" s="14" t="s">
        <v>36</v>
      </c>
      <c r="AX106" s="14" t="s">
        <v>76</v>
      </c>
      <c r="AY106" s="246" t="s">
        <v>129</v>
      </c>
    </row>
    <row r="107" s="13" customFormat="1">
      <c r="A107" s="13"/>
      <c r="B107" s="226"/>
      <c r="C107" s="227"/>
      <c r="D107" s="219" t="s">
        <v>160</v>
      </c>
      <c r="E107" s="228" t="s">
        <v>21</v>
      </c>
      <c r="F107" s="229" t="s">
        <v>163</v>
      </c>
      <c r="G107" s="227"/>
      <c r="H107" s="228" t="s">
        <v>21</v>
      </c>
      <c r="I107" s="230"/>
      <c r="J107" s="227"/>
      <c r="K107" s="227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160</v>
      </c>
      <c r="AU107" s="235" t="s">
        <v>86</v>
      </c>
      <c r="AV107" s="13" t="s">
        <v>84</v>
      </c>
      <c r="AW107" s="13" t="s">
        <v>36</v>
      </c>
      <c r="AX107" s="13" t="s">
        <v>76</v>
      </c>
      <c r="AY107" s="235" t="s">
        <v>129</v>
      </c>
    </row>
    <row r="108" s="14" customFormat="1">
      <c r="A108" s="14"/>
      <c r="B108" s="236"/>
      <c r="C108" s="237"/>
      <c r="D108" s="219" t="s">
        <v>160</v>
      </c>
      <c r="E108" s="238" t="s">
        <v>21</v>
      </c>
      <c r="F108" s="239" t="s">
        <v>164</v>
      </c>
      <c r="G108" s="237"/>
      <c r="H108" s="240">
        <v>8.4000000000000004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160</v>
      </c>
      <c r="AU108" s="246" t="s">
        <v>86</v>
      </c>
      <c r="AV108" s="14" t="s">
        <v>86</v>
      </c>
      <c r="AW108" s="14" t="s">
        <v>36</v>
      </c>
      <c r="AX108" s="14" t="s">
        <v>76</v>
      </c>
      <c r="AY108" s="246" t="s">
        <v>129</v>
      </c>
    </row>
    <row r="109" s="13" customFormat="1">
      <c r="A109" s="13"/>
      <c r="B109" s="226"/>
      <c r="C109" s="227"/>
      <c r="D109" s="219" t="s">
        <v>160</v>
      </c>
      <c r="E109" s="228" t="s">
        <v>21</v>
      </c>
      <c r="F109" s="229" t="s">
        <v>163</v>
      </c>
      <c r="G109" s="227"/>
      <c r="H109" s="228" t="s">
        <v>21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160</v>
      </c>
      <c r="AU109" s="235" t="s">
        <v>86</v>
      </c>
      <c r="AV109" s="13" t="s">
        <v>84</v>
      </c>
      <c r="AW109" s="13" t="s">
        <v>36</v>
      </c>
      <c r="AX109" s="13" t="s">
        <v>76</v>
      </c>
      <c r="AY109" s="235" t="s">
        <v>129</v>
      </c>
    </row>
    <row r="110" s="14" customFormat="1">
      <c r="A110" s="14"/>
      <c r="B110" s="236"/>
      <c r="C110" s="237"/>
      <c r="D110" s="219" t="s">
        <v>160</v>
      </c>
      <c r="E110" s="238" t="s">
        <v>21</v>
      </c>
      <c r="F110" s="239" t="s">
        <v>165</v>
      </c>
      <c r="G110" s="237"/>
      <c r="H110" s="240">
        <v>6.5599999999999996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160</v>
      </c>
      <c r="AU110" s="246" t="s">
        <v>86</v>
      </c>
      <c r="AV110" s="14" t="s">
        <v>86</v>
      </c>
      <c r="AW110" s="14" t="s">
        <v>36</v>
      </c>
      <c r="AX110" s="14" t="s">
        <v>76</v>
      </c>
      <c r="AY110" s="246" t="s">
        <v>129</v>
      </c>
    </row>
    <row r="111" s="13" customFormat="1">
      <c r="A111" s="13"/>
      <c r="B111" s="226"/>
      <c r="C111" s="227"/>
      <c r="D111" s="219" t="s">
        <v>160</v>
      </c>
      <c r="E111" s="228" t="s">
        <v>21</v>
      </c>
      <c r="F111" s="229" t="s">
        <v>166</v>
      </c>
      <c r="G111" s="227"/>
      <c r="H111" s="228" t="s">
        <v>21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160</v>
      </c>
      <c r="AU111" s="235" t="s">
        <v>86</v>
      </c>
      <c r="AV111" s="13" t="s">
        <v>84</v>
      </c>
      <c r="AW111" s="13" t="s">
        <v>36</v>
      </c>
      <c r="AX111" s="13" t="s">
        <v>76</v>
      </c>
      <c r="AY111" s="235" t="s">
        <v>129</v>
      </c>
    </row>
    <row r="112" s="14" customFormat="1">
      <c r="A112" s="14"/>
      <c r="B112" s="236"/>
      <c r="C112" s="237"/>
      <c r="D112" s="219" t="s">
        <v>160</v>
      </c>
      <c r="E112" s="238" t="s">
        <v>21</v>
      </c>
      <c r="F112" s="239" t="s">
        <v>167</v>
      </c>
      <c r="G112" s="237"/>
      <c r="H112" s="240">
        <v>17.600000000000001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160</v>
      </c>
      <c r="AU112" s="246" t="s">
        <v>86</v>
      </c>
      <c r="AV112" s="14" t="s">
        <v>86</v>
      </c>
      <c r="AW112" s="14" t="s">
        <v>36</v>
      </c>
      <c r="AX112" s="14" t="s">
        <v>76</v>
      </c>
      <c r="AY112" s="246" t="s">
        <v>129</v>
      </c>
    </row>
    <row r="113" s="13" customFormat="1">
      <c r="A113" s="13"/>
      <c r="B113" s="226"/>
      <c r="C113" s="227"/>
      <c r="D113" s="219" t="s">
        <v>160</v>
      </c>
      <c r="E113" s="228" t="s">
        <v>21</v>
      </c>
      <c r="F113" s="229" t="s">
        <v>168</v>
      </c>
      <c r="G113" s="227"/>
      <c r="H113" s="228" t="s">
        <v>21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160</v>
      </c>
      <c r="AU113" s="235" t="s">
        <v>86</v>
      </c>
      <c r="AV113" s="13" t="s">
        <v>84</v>
      </c>
      <c r="AW113" s="13" t="s">
        <v>36</v>
      </c>
      <c r="AX113" s="13" t="s">
        <v>76</v>
      </c>
      <c r="AY113" s="235" t="s">
        <v>129</v>
      </c>
    </row>
    <row r="114" s="14" customFormat="1">
      <c r="A114" s="14"/>
      <c r="B114" s="236"/>
      <c r="C114" s="237"/>
      <c r="D114" s="219" t="s">
        <v>160</v>
      </c>
      <c r="E114" s="238" t="s">
        <v>21</v>
      </c>
      <c r="F114" s="239" t="s">
        <v>169</v>
      </c>
      <c r="G114" s="237"/>
      <c r="H114" s="240">
        <v>12.75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160</v>
      </c>
      <c r="AU114" s="246" t="s">
        <v>86</v>
      </c>
      <c r="AV114" s="14" t="s">
        <v>86</v>
      </c>
      <c r="AW114" s="14" t="s">
        <v>36</v>
      </c>
      <c r="AX114" s="14" t="s">
        <v>76</v>
      </c>
      <c r="AY114" s="246" t="s">
        <v>129</v>
      </c>
    </row>
    <row r="115" s="13" customFormat="1">
      <c r="A115" s="13"/>
      <c r="B115" s="226"/>
      <c r="C115" s="227"/>
      <c r="D115" s="219" t="s">
        <v>160</v>
      </c>
      <c r="E115" s="228" t="s">
        <v>21</v>
      </c>
      <c r="F115" s="229" t="s">
        <v>168</v>
      </c>
      <c r="G115" s="227"/>
      <c r="H115" s="228" t="s">
        <v>21</v>
      </c>
      <c r="I115" s="230"/>
      <c r="J115" s="227"/>
      <c r="K115" s="227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160</v>
      </c>
      <c r="AU115" s="235" t="s">
        <v>86</v>
      </c>
      <c r="AV115" s="13" t="s">
        <v>84</v>
      </c>
      <c r="AW115" s="13" t="s">
        <v>36</v>
      </c>
      <c r="AX115" s="13" t="s">
        <v>76</v>
      </c>
      <c r="AY115" s="235" t="s">
        <v>129</v>
      </c>
    </row>
    <row r="116" s="14" customFormat="1">
      <c r="A116" s="14"/>
      <c r="B116" s="236"/>
      <c r="C116" s="237"/>
      <c r="D116" s="219" t="s">
        <v>160</v>
      </c>
      <c r="E116" s="238" t="s">
        <v>21</v>
      </c>
      <c r="F116" s="239" t="s">
        <v>170</v>
      </c>
      <c r="G116" s="237"/>
      <c r="H116" s="240">
        <v>12.640000000000001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160</v>
      </c>
      <c r="AU116" s="246" t="s">
        <v>86</v>
      </c>
      <c r="AV116" s="14" t="s">
        <v>86</v>
      </c>
      <c r="AW116" s="14" t="s">
        <v>36</v>
      </c>
      <c r="AX116" s="14" t="s">
        <v>76</v>
      </c>
      <c r="AY116" s="246" t="s">
        <v>129</v>
      </c>
    </row>
    <row r="117" s="13" customFormat="1">
      <c r="A117" s="13"/>
      <c r="B117" s="226"/>
      <c r="C117" s="227"/>
      <c r="D117" s="219" t="s">
        <v>160</v>
      </c>
      <c r="E117" s="228" t="s">
        <v>21</v>
      </c>
      <c r="F117" s="229" t="s">
        <v>171</v>
      </c>
      <c r="G117" s="227"/>
      <c r="H117" s="228" t="s">
        <v>21</v>
      </c>
      <c r="I117" s="230"/>
      <c r="J117" s="227"/>
      <c r="K117" s="227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160</v>
      </c>
      <c r="AU117" s="235" t="s">
        <v>86</v>
      </c>
      <c r="AV117" s="13" t="s">
        <v>84</v>
      </c>
      <c r="AW117" s="13" t="s">
        <v>36</v>
      </c>
      <c r="AX117" s="13" t="s">
        <v>76</v>
      </c>
      <c r="AY117" s="235" t="s">
        <v>129</v>
      </c>
    </row>
    <row r="118" s="14" customFormat="1">
      <c r="A118" s="14"/>
      <c r="B118" s="236"/>
      <c r="C118" s="237"/>
      <c r="D118" s="219" t="s">
        <v>160</v>
      </c>
      <c r="E118" s="238" t="s">
        <v>21</v>
      </c>
      <c r="F118" s="239" t="s">
        <v>172</v>
      </c>
      <c r="G118" s="237"/>
      <c r="H118" s="240">
        <v>16.66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160</v>
      </c>
      <c r="AU118" s="246" t="s">
        <v>86</v>
      </c>
      <c r="AV118" s="14" t="s">
        <v>86</v>
      </c>
      <c r="AW118" s="14" t="s">
        <v>36</v>
      </c>
      <c r="AX118" s="14" t="s">
        <v>76</v>
      </c>
      <c r="AY118" s="246" t="s">
        <v>129</v>
      </c>
    </row>
    <row r="119" s="13" customFormat="1">
      <c r="A119" s="13"/>
      <c r="B119" s="226"/>
      <c r="C119" s="227"/>
      <c r="D119" s="219" t="s">
        <v>160</v>
      </c>
      <c r="E119" s="228" t="s">
        <v>21</v>
      </c>
      <c r="F119" s="229" t="s">
        <v>171</v>
      </c>
      <c r="G119" s="227"/>
      <c r="H119" s="228" t="s">
        <v>21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160</v>
      </c>
      <c r="AU119" s="235" t="s">
        <v>86</v>
      </c>
      <c r="AV119" s="13" t="s">
        <v>84</v>
      </c>
      <c r="AW119" s="13" t="s">
        <v>36</v>
      </c>
      <c r="AX119" s="13" t="s">
        <v>76</v>
      </c>
      <c r="AY119" s="235" t="s">
        <v>129</v>
      </c>
    </row>
    <row r="120" s="14" customFormat="1">
      <c r="A120" s="14"/>
      <c r="B120" s="236"/>
      <c r="C120" s="237"/>
      <c r="D120" s="219" t="s">
        <v>160</v>
      </c>
      <c r="E120" s="238" t="s">
        <v>21</v>
      </c>
      <c r="F120" s="239" t="s">
        <v>173</v>
      </c>
      <c r="G120" s="237"/>
      <c r="H120" s="240">
        <v>17.93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160</v>
      </c>
      <c r="AU120" s="246" t="s">
        <v>86</v>
      </c>
      <c r="AV120" s="14" t="s">
        <v>86</v>
      </c>
      <c r="AW120" s="14" t="s">
        <v>36</v>
      </c>
      <c r="AX120" s="14" t="s">
        <v>76</v>
      </c>
      <c r="AY120" s="246" t="s">
        <v>129</v>
      </c>
    </row>
    <row r="121" s="13" customFormat="1">
      <c r="A121" s="13"/>
      <c r="B121" s="226"/>
      <c r="C121" s="227"/>
      <c r="D121" s="219" t="s">
        <v>160</v>
      </c>
      <c r="E121" s="228" t="s">
        <v>21</v>
      </c>
      <c r="F121" s="229" t="s">
        <v>171</v>
      </c>
      <c r="G121" s="227"/>
      <c r="H121" s="228" t="s">
        <v>21</v>
      </c>
      <c r="I121" s="230"/>
      <c r="J121" s="227"/>
      <c r="K121" s="227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160</v>
      </c>
      <c r="AU121" s="235" t="s">
        <v>86</v>
      </c>
      <c r="AV121" s="13" t="s">
        <v>84</v>
      </c>
      <c r="AW121" s="13" t="s">
        <v>36</v>
      </c>
      <c r="AX121" s="13" t="s">
        <v>76</v>
      </c>
      <c r="AY121" s="235" t="s">
        <v>129</v>
      </c>
    </row>
    <row r="122" s="14" customFormat="1">
      <c r="A122" s="14"/>
      <c r="B122" s="236"/>
      <c r="C122" s="237"/>
      <c r="D122" s="219" t="s">
        <v>160</v>
      </c>
      <c r="E122" s="238" t="s">
        <v>21</v>
      </c>
      <c r="F122" s="239" t="s">
        <v>173</v>
      </c>
      <c r="G122" s="237"/>
      <c r="H122" s="240">
        <v>17.93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160</v>
      </c>
      <c r="AU122" s="246" t="s">
        <v>86</v>
      </c>
      <c r="AV122" s="14" t="s">
        <v>86</v>
      </c>
      <c r="AW122" s="14" t="s">
        <v>36</v>
      </c>
      <c r="AX122" s="14" t="s">
        <v>76</v>
      </c>
      <c r="AY122" s="246" t="s">
        <v>129</v>
      </c>
    </row>
    <row r="123" s="13" customFormat="1">
      <c r="A123" s="13"/>
      <c r="B123" s="226"/>
      <c r="C123" s="227"/>
      <c r="D123" s="219" t="s">
        <v>160</v>
      </c>
      <c r="E123" s="228" t="s">
        <v>21</v>
      </c>
      <c r="F123" s="229" t="s">
        <v>171</v>
      </c>
      <c r="G123" s="227"/>
      <c r="H123" s="228" t="s">
        <v>21</v>
      </c>
      <c r="I123" s="230"/>
      <c r="J123" s="227"/>
      <c r="K123" s="227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160</v>
      </c>
      <c r="AU123" s="235" t="s">
        <v>86</v>
      </c>
      <c r="AV123" s="13" t="s">
        <v>84</v>
      </c>
      <c r="AW123" s="13" t="s">
        <v>36</v>
      </c>
      <c r="AX123" s="13" t="s">
        <v>76</v>
      </c>
      <c r="AY123" s="235" t="s">
        <v>129</v>
      </c>
    </row>
    <row r="124" s="14" customFormat="1">
      <c r="A124" s="14"/>
      <c r="B124" s="236"/>
      <c r="C124" s="237"/>
      <c r="D124" s="219" t="s">
        <v>160</v>
      </c>
      <c r="E124" s="238" t="s">
        <v>21</v>
      </c>
      <c r="F124" s="239" t="s">
        <v>174</v>
      </c>
      <c r="G124" s="237"/>
      <c r="H124" s="240">
        <v>18.239999999999998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160</v>
      </c>
      <c r="AU124" s="246" t="s">
        <v>86</v>
      </c>
      <c r="AV124" s="14" t="s">
        <v>86</v>
      </c>
      <c r="AW124" s="14" t="s">
        <v>36</v>
      </c>
      <c r="AX124" s="14" t="s">
        <v>76</v>
      </c>
      <c r="AY124" s="246" t="s">
        <v>129</v>
      </c>
    </row>
    <row r="125" s="13" customFormat="1">
      <c r="A125" s="13"/>
      <c r="B125" s="226"/>
      <c r="C125" s="227"/>
      <c r="D125" s="219" t="s">
        <v>160</v>
      </c>
      <c r="E125" s="228" t="s">
        <v>21</v>
      </c>
      <c r="F125" s="229" t="s">
        <v>171</v>
      </c>
      <c r="G125" s="227"/>
      <c r="H125" s="228" t="s">
        <v>21</v>
      </c>
      <c r="I125" s="230"/>
      <c r="J125" s="227"/>
      <c r="K125" s="227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160</v>
      </c>
      <c r="AU125" s="235" t="s">
        <v>86</v>
      </c>
      <c r="AV125" s="13" t="s">
        <v>84</v>
      </c>
      <c r="AW125" s="13" t="s">
        <v>36</v>
      </c>
      <c r="AX125" s="13" t="s">
        <v>76</v>
      </c>
      <c r="AY125" s="235" t="s">
        <v>129</v>
      </c>
    </row>
    <row r="126" s="14" customFormat="1">
      <c r="A126" s="14"/>
      <c r="B126" s="236"/>
      <c r="C126" s="237"/>
      <c r="D126" s="219" t="s">
        <v>160</v>
      </c>
      <c r="E126" s="238" t="s">
        <v>21</v>
      </c>
      <c r="F126" s="239" t="s">
        <v>175</v>
      </c>
      <c r="G126" s="237"/>
      <c r="H126" s="240">
        <v>15.810000000000001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160</v>
      </c>
      <c r="AU126" s="246" t="s">
        <v>86</v>
      </c>
      <c r="AV126" s="14" t="s">
        <v>86</v>
      </c>
      <c r="AW126" s="14" t="s">
        <v>36</v>
      </c>
      <c r="AX126" s="14" t="s">
        <v>76</v>
      </c>
      <c r="AY126" s="246" t="s">
        <v>129</v>
      </c>
    </row>
    <row r="127" s="13" customFormat="1">
      <c r="A127" s="13"/>
      <c r="B127" s="226"/>
      <c r="C127" s="227"/>
      <c r="D127" s="219" t="s">
        <v>160</v>
      </c>
      <c r="E127" s="228" t="s">
        <v>21</v>
      </c>
      <c r="F127" s="229" t="s">
        <v>171</v>
      </c>
      <c r="G127" s="227"/>
      <c r="H127" s="228" t="s">
        <v>21</v>
      </c>
      <c r="I127" s="230"/>
      <c r="J127" s="227"/>
      <c r="K127" s="227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160</v>
      </c>
      <c r="AU127" s="235" t="s">
        <v>86</v>
      </c>
      <c r="AV127" s="13" t="s">
        <v>84</v>
      </c>
      <c r="AW127" s="13" t="s">
        <v>36</v>
      </c>
      <c r="AX127" s="13" t="s">
        <v>76</v>
      </c>
      <c r="AY127" s="235" t="s">
        <v>129</v>
      </c>
    </row>
    <row r="128" s="14" customFormat="1">
      <c r="A128" s="14"/>
      <c r="B128" s="236"/>
      <c r="C128" s="237"/>
      <c r="D128" s="219" t="s">
        <v>160</v>
      </c>
      <c r="E128" s="238" t="s">
        <v>21</v>
      </c>
      <c r="F128" s="239" t="s">
        <v>176</v>
      </c>
      <c r="G128" s="237"/>
      <c r="H128" s="240">
        <v>20.27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160</v>
      </c>
      <c r="AU128" s="246" t="s">
        <v>86</v>
      </c>
      <c r="AV128" s="14" t="s">
        <v>86</v>
      </c>
      <c r="AW128" s="14" t="s">
        <v>36</v>
      </c>
      <c r="AX128" s="14" t="s">
        <v>76</v>
      </c>
      <c r="AY128" s="246" t="s">
        <v>129</v>
      </c>
    </row>
    <row r="129" s="13" customFormat="1">
      <c r="A129" s="13"/>
      <c r="B129" s="226"/>
      <c r="C129" s="227"/>
      <c r="D129" s="219" t="s">
        <v>160</v>
      </c>
      <c r="E129" s="228" t="s">
        <v>21</v>
      </c>
      <c r="F129" s="229" t="s">
        <v>177</v>
      </c>
      <c r="G129" s="227"/>
      <c r="H129" s="228" t="s">
        <v>21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160</v>
      </c>
      <c r="AU129" s="235" t="s">
        <v>86</v>
      </c>
      <c r="AV129" s="13" t="s">
        <v>84</v>
      </c>
      <c r="AW129" s="13" t="s">
        <v>36</v>
      </c>
      <c r="AX129" s="13" t="s">
        <v>76</v>
      </c>
      <c r="AY129" s="235" t="s">
        <v>129</v>
      </c>
    </row>
    <row r="130" s="14" customFormat="1">
      <c r="A130" s="14"/>
      <c r="B130" s="236"/>
      <c r="C130" s="237"/>
      <c r="D130" s="219" t="s">
        <v>160</v>
      </c>
      <c r="E130" s="238" t="s">
        <v>21</v>
      </c>
      <c r="F130" s="239" t="s">
        <v>178</v>
      </c>
      <c r="G130" s="237"/>
      <c r="H130" s="240">
        <v>7.0199999999999996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160</v>
      </c>
      <c r="AU130" s="246" t="s">
        <v>86</v>
      </c>
      <c r="AV130" s="14" t="s">
        <v>86</v>
      </c>
      <c r="AW130" s="14" t="s">
        <v>36</v>
      </c>
      <c r="AX130" s="14" t="s">
        <v>76</v>
      </c>
      <c r="AY130" s="246" t="s">
        <v>129</v>
      </c>
    </row>
    <row r="131" s="13" customFormat="1">
      <c r="A131" s="13"/>
      <c r="B131" s="226"/>
      <c r="C131" s="227"/>
      <c r="D131" s="219" t="s">
        <v>160</v>
      </c>
      <c r="E131" s="228" t="s">
        <v>21</v>
      </c>
      <c r="F131" s="229" t="s">
        <v>179</v>
      </c>
      <c r="G131" s="227"/>
      <c r="H131" s="228" t="s">
        <v>21</v>
      </c>
      <c r="I131" s="230"/>
      <c r="J131" s="227"/>
      <c r="K131" s="227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160</v>
      </c>
      <c r="AU131" s="235" t="s">
        <v>86</v>
      </c>
      <c r="AV131" s="13" t="s">
        <v>84</v>
      </c>
      <c r="AW131" s="13" t="s">
        <v>36</v>
      </c>
      <c r="AX131" s="13" t="s">
        <v>76</v>
      </c>
      <c r="AY131" s="235" t="s">
        <v>129</v>
      </c>
    </row>
    <row r="132" s="14" customFormat="1">
      <c r="A132" s="14"/>
      <c r="B132" s="236"/>
      <c r="C132" s="237"/>
      <c r="D132" s="219" t="s">
        <v>160</v>
      </c>
      <c r="E132" s="238" t="s">
        <v>21</v>
      </c>
      <c r="F132" s="239" t="s">
        <v>180</v>
      </c>
      <c r="G132" s="237"/>
      <c r="H132" s="240">
        <v>1.26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160</v>
      </c>
      <c r="AU132" s="246" t="s">
        <v>86</v>
      </c>
      <c r="AV132" s="14" t="s">
        <v>86</v>
      </c>
      <c r="AW132" s="14" t="s">
        <v>36</v>
      </c>
      <c r="AX132" s="14" t="s">
        <v>76</v>
      </c>
      <c r="AY132" s="246" t="s">
        <v>129</v>
      </c>
    </row>
    <row r="133" s="15" customFormat="1">
      <c r="A133" s="15"/>
      <c r="B133" s="247"/>
      <c r="C133" s="248"/>
      <c r="D133" s="219" t="s">
        <v>160</v>
      </c>
      <c r="E133" s="249" t="s">
        <v>21</v>
      </c>
      <c r="F133" s="250" t="s">
        <v>181</v>
      </c>
      <c r="G133" s="248"/>
      <c r="H133" s="251">
        <v>224.92000000000002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160</v>
      </c>
      <c r="AU133" s="257" t="s">
        <v>86</v>
      </c>
      <c r="AV133" s="15" t="s">
        <v>137</v>
      </c>
      <c r="AW133" s="15" t="s">
        <v>36</v>
      </c>
      <c r="AX133" s="15" t="s">
        <v>84</v>
      </c>
      <c r="AY133" s="257" t="s">
        <v>129</v>
      </c>
    </row>
    <row r="134" s="12" customFormat="1" ht="22.8" customHeight="1">
      <c r="A134" s="12"/>
      <c r="B134" s="190"/>
      <c r="C134" s="191"/>
      <c r="D134" s="192" t="s">
        <v>75</v>
      </c>
      <c r="E134" s="204" t="s">
        <v>182</v>
      </c>
      <c r="F134" s="204" t="s">
        <v>183</v>
      </c>
      <c r="G134" s="191"/>
      <c r="H134" s="191"/>
      <c r="I134" s="194"/>
      <c r="J134" s="205">
        <f>BK134</f>
        <v>0</v>
      </c>
      <c r="K134" s="191"/>
      <c r="L134" s="196"/>
      <c r="M134" s="197"/>
      <c r="N134" s="198"/>
      <c r="O134" s="198"/>
      <c r="P134" s="199">
        <f>SUM(P135:P147)</f>
        <v>0</v>
      </c>
      <c r="Q134" s="198"/>
      <c r="R134" s="199">
        <f>SUM(R135:R147)</f>
        <v>0</v>
      </c>
      <c r="S134" s="198"/>
      <c r="T134" s="200">
        <f>SUM(T135:T147)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1" t="s">
        <v>84</v>
      </c>
      <c r="AT134" s="202" t="s">
        <v>75</v>
      </c>
      <c r="AU134" s="202" t="s">
        <v>84</v>
      </c>
      <c r="AY134" s="201" t="s">
        <v>129</v>
      </c>
      <c r="BK134" s="203">
        <f>SUM(BK135:BK147)</f>
        <v>0</v>
      </c>
    </row>
    <row r="135" s="2" customFormat="1" ht="16.5" customHeight="1">
      <c r="A135" s="40"/>
      <c r="B135" s="41"/>
      <c r="C135" s="206" t="s">
        <v>184</v>
      </c>
      <c r="D135" s="206" t="s">
        <v>132</v>
      </c>
      <c r="E135" s="207" t="s">
        <v>185</v>
      </c>
      <c r="F135" s="208" t="s">
        <v>186</v>
      </c>
      <c r="G135" s="209" t="s">
        <v>187</v>
      </c>
      <c r="H135" s="210">
        <v>3.6080000000000001</v>
      </c>
      <c r="I135" s="211"/>
      <c r="J135" s="212">
        <f>ROUND(I135*H135,2)</f>
        <v>0</v>
      </c>
      <c r="K135" s="208" t="s">
        <v>136</v>
      </c>
      <c r="L135" s="46"/>
      <c r="M135" s="213" t="s">
        <v>21</v>
      </c>
      <c r="N135" s="214" t="s">
        <v>47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137</v>
      </c>
      <c r="AT135" s="217" t="s">
        <v>132</v>
      </c>
      <c r="AU135" s="217" t="s">
        <v>86</v>
      </c>
      <c r="AY135" s="19" t="s">
        <v>129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84</v>
      </c>
      <c r="BK135" s="218">
        <f>ROUND(I135*H135,2)</f>
        <v>0</v>
      </c>
      <c r="BL135" s="19" t="s">
        <v>137</v>
      </c>
      <c r="BM135" s="217" t="s">
        <v>188</v>
      </c>
    </row>
    <row r="136" s="2" customFormat="1">
      <c r="A136" s="40"/>
      <c r="B136" s="41"/>
      <c r="C136" s="42"/>
      <c r="D136" s="219" t="s">
        <v>139</v>
      </c>
      <c r="E136" s="42"/>
      <c r="F136" s="220" t="s">
        <v>189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139</v>
      </c>
      <c r="AU136" s="19" t="s">
        <v>86</v>
      </c>
    </row>
    <row r="137" s="2" customFormat="1">
      <c r="A137" s="40"/>
      <c r="B137" s="41"/>
      <c r="C137" s="42"/>
      <c r="D137" s="224" t="s">
        <v>141</v>
      </c>
      <c r="E137" s="42"/>
      <c r="F137" s="225" t="s">
        <v>190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141</v>
      </c>
      <c r="AU137" s="19" t="s">
        <v>86</v>
      </c>
    </row>
    <row r="138" s="2" customFormat="1" ht="21.75" customHeight="1">
      <c r="A138" s="40"/>
      <c r="B138" s="41"/>
      <c r="C138" s="206" t="s">
        <v>191</v>
      </c>
      <c r="D138" s="206" t="s">
        <v>132</v>
      </c>
      <c r="E138" s="207" t="s">
        <v>192</v>
      </c>
      <c r="F138" s="208" t="s">
        <v>193</v>
      </c>
      <c r="G138" s="209" t="s">
        <v>187</v>
      </c>
      <c r="H138" s="210">
        <v>3.6080000000000001</v>
      </c>
      <c r="I138" s="211"/>
      <c r="J138" s="212">
        <f>ROUND(I138*H138,2)</f>
        <v>0</v>
      </c>
      <c r="K138" s="208" t="s">
        <v>136</v>
      </c>
      <c r="L138" s="46"/>
      <c r="M138" s="213" t="s">
        <v>21</v>
      </c>
      <c r="N138" s="214" t="s">
        <v>47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137</v>
      </c>
      <c r="AT138" s="217" t="s">
        <v>132</v>
      </c>
      <c r="AU138" s="217" t="s">
        <v>86</v>
      </c>
      <c r="AY138" s="19" t="s">
        <v>129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84</v>
      </c>
      <c r="BK138" s="218">
        <f>ROUND(I138*H138,2)</f>
        <v>0</v>
      </c>
      <c r="BL138" s="19" t="s">
        <v>137</v>
      </c>
      <c r="BM138" s="217" t="s">
        <v>194</v>
      </c>
    </row>
    <row r="139" s="2" customFormat="1">
      <c r="A139" s="40"/>
      <c r="B139" s="41"/>
      <c r="C139" s="42"/>
      <c r="D139" s="219" t="s">
        <v>139</v>
      </c>
      <c r="E139" s="42"/>
      <c r="F139" s="220" t="s">
        <v>195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139</v>
      </c>
      <c r="AU139" s="19" t="s">
        <v>86</v>
      </c>
    </row>
    <row r="140" s="2" customFormat="1">
      <c r="A140" s="40"/>
      <c r="B140" s="41"/>
      <c r="C140" s="42"/>
      <c r="D140" s="224" t="s">
        <v>141</v>
      </c>
      <c r="E140" s="42"/>
      <c r="F140" s="225" t="s">
        <v>196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86</v>
      </c>
    </row>
    <row r="141" s="2" customFormat="1" ht="16.5" customHeight="1">
      <c r="A141" s="40"/>
      <c r="B141" s="41"/>
      <c r="C141" s="206" t="s">
        <v>197</v>
      </c>
      <c r="D141" s="206" t="s">
        <v>132</v>
      </c>
      <c r="E141" s="207" t="s">
        <v>198</v>
      </c>
      <c r="F141" s="208" t="s">
        <v>199</v>
      </c>
      <c r="G141" s="209" t="s">
        <v>187</v>
      </c>
      <c r="H141" s="210">
        <v>3.6080000000000001</v>
      </c>
      <c r="I141" s="211"/>
      <c r="J141" s="212">
        <f>ROUND(I141*H141,2)</f>
        <v>0</v>
      </c>
      <c r="K141" s="208" t="s">
        <v>136</v>
      </c>
      <c r="L141" s="46"/>
      <c r="M141" s="213" t="s">
        <v>21</v>
      </c>
      <c r="N141" s="214" t="s">
        <v>47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137</v>
      </c>
      <c r="AT141" s="217" t="s">
        <v>132</v>
      </c>
      <c r="AU141" s="217" t="s">
        <v>86</v>
      </c>
      <c r="AY141" s="19" t="s">
        <v>129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84</v>
      </c>
      <c r="BK141" s="218">
        <f>ROUND(I141*H141,2)</f>
        <v>0</v>
      </c>
      <c r="BL141" s="19" t="s">
        <v>137</v>
      </c>
      <c r="BM141" s="217" t="s">
        <v>200</v>
      </c>
    </row>
    <row r="142" s="2" customFormat="1">
      <c r="A142" s="40"/>
      <c r="B142" s="41"/>
      <c r="C142" s="42"/>
      <c r="D142" s="219" t="s">
        <v>139</v>
      </c>
      <c r="E142" s="42"/>
      <c r="F142" s="220" t="s">
        <v>201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139</v>
      </c>
      <c r="AU142" s="19" t="s">
        <v>86</v>
      </c>
    </row>
    <row r="143" s="2" customFormat="1">
      <c r="A143" s="40"/>
      <c r="B143" s="41"/>
      <c r="C143" s="42"/>
      <c r="D143" s="224" t="s">
        <v>141</v>
      </c>
      <c r="E143" s="42"/>
      <c r="F143" s="225" t="s">
        <v>202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141</v>
      </c>
      <c r="AU143" s="19" t="s">
        <v>86</v>
      </c>
    </row>
    <row r="144" s="2" customFormat="1" ht="16.5" customHeight="1">
      <c r="A144" s="40"/>
      <c r="B144" s="41"/>
      <c r="C144" s="206" t="s">
        <v>203</v>
      </c>
      <c r="D144" s="206" t="s">
        <v>132</v>
      </c>
      <c r="E144" s="207" t="s">
        <v>204</v>
      </c>
      <c r="F144" s="208" t="s">
        <v>205</v>
      </c>
      <c r="G144" s="209" t="s">
        <v>187</v>
      </c>
      <c r="H144" s="210">
        <v>90.200000000000003</v>
      </c>
      <c r="I144" s="211"/>
      <c r="J144" s="212">
        <f>ROUND(I144*H144,2)</f>
        <v>0</v>
      </c>
      <c r="K144" s="208" t="s">
        <v>136</v>
      </c>
      <c r="L144" s="46"/>
      <c r="M144" s="213" t="s">
        <v>21</v>
      </c>
      <c r="N144" s="214" t="s">
        <v>47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137</v>
      </c>
      <c r="AT144" s="217" t="s">
        <v>132</v>
      </c>
      <c r="AU144" s="217" t="s">
        <v>86</v>
      </c>
      <c r="AY144" s="19" t="s">
        <v>129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84</v>
      </c>
      <c r="BK144" s="218">
        <f>ROUND(I144*H144,2)</f>
        <v>0</v>
      </c>
      <c r="BL144" s="19" t="s">
        <v>137</v>
      </c>
      <c r="BM144" s="217" t="s">
        <v>206</v>
      </c>
    </row>
    <row r="145" s="2" customFormat="1">
      <c r="A145" s="40"/>
      <c r="B145" s="41"/>
      <c r="C145" s="42"/>
      <c r="D145" s="219" t="s">
        <v>139</v>
      </c>
      <c r="E145" s="42"/>
      <c r="F145" s="220" t="s">
        <v>207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139</v>
      </c>
      <c r="AU145" s="19" t="s">
        <v>86</v>
      </c>
    </row>
    <row r="146" s="2" customFormat="1">
      <c r="A146" s="40"/>
      <c r="B146" s="41"/>
      <c r="C146" s="42"/>
      <c r="D146" s="224" t="s">
        <v>141</v>
      </c>
      <c r="E146" s="42"/>
      <c r="F146" s="225" t="s">
        <v>208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86</v>
      </c>
    </row>
    <row r="147" s="14" customFormat="1">
      <c r="A147" s="14"/>
      <c r="B147" s="236"/>
      <c r="C147" s="237"/>
      <c r="D147" s="219" t="s">
        <v>160</v>
      </c>
      <c r="E147" s="237"/>
      <c r="F147" s="239" t="s">
        <v>209</v>
      </c>
      <c r="G147" s="237"/>
      <c r="H147" s="240">
        <v>90.200000000000003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160</v>
      </c>
      <c r="AU147" s="246" t="s">
        <v>86</v>
      </c>
      <c r="AV147" s="14" t="s">
        <v>86</v>
      </c>
      <c r="AW147" s="14" t="s">
        <v>4</v>
      </c>
      <c r="AX147" s="14" t="s">
        <v>84</v>
      </c>
      <c r="AY147" s="246" t="s">
        <v>129</v>
      </c>
    </row>
    <row r="148" s="12" customFormat="1" ht="25.92" customHeight="1">
      <c r="A148" s="12"/>
      <c r="B148" s="190"/>
      <c r="C148" s="191"/>
      <c r="D148" s="192" t="s">
        <v>75</v>
      </c>
      <c r="E148" s="193" t="s">
        <v>210</v>
      </c>
      <c r="F148" s="193" t="s">
        <v>211</v>
      </c>
      <c r="G148" s="191"/>
      <c r="H148" s="191"/>
      <c r="I148" s="194"/>
      <c r="J148" s="195">
        <f>BK148</f>
        <v>0</v>
      </c>
      <c r="K148" s="191"/>
      <c r="L148" s="196"/>
      <c r="M148" s="197"/>
      <c r="N148" s="198"/>
      <c r="O148" s="198"/>
      <c r="P148" s="199">
        <f>P149+P320+P331+P400+P465+P637+P670</f>
        <v>0</v>
      </c>
      <c r="Q148" s="198"/>
      <c r="R148" s="199">
        <f>R149+R320+R331+R400+R465+R637+R670</f>
        <v>3.3824204</v>
      </c>
      <c r="S148" s="198"/>
      <c r="T148" s="200">
        <f>T149+T320+T331+T400+T465+T637+T670</f>
        <v>3.6082194999999997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86</v>
      </c>
      <c r="AT148" s="202" t="s">
        <v>75</v>
      </c>
      <c r="AU148" s="202" t="s">
        <v>76</v>
      </c>
      <c r="AY148" s="201" t="s">
        <v>129</v>
      </c>
      <c r="BK148" s="203">
        <f>BK149+BK320+BK331+BK400+BK465+BK637+BK670</f>
        <v>0</v>
      </c>
    </row>
    <row r="149" s="12" customFormat="1" ht="22.8" customHeight="1">
      <c r="A149" s="12"/>
      <c r="B149" s="190"/>
      <c r="C149" s="191"/>
      <c r="D149" s="192" t="s">
        <v>75</v>
      </c>
      <c r="E149" s="204" t="s">
        <v>212</v>
      </c>
      <c r="F149" s="204" t="s">
        <v>213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SUM(P150:P319)</f>
        <v>0</v>
      </c>
      <c r="Q149" s="198"/>
      <c r="R149" s="199">
        <f>SUM(R150:R319)</f>
        <v>0</v>
      </c>
      <c r="S149" s="198"/>
      <c r="T149" s="200">
        <f>SUM(T150:T319)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86</v>
      </c>
      <c r="AT149" s="202" t="s">
        <v>75</v>
      </c>
      <c r="AU149" s="202" t="s">
        <v>84</v>
      </c>
      <c r="AY149" s="201" t="s">
        <v>129</v>
      </c>
      <c r="BK149" s="203">
        <f>SUM(BK150:BK319)</f>
        <v>0</v>
      </c>
    </row>
    <row r="150" s="2" customFormat="1" ht="16.5" customHeight="1">
      <c r="A150" s="40"/>
      <c r="B150" s="41"/>
      <c r="C150" s="206" t="s">
        <v>130</v>
      </c>
      <c r="D150" s="206" t="s">
        <v>132</v>
      </c>
      <c r="E150" s="207" t="s">
        <v>214</v>
      </c>
      <c r="F150" s="208" t="s">
        <v>215</v>
      </c>
      <c r="G150" s="209" t="s">
        <v>216</v>
      </c>
      <c r="H150" s="210">
        <v>70</v>
      </c>
      <c r="I150" s="211"/>
      <c r="J150" s="212">
        <f>ROUND(I150*H150,2)</f>
        <v>0</v>
      </c>
      <c r="K150" s="208" t="s">
        <v>21</v>
      </c>
      <c r="L150" s="46"/>
      <c r="M150" s="213" t="s">
        <v>21</v>
      </c>
      <c r="N150" s="214" t="s">
        <v>47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137</v>
      </c>
      <c r="AT150" s="217" t="s">
        <v>132</v>
      </c>
      <c r="AU150" s="217" t="s">
        <v>86</v>
      </c>
      <c r="AY150" s="19" t="s">
        <v>129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84</v>
      </c>
      <c r="BK150" s="218">
        <f>ROUND(I150*H150,2)</f>
        <v>0</v>
      </c>
      <c r="BL150" s="19" t="s">
        <v>137</v>
      </c>
      <c r="BM150" s="217" t="s">
        <v>217</v>
      </c>
    </row>
    <row r="151" s="2" customFormat="1">
      <c r="A151" s="40"/>
      <c r="B151" s="41"/>
      <c r="C151" s="42"/>
      <c r="D151" s="219" t="s">
        <v>139</v>
      </c>
      <c r="E151" s="42"/>
      <c r="F151" s="220" t="s">
        <v>215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139</v>
      </c>
      <c r="AU151" s="19" t="s">
        <v>86</v>
      </c>
    </row>
    <row r="152" s="2" customFormat="1" ht="16.5" customHeight="1">
      <c r="A152" s="40"/>
      <c r="B152" s="41"/>
      <c r="C152" s="206" t="s">
        <v>218</v>
      </c>
      <c r="D152" s="206" t="s">
        <v>132</v>
      </c>
      <c r="E152" s="207" t="s">
        <v>219</v>
      </c>
      <c r="F152" s="208" t="s">
        <v>220</v>
      </c>
      <c r="G152" s="209" t="s">
        <v>216</v>
      </c>
      <c r="H152" s="210">
        <v>85</v>
      </c>
      <c r="I152" s="211"/>
      <c r="J152" s="212">
        <f>ROUND(I152*H152,2)</f>
        <v>0</v>
      </c>
      <c r="K152" s="208" t="s">
        <v>21</v>
      </c>
      <c r="L152" s="46"/>
      <c r="M152" s="213" t="s">
        <v>21</v>
      </c>
      <c r="N152" s="214" t="s">
        <v>47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137</v>
      </c>
      <c r="AT152" s="217" t="s">
        <v>132</v>
      </c>
      <c r="AU152" s="217" t="s">
        <v>86</v>
      </c>
      <c r="AY152" s="19" t="s">
        <v>129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84</v>
      </c>
      <c r="BK152" s="218">
        <f>ROUND(I152*H152,2)</f>
        <v>0</v>
      </c>
      <c r="BL152" s="19" t="s">
        <v>137</v>
      </c>
      <c r="BM152" s="217" t="s">
        <v>221</v>
      </c>
    </row>
    <row r="153" s="2" customFormat="1">
      <c r="A153" s="40"/>
      <c r="B153" s="41"/>
      <c r="C153" s="42"/>
      <c r="D153" s="219" t="s">
        <v>139</v>
      </c>
      <c r="E153" s="42"/>
      <c r="F153" s="220" t="s">
        <v>220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139</v>
      </c>
      <c r="AU153" s="19" t="s">
        <v>86</v>
      </c>
    </row>
    <row r="154" s="2" customFormat="1" ht="16.5" customHeight="1">
      <c r="A154" s="40"/>
      <c r="B154" s="41"/>
      <c r="C154" s="206" t="s">
        <v>222</v>
      </c>
      <c r="D154" s="206" t="s">
        <v>132</v>
      </c>
      <c r="E154" s="207" t="s">
        <v>223</v>
      </c>
      <c r="F154" s="208" t="s">
        <v>224</v>
      </c>
      <c r="G154" s="209" t="s">
        <v>216</v>
      </c>
      <c r="H154" s="210">
        <v>30</v>
      </c>
      <c r="I154" s="211"/>
      <c r="J154" s="212">
        <f>ROUND(I154*H154,2)</f>
        <v>0</v>
      </c>
      <c r="K154" s="208" t="s">
        <v>21</v>
      </c>
      <c r="L154" s="46"/>
      <c r="M154" s="213" t="s">
        <v>21</v>
      </c>
      <c r="N154" s="214" t="s">
        <v>47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137</v>
      </c>
      <c r="AT154" s="217" t="s">
        <v>132</v>
      </c>
      <c r="AU154" s="217" t="s">
        <v>86</v>
      </c>
      <c r="AY154" s="19" t="s">
        <v>129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84</v>
      </c>
      <c r="BK154" s="218">
        <f>ROUND(I154*H154,2)</f>
        <v>0</v>
      </c>
      <c r="BL154" s="19" t="s">
        <v>137</v>
      </c>
      <c r="BM154" s="217" t="s">
        <v>225</v>
      </c>
    </row>
    <row r="155" s="2" customFormat="1">
      <c r="A155" s="40"/>
      <c r="B155" s="41"/>
      <c r="C155" s="42"/>
      <c r="D155" s="219" t="s">
        <v>139</v>
      </c>
      <c r="E155" s="42"/>
      <c r="F155" s="220" t="s">
        <v>224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139</v>
      </c>
      <c r="AU155" s="19" t="s">
        <v>86</v>
      </c>
    </row>
    <row r="156" s="2" customFormat="1" ht="16.5" customHeight="1">
      <c r="A156" s="40"/>
      <c r="B156" s="41"/>
      <c r="C156" s="206" t="s">
        <v>8</v>
      </c>
      <c r="D156" s="206" t="s">
        <v>132</v>
      </c>
      <c r="E156" s="207" t="s">
        <v>226</v>
      </c>
      <c r="F156" s="208" t="s">
        <v>227</v>
      </c>
      <c r="G156" s="209" t="s">
        <v>216</v>
      </c>
      <c r="H156" s="210">
        <v>40</v>
      </c>
      <c r="I156" s="211"/>
      <c r="J156" s="212">
        <f>ROUND(I156*H156,2)</f>
        <v>0</v>
      </c>
      <c r="K156" s="208" t="s">
        <v>21</v>
      </c>
      <c r="L156" s="46"/>
      <c r="M156" s="213" t="s">
        <v>21</v>
      </c>
      <c r="N156" s="214" t="s">
        <v>47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137</v>
      </c>
      <c r="AT156" s="217" t="s">
        <v>132</v>
      </c>
      <c r="AU156" s="217" t="s">
        <v>86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84</v>
      </c>
      <c r="BK156" s="218">
        <f>ROUND(I156*H156,2)</f>
        <v>0</v>
      </c>
      <c r="BL156" s="19" t="s">
        <v>137</v>
      </c>
      <c r="BM156" s="217" t="s">
        <v>228</v>
      </c>
    </row>
    <row r="157" s="2" customFormat="1">
      <c r="A157" s="40"/>
      <c r="B157" s="41"/>
      <c r="C157" s="42"/>
      <c r="D157" s="219" t="s">
        <v>139</v>
      </c>
      <c r="E157" s="42"/>
      <c r="F157" s="220" t="s">
        <v>227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139</v>
      </c>
      <c r="AU157" s="19" t="s">
        <v>86</v>
      </c>
    </row>
    <row r="158" s="2" customFormat="1" ht="16.5" customHeight="1">
      <c r="A158" s="40"/>
      <c r="B158" s="41"/>
      <c r="C158" s="206" t="s">
        <v>229</v>
      </c>
      <c r="D158" s="206" t="s">
        <v>132</v>
      </c>
      <c r="E158" s="207" t="s">
        <v>230</v>
      </c>
      <c r="F158" s="208" t="s">
        <v>231</v>
      </c>
      <c r="G158" s="209" t="s">
        <v>216</v>
      </c>
      <c r="H158" s="210">
        <v>10</v>
      </c>
      <c r="I158" s="211"/>
      <c r="J158" s="212">
        <f>ROUND(I158*H158,2)</f>
        <v>0</v>
      </c>
      <c r="K158" s="208" t="s">
        <v>21</v>
      </c>
      <c r="L158" s="46"/>
      <c r="M158" s="213" t="s">
        <v>21</v>
      </c>
      <c r="N158" s="214" t="s">
        <v>47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137</v>
      </c>
      <c r="AT158" s="217" t="s">
        <v>132</v>
      </c>
      <c r="AU158" s="217" t="s">
        <v>86</v>
      </c>
      <c r="AY158" s="19" t="s">
        <v>129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84</v>
      </c>
      <c r="BK158" s="218">
        <f>ROUND(I158*H158,2)</f>
        <v>0</v>
      </c>
      <c r="BL158" s="19" t="s">
        <v>137</v>
      </c>
      <c r="BM158" s="217" t="s">
        <v>232</v>
      </c>
    </row>
    <row r="159" s="2" customFormat="1">
      <c r="A159" s="40"/>
      <c r="B159" s="41"/>
      <c r="C159" s="42"/>
      <c r="D159" s="219" t="s">
        <v>139</v>
      </c>
      <c r="E159" s="42"/>
      <c r="F159" s="220" t="s">
        <v>231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139</v>
      </c>
      <c r="AU159" s="19" t="s">
        <v>86</v>
      </c>
    </row>
    <row r="160" s="2" customFormat="1" ht="16.5" customHeight="1">
      <c r="A160" s="40"/>
      <c r="B160" s="41"/>
      <c r="C160" s="206" t="s">
        <v>233</v>
      </c>
      <c r="D160" s="206" t="s">
        <v>132</v>
      </c>
      <c r="E160" s="207" t="s">
        <v>234</v>
      </c>
      <c r="F160" s="208" t="s">
        <v>235</v>
      </c>
      <c r="G160" s="209" t="s">
        <v>216</v>
      </c>
      <c r="H160" s="210">
        <v>22</v>
      </c>
      <c r="I160" s="211"/>
      <c r="J160" s="212">
        <f>ROUND(I160*H160,2)</f>
        <v>0</v>
      </c>
      <c r="K160" s="208" t="s">
        <v>21</v>
      </c>
      <c r="L160" s="46"/>
      <c r="M160" s="213" t="s">
        <v>21</v>
      </c>
      <c r="N160" s="214" t="s">
        <v>47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137</v>
      </c>
      <c r="AT160" s="217" t="s">
        <v>132</v>
      </c>
      <c r="AU160" s="217" t="s">
        <v>86</v>
      </c>
      <c r="AY160" s="19" t="s">
        <v>129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84</v>
      </c>
      <c r="BK160" s="218">
        <f>ROUND(I160*H160,2)</f>
        <v>0</v>
      </c>
      <c r="BL160" s="19" t="s">
        <v>137</v>
      </c>
      <c r="BM160" s="217" t="s">
        <v>236</v>
      </c>
    </row>
    <row r="161" s="2" customFormat="1">
      <c r="A161" s="40"/>
      <c r="B161" s="41"/>
      <c r="C161" s="42"/>
      <c r="D161" s="219" t="s">
        <v>139</v>
      </c>
      <c r="E161" s="42"/>
      <c r="F161" s="220" t="s">
        <v>235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139</v>
      </c>
      <c r="AU161" s="19" t="s">
        <v>86</v>
      </c>
    </row>
    <row r="162" s="2" customFormat="1" ht="16.5" customHeight="1">
      <c r="A162" s="40"/>
      <c r="B162" s="41"/>
      <c r="C162" s="206" t="s">
        <v>237</v>
      </c>
      <c r="D162" s="206" t="s">
        <v>132</v>
      </c>
      <c r="E162" s="207" t="s">
        <v>238</v>
      </c>
      <c r="F162" s="208" t="s">
        <v>239</v>
      </c>
      <c r="G162" s="209" t="s">
        <v>216</v>
      </c>
      <c r="H162" s="210">
        <v>25</v>
      </c>
      <c r="I162" s="211"/>
      <c r="J162" s="212">
        <f>ROUND(I162*H162,2)</f>
        <v>0</v>
      </c>
      <c r="K162" s="208" t="s">
        <v>21</v>
      </c>
      <c r="L162" s="46"/>
      <c r="M162" s="213" t="s">
        <v>21</v>
      </c>
      <c r="N162" s="214" t="s">
        <v>47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137</v>
      </c>
      <c r="AT162" s="217" t="s">
        <v>132</v>
      </c>
      <c r="AU162" s="217" t="s">
        <v>86</v>
      </c>
      <c r="AY162" s="19" t="s">
        <v>129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84</v>
      </c>
      <c r="BK162" s="218">
        <f>ROUND(I162*H162,2)</f>
        <v>0</v>
      </c>
      <c r="BL162" s="19" t="s">
        <v>137</v>
      </c>
      <c r="BM162" s="217" t="s">
        <v>240</v>
      </c>
    </row>
    <row r="163" s="2" customFormat="1">
      <c r="A163" s="40"/>
      <c r="B163" s="41"/>
      <c r="C163" s="42"/>
      <c r="D163" s="219" t="s">
        <v>139</v>
      </c>
      <c r="E163" s="42"/>
      <c r="F163" s="220" t="s">
        <v>239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139</v>
      </c>
      <c r="AU163" s="19" t="s">
        <v>86</v>
      </c>
    </row>
    <row r="164" s="2" customFormat="1" ht="16.5" customHeight="1">
      <c r="A164" s="40"/>
      <c r="B164" s="41"/>
      <c r="C164" s="206" t="s">
        <v>241</v>
      </c>
      <c r="D164" s="206" t="s">
        <v>132</v>
      </c>
      <c r="E164" s="207" t="s">
        <v>242</v>
      </c>
      <c r="F164" s="208" t="s">
        <v>243</v>
      </c>
      <c r="G164" s="209" t="s">
        <v>216</v>
      </c>
      <c r="H164" s="210">
        <v>15</v>
      </c>
      <c r="I164" s="211"/>
      <c r="J164" s="212">
        <f>ROUND(I164*H164,2)</f>
        <v>0</v>
      </c>
      <c r="K164" s="208" t="s">
        <v>21</v>
      </c>
      <c r="L164" s="46"/>
      <c r="M164" s="213" t="s">
        <v>21</v>
      </c>
      <c r="N164" s="214" t="s">
        <v>47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137</v>
      </c>
      <c r="AT164" s="217" t="s">
        <v>132</v>
      </c>
      <c r="AU164" s="217" t="s">
        <v>86</v>
      </c>
      <c r="AY164" s="19" t="s">
        <v>129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84</v>
      </c>
      <c r="BK164" s="218">
        <f>ROUND(I164*H164,2)</f>
        <v>0</v>
      </c>
      <c r="BL164" s="19" t="s">
        <v>137</v>
      </c>
      <c r="BM164" s="217" t="s">
        <v>244</v>
      </c>
    </row>
    <row r="165" s="2" customFormat="1">
      <c r="A165" s="40"/>
      <c r="B165" s="41"/>
      <c r="C165" s="42"/>
      <c r="D165" s="219" t="s">
        <v>139</v>
      </c>
      <c r="E165" s="42"/>
      <c r="F165" s="220" t="s">
        <v>243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139</v>
      </c>
      <c r="AU165" s="19" t="s">
        <v>86</v>
      </c>
    </row>
    <row r="166" s="2" customFormat="1" ht="16.5" customHeight="1">
      <c r="A166" s="40"/>
      <c r="B166" s="41"/>
      <c r="C166" s="206" t="s">
        <v>245</v>
      </c>
      <c r="D166" s="206" t="s">
        <v>132</v>
      </c>
      <c r="E166" s="207" t="s">
        <v>246</v>
      </c>
      <c r="F166" s="208" t="s">
        <v>247</v>
      </c>
      <c r="G166" s="209" t="s">
        <v>216</v>
      </c>
      <c r="H166" s="210">
        <v>30</v>
      </c>
      <c r="I166" s="211"/>
      <c r="J166" s="212">
        <f>ROUND(I166*H166,2)</f>
        <v>0</v>
      </c>
      <c r="K166" s="208" t="s">
        <v>21</v>
      </c>
      <c r="L166" s="46"/>
      <c r="M166" s="213" t="s">
        <v>21</v>
      </c>
      <c r="N166" s="214" t="s">
        <v>47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137</v>
      </c>
      <c r="AT166" s="217" t="s">
        <v>132</v>
      </c>
      <c r="AU166" s="217" t="s">
        <v>86</v>
      </c>
      <c r="AY166" s="19" t="s">
        <v>129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84</v>
      </c>
      <c r="BK166" s="218">
        <f>ROUND(I166*H166,2)</f>
        <v>0</v>
      </c>
      <c r="BL166" s="19" t="s">
        <v>137</v>
      </c>
      <c r="BM166" s="217" t="s">
        <v>248</v>
      </c>
    </row>
    <row r="167" s="2" customFormat="1">
      <c r="A167" s="40"/>
      <c r="B167" s="41"/>
      <c r="C167" s="42"/>
      <c r="D167" s="219" t="s">
        <v>139</v>
      </c>
      <c r="E167" s="42"/>
      <c r="F167" s="220" t="s">
        <v>247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139</v>
      </c>
      <c r="AU167" s="19" t="s">
        <v>86</v>
      </c>
    </row>
    <row r="168" s="2" customFormat="1" ht="16.5" customHeight="1">
      <c r="A168" s="40"/>
      <c r="B168" s="41"/>
      <c r="C168" s="206" t="s">
        <v>249</v>
      </c>
      <c r="D168" s="206" t="s">
        <v>132</v>
      </c>
      <c r="E168" s="207" t="s">
        <v>250</v>
      </c>
      <c r="F168" s="208" t="s">
        <v>251</v>
      </c>
      <c r="G168" s="209" t="s">
        <v>252</v>
      </c>
      <c r="H168" s="210">
        <v>10</v>
      </c>
      <c r="I168" s="211"/>
      <c r="J168" s="212">
        <f>ROUND(I168*H168,2)</f>
        <v>0</v>
      </c>
      <c r="K168" s="208" t="s">
        <v>21</v>
      </c>
      <c r="L168" s="46"/>
      <c r="M168" s="213" t="s">
        <v>21</v>
      </c>
      <c r="N168" s="214" t="s">
        <v>47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137</v>
      </c>
      <c r="AT168" s="217" t="s">
        <v>132</v>
      </c>
      <c r="AU168" s="217" t="s">
        <v>86</v>
      </c>
      <c r="AY168" s="19" t="s">
        <v>129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84</v>
      </c>
      <c r="BK168" s="218">
        <f>ROUND(I168*H168,2)</f>
        <v>0</v>
      </c>
      <c r="BL168" s="19" t="s">
        <v>137</v>
      </c>
      <c r="BM168" s="217" t="s">
        <v>253</v>
      </c>
    </row>
    <row r="169" s="2" customFormat="1">
      <c r="A169" s="40"/>
      <c r="B169" s="41"/>
      <c r="C169" s="42"/>
      <c r="D169" s="219" t="s">
        <v>139</v>
      </c>
      <c r="E169" s="42"/>
      <c r="F169" s="220" t="s">
        <v>251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139</v>
      </c>
      <c r="AU169" s="19" t="s">
        <v>86</v>
      </c>
    </row>
    <row r="170" s="2" customFormat="1" ht="16.5" customHeight="1">
      <c r="A170" s="40"/>
      <c r="B170" s="41"/>
      <c r="C170" s="206" t="s">
        <v>254</v>
      </c>
      <c r="D170" s="206" t="s">
        <v>132</v>
      </c>
      <c r="E170" s="207" t="s">
        <v>255</v>
      </c>
      <c r="F170" s="208" t="s">
        <v>256</v>
      </c>
      <c r="G170" s="209" t="s">
        <v>252</v>
      </c>
      <c r="H170" s="210">
        <v>13</v>
      </c>
      <c r="I170" s="211"/>
      <c r="J170" s="212">
        <f>ROUND(I170*H170,2)</f>
        <v>0</v>
      </c>
      <c r="K170" s="208" t="s">
        <v>21</v>
      </c>
      <c r="L170" s="46"/>
      <c r="M170" s="213" t="s">
        <v>21</v>
      </c>
      <c r="N170" s="214" t="s">
        <v>47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137</v>
      </c>
      <c r="AT170" s="217" t="s">
        <v>132</v>
      </c>
      <c r="AU170" s="217" t="s">
        <v>86</v>
      </c>
      <c r="AY170" s="19" t="s">
        <v>129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84</v>
      </c>
      <c r="BK170" s="218">
        <f>ROUND(I170*H170,2)</f>
        <v>0</v>
      </c>
      <c r="BL170" s="19" t="s">
        <v>137</v>
      </c>
      <c r="BM170" s="217" t="s">
        <v>257</v>
      </c>
    </row>
    <row r="171" s="2" customFormat="1">
      <c r="A171" s="40"/>
      <c r="B171" s="41"/>
      <c r="C171" s="42"/>
      <c r="D171" s="219" t="s">
        <v>139</v>
      </c>
      <c r="E171" s="42"/>
      <c r="F171" s="220" t="s">
        <v>256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139</v>
      </c>
      <c r="AU171" s="19" t="s">
        <v>86</v>
      </c>
    </row>
    <row r="172" s="2" customFormat="1" ht="16.5" customHeight="1">
      <c r="A172" s="40"/>
      <c r="B172" s="41"/>
      <c r="C172" s="206" t="s">
        <v>258</v>
      </c>
      <c r="D172" s="206" t="s">
        <v>132</v>
      </c>
      <c r="E172" s="207" t="s">
        <v>259</v>
      </c>
      <c r="F172" s="208" t="s">
        <v>260</v>
      </c>
      <c r="G172" s="209" t="s">
        <v>252</v>
      </c>
      <c r="H172" s="210">
        <v>4</v>
      </c>
      <c r="I172" s="211"/>
      <c r="J172" s="212">
        <f>ROUND(I172*H172,2)</f>
        <v>0</v>
      </c>
      <c r="K172" s="208" t="s">
        <v>21</v>
      </c>
      <c r="L172" s="46"/>
      <c r="M172" s="213" t="s">
        <v>21</v>
      </c>
      <c r="N172" s="214" t="s">
        <v>47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137</v>
      </c>
      <c r="AT172" s="217" t="s">
        <v>132</v>
      </c>
      <c r="AU172" s="217" t="s">
        <v>86</v>
      </c>
      <c r="AY172" s="19" t="s">
        <v>129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84</v>
      </c>
      <c r="BK172" s="218">
        <f>ROUND(I172*H172,2)</f>
        <v>0</v>
      </c>
      <c r="BL172" s="19" t="s">
        <v>137</v>
      </c>
      <c r="BM172" s="217" t="s">
        <v>261</v>
      </c>
    </row>
    <row r="173" s="2" customFormat="1">
      <c r="A173" s="40"/>
      <c r="B173" s="41"/>
      <c r="C173" s="42"/>
      <c r="D173" s="219" t="s">
        <v>139</v>
      </c>
      <c r="E173" s="42"/>
      <c r="F173" s="220" t="s">
        <v>260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139</v>
      </c>
      <c r="AU173" s="19" t="s">
        <v>86</v>
      </c>
    </row>
    <row r="174" s="2" customFormat="1" ht="16.5" customHeight="1">
      <c r="A174" s="40"/>
      <c r="B174" s="41"/>
      <c r="C174" s="206" t="s">
        <v>7</v>
      </c>
      <c r="D174" s="206" t="s">
        <v>132</v>
      </c>
      <c r="E174" s="207" t="s">
        <v>262</v>
      </c>
      <c r="F174" s="208" t="s">
        <v>263</v>
      </c>
      <c r="G174" s="209" t="s">
        <v>252</v>
      </c>
      <c r="H174" s="210">
        <v>6</v>
      </c>
      <c r="I174" s="211"/>
      <c r="J174" s="212">
        <f>ROUND(I174*H174,2)</f>
        <v>0</v>
      </c>
      <c r="K174" s="208" t="s">
        <v>21</v>
      </c>
      <c r="L174" s="46"/>
      <c r="M174" s="213" t="s">
        <v>21</v>
      </c>
      <c r="N174" s="214" t="s">
        <v>47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137</v>
      </c>
      <c r="AT174" s="217" t="s">
        <v>132</v>
      </c>
      <c r="AU174" s="217" t="s">
        <v>86</v>
      </c>
      <c r="AY174" s="19" t="s">
        <v>129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84</v>
      </c>
      <c r="BK174" s="218">
        <f>ROUND(I174*H174,2)</f>
        <v>0</v>
      </c>
      <c r="BL174" s="19" t="s">
        <v>137</v>
      </c>
      <c r="BM174" s="217" t="s">
        <v>264</v>
      </c>
    </row>
    <row r="175" s="2" customFormat="1">
      <c r="A175" s="40"/>
      <c r="B175" s="41"/>
      <c r="C175" s="42"/>
      <c r="D175" s="219" t="s">
        <v>139</v>
      </c>
      <c r="E175" s="42"/>
      <c r="F175" s="220" t="s">
        <v>263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139</v>
      </c>
      <c r="AU175" s="19" t="s">
        <v>86</v>
      </c>
    </row>
    <row r="176" s="2" customFormat="1" ht="16.5" customHeight="1">
      <c r="A176" s="40"/>
      <c r="B176" s="41"/>
      <c r="C176" s="206" t="s">
        <v>265</v>
      </c>
      <c r="D176" s="206" t="s">
        <v>132</v>
      </c>
      <c r="E176" s="207" t="s">
        <v>266</v>
      </c>
      <c r="F176" s="208" t="s">
        <v>267</v>
      </c>
      <c r="G176" s="209" t="s">
        <v>252</v>
      </c>
      <c r="H176" s="210">
        <v>1</v>
      </c>
      <c r="I176" s="211"/>
      <c r="J176" s="212">
        <f>ROUND(I176*H176,2)</f>
        <v>0</v>
      </c>
      <c r="K176" s="208" t="s">
        <v>21</v>
      </c>
      <c r="L176" s="46"/>
      <c r="M176" s="213" t="s">
        <v>21</v>
      </c>
      <c r="N176" s="214" t="s">
        <v>47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137</v>
      </c>
      <c r="AT176" s="217" t="s">
        <v>132</v>
      </c>
      <c r="AU176" s="217" t="s">
        <v>86</v>
      </c>
      <c r="AY176" s="19" t="s">
        <v>129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84</v>
      </c>
      <c r="BK176" s="218">
        <f>ROUND(I176*H176,2)</f>
        <v>0</v>
      </c>
      <c r="BL176" s="19" t="s">
        <v>137</v>
      </c>
      <c r="BM176" s="217" t="s">
        <v>268</v>
      </c>
    </row>
    <row r="177" s="2" customFormat="1">
      <c r="A177" s="40"/>
      <c r="B177" s="41"/>
      <c r="C177" s="42"/>
      <c r="D177" s="219" t="s">
        <v>139</v>
      </c>
      <c r="E177" s="42"/>
      <c r="F177" s="220" t="s">
        <v>267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139</v>
      </c>
      <c r="AU177" s="19" t="s">
        <v>86</v>
      </c>
    </row>
    <row r="178" s="2" customFormat="1" ht="16.5" customHeight="1">
      <c r="A178" s="40"/>
      <c r="B178" s="41"/>
      <c r="C178" s="206" t="s">
        <v>269</v>
      </c>
      <c r="D178" s="206" t="s">
        <v>132</v>
      </c>
      <c r="E178" s="207" t="s">
        <v>270</v>
      </c>
      <c r="F178" s="208" t="s">
        <v>271</v>
      </c>
      <c r="G178" s="209" t="s">
        <v>252</v>
      </c>
      <c r="H178" s="210">
        <v>3</v>
      </c>
      <c r="I178" s="211"/>
      <c r="J178" s="212">
        <f>ROUND(I178*H178,2)</f>
        <v>0</v>
      </c>
      <c r="K178" s="208" t="s">
        <v>21</v>
      </c>
      <c r="L178" s="46"/>
      <c r="M178" s="213" t="s">
        <v>21</v>
      </c>
      <c r="N178" s="214" t="s">
        <v>47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137</v>
      </c>
      <c r="AT178" s="217" t="s">
        <v>132</v>
      </c>
      <c r="AU178" s="217" t="s">
        <v>86</v>
      </c>
      <c r="AY178" s="19" t="s">
        <v>129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84</v>
      </c>
      <c r="BK178" s="218">
        <f>ROUND(I178*H178,2)</f>
        <v>0</v>
      </c>
      <c r="BL178" s="19" t="s">
        <v>137</v>
      </c>
      <c r="BM178" s="217" t="s">
        <v>272</v>
      </c>
    </row>
    <row r="179" s="2" customFormat="1">
      <c r="A179" s="40"/>
      <c r="B179" s="41"/>
      <c r="C179" s="42"/>
      <c r="D179" s="219" t="s">
        <v>139</v>
      </c>
      <c r="E179" s="42"/>
      <c r="F179" s="220" t="s">
        <v>271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139</v>
      </c>
      <c r="AU179" s="19" t="s">
        <v>86</v>
      </c>
    </row>
    <row r="180" s="2" customFormat="1" ht="16.5" customHeight="1">
      <c r="A180" s="40"/>
      <c r="B180" s="41"/>
      <c r="C180" s="206" t="s">
        <v>273</v>
      </c>
      <c r="D180" s="206" t="s">
        <v>132</v>
      </c>
      <c r="E180" s="207" t="s">
        <v>274</v>
      </c>
      <c r="F180" s="208" t="s">
        <v>275</v>
      </c>
      <c r="G180" s="209" t="s">
        <v>252</v>
      </c>
      <c r="H180" s="210">
        <v>3</v>
      </c>
      <c r="I180" s="211"/>
      <c r="J180" s="212">
        <f>ROUND(I180*H180,2)</f>
        <v>0</v>
      </c>
      <c r="K180" s="208" t="s">
        <v>21</v>
      </c>
      <c r="L180" s="46"/>
      <c r="M180" s="213" t="s">
        <v>21</v>
      </c>
      <c r="N180" s="214" t="s">
        <v>47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137</v>
      </c>
      <c r="AT180" s="217" t="s">
        <v>132</v>
      </c>
      <c r="AU180" s="217" t="s">
        <v>86</v>
      </c>
      <c r="AY180" s="19" t="s">
        <v>129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84</v>
      </c>
      <c r="BK180" s="218">
        <f>ROUND(I180*H180,2)</f>
        <v>0</v>
      </c>
      <c r="BL180" s="19" t="s">
        <v>137</v>
      </c>
      <c r="BM180" s="217" t="s">
        <v>276</v>
      </c>
    </row>
    <row r="181" s="2" customFormat="1">
      <c r="A181" s="40"/>
      <c r="B181" s="41"/>
      <c r="C181" s="42"/>
      <c r="D181" s="219" t="s">
        <v>139</v>
      </c>
      <c r="E181" s="42"/>
      <c r="F181" s="220" t="s">
        <v>275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139</v>
      </c>
      <c r="AU181" s="19" t="s">
        <v>86</v>
      </c>
    </row>
    <row r="182" s="2" customFormat="1" ht="16.5" customHeight="1">
      <c r="A182" s="40"/>
      <c r="B182" s="41"/>
      <c r="C182" s="206" t="s">
        <v>277</v>
      </c>
      <c r="D182" s="206" t="s">
        <v>132</v>
      </c>
      <c r="E182" s="207" t="s">
        <v>278</v>
      </c>
      <c r="F182" s="208" t="s">
        <v>279</v>
      </c>
      <c r="G182" s="209" t="s">
        <v>252</v>
      </c>
      <c r="H182" s="210">
        <v>2</v>
      </c>
      <c r="I182" s="211"/>
      <c r="J182" s="212">
        <f>ROUND(I182*H182,2)</f>
        <v>0</v>
      </c>
      <c r="K182" s="208" t="s">
        <v>21</v>
      </c>
      <c r="L182" s="46"/>
      <c r="M182" s="213" t="s">
        <v>21</v>
      </c>
      <c r="N182" s="214" t="s">
        <v>47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137</v>
      </c>
      <c r="AT182" s="217" t="s">
        <v>132</v>
      </c>
      <c r="AU182" s="217" t="s">
        <v>86</v>
      </c>
      <c r="AY182" s="19" t="s">
        <v>129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84</v>
      </c>
      <c r="BK182" s="218">
        <f>ROUND(I182*H182,2)</f>
        <v>0</v>
      </c>
      <c r="BL182" s="19" t="s">
        <v>137</v>
      </c>
      <c r="BM182" s="217" t="s">
        <v>280</v>
      </c>
    </row>
    <row r="183" s="2" customFormat="1">
      <c r="A183" s="40"/>
      <c r="B183" s="41"/>
      <c r="C183" s="42"/>
      <c r="D183" s="219" t="s">
        <v>139</v>
      </c>
      <c r="E183" s="42"/>
      <c r="F183" s="220" t="s">
        <v>279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139</v>
      </c>
      <c r="AU183" s="19" t="s">
        <v>86</v>
      </c>
    </row>
    <row r="184" s="2" customFormat="1" ht="16.5" customHeight="1">
      <c r="A184" s="40"/>
      <c r="B184" s="41"/>
      <c r="C184" s="206" t="s">
        <v>281</v>
      </c>
      <c r="D184" s="206" t="s">
        <v>132</v>
      </c>
      <c r="E184" s="207" t="s">
        <v>282</v>
      </c>
      <c r="F184" s="208" t="s">
        <v>283</v>
      </c>
      <c r="G184" s="209" t="s">
        <v>252</v>
      </c>
      <c r="H184" s="210">
        <v>4</v>
      </c>
      <c r="I184" s="211"/>
      <c r="J184" s="212">
        <f>ROUND(I184*H184,2)</f>
        <v>0</v>
      </c>
      <c r="K184" s="208" t="s">
        <v>21</v>
      </c>
      <c r="L184" s="46"/>
      <c r="M184" s="213" t="s">
        <v>21</v>
      </c>
      <c r="N184" s="214" t="s">
        <v>47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137</v>
      </c>
      <c r="AT184" s="217" t="s">
        <v>132</v>
      </c>
      <c r="AU184" s="217" t="s">
        <v>86</v>
      </c>
      <c r="AY184" s="19" t="s">
        <v>129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84</v>
      </c>
      <c r="BK184" s="218">
        <f>ROUND(I184*H184,2)</f>
        <v>0</v>
      </c>
      <c r="BL184" s="19" t="s">
        <v>137</v>
      </c>
      <c r="BM184" s="217" t="s">
        <v>284</v>
      </c>
    </row>
    <row r="185" s="2" customFormat="1">
      <c r="A185" s="40"/>
      <c r="B185" s="41"/>
      <c r="C185" s="42"/>
      <c r="D185" s="219" t="s">
        <v>139</v>
      </c>
      <c r="E185" s="42"/>
      <c r="F185" s="220" t="s">
        <v>283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139</v>
      </c>
      <c r="AU185" s="19" t="s">
        <v>86</v>
      </c>
    </row>
    <row r="186" s="2" customFormat="1" ht="16.5" customHeight="1">
      <c r="A186" s="40"/>
      <c r="B186" s="41"/>
      <c r="C186" s="206" t="s">
        <v>285</v>
      </c>
      <c r="D186" s="206" t="s">
        <v>132</v>
      </c>
      <c r="E186" s="207" t="s">
        <v>286</v>
      </c>
      <c r="F186" s="208" t="s">
        <v>287</v>
      </c>
      <c r="G186" s="209" t="s">
        <v>252</v>
      </c>
      <c r="H186" s="210">
        <v>2</v>
      </c>
      <c r="I186" s="211"/>
      <c r="J186" s="212">
        <f>ROUND(I186*H186,2)</f>
        <v>0</v>
      </c>
      <c r="K186" s="208" t="s">
        <v>21</v>
      </c>
      <c r="L186" s="46"/>
      <c r="M186" s="213" t="s">
        <v>21</v>
      </c>
      <c r="N186" s="214" t="s">
        <v>47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137</v>
      </c>
      <c r="AT186" s="217" t="s">
        <v>132</v>
      </c>
      <c r="AU186" s="217" t="s">
        <v>86</v>
      </c>
      <c r="AY186" s="19" t="s">
        <v>129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84</v>
      </c>
      <c r="BK186" s="218">
        <f>ROUND(I186*H186,2)</f>
        <v>0</v>
      </c>
      <c r="BL186" s="19" t="s">
        <v>137</v>
      </c>
      <c r="BM186" s="217" t="s">
        <v>288</v>
      </c>
    </row>
    <row r="187" s="2" customFormat="1">
      <c r="A187" s="40"/>
      <c r="B187" s="41"/>
      <c r="C187" s="42"/>
      <c r="D187" s="219" t="s">
        <v>139</v>
      </c>
      <c r="E187" s="42"/>
      <c r="F187" s="220" t="s">
        <v>287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139</v>
      </c>
      <c r="AU187" s="19" t="s">
        <v>86</v>
      </c>
    </row>
    <row r="188" s="2" customFormat="1" ht="16.5" customHeight="1">
      <c r="A188" s="40"/>
      <c r="B188" s="41"/>
      <c r="C188" s="206" t="s">
        <v>289</v>
      </c>
      <c r="D188" s="206" t="s">
        <v>132</v>
      </c>
      <c r="E188" s="207" t="s">
        <v>290</v>
      </c>
      <c r="F188" s="208" t="s">
        <v>291</v>
      </c>
      <c r="G188" s="209" t="s">
        <v>252</v>
      </c>
      <c r="H188" s="210">
        <v>72</v>
      </c>
      <c r="I188" s="211"/>
      <c r="J188" s="212">
        <f>ROUND(I188*H188,2)</f>
        <v>0</v>
      </c>
      <c r="K188" s="208" t="s">
        <v>21</v>
      </c>
      <c r="L188" s="46"/>
      <c r="M188" s="213" t="s">
        <v>21</v>
      </c>
      <c r="N188" s="214" t="s">
        <v>47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137</v>
      </c>
      <c r="AT188" s="217" t="s">
        <v>132</v>
      </c>
      <c r="AU188" s="217" t="s">
        <v>86</v>
      </c>
      <c r="AY188" s="19" t="s">
        <v>129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84</v>
      </c>
      <c r="BK188" s="218">
        <f>ROUND(I188*H188,2)</f>
        <v>0</v>
      </c>
      <c r="BL188" s="19" t="s">
        <v>137</v>
      </c>
      <c r="BM188" s="217" t="s">
        <v>292</v>
      </c>
    </row>
    <row r="189" s="2" customFormat="1">
      <c r="A189" s="40"/>
      <c r="B189" s="41"/>
      <c r="C189" s="42"/>
      <c r="D189" s="219" t="s">
        <v>139</v>
      </c>
      <c r="E189" s="42"/>
      <c r="F189" s="220" t="s">
        <v>291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139</v>
      </c>
      <c r="AU189" s="19" t="s">
        <v>86</v>
      </c>
    </row>
    <row r="190" s="2" customFormat="1" ht="16.5" customHeight="1">
      <c r="A190" s="40"/>
      <c r="B190" s="41"/>
      <c r="C190" s="206" t="s">
        <v>293</v>
      </c>
      <c r="D190" s="206" t="s">
        <v>132</v>
      </c>
      <c r="E190" s="207" t="s">
        <v>294</v>
      </c>
      <c r="F190" s="208" t="s">
        <v>295</v>
      </c>
      <c r="G190" s="209" t="s">
        <v>252</v>
      </c>
      <c r="H190" s="210">
        <v>79</v>
      </c>
      <c r="I190" s="211"/>
      <c r="J190" s="212">
        <f>ROUND(I190*H190,2)</f>
        <v>0</v>
      </c>
      <c r="K190" s="208" t="s">
        <v>21</v>
      </c>
      <c r="L190" s="46"/>
      <c r="M190" s="213" t="s">
        <v>21</v>
      </c>
      <c r="N190" s="214" t="s">
        <v>47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137</v>
      </c>
      <c r="AT190" s="217" t="s">
        <v>132</v>
      </c>
      <c r="AU190" s="217" t="s">
        <v>86</v>
      </c>
      <c r="AY190" s="19" t="s">
        <v>129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84</v>
      </c>
      <c r="BK190" s="218">
        <f>ROUND(I190*H190,2)</f>
        <v>0</v>
      </c>
      <c r="BL190" s="19" t="s">
        <v>137</v>
      </c>
      <c r="BM190" s="217" t="s">
        <v>296</v>
      </c>
    </row>
    <row r="191" s="2" customFormat="1">
      <c r="A191" s="40"/>
      <c r="B191" s="41"/>
      <c r="C191" s="42"/>
      <c r="D191" s="219" t="s">
        <v>139</v>
      </c>
      <c r="E191" s="42"/>
      <c r="F191" s="220" t="s">
        <v>295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139</v>
      </c>
      <c r="AU191" s="19" t="s">
        <v>86</v>
      </c>
    </row>
    <row r="192" s="2" customFormat="1" ht="16.5" customHeight="1">
      <c r="A192" s="40"/>
      <c r="B192" s="41"/>
      <c r="C192" s="206" t="s">
        <v>297</v>
      </c>
      <c r="D192" s="206" t="s">
        <v>132</v>
      </c>
      <c r="E192" s="207" t="s">
        <v>298</v>
      </c>
      <c r="F192" s="208" t="s">
        <v>299</v>
      </c>
      <c r="G192" s="209" t="s">
        <v>252</v>
      </c>
      <c r="H192" s="210">
        <v>9</v>
      </c>
      <c r="I192" s="211"/>
      <c r="J192" s="212">
        <f>ROUND(I192*H192,2)</f>
        <v>0</v>
      </c>
      <c r="K192" s="208" t="s">
        <v>21</v>
      </c>
      <c r="L192" s="46"/>
      <c r="M192" s="213" t="s">
        <v>21</v>
      </c>
      <c r="N192" s="214" t="s">
        <v>47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137</v>
      </c>
      <c r="AT192" s="217" t="s">
        <v>132</v>
      </c>
      <c r="AU192" s="217" t="s">
        <v>86</v>
      </c>
      <c r="AY192" s="19" t="s">
        <v>129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84</v>
      </c>
      <c r="BK192" s="218">
        <f>ROUND(I192*H192,2)</f>
        <v>0</v>
      </c>
      <c r="BL192" s="19" t="s">
        <v>137</v>
      </c>
      <c r="BM192" s="217" t="s">
        <v>300</v>
      </c>
    </row>
    <row r="193" s="2" customFormat="1">
      <c r="A193" s="40"/>
      <c r="B193" s="41"/>
      <c r="C193" s="42"/>
      <c r="D193" s="219" t="s">
        <v>139</v>
      </c>
      <c r="E193" s="42"/>
      <c r="F193" s="220" t="s">
        <v>299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139</v>
      </c>
      <c r="AU193" s="19" t="s">
        <v>86</v>
      </c>
    </row>
    <row r="194" s="2" customFormat="1" ht="16.5" customHeight="1">
      <c r="A194" s="40"/>
      <c r="B194" s="41"/>
      <c r="C194" s="206" t="s">
        <v>301</v>
      </c>
      <c r="D194" s="206" t="s">
        <v>132</v>
      </c>
      <c r="E194" s="207" t="s">
        <v>302</v>
      </c>
      <c r="F194" s="208" t="s">
        <v>303</v>
      </c>
      <c r="G194" s="209" t="s">
        <v>252</v>
      </c>
      <c r="H194" s="210">
        <v>10</v>
      </c>
      <c r="I194" s="211"/>
      <c r="J194" s="212">
        <f>ROUND(I194*H194,2)</f>
        <v>0</v>
      </c>
      <c r="K194" s="208" t="s">
        <v>21</v>
      </c>
      <c r="L194" s="46"/>
      <c r="M194" s="213" t="s">
        <v>21</v>
      </c>
      <c r="N194" s="214" t="s">
        <v>47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137</v>
      </c>
      <c r="AT194" s="217" t="s">
        <v>132</v>
      </c>
      <c r="AU194" s="217" t="s">
        <v>86</v>
      </c>
      <c r="AY194" s="19" t="s">
        <v>129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84</v>
      </c>
      <c r="BK194" s="218">
        <f>ROUND(I194*H194,2)</f>
        <v>0</v>
      </c>
      <c r="BL194" s="19" t="s">
        <v>137</v>
      </c>
      <c r="BM194" s="217" t="s">
        <v>304</v>
      </c>
    </row>
    <row r="195" s="2" customFormat="1">
      <c r="A195" s="40"/>
      <c r="B195" s="41"/>
      <c r="C195" s="42"/>
      <c r="D195" s="219" t="s">
        <v>139</v>
      </c>
      <c r="E195" s="42"/>
      <c r="F195" s="220" t="s">
        <v>303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139</v>
      </c>
      <c r="AU195" s="19" t="s">
        <v>86</v>
      </c>
    </row>
    <row r="196" s="2" customFormat="1" ht="16.5" customHeight="1">
      <c r="A196" s="40"/>
      <c r="B196" s="41"/>
      <c r="C196" s="206" t="s">
        <v>305</v>
      </c>
      <c r="D196" s="206" t="s">
        <v>132</v>
      </c>
      <c r="E196" s="207" t="s">
        <v>306</v>
      </c>
      <c r="F196" s="208" t="s">
        <v>307</v>
      </c>
      <c r="G196" s="209" t="s">
        <v>252</v>
      </c>
      <c r="H196" s="210">
        <v>7</v>
      </c>
      <c r="I196" s="211"/>
      <c r="J196" s="212">
        <f>ROUND(I196*H196,2)</f>
        <v>0</v>
      </c>
      <c r="K196" s="208" t="s">
        <v>21</v>
      </c>
      <c r="L196" s="46"/>
      <c r="M196" s="213" t="s">
        <v>21</v>
      </c>
      <c r="N196" s="214" t="s">
        <v>47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137</v>
      </c>
      <c r="AT196" s="217" t="s">
        <v>132</v>
      </c>
      <c r="AU196" s="217" t="s">
        <v>86</v>
      </c>
      <c r="AY196" s="19" t="s">
        <v>129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84</v>
      </c>
      <c r="BK196" s="218">
        <f>ROUND(I196*H196,2)</f>
        <v>0</v>
      </c>
      <c r="BL196" s="19" t="s">
        <v>137</v>
      </c>
      <c r="BM196" s="217" t="s">
        <v>308</v>
      </c>
    </row>
    <row r="197" s="2" customFormat="1">
      <c r="A197" s="40"/>
      <c r="B197" s="41"/>
      <c r="C197" s="42"/>
      <c r="D197" s="219" t="s">
        <v>139</v>
      </c>
      <c r="E197" s="42"/>
      <c r="F197" s="220" t="s">
        <v>307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139</v>
      </c>
      <c r="AU197" s="19" t="s">
        <v>86</v>
      </c>
    </row>
    <row r="198" s="2" customFormat="1" ht="16.5" customHeight="1">
      <c r="A198" s="40"/>
      <c r="B198" s="41"/>
      <c r="C198" s="206" t="s">
        <v>309</v>
      </c>
      <c r="D198" s="206" t="s">
        <v>132</v>
      </c>
      <c r="E198" s="207" t="s">
        <v>310</v>
      </c>
      <c r="F198" s="208" t="s">
        <v>311</v>
      </c>
      <c r="G198" s="209" t="s">
        <v>252</v>
      </c>
      <c r="H198" s="210">
        <v>4</v>
      </c>
      <c r="I198" s="211"/>
      <c r="J198" s="212">
        <f>ROUND(I198*H198,2)</f>
        <v>0</v>
      </c>
      <c r="K198" s="208" t="s">
        <v>21</v>
      </c>
      <c r="L198" s="46"/>
      <c r="M198" s="213" t="s">
        <v>21</v>
      </c>
      <c r="N198" s="214" t="s">
        <v>47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137</v>
      </c>
      <c r="AT198" s="217" t="s">
        <v>132</v>
      </c>
      <c r="AU198" s="217" t="s">
        <v>86</v>
      </c>
      <c r="AY198" s="19" t="s">
        <v>129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84</v>
      </c>
      <c r="BK198" s="218">
        <f>ROUND(I198*H198,2)</f>
        <v>0</v>
      </c>
      <c r="BL198" s="19" t="s">
        <v>137</v>
      </c>
      <c r="BM198" s="217" t="s">
        <v>312</v>
      </c>
    </row>
    <row r="199" s="2" customFormat="1">
      <c r="A199" s="40"/>
      <c r="B199" s="41"/>
      <c r="C199" s="42"/>
      <c r="D199" s="219" t="s">
        <v>139</v>
      </c>
      <c r="E199" s="42"/>
      <c r="F199" s="220" t="s">
        <v>311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139</v>
      </c>
      <c r="AU199" s="19" t="s">
        <v>86</v>
      </c>
    </row>
    <row r="200" s="2" customFormat="1" ht="16.5" customHeight="1">
      <c r="A200" s="40"/>
      <c r="B200" s="41"/>
      <c r="C200" s="206" t="s">
        <v>313</v>
      </c>
      <c r="D200" s="206" t="s">
        <v>132</v>
      </c>
      <c r="E200" s="207" t="s">
        <v>314</v>
      </c>
      <c r="F200" s="208" t="s">
        <v>315</v>
      </c>
      <c r="G200" s="209" t="s">
        <v>252</v>
      </c>
      <c r="H200" s="210">
        <v>4</v>
      </c>
      <c r="I200" s="211"/>
      <c r="J200" s="212">
        <f>ROUND(I200*H200,2)</f>
        <v>0</v>
      </c>
      <c r="K200" s="208" t="s">
        <v>21</v>
      </c>
      <c r="L200" s="46"/>
      <c r="M200" s="213" t="s">
        <v>21</v>
      </c>
      <c r="N200" s="214" t="s">
        <v>47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137</v>
      </c>
      <c r="AT200" s="217" t="s">
        <v>132</v>
      </c>
      <c r="AU200" s="217" t="s">
        <v>86</v>
      </c>
      <c r="AY200" s="19" t="s">
        <v>129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84</v>
      </c>
      <c r="BK200" s="218">
        <f>ROUND(I200*H200,2)</f>
        <v>0</v>
      </c>
      <c r="BL200" s="19" t="s">
        <v>137</v>
      </c>
      <c r="BM200" s="217" t="s">
        <v>316</v>
      </c>
    </row>
    <row r="201" s="2" customFormat="1">
      <c r="A201" s="40"/>
      <c r="B201" s="41"/>
      <c r="C201" s="42"/>
      <c r="D201" s="219" t="s">
        <v>139</v>
      </c>
      <c r="E201" s="42"/>
      <c r="F201" s="220" t="s">
        <v>315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139</v>
      </c>
      <c r="AU201" s="19" t="s">
        <v>86</v>
      </c>
    </row>
    <row r="202" s="2" customFormat="1" ht="16.5" customHeight="1">
      <c r="A202" s="40"/>
      <c r="B202" s="41"/>
      <c r="C202" s="206" t="s">
        <v>317</v>
      </c>
      <c r="D202" s="206" t="s">
        <v>132</v>
      </c>
      <c r="E202" s="207" t="s">
        <v>318</v>
      </c>
      <c r="F202" s="208" t="s">
        <v>319</v>
      </c>
      <c r="G202" s="209" t="s">
        <v>252</v>
      </c>
      <c r="H202" s="210">
        <v>11</v>
      </c>
      <c r="I202" s="211"/>
      <c r="J202" s="212">
        <f>ROUND(I202*H202,2)</f>
        <v>0</v>
      </c>
      <c r="K202" s="208" t="s">
        <v>21</v>
      </c>
      <c r="L202" s="46"/>
      <c r="M202" s="213" t="s">
        <v>21</v>
      </c>
      <c r="N202" s="214" t="s">
        <v>47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137</v>
      </c>
      <c r="AT202" s="217" t="s">
        <v>132</v>
      </c>
      <c r="AU202" s="217" t="s">
        <v>86</v>
      </c>
      <c r="AY202" s="19" t="s">
        <v>129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84</v>
      </c>
      <c r="BK202" s="218">
        <f>ROUND(I202*H202,2)</f>
        <v>0</v>
      </c>
      <c r="BL202" s="19" t="s">
        <v>137</v>
      </c>
      <c r="BM202" s="217" t="s">
        <v>320</v>
      </c>
    </row>
    <row r="203" s="2" customFormat="1">
      <c r="A203" s="40"/>
      <c r="B203" s="41"/>
      <c r="C203" s="42"/>
      <c r="D203" s="219" t="s">
        <v>139</v>
      </c>
      <c r="E203" s="42"/>
      <c r="F203" s="220" t="s">
        <v>319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139</v>
      </c>
      <c r="AU203" s="19" t="s">
        <v>86</v>
      </c>
    </row>
    <row r="204" s="2" customFormat="1" ht="16.5" customHeight="1">
      <c r="A204" s="40"/>
      <c r="B204" s="41"/>
      <c r="C204" s="206" t="s">
        <v>321</v>
      </c>
      <c r="D204" s="206" t="s">
        <v>132</v>
      </c>
      <c r="E204" s="207" t="s">
        <v>322</v>
      </c>
      <c r="F204" s="208" t="s">
        <v>323</v>
      </c>
      <c r="G204" s="209" t="s">
        <v>252</v>
      </c>
      <c r="H204" s="210">
        <v>6</v>
      </c>
      <c r="I204" s="211"/>
      <c r="J204" s="212">
        <f>ROUND(I204*H204,2)</f>
        <v>0</v>
      </c>
      <c r="K204" s="208" t="s">
        <v>21</v>
      </c>
      <c r="L204" s="46"/>
      <c r="M204" s="213" t="s">
        <v>21</v>
      </c>
      <c r="N204" s="214" t="s">
        <v>47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137</v>
      </c>
      <c r="AT204" s="217" t="s">
        <v>132</v>
      </c>
      <c r="AU204" s="217" t="s">
        <v>86</v>
      </c>
      <c r="AY204" s="19" t="s">
        <v>129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84</v>
      </c>
      <c r="BK204" s="218">
        <f>ROUND(I204*H204,2)</f>
        <v>0</v>
      </c>
      <c r="BL204" s="19" t="s">
        <v>137</v>
      </c>
      <c r="BM204" s="217" t="s">
        <v>324</v>
      </c>
    </row>
    <row r="205" s="2" customFormat="1">
      <c r="A205" s="40"/>
      <c r="B205" s="41"/>
      <c r="C205" s="42"/>
      <c r="D205" s="219" t="s">
        <v>139</v>
      </c>
      <c r="E205" s="42"/>
      <c r="F205" s="220" t="s">
        <v>323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139</v>
      </c>
      <c r="AU205" s="19" t="s">
        <v>86</v>
      </c>
    </row>
    <row r="206" s="2" customFormat="1" ht="16.5" customHeight="1">
      <c r="A206" s="40"/>
      <c r="B206" s="41"/>
      <c r="C206" s="206" t="s">
        <v>325</v>
      </c>
      <c r="D206" s="206" t="s">
        <v>132</v>
      </c>
      <c r="E206" s="207" t="s">
        <v>326</v>
      </c>
      <c r="F206" s="208" t="s">
        <v>327</v>
      </c>
      <c r="G206" s="209" t="s">
        <v>252</v>
      </c>
      <c r="H206" s="210">
        <v>10</v>
      </c>
      <c r="I206" s="211"/>
      <c r="J206" s="212">
        <f>ROUND(I206*H206,2)</f>
        <v>0</v>
      </c>
      <c r="K206" s="208" t="s">
        <v>21</v>
      </c>
      <c r="L206" s="46"/>
      <c r="M206" s="213" t="s">
        <v>21</v>
      </c>
      <c r="N206" s="214" t="s">
        <v>47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137</v>
      </c>
      <c r="AT206" s="217" t="s">
        <v>132</v>
      </c>
      <c r="AU206" s="217" t="s">
        <v>86</v>
      </c>
      <c r="AY206" s="19" t="s">
        <v>129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84</v>
      </c>
      <c r="BK206" s="218">
        <f>ROUND(I206*H206,2)</f>
        <v>0</v>
      </c>
      <c r="BL206" s="19" t="s">
        <v>137</v>
      </c>
      <c r="BM206" s="217" t="s">
        <v>328</v>
      </c>
    </row>
    <row r="207" s="2" customFormat="1">
      <c r="A207" s="40"/>
      <c r="B207" s="41"/>
      <c r="C207" s="42"/>
      <c r="D207" s="219" t="s">
        <v>139</v>
      </c>
      <c r="E207" s="42"/>
      <c r="F207" s="220" t="s">
        <v>327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139</v>
      </c>
      <c r="AU207" s="19" t="s">
        <v>86</v>
      </c>
    </row>
    <row r="208" s="2" customFormat="1" ht="16.5" customHeight="1">
      <c r="A208" s="40"/>
      <c r="B208" s="41"/>
      <c r="C208" s="206" t="s">
        <v>329</v>
      </c>
      <c r="D208" s="206" t="s">
        <v>132</v>
      </c>
      <c r="E208" s="207" t="s">
        <v>330</v>
      </c>
      <c r="F208" s="208" t="s">
        <v>331</v>
      </c>
      <c r="G208" s="209" t="s">
        <v>252</v>
      </c>
      <c r="H208" s="210">
        <v>2</v>
      </c>
      <c r="I208" s="211"/>
      <c r="J208" s="212">
        <f>ROUND(I208*H208,2)</f>
        <v>0</v>
      </c>
      <c r="K208" s="208" t="s">
        <v>21</v>
      </c>
      <c r="L208" s="46"/>
      <c r="M208" s="213" t="s">
        <v>21</v>
      </c>
      <c r="N208" s="214" t="s">
        <v>47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137</v>
      </c>
      <c r="AT208" s="217" t="s">
        <v>132</v>
      </c>
      <c r="AU208" s="217" t="s">
        <v>86</v>
      </c>
      <c r="AY208" s="19" t="s">
        <v>129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84</v>
      </c>
      <c r="BK208" s="218">
        <f>ROUND(I208*H208,2)</f>
        <v>0</v>
      </c>
      <c r="BL208" s="19" t="s">
        <v>137</v>
      </c>
      <c r="BM208" s="217" t="s">
        <v>332</v>
      </c>
    </row>
    <row r="209" s="2" customFormat="1">
      <c r="A209" s="40"/>
      <c r="B209" s="41"/>
      <c r="C209" s="42"/>
      <c r="D209" s="219" t="s">
        <v>139</v>
      </c>
      <c r="E209" s="42"/>
      <c r="F209" s="220" t="s">
        <v>331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139</v>
      </c>
      <c r="AU209" s="19" t="s">
        <v>86</v>
      </c>
    </row>
    <row r="210" s="2" customFormat="1" ht="16.5" customHeight="1">
      <c r="A210" s="40"/>
      <c r="B210" s="41"/>
      <c r="C210" s="206" t="s">
        <v>333</v>
      </c>
      <c r="D210" s="206" t="s">
        <v>132</v>
      </c>
      <c r="E210" s="207" t="s">
        <v>334</v>
      </c>
      <c r="F210" s="208" t="s">
        <v>335</v>
      </c>
      <c r="G210" s="209" t="s">
        <v>252</v>
      </c>
      <c r="H210" s="210">
        <v>2</v>
      </c>
      <c r="I210" s="211"/>
      <c r="J210" s="212">
        <f>ROUND(I210*H210,2)</f>
        <v>0</v>
      </c>
      <c r="K210" s="208" t="s">
        <v>21</v>
      </c>
      <c r="L210" s="46"/>
      <c r="M210" s="213" t="s">
        <v>21</v>
      </c>
      <c r="N210" s="214" t="s">
        <v>47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137</v>
      </c>
      <c r="AT210" s="217" t="s">
        <v>132</v>
      </c>
      <c r="AU210" s="217" t="s">
        <v>86</v>
      </c>
      <c r="AY210" s="19" t="s">
        <v>129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84</v>
      </c>
      <c r="BK210" s="218">
        <f>ROUND(I210*H210,2)</f>
        <v>0</v>
      </c>
      <c r="BL210" s="19" t="s">
        <v>137</v>
      </c>
      <c r="BM210" s="217" t="s">
        <v>336</v>
      </c>
    </row>
    <row r="211" s="2" customFormat="1">
      <c r="A211" s="40"/>
      <c r="B211" s="41"/>
      <c r="C211" s="42"/>
      <c r="D211" s="219" t="s">
        <v>139</v>
      </c>
      <c r="E211" s="42"/>
      <c r="F211" s="220" t="s">
        <v>335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139</v>
      </c>
      <c r="AU211" s="19" t="s">
        <v>86</v>
      </c>
    </row>
    <row r="212" s="2" customFormat="1" ht="16.5" customHeight="1">
      <c r="A212" s="40"/>
      <c r="B212" s="41"/>
      <c r="C212" s="206" t="s">
        <v>337</v>
      </c>
      <c r="D212" s="206" t="s">
        <v>132</v>
      </c>
      <c r="E212" s="207" t="s">
        <v>338</v>
      </c>
      <c r="F212" s="208" t="s">
        <v>339</v>
      </c>
      <c r="G212" s="209" t="s">
        <v>252</v>
      </c>
      <c r="H212" s="210">
        <v>4</v>
      </c>
      <c r="I212" s="211"/>
      <c r="J212" s="212">
        <f>ROUND(I212*H212,2)</f>
        <v>0</v>
      </c>
      <c r="K212" s="208" t="s">
        <v>21</v>
      </c>
      <c r="L212" s="46"/>
      <c r="M212" s="213" t="s">
        <v>21</v>
      </c>
      <c r="N212" s="214" t="s">
        <v>47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137</v>
      </c>
      <c r="AT212" s="217" t="s">
        <v>132</v>
      </c>
      <c r="AU212" s="217" t="s">
        <v>86</v>
      </c>
      <c r="AY212" s="19" t="s">
        <v>129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84</v>
      </c>
      <c r="BK212" s="218">
        <f>ROUND(I212*H212,2)</f>
        <v>0</v>
      </c>
      <c r="BL212" s="19" t="s">
        <v>137</v>
      </c>
      <c r="BM212" s="217" t="s">
        <v>340</v>
      </c>
    </row>
    <row r="213" s="2" customFormat="1">
      <c r="A213" s="40"/>
      <c r="B213" s="41"/>
      <c r="C213" s="42"/>
      <c r="D213" s="219" t="s">
        <v>139</v>
      </c>
      <c r="E213" s="42"/>
      <c r="F213" s="220" t="s">
        <v>339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139</v>
      </c>
      <c r="AU213" s="19" t="s">
        <v>86</v>
      </c>
    </row>
    <row r="214" s="2" customFormat="1" ht="16.5" customHeight="1">
      <c r="A214" s="40"/>
      <c r="B214" s="41"/>
      <c r="C214" s="206" t="s">
        <v>341</v>
      </c>
      <c r="D214" s="206" t="s">
        <v>132</v>
      </c>
      <c r="E214" s="207" t="s">
        <v>342</v>
      </c>
      <c r="F214" s="208" t="s">
        <v>343</v>
      </c>
      <c r="G214" s="209" t="s">
        <v>252</v>
      </c>
      <c r="H214" s="210">
        <v>4</v>
      </c>
      <c r="I214" s="211"/>
      <c r="J214" s="212">
        <f>ROUND(I214*H214,2)</f>
        <v>0</v>
      </c>
      <c r="K214" s="208" t="s">
        <v>21</v>
      </c>
      <c r="L214" s="46"/>
      <c r="M214" s="213" t="s">
        <v>21</v>
      </c>
      <c r="N214" s="214" t="s">
        <v>47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137</v>
      </c>
      <c r="AT214" s="217" t="s">
        <v>132</v>
      </c>
      <c r="AU214" s="217" t="s">
        <v>86</v>
      </c>
      <c r="AY214" s="19" t="s">
        <v>129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84</v>
      </c>
      <c r="BK214" s="218">
        <f>ROUND(I214*H214,2)</f>
        <v>0</v>
      </c>
      <c r="BL214" s="19" t="s">
        <v>137</v>
      </c>
      <c r="BM214" s="217" t="s">
        <v>344</v>
      </c>
    </row>
    <row r="215" s="2" customFormat="1">
      <c r="A215" s="40"/>
      <c r="B215" s="41"/>
      <c r="C215" s="42"/>
      <c r="D215" s="219" t="s">
        <v>139</v>
      </c>
      <c r="E215" s="42"/>
      <c r="F215" s="220" t="s">
        <v>343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139</v>
      </c>
      <c r="AU215" s="19" t="s">
        <v>86</v>
      </c>
    </row>
    <row r="216" s="2" customFormat="1" ht="16.5" customHeight="1">
      <c r="A216" s="40"/>
      <c r="B216" s="41"/>
      <c r="C216" s="206" t="s">
        <v>345</v>
      </c>
      <c r="D216" s="206" t="s">
        <v>132</v>
      </c>
      <c r="E216" s="207" t="s">
        <v>346</v>
      </c>
      <c r="F216" s="208" t="s">
        <v>347</v>
      </c>
      <c r="G216" s="209" t="s">
        <v>252</v>
      </c>
      <c r="H216" s="210">
        <v>2</v>
      </c>
      <c r="I216" s="211"/>
      <c r="J216" s="212">
        <f>ROUND(I216*H216,2)</f>
        <v>0</v>
      </c>
      <c r="K216" s="208" t="s">
        <v>21</v>
      </c>
      <c r="L216" s="46"/>
      <c r="M216" s="213" t="s">
        <v>21</v>
      </c>
      <c r="N216" s="214" t="s">
        <v>47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137</v>
      </c>
      <c r="AT216" s="217" t="s">
        <v>132</v>
      </c>
      <c r="AU216" s="217" t="s">
        <v>86</v>
      </c>
      <c r="AY216" s="19" t="s">
        <v>129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84</v>
      </c>
      <c r="BK216" s="218">
        <f>ROUND(I216*H216,2)</f>
        <v>0</v>
      </c>
      <c r="BL216" s="19" t="s">
        <v>137</v>
      </c>
      <c r="BM216" s="217" t="s">
        <v>348</v>
      </c>
    </row>
    <row r="217" s="2" customFormat="1">
      <c r="A217" s="40"/>
      <c r="B217" s="41"/>
      <c r="C217" s="42"/>
      <c r="D217" s="219" t="s">
        <v>139</v>
      </c>
      <c r="E217" s="42"/>
      <c r="F217" s="220" t="s">
        <v>347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139</v>
      </c>
      <c r="AU217" s="19" t="s">
        <v>86</v>
      </c>
    </row>
    <row r="218" s="2" customFormat="1" ht="16.5" customHeight="1">
      <c r="A218" s="40"/>
      <c r="B218" s="41"/>
      <c r="C218" s="206" t="s">
        <v>349</v>
      </c>
      <c r="D218" s="206" t="s">
        <v>132</v>
      </c>
      <c r="E218" s="207" t="s">
        <v>350</v>
      </c>
      <c r="F218" s="208" t="s">
        <v>351</v>
      </c>
      <c r="G218" s="209" t="s">
        <v>252</v>
      </c>
      <c r="H218" s="210">
        <v>2</v>
      </c>
      <c r="I218" s="211"/>
      <c r="J218" s="212">
        <f>ROUND(I218*H218,2)</f>
        <v>0</v>
      </c>
      <c r="K218" s="208" t="s">
        <v>21</v>
      </c>
      <c r="L218" s="46"/>
      <c r="M218" s="213" t="s">
        <v>21</v>
      </c>
      <c r="N218" s="214" t="s">
        <v>47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137</v>
      </c>
      <c r="AT218" s="217" t="s">
        <v>132</v>
      </c>
      <c r="AU218" s="217" t="s">
        <v>86</v>
      </c>
      <c r="AY218" s="19" t="s">
        <v>129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84</v>
      </c>
      <c r="BK218" s="218">
        <f>ROUND(I218*H218,2)</f>
        <v>0</v>
      </c>
      <c r="BL218" s="19" t="s">
        <v>137</v>
      </c>
      <c r="BM218" s="217" t="s">
        <v>352</v>
      </c>
    </row>
    <row r="219" s="2" customFormat="1">
      <c r="A219" s="40"/>
      <c r="B219" s="41"/>
      <c r="C219" s="42"/>
      <c r="D219" s="219" t="s">
        <v>139</v>
      </c>
      <c r="E219" s="42"/>
      <c r="F219" s="220" t="s">
        <v>351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139</v>
      </c>
      <c r="AU219" s="19" t="s">
        <v>86</v>
      </c>
    </row>
    <row r="220" s="2" customFormat="1" ht="16.5" customHeight="1">
      <c r="A220" s="40"/>
      <c r="B220" s="41"/>
      <c r="C220" s="206" t="s">
        <v>353</v>
      </c>
      <c r="D220" s="206" t="s">
        <v>132</v>
      </c>
      <c r="E220" s="207" t="s">
        <v>354</v>
      </c>
      <c r="F220" s="208" t="s">
        <v>355</v>
      </c>
      <c r="G220" s="209" t="s">
        <v>252</v>
      </c>
      <c r="H220" s="210">
        <v>4</v>
      </c>
      <c r="I220" s="211"/>
      <c r="J220" s="212">
        <f>ROUND(I220*H220,2)</f>
        <v>0</v>
      </c>
      <c r="K220" s="208" t="s">
        <v>21</v>
      </c>
      <c r="L220" s="46"/>
      <c r="M220" s="213" t="s">
        <v>21</v>
      </c>
      <c r="N220" s="214" t="s">
        <v>47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137</v>
      </c>
      <c r="AT220" s="217" t="s">
        <v>132</v>
      </c>
      <c r="AU220" s="217" t="s">
        <v>86</v>
      </c>
      <c r="AY220" s="19" t="s">
        <v>129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84</v>
      </c>
      <c r="BK220" s="218">
        <f>ROUND(I220*H220,2)</f>
        <v>0</v>
      </c>
      <c r="BL220" s="19" t="s">
        <v>137</v>
      </c>
      <c r="BM220" s="217" t="s">
        <v>356</v>
      </c>
    </row>
    <row r="221" s="2" customFormat="1">
      <c r="A221" s="40"/>
      <c r="B221" s="41"/>
      <c r="C221" s="42"/>
      <c r="D221" s="219" t="s">
        <v>139</v>
      </c>
      <c r="E221" s="42"/>
      <c r="F221" s="220" t="s">
        <v>355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139</v>
      </c>
      <c r="AU221" s="19" t="s">
        <v>86</v>
      </c>
    </row>
    <row r="222" s="2" customFormat="1" ht="16.5" customHeight="1">
      <c r="A222" s="40"/>
      <c r="B222" s="41"/>
      <c r="C222" s="206" t="s">
        <v>357</v>
      </c>
      <c r="D222" s="206" t="s">
        <v>132</v>
      </c>
      <c r="E222" s="207" t="s">
        <v>358</v>
      </c>
      <c r="F222" s="208" t="s">
        <v>359</v>
      </c>
      <c r="G222" s="209" t="s">
        <v>252</v>
      </c>
      <c r="H222" s="210">
        <v>2</v>
      </c>
      <c r="I222" s="211"/>
      <c r="J222" s="212">
        <f>ROUND(I222*H222,2)</f>
        <v>0</v>
      </c>
      <c r="K222" s="208" t="s">
        <v>21</v>
      </c>
      <c r="L222" s="46"/>
      <c r="M222" s="213" t="s">
        <v>21</v>
      </c>
      <c r="N222" s="214" t="s">
        <v>47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137</v>
      </c>
      <c r="AT222" s="217" t="s">
        <v>132</v>
      </c>
      <c r="AU222" s="217" t="s">
        <v>86</v>
      </c>
      <c r="AY222" s="19" t="s">
        <v>129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84</v>
      </c>
      <c r="BK222" s="218">
        <f>ROUND(I222*H222,2)</f>
        <v>0</v>
      </c>
      <c r="BL222" s="19" t="s">
        <v>137</v>
      </c>
      <c r="BM222" s="217" t="s">
        <v>360</v>
      </c>
    </row>
    <row r="223" s="2" customFormat="1">
      <c r="A223" s="40"/>
      <c r="B223" s="41"/>
      <c r="C223" s="42"/>
      <c r="D223" s="219" t="s">
        <v>139</v>
      </c>
      <c r="E223" s="42"/>
      <c r="F223" s="220" t="s">
        <v>359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139</v>
      </c>
      <c r="AU223" s="19" t="s">
        <v>86</v>
      </c>
    </row>
    <row r="224" s="2" customFormat="1" ht="16.5" customHeight="1">
      <c r="A224" s="40"/>
      <c r="B224" s="41"/>
      <c r="C224" s="206" t="s">
        <v>361</v>
      </c>
      <c r="D224" s="206" t="s">
        <v>132</v>
      </c>
      <c r="E224" s="207" t="s">
        <v>362</v>
      </c>
      <c r="F224" s="208" t="s">
        <v>363</v>
      </c>
      <c r="G224" s="209" t="s">
        <v>252</v>
      </c>
      <c r="H224" s="210">
        <v>2</v>
      </c>
      <c r="I224" s="211"/>
      <c r="J224" s="212">
        <f>ROUND(I224*H224,2)</f>
        <v>0</v>
      </c>
      <c r="K224" s="208" t="s">
        <v>21</v>
      </c>
      <c r="L224" s="46"/>
      <c r="M224" s="213" t="s">
        <v>21</v>
      </c>
      <c r="N224" s="214" t="s">
        <v>47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137</v>
      </c>
      <c r="AT224" s="217" t="s">
        <v>132</v>
      </c>
      <c r="AU224" s="217" t="s">
        <v>86</v>
      </c>
      <c r="AY224" s="19" t="s">
        <v>129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84</v>
      </c>
      <c r="BK224" s="218">
        <f>ROUND(I224*H224,2)</f>
        <v>0</v>
      </c>
      <c r="BL224" s="19" t="s">
        <v>137</v>
      </c>
      <c r="BM224" s="217" t="s">
        <v>364</v>
      </c>
    </row>
    <row r="225" s="2" customFormat="1">
      <c r="A225" s="40"/>
      <c r="B225" s="41"/>
      <c r="C225" s="42"/>
      <c r="D225" s="219" t="s">
        <v>139</v>
      </c>
      <c r="E225" s="42"/>
      <c r="F225" s="220" t="s">
        <v>363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139</v>
      </c>
      <c r="AU225" s="19" t="s">
        <v>86</v>
      </c>
    </row>
    <row r="226" s="2" customFormat="1" ht="16.5" customHeight="1">
      <c r="A226" s="40"/>
      <c r="B226" s="41"/>
      <c r="C226" s="206" t="s">
        <v>365</v>
      </c>
      <c r="D226" s="206" t="s">
        <v>132</v>
      </c>
      <c r="E226" s="207" t="s">
        <v>366</v>
      </c>
      <c r="F226" s="208" t="s">
        <v>367</v>
      </c>
      <c r="G226" s="209" t="s">
        <v>252</v>
      </c>
      <c r="H226" s="210">
        <v>4</v>
      </c>
      <c r="I226" s="211"/>
      <c r="J226" s="212">
        <f>ROUND(I226*H226,2)</f>
        <v>0</v>
      </c>
      <c r="K226" s="208" t="s">
        <v>21</v>
      </c>
      <c r="L226" s="46"/>
      <c r="M226" s="213" t="s">
        <v>21</v>
      </c>
      <c r="N226" s="214" t="s">
        <v>47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137</v>
      </c>
      <c r="AT226" s="217" t="s">
        <v>132</v>
      </c>
      <c r="AU226" s="217" t="s">
        <v>86</v>
      </c>
      <c r="AY226" s="19" t="s">
        <v>129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84</v>
      </c>
      <c r="BK226" s="218">
        <f>ROUND(I226*H226,2)</f>
        <v>0</v>
      </c>
      <c r="BL226" s="19" t="s">
        <v>137</v>
      </c>
      <c r="BM226" s="217" t="s">
        <v>368</v>
      </c>
    </row>
    <row r="227" s="2" customFormat="1">
      <c r="A227" s="40"/>
      <c r="B227" s="41"/>
      <c r="C227" s="42"/>
      <c r="D227" s="219" t="s">
        <v>139</v>
      </c>
      <c r="E227" s="42"/>
      <c r="F227" s="220" t="s">
        <v>367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139</v>
      </c>
      <c r="AU227" s="19" t="s">
        <v>86</v>
      </c>
    </row>
    <row r="228" s="2" customFormat="1" ht="16.5" customHeight="1">
      <c r="A228" s="40"/>
      <c r="B228" s="41"/>
      <c r="C228" s="206" t="s">
        <v>369</v>
      </c>
      <c r="D228" s="206" t="s">
        <v>132</v>
      </c>
      <c r="E228" s="207" t="s">
        <v>370</v>
      </c>
      <c r="F228" s="208" t="s">
        <v>371</v>
      </c>
      <c r="G228" s="209" t="s">
        <v>252</v>
      </c>
      <c r="H228" s="210">
        <v>4</v>
      </c>
      <c r="I228" s="211"/>
      <c r="J228" s="212">
        <f>ROUND(I228*H228,2)</f>
        <v>0</v>
      </c>
      <c r="K228" s="208" t="s">
        <v>21</v>
      </c>
      <c r="L228" s="46"/>
      <c r="M228" s="213" t="s">
        <v>21</v>
      </c>
      <c r="N228" s="214" t="s">
        <v>47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137</v>
      </c>
      <c r="AT228" s="217" t="s">
        <v>132</v>
      </c>
      <c r="AU228" s="217" t="s">
        <v>86</v>
      </c>
      <c r="AY228" s="19" t="s">
        <v>129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84</v>
      </c>
      <c r="BK228" s="218">
        <f>ROUND(I228*H228,2)</f>
        <v>0</v>
      </c>
      <c r="BL228" s="19" t="s">
        <v>137</v>
      </c>
      <c r="BM228" s="217" t="s">
        <v>372</v>
      </c>
    </row>
    <row r="229" s="2" customFormat="1">
      <c r="A229" s="40"/>
      <c r="B229" s="41"/>
      <c r="C229" s="42"/>
      <c r="D229" s="219" t="s">
        <v>139</v>
      </c>
      <c r="E229" s="42"/>
      <c r="F229" s="220" t="s">
        <v>371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139</v>
      </c>
      <c r="AU229" s="19" t="s">
        <v>86</v>
      </c>
    </row>
    <row r="230" s="2" customFormat="1" ht="16.5" customHeight="1">
      <c r="A230" s="40"/>
      <c r="B230" s="41"/>
      <c r="C230" s="206" t="s">
        <v>373</v>
      </c>
      <c r="D230" s="206" t="s">
        <v>132</v>
      </c>
      <c r="E230" s="207" t="s">
        <v>374</v>
      </c>
      <c r="F230" s="208" t="s">
        <v>375</v>
      </c>
      <c r="G230" s="209" t="s">
        <v>252</v>
      </c>
      <c r="H230" s="210">
        <v>2</v>
      </c>
      <c r="I230" s="211"/>
      <c r="J230" s="212">
        <f>ROUND(I230*H230,2)</f>
        <v>0</v>
      </c>
      <c r="K230" s="208" t="s">
        <v>21</v>
      </c>
      <c r="L230" s="46"/>
      <c r="M230" s="213" t="s">
        <v>21</v>
      </c>
      <c r="N230" s="214" t="s">
        <v>47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137</v>
      </c>
      <c r="AT230" s="217" t="s">
        <v>132</v>
      </c>
      <c r="AU230" s="217" t="s">
        <v>86</v>
      </c>
      <c r="AY230" s="19" t="s">
        <v>129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84</v>
      </c>
      <c r="BK230" s="218">
        <f>ROUND(I230*H230,2)</f>
        <v>0</v>
      </c>
      <c r="BL230" s="19" t="s">
        <v>137</v>
      </c>
      <c r="BM230" s="217" t="s">
        <v>376</v>
      </c>
    </row>
    <row r="231" s="2" customFormat="1">
      <c r="A231" s="40"/>
      <c r="B231" s="41"/>
      <c r="C231" s="42"/>
      <c r="D231" s="219" t="s">
        <v>139</v>
      </c>
      <c r="E231" s="42"/>
      <c r="F231" s="220" t="s">
        <v>375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86</v>
      </c>
    </row>
    <row r="232" s="2" customFormat="1" ht="16.5" customHeight="1">
      <c r="A232" s="40"/>
      <c r="B232" s="41"/>
      <c r="C232" s="206" t="s">
        <v>377</v>
      </c>
      <c r="D232" s="206" t="s">
        <v>132</v>
      </c>
      <c r="E232" s="207" t="s">
        <v>378</v>
      </c>
      <c r="F232" s="208" t="s">
        <v>379</v>
      </c>
      <c r="G232" s="209" t="s">
        <v>252</v>
      </c>
      <c r="H232" s="210">
        <v>2</v>
      </c>
      <c r="I232" s="211"/>
      <c r="J232" s="212">
        <f>ROUND(I232*H232,2)</f>
        <v>0</v>
      </c>
      <c r="K232" s="208" t="s">
        <v>21</v>
      </c>
      <c r="L232" s="46"/>
      <c r="M232" s="213" t="s">
        <v>21</v>
      </c>
      <c r="N232" s="214" t="s">
        <v>47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137</v>
      </c>
      <c r="AT232" s="217" t="s">
        <v>132</v>
      </c>
      <c r="AU232" s="217" t="s">
        <v>86</v>
      </c>
      <c r="AY232" s="19" t="s">
        <v>129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84</v>
      </c>
      <c r="BK232" s="218">
        <f>ROUND(I232*H232,2)</f>
        <v>0</v>
      </c>
      <c r="BL232" s="19" t="s">
        <v>137</v>
      </c>
      <c r="BM232" s="217" t="s">
        <v>380</v>
      </c>
    </row>
    <row r="233" s="2" customFormat="1">
      <c r="A233" s="40"/>
      <c r="B233" s="41"/>
      <c r="C233" s="42"/>
      <c r="D233" s="219" t="s">
        <v>139</v>
      </c>
      <c r="E233" s="42"/>
      <c r="F233" s="220" t="s">
        <v>379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139</v>
      </c>
      <c r="AU233" s="19" t="s">
        <v>86</v>
      </c>
    </row>
    <row r="234" s="2" customFormat="1" ht="16.5" customHeight="1">
      <c r="A234" s="40"/>
      <c r="B234" s="41"/>
      <c r="C234" s="206" t="s">
        <v>381</v>
      </c>
      <c r="D234" s="206" t="s">
        <v>132</v>
      </c>
      <c r="E234" s="207" t="s">
        <v>382</v>
      </c>
      <c r="F234" s="208" t="s">
        <v>383</v>
      </c>
      <c r="G234" s="209" t="s">
        <v>252</v>
      </c>
      <c r="H234" s="210">
        <v>2</v>
      </c>
      <c r="I234" s="211"/>
      <c r="J234" s="212">
        <f>ROUND(I234*H234,2)</f>
        <v>0</v>
      </c>
      <c r="K234" s="208" t="s">
        <v>21</v>
      </c>
      <c r="L234" s="46"/>
      <c r="M234" s="213" t="s">
        <v>21</v>
      </c>
      <c r="N234" s="214" t="s">
        <v>47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137</v>
      </c>
      <c r="AT234" s="217" t="s">
        <v>132</v>
      </c>
      <c r="AU234" s="217" t="s">
        <v>86</v>
      </c>
      <c r="AY234" s="19" t="s">
        <v>129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84</v>
      </c>
      <c r="BK234" s="218">
        <f>ROUND(I234*H234,2)</f>
        <v>0</v>
      </c>
      <c r="BL234" s="19" t="s">
        <v>137</v>
      </c>
      <c r="BM234" s="217" t="s">
        <v>384</v>
      </c>
    </row>
    <row r="235" s="2" customFormat="1">
      <c r="A235" s="40"/>
      <c r="B235" s="41"/>
      <c r="C235" s="42"/>
      <c r="D235" s="219" t="s">
        <v>139</v>
      </c>
      <c r="E235" s="42"/>
      <c r="F235" s="220" t="s">
        <v>383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139</v>
      </c>
      <c r="AU235" s="19" t="s">
        <v>86</v>
      </c>
    </row>
    <row r="236" s="2" customFormat="1" ht="16.5" customHeight="1">
      <c r="A236" s="40"/>
      <c r="B236" s="41"/>
      <c r="C236" s="206" t="s">
        <v>385</v>
      </c>
      <c r="D236" s="206" t="s">
        <v>132</v>
      </c>
      <c r="E236" s="207" t="s">
        <v>386</v>
      </c>
      <c r="F236" s="208" t="s">
        <v>387</v>
      </c>
      <c r="G236" s="209" t="s">
        <v>252</v>
      </c>
      <c r="H236" s="210">
        <v>4</v>
      </c>
      <c r="I236" s="211"/>
      <c r="J236" s="212">
        <f>ROUND(I236*H236,2)</f>
        <v>0</v>
      </c>
      <c r="K236" s="208" t="s">
        <v>21</v>
      </c>
      <c r="L236" s="46"/>
      <c r="M236" s="213" t="s">
        <v>21</v>
      </c>
      <c r="N236" s="214" t="s">
        <v>47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137</v>
      </c>
      <c r="AT236" s="217" t="s">
        <v>132</v>
      </c>
      <c r="AU236" s="217" t="s">
        <v>86</v>
      </c>
      <c r="AY236" s="19" t="s">
        <v>129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84</v>
      </c>
      <c r="BK236" s="218">
        <f>ROUND(I236*H236,2)</f>
        <v>0</v>
      </c>
      <c r="BL236" s="19" t="s">
        <v>137</v>
      </c>
      <c r="BM236" s="217" t="s">
        <v>388</v>
      </c>
    </row>
    <row r="237" s="2" customFormat="1">
      <c r="A237" s="40"/>
      <c r="B237" s="41"/>
      <c r="C237" s="42"/>
      <c r="D237" s="219" t="s">
        <v>139</v>
      </c>
      <c r="E237" s="42"/>
      <c r="F237" s="220" t="s">
        <v>387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139</v>
      </c>
      <c r="AU237" s="19" t="s">
        <v>86</v>
      </c>
    </row>
    <row r="238" s="2" customFormat="1" ht="16.5" customHeight="1">
      <c r="A238" s="40"/>
      <c r="B238" s="41"/>
      <c r="C238" s="206" t="s">
        <v>389</v>
      </c>
      <c r="D238" s="206" t="s">
        <v>132</v>
      </c>
      <c r="E238" s="207" t="s">
        <v>390</v>
      </c>
      <c r="F238" s="208" t="s">
        <v>391</v>
      </c>
      <c r="G238" s="209" t="s">
        <v>252</v>
      </c>
      <c r="H238" s="210">
        <v>6</v>
      </c>
      <c r="I238" s="211"/>
      <c r="J238" s="212">
        <f>ROUND(I238*H238,2)</f>
        <v>0</v>
      </c>
      <c r="K238" s="208" t="s">
        <v>21</v>
      </c>
      <c r="L238" s="46"/>
      <c r="M238" s="213" t="s">
        <v>21</v>
      </c>
      <c r="N238" s="214" t="s">
        <v>47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137</v>
      </c>
      <c r="AT238" s="217" t="s">
        <v>132</v>
      </c>
      <c r="AU238" s="217" t="s">
        <v>86</v>
      </c>
      <c r="AY238" s="19" t="s">
        <v>129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84</v>
      </c>
      <c r="BK238" s="218">
        <f>ROUND(I238*H238,2)</f>
        <v>0</v>
      </c>
      <c r="BL238" s="19" t="s">
        <v>137</v>
      </c>
      <c r="BM238" s="217" t="s">
        <v>392</v>
      </c>
    </row>
    <row r="239" s="2" customFormat="1">
      <c r="A239" s="40"/>
      <c r="B239" s="41"/>
      <c r="C239" s="42"/>
      <c r="D239" s="219" t="s">
        <v>139</v>
      </c>
      <c r="E239" s="42"/>
      <c r="F239" s="220" t="s">
        <v>391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139</v>
      </c>
      <c r="AU239" s="19" t="s">
        <v>86</v>
      </c>
    </row>
    <row r="240" s="2" customFormat="1" ht="16.5" customHeight="1">
      <c r="A240" s="40"/>
      <c r="B240" s="41"/>
      <c r="C240" s="206" t="s">
        <v>393</v>
      </c>
      <c r="D240" s="206" t="s">
        <v>132</v>
      </c>
      <c r="E240" s="207" t="s">
        <v>394</v>
      </c>
      <c r="F240" s="208" t="s">
        <v>395</v>
      </c>
      <c r="G240" s="209" t="s">
        <v>252</v>
      </c>
      <c r="H240" s="210">
        <v>2</v>
      </c>
      <c r="I240" s="211"/>
      <c r="J240" s="212">
        <f>ROUND(I240*H240,2)</f>
        <v>0</v>
      </c>
      <c r="K240" s="208" t="s">
        <v>21</v>
      </c>
      <c r="L240" s="46"/>
      <c r="M240" s="213" t="s">
        <v>21</v>
      </c>
      <c r="N240" s="214" t="s">
        <v>47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137</v>
      </c>
      <c r="AT240" s="217" t="s">
        <v>132</v>
      </c>
      <c r="AU240" s="217" t="s">
        <v>86</v>
      </c>
      <c r="AY240" s="19" t="s">
        <v>129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84</v>
      </c>
      <c r="BK240" s="218">
        <f>ROUND(I240*H240,2)</f>
        <v>0</v>
      </c>
      <c r="BL240" s="19" t="s">
        <v>137</v>
      </c>
      <c r="BM240" s="217" t="s">
        <v>396</v>
      </c>
    </row>
    <row r="241" s="2" customFormat="1">
      <c r="A241" s="40"/>
      <c r="B241" s="41"/>
      <c r="C241" s="42"/>
      <c r="D241" s="219" t="s">
        <v>139</v>
      </c>
      <c r="E241" s="42"/>
      <c r="F241" s="220" t="s">
        <v>395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139</v>
      </c>
      <c r="AU241" s="19" t="s">
        <v>86</v>
      </c>
    </row>
    <row r="242" s="2" customFormat="1" ht="16.5" customHeight="1">
      <c r="A242" s="40"/>
      <c r="B242" s="41"/>
      <c r="C242" s="206" t="s">
        <v>397</v>
      </c>
      <c r="D242" s="206" t="s">
        <v>132</v>
      </c>
      <c r="E242" s="207" t="s">
        <v>398</v>
      </c>
      <c r="F242" s="208" t="s">
        <v>399</v>
      </c>
      <c r="G242" s="209" t="s">
        <v>252</v>
      </c>
      <c r="H242" s="210">
        <v>2</v>
      </c>
      <c r="I242" s="211"/>
      <c r="J242" s="212">
        <f>ROUND(I242*H242,2)</f>
        <v>0</v>
      </c>
      <c r="K242" s="208" t="s">
        <v>21</v>
      </c>
      <c r="L242" s="46"/>
      <c r="M242" s="213" t="s">
        <v>21</v>
      </c>
      <c r="N242" s="214" t="s">
        <v>47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137</v>
      </c>
      <c r="AT242" s="217" t="s">
        <v>132</v>
      </c>
      <c r="AU242" s="217" t="s">
        <v>86</v>
      </c>
      <c r="AY242" s="19" t="s">
        <v>129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84</v>
      </c>
      <c r="BK242" s="218">
        <f>ROUND(I242*H242,2)</f>
        <v>0</v>
      </c>
      <c r="BL242" s="19" t="s">
        <v>137</v>
      </c>
      <c r="BM242" s="217" t="s">
        <v>400</v>
      </c>
    </row>
    <row r="243" s="2" customFormat="1">
      <c r="A243" s="40"/>
      <c r="B243" s="41"/>
      <c r="C243" s="42"/>
      <c r="D243" s="219" t="s">
        <v>139</v>
      </c>
      <c r="E243" s="42"/>
      <c r="F243" s="220" t="s">
        <v>399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139</v>
      </c>
      <c r="AU243" s="19" t="s">
        <v>86</v>
      </c>
    </row>
    <row r="244" s="2" customFormat="1" ht="16.5" customHeight="1">
      <c r="A244" s="40"/>
      <c r="B244" s="41"/>
      <c r="C244" s="206" t="s">
        <v>401</v>
      </c>
      <c r="D244" s="206" t="s">
        <v>132</v>
      </c>
      <c r="E244" s="207" t="s">
        <v>402</v>
      </c>
      <c r="F244" s="208" t="s">
        <v>403</v>
      </c>
      <c r="G244" s="209" t="s">
        <v>252</v>
      </c>
      <c r="H244" s="210">
        <v>2</v>
      </c>
      <c r="I244" s="211"/>
      <c r="J244" s="212">
        <f>ROUND(I244*H244,2)</f>
        <v>0</v>
      </c>
      <c r="K244" s="208" t="s">
        <v>21</v>
      </c>
      <c r="L244" s="46"/>
      <c r="M244" s="213" t="s">
        <v>21</v>
      </c>
      <c r="N244" s="214" t="s">
        <v>47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137</v>
      </c>
      <c r="AT244" s="217" t="s">
        <v>132</v>
      </c>
      <c r="AU244" s="217" t="s">
        <v>86</v>
      </c>
      <c r="AY244" s="19" t="s">
        <v>129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84</v>
      </c>
      <c r="BK244" s="218">
        <f>ROUND(I244*H244,2)</f>
        <v>0</v>
      </c>
      <c r="BL244" s="19" t="s">
        <v>137</v>
      </c>
      <c r="BM244" s="217" t="s">
        <v>404</v>
      </c>
    </row>
    <row r="245" s="2" customFormat="1">
      <c r="A245" s="40"/>
      <c r="B245" s="41"/>
      <c r="C245" s="42"/>
      <c r="D245" s="219" t="s">
        <v>139</v>
      </c>
      <c r="E245" s="42"/>
      <c r="F245" s="220" t="s">
        <v>403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139</v>
      </c>
      <c r="AU245" s="19" t="s">
        <v>86</v>
      </c>
    </row>
    <row r="246" s="2" customFormat="1" ht="16.5" customHeight="1">
      <c r="A246" s="40"/>
      <c r="B246" s="41"/>
      <c r="C246" s="206" t="s">
        <v>405</v>
      </c>
      <c r="D246" s="206" t="s">
        <v>132</v>
      </c>
      <c r="E246" s="207" t="s">
        <v>406</v>
      </c>
      <c r="F246" s="208" t="s">
        <v>407</v>
      </c>
      <c r="G246" s="209" t="s">
        <v>252</v>
      </c>
      <c r="H246" s="210">
        <v>2</v>
      </c>
      <c r="I246" s="211"/>
      <c r="J246" s="212">
        <f>ROUND(I246*H246,2)</f>
        <v>0</v>
      </c>
      <c r="K246" s="208" t="s">
        <v>21</v>
      </c>
      <c r="L246" s="46"/>
      <c r="M246" s="213" t="s">
        <v>21</v>
      </c>
      <c r="N246" s="214" t="s">
        <v>47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137</v>
      </c>
      <c r="AT246" s="217" t="s">
        <v>132</v>
      </c>
      <c r="AU246" s="217" t="s">
        <v>86</v>
      </c>
      <c r="AY246" s="19" t="s">
        <v>129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84</v>
      </c>
      <c r="BK246" s="218">
        <f>ROUND(I246*H246,2)</f>
        <v>0</v>
      </c>
      <c r="BL246" s="19" t="s">
        <v>137</v>
      </c>
      <c r="BM246" s="217" t="s">
        <v>408</v>
      </c>
    </row>
    <row r="247" s="2" customFormat="1">
      <c r="A247" s="40"/>
      <c r="B247" s="41"/>
      <c r="C247" s="42"/>
      <c r="D247" s="219" t="s">
        <v>139</v>
      </c>
      <c r="E247" s="42"/>
      <c r="F247" s="220" t="s">
        <v>407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139</v>
      </c>
      <c r="AU247" s="19" t="s">
        <v>86</v>
      </c>
    </row>
    <row r="248" s="2" customFormat="1">
      <c r="A248" s="40"/>
      <c r="B248" s="41"/>
      <c r="C248" s="42"/>
      <c r="D248" s="219" t="s">
        <v>409</v>
      </c>
      <c r="E248" s="42"/>
      <c r="F248" s="258" t="s">
        <v>410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409</v>
      </c>
      <c r="AU248" s="19" t="s">
        <v>86</v>
      </c>
    </row>
    <row r="249" s="2" customFormat="1" ht="16.5" customHeight="1">
      <c r="A249" s="40"/>
      <c r="B249" s="41"/>
      <c r="C249" s="206" t="s">
        <v>411</v>
      </c>
      <c r="D249" s="206" t="s">
        <v>132</v>
      </c>
      <c r="E249" s="207" t="s">
        <v>412</v>
      </c>
      <c r="F249" s="208" t="s">
        <v>413</v>
      </c>
      <c r="G249" s="209" t="s">
        <v>216</v>
      </c>
      <c r="H249" s="210">
        <v>35</v>
      </c>
      <c r="I249" s="211"/>
      <c r="J249" s="212">
        <f>ROUND(I249*H249,2)</f>
        <v>0</v>
      </c>
      <c r="K249" s="208" t="s">
        <v>21</v>
      </c>
      <c r="L249" s="46"/>
      <c r="M249" s="213" t="s">
        <v>21</v>
      </c>
      <c r="N249" s="214" t="s">
        <v>47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137</v>
      </c>
      <c r="AT249" s="217" t="s">
        <v>132</v>
      </c>
      <c r="AU249" s="217" t="s">
        <v>86</v>
      </c>
      <c r="AY249" s="19" t="s">
        <v>129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84</v>
      </c>
      <c r="BK249" s="218">
        <f>ROUND(I249*H249,2)</f>
        <v>0</v>
      </c>
      <c r="BL249" s="19" t="s">
        <v>137</v>
      </c>
      <c r="BM249" s="217" t="s">
        <v>414</v>
      </c>
    </row>
    <row r="250" s="2" customFormat="1">
      <c r="A250" s="40"/>
      <c r="B250" s="41"/>
      <c r="C250" s="42"/>
      <c r="D250" s="219" t="s">
        <v>139</v>
      </c>
      <c r="E250" s="42"/>
      <c r="F250" s="220" t="s">
        <v>413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139</v>
      </c>
      <c r="AU250" s="19" t="s">
        <v>86</v>
      </c>
    </row>
    <row r="251" s="2" customFormat="1" ht="16.5" customHeight="1">
      <c r="A251" s="40"/>
      <c r="B251" s="41"/>
      <c r="C251" s="206" t="s">
        <v>415</v>
      </c>
      <c r="D251" s="206" t="s">
        <v>132</v>
      </c>
      <c r="E251" s="207" t="s">
        <v>416</v>
      </c>
      <c r="F251" s="208" t="s">
        <v>417</v>
      </c>
      <c r="G251" s="209" t="s">
        <v>216</v>
      </c>
      <c r="H251" s="210">
        <v>10</v>
      </c>
      <c r="I251" s="211"/>
      <c r="J251" s="212">
        <f>ROUND(I251*H251,2)</f>
        <v>0</v>
      </c>
      <c r="K251" s="208" t="s">
        <v>21</v>
      </c>
      <c r="L251" s="46"/>
      <c r="M251" s="213" t="s">
        <v>21</v>
      </c>
      <c r="N251" s="214" t="s">
        <v>47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137</v>
      </c>
      <c r="AT251" s="217" t="s">
        <v>132</v>
      </c>
      <c r="AU251" s="217" t="s">
        <v>86</v>
      </c>
      <c r="AY251" s="19" t="s">
        <v>129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84</v>
      </c>
      <c r="BK251" s="218">
        <f>ROUND(I251*H251,2)</f>
        <v>0</v>
      </c>
      <c r="BL251" s="19" t="s">
        <v>137</v>
      </c>
      <c r="BM251" s="217" t="s">
        <v>418</v>
      </c>
    </row>
    <row r="252" s="2" customFormat="1">
      <c r="A252" s="40"/>
      <c r="B252" s="41"/>
      <c r="C252" s="42"/>
      <c r="D252" s="219" t="s">
        <v>139</v>
      </c>
      <c r="E252" s="42"/>
      <c r="F252" s="220" t="s">
        <v>417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139</v>
      </c>
      <c r="AU252" s="19" t="s">
        <v>86</v>
      </c>
    </row>
    <row r="253" s="2" customFormat="1" ht="16.5" customHeight="1">
      <c r="A253" s="40"/>
      <c r="B253" s="41"/>
      <c r="C253" s="206" t="s">
        <v>419</v>
      </c>
      <c r="D253" s="206" t="s">
        <v>132</v>
      </c>
      <c r="E253" s="207" t="s">
        <v>420</v>
      </c>
      <c r="F253" s="208" t="s">
        <v>421</v>
      </c>
      <c r="G253" s="209" t="s">
        <v>216</v>
      </c>
      <c r="H253" s="210">
        <v>30</v>
      </c>
      <c r="I253" s="211"/>
      <c r="J253" s="212">
        <f>ROUND(I253*H253,2)</f>
        <v>0</v>
      </c>
      <c r="K253" s="208" t="s">
        <v>21</v>
      </c>
      <c r="L253" s="46"/>
      <c r="M253" s="213" t="s">
        <v>21</v>
      </c>
      <c r="N253" s="214" t="s">
        <v>47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137</v>
      </c>
      <c r="AT253" s="217" t="s">
        <v>132</v>
      </c>
      <c r="AU253" s="217" t="s">
        <v>86</v>
      </c>
      <c r="AY253" s="19" t="s">
        <v>129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84</v>
      </c>
      <c r="BK253" s="218">
        <f>ROUND(I253*H253,2)</f>
        <v>0</v>
      </c>
      <c r="BL253" s="19" t="s">
        <v>137</v>
      </c>
      <c r="BM253" s="217" t="s">
        <v>422</v>
      </c>
    </row>
    <row r="254" s="2" customFormat="1">
      <c r="A254" s="40"/>
      <c r="B254" s="41"/>
      <c r="C254" s="42"/>
      <c r="D254" s="219" t="s">
        <v>139</v>
      </c>
      <c r="E254" s="42"/>
      <c r="F254" s="220" t="s">
        <v>421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139</v>
      </c>
      <c r="AU254" s="19" t="s">
        <v>86</v>
      </c>
    </row>
    <row r="255" s="2" customFormat="1" ht="16.5" customHeight="1">
      <c r="A255" s="40"/>
      <c r="B255" s="41"/>
      <c r="C255" s="206" t="s">
        <v>423</v>
      </c>
      <c r="D255" s="206" t="s">
        <v>132</v>
      </c>
      <c r="E255" s="207" t="s">
        <v>424</v>
      </c>
      <c r="F255" s="208" t="s">
        <v>425</v>
      </c>
      <c r="G255" s="209" t="s">
        <v>216</v>
      </c>
      <c r="H255" s="210">
        <v>15</v>
      </c>
      <c r="I255" s="211"/>
      <c r="J255" s="212">
        <f>ROUND(I255*H255,2)</f>
        <v>0</v>
      </c>
      <c r="K255" s="208" t="s">
        <v>21</v>
      </c>
      <c r="L255" s="46"/>
      <c r="M255" s="213" t="s">
        <v>21</v>
      </c>
      <c r="N255" s="214" t="s">
        <v>47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137</v>
      </c>
      <c r="AT255" s="217" t="s">
        <v>132</v>
      </c>
      <c r="AU255" s="217" t="s">
        <v>86</v>
      </c>
      <c r="AY255" s="19" t="s">
        <v>129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84</v>
      </c>
      <c r="BK255" s="218">
        <f>ROUND(I255*H255,2)</f>
        <v>0</v>
      </c>
      <c r="BL255" s="19" t="s">
        <v>137</v>
      </c>
      <c r="BM255" s="217" t="s">
        <v>426</v>
      </c>
    </row>
    <row r="256" s="2" customFormat="1">
      <c r="A256" s="40"/>
      <c r="B256" s="41"/>
      <c r="C256" s="42"/>
      <c r="D256" s="219" t="s">
        <v>139</v>
      </c>
      <c r="E256" s="42"/>
      <c r="F256" s="220" t="s">
        <v>425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139</v>
      </c>
      <c r="AU256" s="19" t="s">
        <v>86</v>
      </c>
    </row>
    <row r="257" s="2" customFormat="1" ht="16.5" customHeight="1">
      <c r="A257" s="40"/>
      <c r="B257" s="41"/>
      <c r="C257" s="206" t="s">
        <v>427</v>
      </c>
      <c r="D257" s="206" t="s">
        <v>132</v>
      </c>
      <c r="E257" s="207" t="s">
        <v>428</v>
      </c>
      <c r="F257" s="208" t="s">
        <v>429</v>
      </c>
      <c r="G257" s="209" t="s">
        <v>216</v>
      </c>
      <c r="H257" s="210">
        <v>25</v>
      </c>
      <c r="I257" s="211"/>
      <c r="J257" s="212">
        <f>ROUND(I257*H257,2)</f>
        <v>0</v>
      </c>
      <c r="K257" s="208" t="s">
        <v>21</v>
      </c>
      <c r="L257" s="46"/>
      <c r="M257" s="213" t="s">
        <v>21</v>
      </c>
      <c r="N257" s="214" t="s">
        <v>47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137</v>
      </c>
      <c r="AT257" s="217" t="s">
        <v>132</v>
      </c>
      <c r="AU257" s="217" t="s">
        <v>86</v>
      </c>
      <c r="AY257" s="19" t="s">
        <v>129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84</v>
      </c>
      <c r="BK257" s="218">
        <f>ROUND(I257*H257,2)</f>
        <v>0</v>
      </c>
      <c r="BL257" s="19" t="s">
        <v>137</v>
      </c>
      <c r="BM257" s="217" t="s">
        <v>430</v>
      </c>
    </row>
    <row r="258" s="2" customFormat="1">
      <c r="A258" s="40"/>
      <c r="B258" s="41"/>
      <c r="C258" s="42"/>
      <c r="D258" s="219" t="s">
        <v>139</v>
      </c>
      <c r="E258" s="42"/>
      <c r="F258" s="220" t="s">
        <v>429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139</v>
      </c>
      <c r="AU258" s="19" t="s">
        <v>86</v>
      </c>
    </row>
    <row r="259" s="2" customFormat="1" ht="16.5" customHeight="1">
      <c r="A259" s="40"/>
      <c r="B259" s="41"/>
      <c r="C259" s="206" t="s">
        <v>431</v>
      </c>
      <c r="D259" s="206" t="s">
        <v>132</v>
      </c>
      <c r="E259" s="207" t="s">
        <v>432</v>
      </c>
      <c r="F259" s="208" t="s">
        <v>433</v>
      </c>
      <c r="G259" s="209" t="s">
        <v>216</v>
      </c>
      <c r="H259" s="210">
        <v>30</v>
      </c>
      <c r="I259" s="211"/>
      <c r="J259" s="212">
        <f>ROUND(I259*H259,2)</f>
        <v>0</v>
      </c>
      <c r="K259" s="208" t="s">
        <v>21</v>
      </c>
      <c r="L259" s="46"/>
      <c r="M259" s="213" t="s">
        <v>21</v>
      </c>
      <c r="N259" s="214" t="s">
        <v>47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137</v>
      </c>
      <c r="AT259" s="217" t="s">
        <v>132</v>
      </c>
      <c r="AU259" s="217" t="s">
        <v>86</v>
      </c>
      <c r="AY259" s="19" t="s">
        <v>129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84</v>
      </c>
      <c r="BK259" s="218">
        <f>ROUND(I259*H259,2)</f>
        <v>0</v>
      </c>
      <c r="BL259" s="19" t="s">
        <v>137</v>
      </c>
      <c r="BM259" s="217" t="s">
        <v>434</v>
      </c>
    </row>
    <row r="260" s="2" customFormat="1">
      <c r="A260" s="40"/>
      <c r="B260" s="41"/>
      <c r="C260" s="42"/>
      <c r="D260" s="219" t="s">
        <v>139</v>
      </c>
      <c r="E260" s="42"/>
      <c r="F260" s="220" t="s">
        <v>433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139</v>
      </c>
      <c r="AU260" s="19" t="s">
        <v>86</v>
      </c>
    </row>
    <row r="261" s="2" customFormat="1" ht="16.5" customHeight="1">
      <c r="A261" s="40"/>
      <c r="B261" s="41"/>
      <c r="C261" s="206" t="s">
        <v>435</v>
      </c>
      <c r="D261" s="206" t="s">
        <v>132</v>
      </c>
      <c r="E261" s="207" t="s">
        <v>436</v>
      </c>
      <c r="F261" s="208" t="s">
        <v>437</v>
      </c>
      <c r="G261" s="209" t="s">
        <v>216</v>
      </c>
      <c r="H261" s="210">
        <v>20</v>
      </c>
      <c r="I261" s="211"/>
      <c r="J261" s="212">
        <f>ROUND(I261*H261,2)</f>
        <v>0</v>
      </c>
      <c r="K261" s="208" t="s">
        <v>21</v>
      </c>
      <c r="L261" s="46"/>
      <c r="M261" s="213" t="s">
        <v>21</v>
      </c>
      <c r="N261" s="214" t="s">
        <v>47</v>
      </c>
      <c r="O261" s="86"/>
      <c r="P261" s="215">
        <f>O261*H261</f>
        <v>0</v>
      </c>
      <c r="Q261" s="215">
        <v>0</v>
      </c>
      <c r="R261" s="215">
        <f>Q261*H261</f>
        <v>0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137</v>
      </c>
      <c r="AT261" s="217" t="s">
        <v>132</v>
      </c>
      <c r="AU261" s="217" t="s">
        <v>86</v>
      </c>
      <c r="AY261" s="19" t="s">
        <v>129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84</v>
      </c>
      <c r="BK261" s="218">
        <f>ROUND(I261*H261,2)</f>
        <v>0</v>
      </c>
      <c r="BL261" s="19" t="s">
        <v>137</v>
      </c>
      <c r="BM261" s="217" t="s">
        <v>438</v>
      </c>
    </row>
    <row r="262" s="2" customFormat="1">
      <c r="A262" s="40"/>
      <c r="B262" s="41"/>
      <c r="C262" s="42"/>
      <c r="D262" s="219" t="s">
        <v>139</v>
      </c>
      <c r="E262" s="42"/>
      <c r="F262" s="220" t="s">
        <v>437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139</v>
      </c>
      <c r="AU262" s="19" t="s">
        <v>86</v>
      </c>
    </row>
    <row r="263" s="2" customFormat="1" ht="16.5" customHeight="1">
      <c r="A263" s="40"/>
      <c r="B263" s="41"/>
      <c r="C263" s="206" t="s">
        <v>439</v>
      </c>
      <c r="D263" s="206" t="s">
        <v>132</v>
      </c>
      <c r="E263" s="207" t="s">
        <v>440</v>
      </c>
      <c r="F263" s="208" t="s">
        <v>441</v>
      </c>
      <c r="G263" s="209" t="s">
        <v>216</v>
      </c>
      <c r="H263" s="210">
        <v>10</v>
      </c>
      <c r="I263" s="211"/>
      <c r="J263" s="212">
        <f>ROUND(I263*H263,2)</f>
        <v>0</v>
      </c>
      <c r="K263" s="208" t="s">
        <v>21</v>
      </c>
      <c r="L263" s="46"/>
      <c r="M263" s="213" t="s">
        <v>21</v>
      </c>
      <c r="N263" s="214" t="s">
        <v>47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137</v>
      </c>
      <c r="AT263" s="217" t="s">
        <v>132</v>
      </c>
      <c r="AU263" s="217" t="s">
        <v>86</v>
      </c>
      <c r="AY263" s="19" t="s">
        <v>129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84</v>
      </c>
      <c r="BK263" s="218">
        <f>ROUND(I263*H263,2)</f>
        <v>0</v>
      </c>
      <c r="BL263" s="19" t="s">
        <v>137</v>
      </c>
      <c r="BM263" s="217" t="s">
        <v>442</v>
      </c>
    </row>
    <row r="264" s="2" customFormat="1">
      <c r="A264" s="40"/>
      <c r="B264" s="41"/>
      <c r="C264" s="42"/>
      <c r="D264" s="219" t="s">
        <v>139</v>
      </c>
      <c r="E264" s="42"/>
      <c r="F264" s="220" t="s">
        <v>441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139</v>
      </c>
      <c r="AU264" s="19" t="s">
        <v>86</v>
      </c>
    </row>
    <row r="265" s="2" customFormat="1">
      <c r="A265" s="40"/>
      <c r="B265" s="41"/>
      <c r="C265" s="42"/>
      <c r="D265" s="219" t="s">
        <v>409</v>
      </c>
      <c r="E265" s="42"/>
      <c r="F265" s="258" t="s">
        <v>443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409</v>
      </c>
      <c r="AU265" s="19" t="s">
        <v>86</v>
      </c>
    </row>
    <row r="266" s="2" customFormat="1" ht="16.5" customHeight="1">
      <c r="A266" s="40"/>
      <c r="B266" s="41"/>
      <c r="C266" s="206" t="s">
        <v>444</v>
      </c>
      <c r="D266" s="206" t="s">
        <v>132</v>
      </c>
      <c r="E266" s="207" t="s">
        <v>445</v>
      </c>
      <c r="F266" s="208" t="s">
        <v>446</v>
      </c>
      <c r="G266" s="209" t="s">
        <v>252</v>
      </c>
      <c r="H266" s="210">
        <v>1</v>
      </c>
      <c r="I266" s="211"/>
      <c r="J266" s="212">
        <f>ROUND(I266*H266,2)</f>
        <v>0</v>
      </c>
      <c r="K266" s="208" t="s">
        <v>21</v>
      </c>
      <c r="L266" s="46"/>
      <c r="M266" s="213" t="s">
        <v>21</v>
      </c>
      <c r="N266" s="214" t="s">
        <v>47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137</v>
      </c>
      <c r="AT266" s="217" t="s">
        <v>132</v>
      </c>
      <c r="AU266" s="217" t="s">
        <v>86</v>
      </c>
      <c r="AY266" s="19" t="s">
        <v>129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84</v>
      </c>
      <c r="BK266" s="218">
        <f>ROUND(I266*H266,2)</f>
        <v>0</v>
      </c>
      <c r="BL266" s="19" t="s">
        <v>137</v>
      </c>
      <c r="BM266" s="217" t="s">
        <v>447</v>
      </c>
    </row>
    <row r="267" s="2" customFormat="1">
      <c r="A267" s="40"/>
      <c r="B267" s="41"/>
      <c r="C267" s="42"/>
      <c r="D267" s="219" t="s">
        <v>139</v>
      </c>
      <c r="E267" s="42"/>
      <c r="F267" s="220" t="s">
        <v>446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139</v>
      </c>
      <c r="AU267" s="19" t="s">
        <v>86</v>
      </c>
    </row>
    <row r="268" s="2" customFormat="1" ht="16.5" customHeight="1">
      <c r="A268" s="40"/>
      <c r="B268" s="41"/>
      <c r="C268" s="206" t="s">
        <v>448</v>
      </c>
      <c r="D268" s="206" t="s">
        <v>132</v>
      </c>
      <c r="E268" s="207" t="s">
        <v>449</v>
      </c>
      <c r="F268" s="208" t="s">
        <v>450</v>
      </c>
      <c r="G268" s="209" t="s">
        <v>252</v>
      </c>
      <c r="H268" s="210">
        <v>27</v>
      </c>
      <c r="I268" s="211"/>
      <c r="J268" s="212">
        <f>ROUND(I268*H268,2)</f>
        <v>0</v>
      </c>
      <c r="K268" s="208" t="s">
        <v>21</v>
      </c>
      <c r="L268" s="46"/>
      <c r="M268" s="213" t="s">
        <v>21</v>
      </c>
      <c r="N268" s="214" t="s">
        <v>47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137</v>
      </c>
      <c r="AT268" s="217" t="s">
        <v>132</v>
      </c>
      <c r="AU268" s="217" t="s">
        <v>86</v>
      </c>
      <c r="AY268" s="19" t="s">
        <v>129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84</v>
      </c>
      <c r="BK268" s="218">
        <f>ROUND(I268*H268,2)</f>
        <v>0</v>
      </c>
      <c r="BL268" s="19" t="s">
        <v>137</v>
      </c>
      <c r="BM268" s="217" t="s">
        <v>451</v>
      </c>
    </row>
    <row r="269" s="2" customFormat="1">
      <c r="A269" s="40"/>
      <c r="B269" s="41"/>
      <c r="C269" s="42"/>
      <c r="D269" s="219" t="s">
        <v>139</v>
      </c>
      <c r="E269" s="42"/>
      <c r="F269" s="220" t="s">
        <v>452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139</v>
      </c>
      <c r="AU269" s="19" t="s">
        <v>86</v>
      </c>
    </row>
    <row r="270" s="2" customFormat="1" ht="16.5" customHeight="1">
      <c r="A270" s="40"/>
      <c r="B270" s="41"/>
      <c r="C270" s="206" t="s">
        <v>453</v>
      </c>
      <c r="D270" s="206" t="s">
        <v>132</v>
      </c>
      <c r="E270" s="207" t="s">
        <v>454</v>
      </c>
      <c r="F270" s="208" t="s">
        <v>455</v>
      </c>
      <c r="G270" s="209" t="s">
        <v>252</v>
      </c>
      <c r="H270" s="210">
        <v>27</v>
      </c>
      <c r="I270" s="211"/>
      <c r="J270" s="212">
        <f>ROUND(I270*H270,2)</f>
        <v>0</v>
      </c>
      <c r="K270" s="208" t="s">
        <v>21</v>
      </c>
      <c r="L270" s="46"/>
      <c r="M270" s="213" t="s">
        <v>21</v>
      </c>
      <c r="N270" s="214" t="s">
        <v>47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137</v>
      </c>
      <c r="AT270" s="217" t="s">
        <v>132</v>
      </c>
      <c r="AU270" s="217" t="s">
        <v>86</v>
      </c>
      <c r="AY270" s="19" t="s">
        <v>129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84</v>
      </c>
      <c r="BK270" s="218">
        <f>ROUND(I270*H270,2)</f>
        <v>0</v>
      </c>
      <c r="BL270" s="19" t="s">
        <v>137</v>
      </c>
      <c r="BM270" s="217" t="s">
        <v>456</v>
      </c>
    </row>
    <row r="271" s="2" customFormat="1">
      <c r="A271" s="40"/>
      <c r="B271" s="41"/>
      <c r="C271" s="42"/>
      <c r="D271" s="219" t="s">
        <v>139</v>
      </c>
      <c r="E271" s="42"/>
      <c r="F271" s="220" t="s">
        <v>455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86</v>
      </c>
    </row>
    <row r="272" s="2" customFormat="1">
      <c r="A272" s="40"/>
      <c r="B272" s="41"/>
      <c r="C272" s="42"/>
      <c r="D272" s="219" t="s">
        <v>409</v>
      </c>
      <c r="E272" s="42"/>
      <c r="F272" s="258" t="s">
        <v>457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409</v>
      </c>
      <c r="AU272" s="19" t="s">
        <v>86</v>
      </c>
    </row>
    <row r="273" s="2" customFormat="1" ht="16.5" customHeight="1">
      <c r="A273" s="40"/>
      <c r="B273" s="41"/>
      <c r="C273" s="206" t="s">
        <v>458</v>
      </c>
      <c r="D273" s="206" t="s">
        <v>132</v>
      </c>
      <c r="E273" s="207" t="s">
        <v>459</v>
      </c>
      <c r="F273" s="208" t="s">
        <v>460</v>
      </c>
      <c r="G273" s="209" t="s">
        <v>252</v>
      </c>
      <c r="H273" s="210">
        <v>1</v>
      </c>
      <c r="I273" s="211"/>
      <c r="J273" s="212">
        <f>ROUND(I273*H273,2)</f>
        <v>0</v>
      </c>
      <c r="K273" s="208" t="s">
        <v>21</v>
      </c>
      <c r="L273" s="46"/>
      <c r="M273" s="213" t="s">
        <v>21</v>
      </c>
      <c r="N273" s="214" t="s">
        <v>47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137</v>
      </c>
      <c r="AT273" s="217" t="s">
        <v>132</v>
      </c>
      <c r="AU273" s="217" t="s">
        <v>86</v>
      </c>
      <c r="AY273" s="19" t="s">
        <v>129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84</v>
      </c>
      <c r="BK273" s="218">
        <f>ROUND(I273*H273,2)</f>
        <v>0</v>
      </c>
      <c r="BL273" s="19" t="s">
        <v>137</v>
      </c>
      <c r="BM273" s="217" t="s">
        <v>461</v>
      </c>
    </row>
    <row r="274" s="2" customFormat="1">
      <c r="A274" s="40"/>
      <c r="B274" s="41"/>
      <c r="C274" s="42"/>
      <c r="D274" s="219" t="s">
        <v>139</v>
      </c>
      <c r="E274" s="42"/>
      <c r="F274" s="220" t="s">
        <v>462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139</v>
      </c>
      <c r="AU274" s="19" t="s">
        <v>86</v>
      </c>
    </row>
    <row r="275" s="2" customFormat="1" ht="16.5" customHeight="1">
      <c r="A275" s="40"/>
      <c r="B275" s="41"/>
      <c r="C275" s="206" t="s">
        <v>463</v>
      </c>
      <c r="D275" s="206" t="s">
        <v>132</v>
      </c>
      <c r="E275" s="207" t="s">
        <v>464</v>
      </c>
      <c r="F275" s="208" t="s">
        <v>465</v>
      </c>
      <c r="G275" s="209" t="s">
        <v>252</v>
      </c>
      <c r="H275" s="210">
        <v>5</v>
      </c>
      <c r="I275" s="211"/>
      <c r="J275" s="212">
        <f>ROUND(I275*H275,2)</f>
        <v>0</v>
      </c>
      <c r="K275" s="208" t="s">
        <v>21</v>
      </c>
      <c r="L275" s="46"/>
      <c r="M275" s="213" t="s">
        <v>21</v>
      </c>
      <c r="N275" s="214" t="s">
        <v>47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137</v>
      </c>
      <c r="AT275" s="217" t="s">
        <v>132</v>
      </c>
      <c r="AU275" s="217" t="s">
        <v>86</v>
      </c>
      <c r="AY275" s="19" t="s">
        <v>129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84</v>
      </c>
      <c r="BK275" s="218">
        <f>ROUND(I275*H275,2)</f>
        <v>0</v>
      </c>
      <c r="BL275" s="19" t="s">
        <v>137</v>
      </c>
      <c r="BM275" s="217" t="s">
        <v>466</v>
      </c>
    </row>
    <row r="276" s="2" customFormat="1">
      <c r="A276" s="40"/>
      <c r="B276" s="41"/>
      <c r="C276" s="42"/>
      <c r="D276" s="219" t="s">
        <v>139</v>
      </c>
      <c r="E276" s="42"/>
      <c r="F276" s="220" t="s">
        <v>467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139</v>
      </c>
      <c r="AU276" s="19" t="s">
        <v>86</v>
      </c>
    </row>
    <row r="277" s="2" customFormat="1" ht="16.5" customHeight="1">
      <c r="A277" s="40"/>
      <c r="B277" s="41"/>
      <c r="C277" s="206" t="s">
        <v>468</v>
      </c>
      <c r="D277" s="206" t="s">
        <v>132</v>
      </c>
      <c r="E277" s="207" t="s">
        <v>469</v>
      </c>
      <c r="F277" s="208" t="s">
        <v>470</v>
      </c>
      <c r="G277" s="209" t="s">
        <v>252</v>
      </c>
      <c r="H277" s="210">
        <v>3</v>
      </c>
      <c r="I277" s="211"/>
      <c r="J277" s="212">
        <f>ROUND(I277*H277,2)</f>
        <v>0</v>
      </c>
      <c r="K277" s="208" t="s">
        <v>21</v>
      </c>
      <c r="L277" s="46"/>
      <c r="M277" s="213" t="s">
        <v>21</v>
      </c>
      <c r="N277" s="214" t="s">
        <v>47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137</v>
      </c>
      <c r="AT277" s="217" t="s">
        <v>132</v>
      </c>
      <c r="AU277" s="217" t="s">
        <v>86</v>
      </c>
      <c r="AY277" s="19" t="s">
        <v>129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84</v>
      </c>
      <c r="BK277" s="218">
        <f>ROUND(I277*H277,2)</f>
        <v>0</v>
      </c>
      <c r="BL277" s="19" t="s">
        <v>137</v>
      </c>
      <c r="BM277" s="217" t="s">
        <v>471</v>
      </c>
    </row>
    <row r="278" s="2" customFormat="1">
      <c r="A278" s="40"/>
      <c r="B278" s="41"/>
      <c r="C278" s="42"/>
      <c r="D278" s="219" t="s">
        <v>139</v>
      </c>
      <c r="E278" s="42"/>
      <c r="F278" s="220" t="s">
        <v>472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139</v>
      </c>
      <c r="AU278" s="19" t="s">
        <v>86</v>
      </c>
    </row>
    <row r="279" s="2" customFormat="1" ht="16.5" customHeight="1">
      <c r="A279" s="40"/>
      <c r="B279" s="41"/>
      <c r="C279" s="206" t="s">
        <v>473</v>
      </c>
      <c r="D279" s="206" t="s">
        <v>132</v>
      </c>
      <c r="E279" s="207" t="s">
        <v>474</v>
      </c>
      <c r="F279" s="208" t="s">
        <v>475</v>
      </c>
      <c r="G279" s="209" t="s">
        <v>252</v>
      </c>
      <c r="H279" s="210">
        <v>4</v>
      </c>
      <c r="I279" s="211"/>
      <c r="J279" s="212">
        <f>ROUND(I279*H279,2)</f>
        <v>0</v>
      </c>
      <c r="K279" s="208" t="s">
        <v>21</v>
      </c>
      <c r="L279" s="46"/>
      <c r="M279" s="213" t="s">
        <v>21</v>
      </c>
      <c r="N279" s="214" t="s">
        <v>47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137</v>
      </c>
      <c r="AT279" s="217" t="s">
        <v>132</v>
      </c>
      <c r="AU279" s="217" t="s">
        <v>86</v>
      </c>
      <c r="AY279" s="19" t="s">
        <v>129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84</v>
      </c>
      <c r="BK279" s="218">
        <f>ROUND(I279*H279,2)</f>
        <v>0</v>
      </c>
      <c r="BL279" s="19" t="s">
        <v>137</v>
      </c>
      <c r="BM279" s="217" t="s">
        <v>476</v>
      </c>
    </row>
    <row r="280" s="2" customFormat="1">
      <c r="A280" s="40"/>
      <c r="B280" s="41"/>
      <c r="C280" s="42"/>
      <c r="D280" s="219" t="s">
        <v>139</v>
      </c>
      <c r="E280" s="42"/>
      <c r="F280" s="220" t="s">
        <v>477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139</v>
      </c>
      <c r="AU280" s="19" t="s">
        <v>86</v>
      </c>
    </row>
    <row r="281" s="2" customFormat="1" ht="16.5" customHeight="1">
      <c r="A281" s="40"/>
      <c r="B281" s="41"/>
      <c r="C281" s="206" t="s">
        <v>478</v>
      </c>
      <c r="D281" s="206" t="s">
        <v>132</v>
      </c>
      <c r="E281" s="207" t="s">
        <v>479</v>
      </c>
      <c r="F281" s="208" t="s">
        <v>480</v>
      </c>
      <c r="G281" s="209" t="s">
        <v>252</v>
      </c>
      <c r="H281" s="210">
        <v>1</v>
      </c>
      <c r="I281" s="211"/>
      <c r="J281" s="212">
        <f>ROUND(I281*H281,2)</f>
        <v>0</v>
      </c>
      <c r="K281" s="208" t="s">
        <v>21</v>
      </c>
      <c r="L281" s="46"/>
      <c r="M281" s="213" t="s">
        <v>21</v>
      </c>
      <c r="N281" s="214" t="s">
        <v>47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137</v>
      </c>
      <c r="AT281" s="217" t="s">
        <v>132</v>
      </c>
      <c r="AU281" s="217" t="s">
        <v>86</v>
      </c>
      <c r="AY281" s="19" t="s">
        <v>129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84</v>
      </c>
      <c r="BK281" s="218">
        <f>ROUND(I281*H281,2)</f>
        <v>0</v>
      </c>
      <c r="BL281" s="19" t="s">
        <v>137</v>
      </c>
      <c r="BM281" s="217" t="s">
        <v>481</v>
      </c>
    </row>
    <row r="282" s="2" customFormat="1">
      <c r="A282" s="40"/>
      <c r="B282" s="41"/>
      <c r="C282" s="42"/>
      <c r="D282" s="219" t="s">
        <v>139</v>
      </c>
      <c r="E282" s="42"/>
      <c r="F282" s="220" t="s">
        <v>482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139</v>
      </c>
      <c r="AU282" s="19" t="s">
        <v>86</v>
      </c>
    </row>
    <row r="283" s="2" customFormat="1" ht="16.5" customHeight="1">
      <c r="A283" s="40"/>
      <c r="B283" s="41"/>
      <c r="C283" s="206" t="s">
        <v>483</v>
      </c>
      <c r="D283" s="206" t="s">
        <v>132</v>
      </c>
      <c r="E283" s="207" t="s">
        <v>484</v>
      </c>
      <c r="F283" s="208" t="s">
        <v>485</v>
      </c>
      <c r="G283" s="209" t="s">
        <v>252</v>
      </c>
      <c r="H283" s="210">
        <v>4</v>
      </c>
      <c r="I283" s="211"/>
      <c r="J283" s="212">
        <f>ROUND(I283*H283,2)</f>
        <v>0</v>
      </c>
      <c r="K283" s="208" t="s">
        <v>21</v>
      </c>
      <c r="L283" s="46"/>
      <c r="M283" s="213" t="s">
        <v>21</v>
      </c>
      <c r="N283" s="214" t="s">
        <v>47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137</v>
      </c>
      <c r="AT283" s="217" t="s">
        <v>132</v>
      </c>
      <c r="AU283" s="217" t="s">
        <v>86</v>
      </c>
      <c r="AY283" s="19" t="s">
        <v>129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84</v>
      </c>
      <c r="BK283" s="218">
        <f>ROUND(I283*H283,2)</f>
        <v>0</v>
      </c>
      <c r="BL283" s="19" t="s">
        <v>137</v>
      </c>
      <c r="BM283" s="217" t="s">
        <v>486</v>
      </c>
    </row>
    <row r="284" s="2" customFormat="1">
      <c r="A284" s="40"/>
      <c r="B284" s="41"/>
      <c r="C284" s="42"/>
      <c r="D284" s="219" t="s">
        <v>139</v>
      </c>
      <c r="E284" s="42"/>
      <c r="F284" s="220" t="s">
        <v>487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139</v>
      </c>
      <c r="AU284" s="19" t="s">
        <v>86</v>
      </c>
    </row>
    <row r="285" s="2" customFormat="1" ht="16.5" customHeight="1">
      <c r="A285" s="40"/>
      <c r="B285" s="41"/>
      <c r="C285" s="206" t="s">
        <v>488</v>
      </c>
      <c r="D285" s="206" t="s">
        <v>132</v>
      </c>
      <c r="E285" s="207" t="s">
        <v>489</v>
      </c>
      <c r="F285" s="208" t="s">
        <v>490</v>
      </c>
      <c r="G285" s="209" t="s">
        <v>252</v>
      </c>
      <c r="H285" s="210">
        <v>1</v>
      </c>
      <c r="I285" s="211"/>
      <c r="J285" s="212">
        <f>ROUND(I285*H285,2)</f>
        <v>0</v>
      </c>
      <c r="K285" s="208" t="s">
        <v>21</v>
      </c>
      <c r="L285" s="46"/>
      <c r="M285" s="213" t="s">
        <v>21</v>
      </c>
      <c r="N285" s="214" t="s">
        <v>47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137</v>
      </c>
      <c r="AT285" s="217" t="s">
        <v>132</v>
      </c>
      <c r="AU285" s="217" t="s">
        <v>86</v>
      </c>
      <c r="AY285" s="19" t="s">
        <v>129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84</v>
      </c>
      <c r="BK285" s="218">
        <f>ROUND(I285*H285,2)</f>
        <v>0</v>
      </c>
      <c r="BL285" s="19" t="s">
        <v>137</v>
      </c>
      <c r="BM285" s="217" t="s">
        <v>491</v>
      </c>
    </row>
    <row r="286" s="2" customFormat="1">
      <c r="A286" s="40"/>
      <c r="B286" s="41"/>
      <c r="C286" s="42"/>
      <c r="D286" s="219" t="s">
        <v>139</v>
      </c>
      <c r="E286" s="42"/>
      <c r="F286" s="220" t="s">
        <v>492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139</v>
      </c>
      <c r="AU286" s="19" t="s">
        <v>86</v>
      </c>
    </row>
    <row r="287" s="2" customFormat="1" ht="16.5" customHeight="1">
      <c r="A287" s="40"/>
      <c r="B287" s="41"/>
      <c r="C287" s="206" t="s">
        <v>493</v>
      </c>
      <c r="D287" s="206" t="s">
        <v>132</v>
      </c>
      <c r="E287" s="207" t="s">
        <v>494</v>
      </c>
      <c r="F287" s="208" t="s">
        <v>495</v>
      </c>
      <c r="G287" s="209" t="s">
        <v>252</v>
      </c>
      <c r="H287" s="210">
        <v>6</v>
      </c>
      <c r="I287" s="211"/>
      <c r="J287" s="212">
        <f>ROUND(I287*H287,2)</f>
        <v>0</v>
      </c>
      <c r="K287" s="208" t="s">
        <v>21</v>
      </c>
      <c r="L287" s="46"/>
      <c r="M287" s="213" t="s">
        <v>21</v>
      </c>
      <c r="N287" s="214" t="s">
        <v>47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137</v>
      </c>
      <c r="AT287" s="217" t="s">
        <v>132</v>
      </c>
      <c r="AU287" s="217" t="s">
        <v>86</v>
      </c>
      <c r="AY287" s="19" t="s">
        <v>129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84</v>
      </c>
      <c r="BK287" s="218">
        <f>ROUND(I287*H287,2)</f>
        <v>0</v>
      </c>
      <c r="BL287" s="19" t="s">
        <v>137</v>
      </c>
      <c r="BM287" s="217" t="s">
        <v>496</v>
      </c>
    </row>
    <row r="288" s="2" customFormat="1">
      <c r="A288" s="40"/>
      <c r="B288" s="41"/>
      <c r="C288" s="42"/>
      <c r="D288" s="219" t="s">
        <v>139</v>
      </c>
      <c r="E288" s="42"/>
      <c r="F288" s="220" t="s">
        <v>497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139</v>
      </c>
      <c r="AU288" s="19" t="s">
        <v>86</v>
      </c>
    </row>
    <row r="289" s="2" customFormat="1" ht="16.5" customHeight="1">
      <c r="A289" s="40"/>
      <c r="B289" s="41"/>
      <c r="C289" s="206" t="s">
        <v>498</v>
      </c>
      <c r="D289" s="206" t="s">
        <v>132</v>
      </c>
      <c r="E289" s="207" t="s">
        <v>499</v>
      </c>
      <c r="F289" s="208" t="s">
        <v>500</v>
      </c>
      <c r="G289" s="209" t="s">
        <v>252</v>
      </c>
      <c r="H289" s="210">
        <v>2</v>
      </c>
      <c r="I289" s="211"/>
      <c r="J289" s="212">
        <f>ROUND(I289*H289,2)</f>
        <v>0</v>
      </c>
      <c r="K289" s="208" t="s">
        <v>21</v>
      </c>
      <c r="L289" s="46"/>
      <c r="M289" s="213" t="s">
        <v>21</v>
      </c>
      <c r="N289" s="214" t="s">
        <v>47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137</v>
      </c>
      <c r="AT289" s="217" t="s">
        <v>132</v>
      </c>
      <c r="AU289" s="217" t="s">
        <v>86</v>
      </c>
      <c r="AY289" s="19" t="s">
        <v>129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84</v>
      </c>
      <c r="BK289" s="218">
        <f>ROUND(I289*H289,2)</f>
        <v>0</v>
      </c>
      <c r="BL289" s="19" t="s">
        <v>137</v>
      </c>
      <c r="BM289" s="217" t="s">
        <v>501</v>
      </c>
    </row>
    <row r="290" s="2" customFormat="1">
      <c r="A290" s="40"/>
      <c r="B290" s="41"/>
      <c r="C290" s="42"/>
      <c r="D290" s="219" t="s">
        <v>139</v>
      </c>
      <c r="E290" s="42"/>
      <c r="F290" s="220" t="s">
        <v>502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139</v>
      </c>
      <c r="AU290" s="19" t="s">
        <v>86</v>
      </c>
    </row>
    <row r="291" s="2" customFormat="1">
      <c r="A291" s="40"/>
      <c r="B291" s="41"/>
      <c r="C291" s="42"/>
      <c r="D291" s="219" t="s">
        <v>409</v>
      </c>
      <c r="E291" s="42"/>
      <c r="F291" s="258" t="s">
        <v>503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409</v>
      </c>
      <c r="AU291" s="19" t="s">
        <v>86</v>
      </c>
    </row>
    <row r="292" s="2" customFormat="1" ht="24.15" customHeight="1">
      <c r="A292" s="40"/>
      <c r="B292" s="41"/>
      <c r="C292" s="206" t="s">
        <v>504</v>
      </c>
      <c r="D292" s="206" t="s">
        <v>132</v>
      </c>
      <c r="E292" s="207" t="s">
        <v>505</v>
      </c>
      <c r="F292" s="208" t="s">
        <v>506</v>
      </c>
      <c r="G292" s="209" t="s">
        <v>507</v>
      </c>
      <c r="H292" s="210">
        <v>4</v>
      </c>
      <c r="I292" s="211"/>
      <c r="J292" s="212">
        <f>ROUND(I292*H292,2)</f>
        <v>0</v>
      </c>
      <c r="K292" s="208" t="s">
        <v>21</v>
      </c>
      <c r="L292" s="46"/>
      <c r="M292" s="213" t="s">
        <v>21</v>
      </c>
      <c r="N292" s="214" t="s">
        <v>47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137</v>
      </c>
      <c r="AT292" s="217" t="s">
        <v>132</v>
      </c>
      <c r="AU292" s="217" t="s">
        <v>86</v>
      </c>
      <c r="AY292" s="19" t="s">
        <v>129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84</v>
      </c>
      <c r="BK292" s="218">
        <f>ROUND(I292*H292,2)</f>
        <v>0</v>
      </c>
      <c r="BL292" s="19" t="s">
        <v>137</v>
      </c>
      <c r="BM292" s="217" t="s">
        <v>508</v>
      </c>
    </row>
    <row r="293" s="2" customFormat="1">
      <c r="A293" s="40"/>
      <c r="B293" s="41"/>
      <c r="C293" s="42"/>
      <c r="D293" s="219" t="s">
        <v>139</v>
      </c>
      <c r="E293" s="42"/>
      <c r="F293" s="220" t="s">
        <v>506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139</v>
      </c>
      <c r="AU293" s="19" t="s">
        <v>86</v>
      </c>
    </row>
    <row r="294" s="2" customFormat="1" ht="37.8" customHeight="1">
      <c r="A294" s="40"/>
      <c r="B294" s="41"/>
      <c r="C294" s="206" t="s">
        <v>509</v>
      </c>
      <c r="D294" s="206" t="s">
        <v>132</v>
      </c>
      <c r="E294" s="207" t="s">
        <v>510</v>
      </c>
      <c r="F294" s="208" t="s">
        <v>511</v>
      </c>
      <c r="G294" s="209" t="s">
        <v>507</v>
      </c>
      <c r="H294" s="210">
        <v>2</v>
      </c>
      <c r="I294" s="211"/>
      <c r="J294" s="212">
        <f>ROUND(I294*H294,2)</f>
        <v>0</v>
      </c>
      <c r="K294" s="208" t="s">
        <v>21</v>
      </c>
      <c r="L294" s="46"/>
      <c r="M294" s="213" t="s">
        <v>21</v>
      </c>
      <c r="N294" s="214" t="s">
        <v>47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137</v>
      </c>
      <c r="AT294" s="217" t="s">
        <v>132</v>
      </c>
      <c r="AU294" s="217" t="s">
        <v>86</v>
      </c>
      <c r="AY294" s="19" t="s">
        <v>129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84</v>
      </c>
      <c r="BK294" s="218">
        <f>ROUND(I294*H294,2)</f>
        <v>0</v>
      </c>
      <c r="BL294" s="19" t="s">
        <v>137</v>
      </c>
      <c r="BM294" s="217" t="s">
        <v>512</v>
      </c>
    </row>
    <row r="295" s="2" customFormat="1">
      <c r="A295" s="40"/>
      <c r="B295" s="41"/>
      <c r="C295" s="42"/>
      <c r="D295" s="219" t="s">
        <v>139</v>
      </c>
      <c r="E295" s="42"/>
      <c r="F295" s="220" t="s">
        <v>513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139</v>
      </c>
      <c r="AU295" s="19" t="s">
        <v>86</v>
      </c>
    </row>
    <row r="296" s="2" customFormat="1" ht="16.5" customHeight="1">
      <c r="A296" s="40"/>
      <c r="B296" s="41"/>
      <c r="C296" s="206" t="s">
        <v>514</v>
      </c>
      <c r="D296" s="206" t="s">
        <v>132</v>
      </c>
      <c r="E296" s="207" t="s">
        <v>515</v>
      </c>
      <c r="F296" s="208" t="s">
        <v>516</v>
      </c>
      <c r="G296" s="209" t="s">
        <v>507</v>
      </c>
      <c r="H296" s="210">
        <v>72</v>
      </c>
      <c r="I296" s="211"/>
      <c r="J296" s="212">
        <f>ROUND(I296*H296,2)</f>
        <v>0</v>
      </c>
      <c r="K296" s="208" t="s">
        <v>21</v>
      </c>
      <c r="L296" s="46"/>
      <c r="M296" s="213" t="s">
        <v>21</v>
      </c>
      <c r="N296" s="214" t="s">
        <v>47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137</v>
      </c>
      <c r="AT296" s="217" t="s">
        <v>132</v>
      </c>
      <c r="AU296" s="217" t="s">
        <v>86</v>
      </c>
      <c r="AY296" s="19" t="s">
        <v>129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84</v>
      </c>
      <c r="BK296" s="218">
        <f>ROUND(I296*H296,2)</f>
        <v>0</v>
      </c>
      <c r="BL296" s="19" t="s">
        <v>137</v>
      </c>
      <c r="BM296" s="217" t="s">
        <v>517</v>
      </c>
    </row>
    <row r="297" s="2" customFormat="1">
      <c r="A297" s="40"/>
      <c r="B297" s="41"/>
      <c r="C297" s="42"/>
      <c r="D297" s="219" t="s">
        <v>139</v>
      </c>
      <c r="E297" s="42"/>
      <c r="F297" s="220" t="s">
        <v>516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139</v>
      </c>
      <c r="AU297" s="19" t="s">
        <v>86</v>
      </c>
    </row>
    <row r="298" s="2" customFormat="1" ht="16.5" customHeight="1">
      <c r="A298" s="40"/>
      <c r="B298" s="41"/>
      <c r="C298" s="206" t="s">
        <v>518</v>
      </c>
      <c r="D298" s="206" t="s">
        <v>132</v>
      </c>
      <c r="E298" s="207" t="s">
        <v>519</v>
      </c>
      <c r="F298" s="208" t="s">
        <v>520</v>
      </c>
      <c r="G298" s="209" t="s">
        <v>507</v>
      </c>
      <c r="H298" s="210">
        <v>8</v>
      </c>
      <c r="I298" s="211"/>
      <c r="J298" s="212">
        <f>ROUND(I298*H298,2)</f>
        <v>0</v>
      </c>
      <c r="K298" s="208" t="s">
        <v>21</v>
      </c>
      <c r="L298" s="46"/>
      <c r="M298" s="213" t="s">
        <v>21</v>
      </c>
      <c r="N298" s="214" t="s">
        <v>47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137</v>
      </c>
      <c r="AT298" s="217" t="s">
        <v>132</v>
      </c>
      <c r="AU298" s="217" t="s">
        <v>86</v>
      </c>
      <c r="AY298" s="19" t="s">
        <v>129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84</v>
      </c>
      <c r="BK298" s="218">
        <f>ROUND(I298*H298,2)</f>
        <v>0</v>
      </c>
      <c r="BL298" s="19" t="s">
        <v>137</v>
      </c>
      <c r="BM298" s="217" t="s">
        <v>521</v>
      </c>
    </row>
    <row r="299" s="2" customFormat="1">
      <c r="A299" s="40"/>
      <c r="B299" s="41"/>
      <c r="C299" s="42"/>
      <c r="D299" s="219" t="s">
        <v>139</v>
      </c>
      <c r="E299" s="42"/>
      <c r="F299" s="220" t="s">
        <v>522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139</v>
      </c>
      <c r="AU299" s="19" t="s">
        <v>86</v>
      </c>
    </row>
    <row r="300" s="2" customFormat="1" ht="37.8" customHeight="1">
      <c r="A300" s="40"/>
      <c r="B300" s="41"/>
      <c r="C300" s="206" t="s">
        <v>523</v>
      </c>
      <c r="D300" s="206" t="s">
        <v>132</v>
      </c>
      <c r="E300" s="207" t="s">
        <v>524</v>
      </c>
      <c r="F300" s="208" t="s">
        <v>525</v>
      </c>
      <c r="G300" s="209" t="s">
        <v>526</v>
      </c>
      <c r="H300" s="259"/>
      <c r="I300" s="211"/>
      <c r="J300" s="212">
        <f>ROUND(I300*H300,2)</f>
        <v>0</v>
      </c>
      <c r="K300" s="208" t="s">
        <v>21</v>
      </c>
      <c r="L300" s="46"/>
      <c r="M300" s="213" t="s">
        <v>21</v>
      </c>
      <c r="N300" s="214" t="s">
        <v>47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137</v>
      </c>
      <c r="AT300" s="217" t="s">
        <v>132</v>
      </c>
      <c r="AU300" s="217" t="s">
        <v>86</v>
      </c>
      <c r="AY300" s="19" t="s">
        <v>129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84</v>
      </c>
      <c r="BK300" s="218">
        <f>ROUND(I300*H300,2)</f>
        <v>0</v>
      </c>
      <c r="BL300" s="19" t="s">
        <v>137</v>
      </c>
      <c r="BM300" s="217" t="s">
        <v>527</v>
      </c>
    </row>
    <row r="301" s="2" customFormat="1">
      <c r="A301" s="40"/>
      <c r="B301" s="41"/>
      <c r="C301" s="42"/>
      <c r="D301" s="219" t="s">
        <v>139</v>
      </c>
      <c r="E301" s="42"/>
      <c r="F301" s="220" t="s">
        <v>528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139</v>
      </c>
      <c r="AU301" s="19" t="s">
        <v>86</v>
      </c>
    </row>
    <row r="302" s="2" customFormat="1" ht="37.8" customHeight="1">
      <c r="A302" s="40"/>
      <c r="B302" s="41"/>
      <c r="C302" s="206" t="s">
        <v>529</v>
      </c>
      <c r="D302" s="206" t="s">
        <v>132</v>
      </c>
      <c r="E302" s="207" t="s">
        <v>530</v>
      </c>
      <c r="F302" s="208" t="s">
        <v>531</v>
      </c>
      <c r="G302" s="209" t="s">
        <v>526</v>
      </c>
      <c r="H302" s="259"/>
      <c r="I302" s="211"/>
      <c r="J302" s="212">
        <f>ROUND(I302*H302,2)</f>
        <v>0</v>
      </c>
      <c r="K302" s="208" t="s">
        <v>21</v>
      </c>
      <c r="L302" s="46"/>
      <c r="M302" s="213" t="s">
        <v>21</v>
      </c>
      <c r="N302" s="214" t="s">
        <v>47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137</v>
      </c>
      <c r="AT302" s="217" t="s">
        <v>132</v>
      </c>
      <c r="AU302" s="217" t="s">
        <v>86</v>
      </c>
      <c r="AY302" s="19" t="s">
        <v>129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84</v>
      </c>
      <c r="BK302" s="218">
        <f>ROUND(I302*H302,2)</f>
        <v>0</v>
      </c>
      <c r="BL302" s="19" t="s">
        <v>137</v>
      </c>
      <c r="BM302" s="217" t="s">
        <v>532</v>
      </c>
    </row>
    <row r="303" s="2" customFormat="1">
      <c r="A303" s="40"/>
      <c r="B303" s="41"/>
      <c r="C303" s="42"/>
      <c r="D303" s="219" t="s">
        <v>139</v>
      </c>
      <c r="E303" s="42"/>
      <c r="F303" s="220" t="s">
        <v>533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139</v>
      </c>
      <c r="AU303" s="19" t="s">
        <v>86</v>
      </c>
    </row>
    <row r="304" s="2" customFormat="1" ht="37.8" customHeight="1">
      <c r="A304" s="40"/>
      <c r="B304" s="41"/>
      <c r="C304" s="206" t="s">
        <v>534</v>
      </c>
      <c r="D304" s="206" t="s">
        <v>132</v>
      </c>
      <c r="E304" s="207" t="s">
        <v>535</v>
      </c>
      <c r="F304" s="208" t="s">
        <v>536</v>
      </c>
      <c r="G304" s="209" t="s">
        <v>252</v>
      </c>
      <c r="H304" s="210">
        <v>1</v>
      </c>
      <c r="I304" s="211"/>
      <c r="J304" s="212">
        <f>ROUND(I304*H304,2)</f>
        <v>0</v>
      </c>
      <c r="K304" s="208" t="s">
        <v>21</v>
      </c>
      <c r="L304" s="46"/>
      <c r="M304" s="213" t="s">
        <v>21</v>
      </c>
      <c r="N304" s="214" t="s">
        <v>47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137</v>
      </c>
      <c r="AT304" s="217" t="s">
        <v>132</v>
      </c>
      <c r="AU304" s="217" t="s">
        <v>86</v>
      </c>
      <c r="AY304" s="19" t="s">
        <v>129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84</v>
      </c>
      <c r="BK304" s="218">
        <f>ROUND(I304*H304,2)</f>
        <v>0</v>
      </c>
      <c r="BL304" s="19" t="s">
        <v>137</v>
      </c>
      <c r="BM304" s="217" t="s">
        <v>537</v>
      </c>
    </row>
    <row r="305" s="2" customFormat="1">
      <c r="A305" s="40"/>
      <c r="B305" s="41"/>
      <c r="C305" s="42"/>
      <c r="D305" s="219" t="s">
        <v>139</v>
      </c>
      <c r="E305" s="42"/>
      <c r="F305" s="220" t="s">
        <v>536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139</v>
      </c>
      <c r="AU305" s="19" t="s">
        <v>86</v>
      </c>
    </row>
    <row r="306" s="2" customFormat="1" ht="24.15" customHeight="1">
      <c r="A306" s="40"/>
      <c r="B306" s="41"/>
      <c r="C306" s="206" t="s">
        <v>538</v>
      </c>
      <c r="D306" s="206" t="s">
        <v>132</v>
      </c>
      <c r="E306" s="207" t="s">
        <v>539</v>
      </c>
      <c r="F306" s="208" t="s">
        <v>540</v>
      </c>
      <c r="G306" s="209" t="s">
        <v>526</v>
      </c>
      <c r="H306" s="259"/>
      <c r="I306" s="211"/>
      <c r="J306" s="212">
        <f>ROUND(I306*H306,2)</f>
        <v>0</v>
      </c>
      <c r="K306" s="208" t="s">
        <v>21</v>
      </c>
      <c r="L306" s="46"/>
      <c r="M306" s="213" t="s">
        <v>21</v>
      </c>
      <c r="N306" s="214" t="s">
        <v>47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137</v>
      </c>
      <c r="AT306" s="217" t="s">
        <v>132</v>
      </c>
      <c r="AU306" s="217" t="s">
        <v>86</v>
      </c>
      <c r="AY306" s="19" t="s">
        <v>129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84</v>
      </c>
      <c r="BK306" s="218">
        <f>ROUND(I306*H306,2)</f>
        <v>0</v>
      </c>
      <c r="BL306" s="19" t="s">
        <v>137</v>
      </c>
      <c r="BM306" s="217" t="s">
        <v>541</v>
      </c>
    </row>
    <row r="307" s="2" customFormat="1">
      <c r="A307" s="40"/>
      <c r="B307" s="41"/>
      <c r="C307" s="42"/>
      <c r="D307" s="219" t="s">
        <v>139</v>
      </c>
      <c r="E307" s="42"/>
      <c r="F307" s="220" t="s">
        <v>542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139</v>
      </c>
      <c r="AU307" s="19" t="s">
        <v>86</v>
      </c>
    </row>
    <row r="308" s="2" customFormat="1" ht="33" customHeight="1">
      <c r="A308" s="40"/>
      <c r="B308" s="41"/>
      <c r="C308" s="206" t="s">
        <v>543</v>
      </c>
      <c r="D308" s="206" t="s">
        <v>132</v>
      </c>
      <c r="E308" s="207" t="s">
        <v>544</v>
      </c>
      <c r="F308" s="208" t="s">
        <v>545</v>
      </c>
      <c r="G308" s="209" t="s">
        <v>526</v>
      </c>
      <c r="H308" s="259"/>
      <c r="I308" s="211"/>
      <c r="J308" s="212">
        <f>ROUND(I308*H308,2)</f>
        <v>0</v>
      </c>
      <c r="K308" s="208" t="s">
        <v>21</v>
      </c>
      <c r="L308" s="46"/>
      <c r="M308" s="213" t="s">
        <v>21</v>
      </c>
      <c r="N308" s="214" t="s">
        <v>47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137</v>
      </c>
      <c r="AT308" s="217" t="s">
        <v>132</v>
      </c>
      <c r="AU308" s="217" t="s">
        <v>86</v>
      </c>
      <c r="AY308" s="19" t="s">
        <v>129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84</v>
      </c>
      <c r="BK308" s="218">
        <f>ROUND(I308*H308,2)</f>
        <v>0</v>
      </c>
      <c r="BL308" s="19" t="s">
        <v>137</v>
      </c>
      <c r="BM308" s="217" t="s">
        <v>546</v>
      </c>
    </row>
    <row r="309" s="2" customFormat="1">
      <c r="A309" s="40"/>
      <c r="B309" s="41"/>
      <c r="C309" s="42"/>
      <c r="D309" s="219" t="s">
        <v>139</v>
      </c>
      <c r="E309" s="42"/>
      <c r="F309" s="220" t="s">
        <v>545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139</v>
      </c>
      <c r="AU309" s="19" t="s">
        <v>86</v>
      </c>
    </row>
    <row r="310" s="2" customFormat="1" ht="37.8" customHeight="1">
      <c r="A310" s="40"/>
      <c r="B310" s="41"/>
      <c r="C310" s="206" t="s">
        <v>547</v>
      </c>
      <c r="D310" s="206" t="s">
        <v>132</v>
      </c>
      <c r="E310" s="207" t="s">
        <v>548</v>
      </c>
      <c r="F310" s="208" t="s">
        <v>549</v>
      </c>
      <c r="G310" s="209" t="s">
        <v>252</v>
      </c>
      <c r="H310" s="210">
        <v>1</v>
      </c>
      <c r="I310" s="211"/>
      <c r="J310" s="212">
        <f>ROUND(I310*H310,2)</f>
        <v>0</v>
      </c>
      <c r="K310" s="208" t="s">
        <v>21</v>
      </c>
      <c r="L310" s="46"/>
      <c r="M310" s="213" t="s">
        <v>21</v>
      </c>
      <c r="N310" s="214" t="s">
        <v>47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137</v>
      </c>
      <c r="AT310" s="217" t="s">
        <v>132</v>
      </c>
      <c r="AU310" s="217" t="s">
        <v>86</v>
      </c>
      <c r="AY310" s="19" t="s">
        <v>129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84</v>
      </c>
      <c r="BK310" s="218">
        <f>ROUND(I310*H310,2)</f>
        <v>0</v>
      </c>
      <c r="BL310" s="19" t="s">
        <v>137</v>
      </c>
      <c r="BM310" s="217" t="s">
        <v>550</v>
      </c>
    </row>
    <row r="311" s="2" customFormat="1">
      <c r="A311" s="40"/>
      <c r="B311" s="41"/>
      <c r="C311" s="42"/>
      <c r="D311" s="219" t="s">
        <v>139</v>
      </c>
      <c r="E311" s="42"/>
      <c r="F311" s="220" t="s">
        <v>549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139</v>
      </c>
      <c r="AU311" s="19" t="s">
        <v>86</v>
      </c>
    </row>
    <row r="312" s="2" customFormat="1" ht="24.15" customHeight="1">
      <c r="A312" s="40"/>
      <c r="B312" s="41"/>
      <c r="C312" s="206" t="s">
        <v>551</v>
      </c>
      <c r="D312" s="206" t="s">
        <v>132</v>
      </c>
      <c r="E312" s="207" t="s">
        <v>552</v>
      </c>
      <c r="F312" s="208" t="s">
        <v>553</v>
      </c>
      <c r="G312" s="209" t="s">
        <v>252</v>
      </c>
      <c r="H312" s="210">
        <v>1</v>
      </c>
      <c r="I312" s="211"/>
      <c r="J312" s="212">
        <f>ROUND(I312*H312,2)</f>
        <v>0</v>
      </c>
      <c r="K312" s="208" t="s">
        <v>21</v>
      </c>
      <c r="L312" s="46"/>
      <c r="M312" s="213" t="s">
        <v>21</v>
      </c>
      <c r="N312" s="214" t="s">
        <v>47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137</v>
      </c>
      <c r="AT312" s="217" t="s">
        <v>132</v>
      </c>
      <c r="AU312" s="217" t="s">
        <v>86</v>
      </c>
      <c r="AY312" s="19" t="s">
        <v>129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84</v>
      </c>
      <c r="BK312" s="218">
        <f>ROUND(I312*H312,2)</f>
        <v>0</v>
      </c>
      <c r="BL312" s="19" t="s">
        <v>137</v>
      </c>
      <c r="BM312" s="217" t="s">
        <v>554</v>
      </c>
    </row>
    <row r="313" s="2" customFormat="1">
      <c r="A313" s="40"/>
      <c r="B313" s="41"/>
      <c r="C313" s="42"/>
      <c r="D313" s="219" t="s">
        <v>139</v>
      </c>
      <c r="E313" s="42"/>
      <c r="F313" s="220" t="s">
        <v>553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86</v>
      </c>
    </row>
    <row r="314" s="2" customFormat="1" ht="24.15" customHeight="1">
      <c r="A314" s="40"/>
      <c r="B314" s="41"/>
      <c r="C314" s="206" t="s">
        <v>555</v>
      </c>
      <c r="D314" s="206" t="s">
        <v>132</v>
      </c>
      <c r="E314" s="207" t="s">
        <v>556</v>
      </c>
      <c r="F314" s="208" t="s">
        <v>557</v>
      </c>
      <c r="G314" s="209" t="s">
        <v>252</v>
      </c>
      <c r="H314" s="210">
        <v>1</v>
      </c>
      <c r="I314" s="211"/>
      <c r="J314" s="212">
        <f>ROUND(I314*H314,2)</f>
        <v>0</v>
      </c>
      <c r="K314" s="208" t="s">
        <v>21</v>
      </c>
      <c r="L314" s="46"/>
      <c r="M314" s="213" t="s">
        <v>21</v>
      </c>
      <c r="N314" s="214" t="s">
        <v>47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137</v>
      </c>
      <c r="AT314" s="217" t="s">
        <v>132</v>
      </c>
      <c r="AU314" s="217" t="s">
        <v>86</v>
      </c>
      <c r="AY314" s="19" t="s">
        <v>129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84</v>
      </c>
      <c r="BK314" s="218">
        <f>ROUND(I314*H314,2)</f>
        <v>0</v>
      </c>
      <c r="BL314" s="19" t="s">
        <v>137</v>
      </c>
      <c r="BM314" s="217" t="s">
        <v>558</v>
      </c>
    </row>
    <row r="315" s="2" customFormat="1">
      <c r="A315" s="40"/>
      <c r="B315" s="41"/>
      <c r="C315" s="42"/>
      <c r="D315" s="219" t="s">
        <v>139</v>
      </c>
      <c r="E315" s="42"/>
      <c r="F315" s="220" t="s">
        <v>557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139</v>
      </c>
      <c r="AU315" s="19" t="s">
        <v>86</v>
      </c>
    </row>
    <row r="316" s="2" customFormat="1" ht="16.5" customHeight="1">
      <c r="A316" s="40"/>
      <c r="B316" s="41"/>
      <c r="C316" s="206" t="s">
        <v>559</v>
      </c>
      <c r="D316" s="206" t="s">
        <v>132</v>
      </c>
      <c r="E316" s="207" t="s">
        <v>560</v>
      </c>
      <c r="F316" s="208" t="s">
        <v>561</v>
      </c>
      <c r="G316" s="209" t="s">
        <v>252</v>
      </c>
      <c r="H316" s="210">
        <v>1</v>
      </c>
      <c r="I316" s="211"/>
      <c r="J316" s="212">
        <f>ROUND(I316*H316,2)</f>
        <v>0</v>
      </c>
      <c r="K316" s="208" t="s">
        <v>21</v>
      </c>
      <c r="L316" s="46"/>
      <c r="M316" s="213" t="s">
        <v>21</v>
      </c>
      <c r="N316" s="214" t="s">
        <v>47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137</v>
      </c>
      <c r="AT316" s="217" t="s">
        <v>132</v>
      </c>
      <c r="AU316" s="217" t="s">
        <v>86</v>
      </c>
      <c r="AY316" s="19" t="s">
        <v>129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84</v>
      </c>
      <c r="BK316" s="218">
        <f>ROUND(I316*H316,2)</f>
        <v>0</v>
      </c>
      <c r="BL316" s="19" t="s">
        <v>137</v>
      </c>
      <c r="BM316" s="217" t="s">
        <v>562</v>
      </c>
    </row>
    <row r="317" s="2" customFormat="1">
      <c r="A317" s="40"/>
      <c r="B317" s="41"/>
      <c r="C317" s="42"/>
      <c r="D317" s="219" t="s">
        <v>139</v>
      </c>
      <c r="E317" s="42"/>
      <c r="F317" s="220" t="s">
        <v>561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139</v>
      </c>
      <c r="AU317" s="19" t="s">
        <v>86</v>
      </c>
    </row>
    <row r="318" s="2" customFormat="1" ht="16.5" customHeight="1">
      <c r="A318" s="40"/>
      <c r="B318" s="41"/>
      <c r="C318" s="206" t="s">
        <v>563</v>
      </c>
      <c r="D318" s="206" t="s">
        <v>132</v>
      </c>
      <c r="E318" s="207" t="s">
        <v>564</v>
      </c>
      <c r="F318" s="208" t="s">
        <v>565</v>
      </c>
      <c r="G318" s="209" t="s">
        <v>526</v>
      </c>
      <c r="H318" s="259"/>
      <c r="I318" s="211"/>
      <c r="J318" s="212">
        <f>ROUND(I318*H318,2)</f>
        <v>0</v>
      </c>
      <c r="K318" s="208" t="s">
        <v>21</v>
      </c>
      <c r="L318" s="46"/>
      <c r="M318" s="213" t="s">
        <v>21</v>
      </c>
      <c r="N318" s="214" t="s">
        <v>47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137</v>
      </c>
      <c r="AT318" s="217" t="s">
        <v>132</v>
      </c>
      <c r="AU318" s="217" t="s">
        <v>86</v>
      </c>
      <c r="AY318" s="19" t="s">
        <v>129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84</v>
      </c>
      <c r="BK318" s="218">
        <f>ROUND(I318*H318,2)</f>
        <v>0</v>
      </c>
      <c r="BL318" s="19" t="s">
        <v>137</v>
      </c>
      <c r="BM318" s="217" t="s">
        <v>566</v>
      </c>
    </row>
    <row r="319" s="2" customFormat="1">
      <c r="A319" s="40"/>
      <c r="B319" s="41"/>
      <c r="C319" s="42"/>
      <c r="D319" s="219" t="s">
        <v>139</v>
      </c>
      <c r="E319" s="42"/>
      <c r="F319" s="220" t="s">
        <v>565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139</v>
      </c>
      <c r="AU319" s="19" t="s">
        <v>86</v>
      </c>
    </row>
    <row r="320" s="12" customFormat="1" ht="22.8" customHeight="1">
      <c r="A320" s="12"/>
      <c r="B320" s="190"/>
      <c r="C320" s="191"/>
      <c r="D320" s="192" t="s">
        <v>75</v>
      </c>
      <c r="E320" s="204" t="s">
        <v>567</v>
      </c>
      <c r="F320" s="204" t="s">
        <v>568</v>
      </c>
      <c r="G320" s="191"/>
      <c r="H320" s="191"/>
      <c r="I320" s="194"/>
      <c r="J320" s="205">
        <f>BK320</f>
        <v>0</v>
      </c>
      <c r="K320" s="191"/>
      <c r="L320" s="196"/>
      <c r="M320" s="197"/>
      <c r="N320" s="198"/>
      <c r="O320" s="198"/>
      <c r="P320" s="199">
        <f>SUM(P321:P330)</f>
        <v>0</v>
      </c>
      <c r="Q320" s="198"/>
      <c r="R320" s="199">
        <f>SUM(R321:R330)</f>
        <v>0.020650000000000002</v>
      </c>
      <c r="S320" s="198"/>
      <c r="T320" s="200">
        <f>SUM(T321:T330)</f>
        <v>1.41235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1" t="s">
        <v>86</v>
      </c>
      <c r="AT320" s="202" t="s">
        <v>75</v>
      </c>
      <c r="AU320" s="202" t="s">
        <v>84</v>
      </c>
      <c r="AY320" s="201" t="s">
        <v>129</v>
      </c>
      <c r="BK320" s="203">
        <f>SUM(BK321:BK330)</f>
        <v>0</v>
      </c>
    </row>
    <row r="321" s="2" customFormat="1" ht="16.5" customHeight="1">
      <c r="A321" s="40"/>
      <c r="B321" s="41"/>
      <c r="C321" s="206" t="s">
        <v>569</v>
      </c>
      <c r="D321" s="206" t="s">
        <v>132</v>
      </c>
      <c r="E321" s="207" t="s">
        <v>570</v>
      </c>
      <c r="F321" s="208" t="s">
        <v>571</v>
      </c>
      <c r="G321" s="209" t="s">
        <v>216</v>
      </c>
      <c r="H321" s="210">
        <v>435</v>
      </c>
      <c r="I321" s="211"/>
      <c r="J321" s="212">
        <f>ROUND(I321*H321,2)</f>
        <v>0</v>
      </c>
      <c r="K321" s="208" t="s">
        <v>136</v>
      </c>
      <c r="L321" s="46"/>
      <c r="M321" s="213" t="s">
        <v>21</v>
      </c>
      <c r="N321" s="214" t="s">
        <v>47</v>
      </c>
      <c r="O321" s="86"/>
      <c r="P321" s="215">
        <f>O321*H321</f>
        <v>0</v>
      </c>
      <c r="Q321" s="215">
        <v>4.0000000000000003E-05</v>
      </c>
      <c r="R321" s="215">
        <f>Q321*H321</f>
        <v>0.017400000000000002</v>
      </c>
      <c r="S321" s="215">
        <v>0.0025400000000000002</v>
      </c>
      <c r="T321" s="216">
        <f>S321*H321</f>
        <v>1.1049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241</v>
      </c>
      <c r="AT321" s="217" t="s">
        <v>132</v>
      </c>
      <c r="AU321" s="217" t="s">
        <v>86</v>
      </c>
      <c r="AY321" s="19" t="s">
        <v>129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84</v>
      </c>
      <c r="BK321" s="218">
        <f>ROUND(I321*H321,2)</f>
        <v>0</v>
      </c>
      <c r="BL321" s="19" t="s">
        <v>241</v>
      </c>
      <c r="BM321" s="217" t="s">
        <v>572</v>
      </c>
    </row>
    <row r="322" s="2" customFormat="1">
      <c r="A322" s="40"/>
      <c r="B322" s="41"/>
      <c r="C322" s="42"/>
      <c r="D322" s="219" t="s">
        <v>139</v>
      </c>
      <c r="E322" s="42"/>
      <c r="F322" s="220" t="s">
        <v>573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139</v>
      </c>
      <c r="AU322" s="19" t="s">
        <v>86</v>
      </c>
    </row>
    <row r="323" s="2" customFormat="1">
      <c r="A323" s="40"/>
      <c r="B323" s="41"/>
      <c r="C323" s="42"/>
      <c r="D323" s="224" t="s">
        <v>141</v>
      </c>
      <c r="E323" s="42"/>
      <c r="F323" s="225" t="s">
        <v>574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141</v>
      </c>
      <c r="AU323" s="19" t="s">
        <v>86</v>
      </c>
    </row>
    <row r="324" s="14" customFormat="1">
      <c r="A324" s="14"/>
      <c r="B324" s="236"/>
      <c r="C324" s="237"/>
      <c r="D324" s="219" t="s">
        <v>160</v>
      </c>
      <c r="E324" s="238" t="s">
        <v>21</v>
      </c>
      <c r="F324" s="239" t="s">
        <v>575</v>
      </c>
      <c r="G324" s="237"/>
      <c r="H324" s="240">
        <v>435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160</v>
      </c>
      <c r="AU324" s="246" t="s">
        <v>86</v>
      </c>
      <c r="AV324" s="14" t="s">
        <v>86</v>
      </c>
      <c r="AW324" s="14" t="s">
        <v>36</v>
      </c>
      <c r="AX324" s="14" t="s">
        <v>76</v>
      </c>
      <c r="AY324" s="246" t="s">
        <v>129</v>
      </c>
    </row>
    <row r="325" s="15" customFormat="1">
      <c r="A325" s="15"/>
      <c r="B325" s="247"/>
      <c r="C325" s="248"/>
      <c r="D325" s="219" t="s">
        <v>160</v>
      </c>
      <c r="E325" s="249" t="s">
        <v>21</v>
      </c>
      <c r="F325" s="250" t="s">
        <v>181</v>
      </c>
      <c r="G325" s="248"/>
      <c r="H325" s="251">
        <v>435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7" t="s">
        <v>160</v>
      </c>
      <c r="AU325" s="257" t="s">
        <v>86</v>
      </c>
      <c r="AV325" s="15" t="s">
        <v>137</v>
      </c>
      <c r="AW325" s="15" t="s">
        <v>36</v>
      </c>
      <c r="AX325" s="15" t="s">
        <v>84</v>
      </c>
      <c r="AY325" s="257" t="s">
        <v>129</v>
      </c>
    </row>
    <row r="326" s="2" customFormat="1" ht="16.5" customHeight="1">
      <c r="A326" s="40"/>
      <c r="B326" s="41"/>
      <c r="C326" s="206" t="s">
        <v>576</v>
      </c>
      <c r="D326" s="206" t="s">
        <v>132</v>
      </c>
      <c r="E326" s="207" t="s">
        <v>577</v>
      </c>
      <c r="F326" s="208" t="s">
        <v>578</v>
      </c>
      <c r="G326" s="209" t="s">
        <v>216</v>
      </c>
      <c r="H326" s="210">
        <v>65</v>
      </c>
      <c r="I326" s="211"/>
      <c r="J326" s="212">
        <f>ROUND(I326*H326,2)</f>
        <v>0</v>
      </c>
      <c r="K326" s="208" t="s">
        <v>136</v>
      </c>
      <c r="L326" s="46"/>
      <c r="M326" s="213" t="s">
        <v>21</v>
      </c>
      <c r="N326" s="214" t="s">
        <v>47</v>
      </c>
      <c r="O326" s="86"/>
      <c r="P326" s="215">
        <f>O326*H326</f>
        <v>0</v>
      </c>
      <c r="Q326" s="215">
        <v>5.0000000000000002E-05</v>
      </c>
      <c r="R326" s="215">
        <f>Q326*H326</f>
        <v>0.0032500000000000003</v>
      </c>
      <c r="S326" s="215">
        <v>0.0047299999999999998</v>
      </c>
      <c r="T326" s="216">
        <f>S326*H326</f>
        <v>0.30745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241</v>
      </c>
      <c r="AT326" s="217" t="s">
        <v>132</v>
      </c>
      <c r="AU326" s="217" t="s">
        <v>86</v>
      </c>
      <c r="AY326" s="19" t="s">
        <v>129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84</v>
      </c>
      <c r="BK326" s="218">
        <f>ROUND(I326*H326,2)</f>
        <v>0</v>
      </c>
      <c r="BL326" s="19" t="s">
        <v>241</v>
      </c>
      <c r="BM326" s="217" t="s">
        <v>579</v>
      </c>
    </row>
    <row r="327" s="2" customFormat="1">
      <c r="A327" s="40"/>
      <c r="B327" s="41"/>
      <c r="C327" s="42"/>
      <c r="D327" s="219" t="s">
        <v>139</v>
      </c>
      <c r="E327" s="42"/>
      <c r="F327" s="220" t="s">
        <v>580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139</v>
      </c>
      <c r="AU327" s="19" t="s">
        <v>86</v>
      </c>
    </row>
    <row r="328" s="2" customFormat="1">
      <c r="A328" s="40"/>
      <c r="B328" s="41"/>
      <c r="C328" s="42"/>
      <c r="D328" s="224" t="s">
        <v>141</v>
      </c>
      <c r="E328" s="42"/>
      <c r="F328" s="225" t="s">
        <v>581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141</v>
      </c>
      <c r="AU328" s="19" t="s">
        <v>86</v>
      </c>
    </row>
    <row r="329" s="14" customFormat="1">
      <c r="A329" s="14"/>
      <c r="B329" s="236"/>
      <c r="C329" s="237"/>
      <c r="D329" s="219" t="s">
        <v>160</v>
      </c>
      <c r="E329" s="238" t="s">
        <v>21</v>
      </c>
      <c r="F329" s="239" t="s">
        <v>582</v>
      </c>
      <c r="G329" s="237"/>
      <c r="H329" s="240">
        <v>65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160</v>
      </c>
      <c r="AU329" s="246" t="s">
        <v>86</v>
      </c>
      <c r="AV329" s="14" t="s">
        <v>86</v>
      </c>
      <c r="AW329" s="14" t="s">
        <v>36</v>
      </c>
      <c r="AX329" s="14" t="s">
        <v>76</v>
      </c>
      <c r="AY329" s="246" t="s">
        <v>129</v>
      </c>
    </row>
    <row r="330" s="15" customFormat="1">
      <c r="A330" s="15"/>
      <c r="B330" s="247"/>
      <c r="C330" s="248"/>
      <c r="D330" s="219" t="s">
        <v>160</v>
      </c>
      <c r="E330" s="249" t="s">
        <v>21</v>
      </c>
      <c r="F330" s="250" t="s">
        <v>181</v>
      </c>
      <c r="G330" s="248"/>
      <c r="H330" s="251">
        <v>65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57" t="s">
        <v>160</v>
      </c>
      <c r="AU330" s="257" t="s">
        <v>86</v>
      </c>
      <c r="AV330" s="15" t="s">
        <v>137</v>
      </c>
      <c r="AW330" s="15" t="s">
        <v>36</v>
      </c>
      <c r="AX330" s="15" t="s">
        <v>84</v>
      </c>
      <c r="AY330" s="257" t="s">
        <v>129</v>
      </c>
    </row>
    <row r="331" s="12" customFormat="1" ht="22.8" customHeight="1">
      <c r="A331" s="12"/>
      <c r="B331" s="190"/>
      <c r="C331" s="191"/>
      <c r="D331" s="192" t="s">
        <v>75</v>
      </c>
      <c r="E331" s="204" t="s">
        <v>583</v>
      </c>
      <c r="F331" s="204" t="s">
        <v>584</v>
      </c>
      <c r="G331" s="191"/>
      <c r="H331" s="191"/>
      <c r="I331" s="194"/>
      <c r="J331" s="205">
        <f>BK331</f>
        <v>0</v>
      </c>
      <c r="K331" s="191"/>
      <c r="L331" s="196"/>
      <c r="M331" s="197"/>
      <c r="N331" s="198"/>
      <c r="O331" s="198"/>
      <c r="P331" s="199">
        <f>SUM(P332:P399)</f>
        <v>0</v>
      </c>
      <c r="Q331" s="198"/>
      <c r="R331" s="199">
        <f>SUM(R332:R399)</f>
        <v>0</v>
      </c>
      <c r="S331" s="198"/>
      <c r="T331" s="200">
        <f>SUM(T332:T399)</f>
        <v>1.0712694999999999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1" t="s">
        <v>86</v>
      </c>
      <c r="AT331" s="202" t="s">
        <v>75</v>
      </c>
      <c r="AU331" s="202" t="s">
        <v>84</v>
      </c>
      <c r="AY331" s="201" t="s">
        <v>129</v>
      </c>
      <c r="BK331" s="203">
        <f>SUM(BK332:BK399)</f>
        <v>0</v>
      </c>
    </row>
    <row r="332" s="2" customFormat="1" ht="16.5" customHeight="1">
      <c r="A332" s="40"/>
      <c r="B332" s="41"/>
      <c r="C332" s="206" t="s">
        <v>585</v>
      </c>
      <c r="D332" s="206" t="s">
        <v>132</v>
      </c>
      <c r="E332" s="207" t="s">
        <v>586</v>
      </c>
      <c r="F332" s="208" t="s">
        <v>587</v>
      </c>
      <c r="G332" s="209" t="s">
        <v>156</v>
      </c>
      <c r="H332" s="210">
        <v>101.34999999999999</v>
      </c>
      <c r="I332" s="211"/>
      <c r="J332" s="212">
        <f>ROUND(I332*H332,2)</f>
        <v>0</v>
      </c>
      <c r="K332" s="208" t="s">
        <v>136</v>
      </c>
      <c r="L332" s="46"/>
      <c r="M332" s="213" t="s">
        <v>21</v>
      </c>
      <c r="N332" s="214" t="s">
        <v>47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0.01057</v>
      </c>
      <c r="T332" s="216">
        <f>S332*H332</f>
        <v>1.0712694999999999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241</v>
      </c>
      <c r="AT332" s="217" t="s">
        <v>132</v>
      </c>
      <c r="AU332" s="217" t="s">
        <v>86</v>
      </c>
      <c r="AY332" s="19" t="s">
        <v>129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84</v>
      </c>
      <c r="BK332" s="218">
        <f>ROUND(I332*H332,2)</f>
        <v>0</v>
      </c>
      <c r="BL332" s="19" t="s">
        <v>241</v>
      </c>
      <c r="BM332" s="217" t="s">
        <v>588</v>
      </c>
    </row>
    <row r="333" s="2" customFormat="1">
      <c r="A333" s="40"/>
      <c r="B333" s="41"/>
      <c r="C333" s="42"/>
      <c r="D333" s="219" t="s">
        <v>139</v>
      </c>
      <c r="E333" s="42"/>
      <c r="F333" s="220" t="s">
        <v>589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139</v>
      </c>
      <c r="AU333" s="19" t="s">
        <v>86</v>
      </c>
    </row>
    <row r="334" s="2" customFormat="1">
      <c r="A334" s="40"/>
      <c r="B334" s="41"/>
      <c r="C334" s="42"/>
      <c r="D334" s="224" t="s">
        <v>141</v>
      </c>
      <c r="E334" s="42"/>
      <c r="F334" s="225" t="s">
        <v>590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141</v>
      </c>
      <c r="AU334" s="19" t="s">
        <v>86</v>
      </c>
    </row>
    <row r="335" s="14" customFormat="1">
      <c r="A335" s="14"/>
      <c r="B335" s="236"/>
      <c r="C335" s="237"/>
      <c r="D335" s="219" t="s">
        <v>160</v>
      </c>
      <c r="E335" s="238" t="s">
        <v>21</v>
      </c>
      <c r="F335" s="239" t="s">
        <v>591</v>
      </c>
      <c r="G335" s="237"/>
      <c r="H335" s="240">
        <v>0.75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160</v>
      </c>
      <c r="AU335" s="246" t="s">
        <v>86</v>
      </c>
      <c r="AV335" s="14" t="s">
        <v>86</v>
      </c>
      <c r="AW335" s="14" t="s">
        <v>36</v>
      </c>
      <c r="AX335" s="14" t="s">
        <v>76</v>
      </c>
      <c r="AY335" s="246" t="s">
        <v>129</v>
      </c>
    </row>
    <row r="336" s="14" customFormat="1">
      <c r="A336" s="14"/>
      <c r="B336" s="236"/>
      <c r="C336" s="237"/>
      <c r="D336" s="219" t="s">
        <v>160</v>
      </c>
      <c r="E336" s="238" t="s">
        <v>21</v>
      </c>
      <c r="F336" s="239" t="s">
        <v>592</v>
      </c>
      <c r="G336" s="237"/>
      <c r="H336" s="240">
        <v>0.71999999999999997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160</v>
      </c>
      <c r="AU336" s="246" t="s">
        <v>86</v>
      </c>
      <c r="AV336" s="14" t="s">
        <v>86</v>
      </c>
      <c r="AW336" s="14" t="s">
        <v>36</v>
      </c>
      <c r="AX336" s="14" t="s">
        <v>76</v>
      </c>
      <c r="AY336" s="246" t="s">
        <v>129</v>
      </c>
    </row>
    <row r="337" s="14" customFormat="1">
      <c r="A337" s="14"/>
      <c r="B337" s="236"/>
      <c r="C337" s="237"/>
      <c r="D337" s="219" t="s">
        <v>160</v>
      </c>
      <c r="E337" s="238" t="s">
        <v>21</v>
      </c>
      <c r="F337" s="239" t="s">
        <v>593</v>
      </c>
      <c r="G337" s="237"/>
      <c r="H337" s="240">
        <v>0.95999999999999996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160</v>
      </c>
      <c r="AU337" s="246" t="s">
        <v>86</v>
      </c>
      <c r="AV337" s="14" t="s">
        <v>86</v>
      </c>
      <c r="AW337" s="14" t="s">
        <v>36</v>
      </c>
      <c r="AX337" s="14" t="s">
        <v>76</v>
      </c>
      <c r="AY337" s="246" t="s">
        <v>129</v>
      </c>
    </row>
    <row r="338" s="14" customFormat="1">
      <c r="A338" s="14"/>
      <c r="B338" s="236"/>
      <c r="C338" s="237"/>
      <c r="D338" s="219" t="s">
        <v>160</v>
      </c>
      <c r="E338" s="238" t="s">
        <v>21</v>
      </c>
      <c r="F338" s="239" t="s">
        <v>594</v>
      </c>
      <c r="G338" s="237"/>
      <c r="H338" s="240">
        <v>1.26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160</v>
      </c>
      <c r="AU338" s="246" t="s">
        <v>86</v>
      </c>
      <c r="AV338" s="14" t="s">
        <v>86</v>
      </c>
      <c r="AW338" s="14" t="s">
        <v>36</v>
      </c>
      <c r="AX338" s="14" t="s">
        <v>76</v>
      </c>
      <c r="AY338" s="246" t="s">
        <v>129</v>
      </c>
    </row>
    <row r="339" s="14" customFormat="1">
      <c r="A339" s="14"/>
      <c r="B339" s="236"/>
      <c r="C339" s="237"/>
      <c r="D339" s="219" t="s">
        <v>160</v>
      </c>
      <c r="E339" s="238" t="s">
        <v>21</v>
      </c>
      <c r="F339" s="239" t="s">
        <v>595</v>
      </c>
      <c r="G339" s="237"/>
      <c r="H339" s="240">
        <v>0.25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160</v>
      </c>
      <c r="AU339" s="246" t="s">
        <v>86</v>
      </c>
      <c r="AV339" s="14" t="s">
        <v>86</v>
      </c>
      <c r="AW339" s="14" t="s">
        <v>36</v>
      </c>
      <c r="AX339" s="14" t="s">
        <v>76</v>
      </c>
      <c r="AY339" s="246" t="s">
        <v>129</v>
      </c>
    </row>
    <row r="340" s="14" customFormat="1">
      <c r="A340" s="14"/>
      <c r="B340" s="236"/>
      <c r="C340" s="237"/>
      <c r="D340" s="219" t="s">
        <v>160</v>
      </c>
      <c r="E340" s="238" t="s">
        <v>21</v>
      </c>
      <c r="F340" s="239" t="s">
        <v>596</v>
      </c>
      <c r="G340" s="237"/>
      <c r="H340" s="240">
        <v>0.29999999999999999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160</v>
      </c>
      <c r="AU340" s="246" t="s">
        <v>86</v>
      </c>
      <c r="AV340" s="14" t="s">
        <v>86</v>
      </c>
      <c r="AW340" s="14" t="s">
        <v>36</v>
      </c>
      <c r="AX340" s="14" t="s">
        <v>76</v>
      </c>
      <c r="AY340" s="246" t="s">
        <v>129</v>
      </c>
    </row>
    <row r="341" s="14" customFormat="1">
      <c r="A341" s="14"/>
      <c r="B341" s="236"/>
      <c r="C341" s="237"/>
      <c r="D341" s="219" t="s">
        <v>160</v>
      </c>
      <c r="E341" s="238" t="s">
        <v>21</v>
      </c>
      <c r="F341" s="239" t="s">
        <v>597</v>
      </c>
      <c r="G341" s="237"/>
      <c r="H341" s="240">
        <v>1.2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160</v>
      </c>
      <c r="AU341" s="246" t="s">
        <v>86</v>
      </c>
      <c r="AV341" s="14" t="s">
        <v>86</v>
      </c>
      <c r="AW341" s="14" t="s">
        <v>36</v>
      </c>
      <c r="AX341" s="14" t="s">
        <v>76</v>
      </c>
      <c r="AY341" s="246" t="s">
        <v>129</v>
      </c>
    </row>
    <row r="342" s="14" customFormat="1">
      <c r="A342" s="14"/>
      <c r="B342" s="236"/>
      <c r="C342" s="237"/>
      <c r="D342" s="219" t="s">
        <v>160</v>
      </c>
      <c r="E342" s="238" t="s">
        <v>21</v>
      </c>
      <c r="F342" s="239" t="s">
        <v>598</v>
      </c>
      <c r="G342" s="237"/>
      <c r="H342" s="240">
        <v>22.68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160</v>
      </c>
      <c r="AU342" s="246" t="s">
        <v>86</v>
      </c>
      <c r="AV342" s="14" t="s">
        <v>86</v>
      </c>
      <c r="AW342" s="14" t="s">
        <v>36</v>
      </c>
      <c r="AX342" s="14" t="s">
        <v>76</v>
      </c>
      <c r="AY342" s="246" t="s">
        <v>129</v>
      </c>
    </row>
    <row r="343" s="14" customFormat="1">
      <c r="A343" s="14"/>
      <c r="B343" s="236"/>
      <c r="C343" s="237"/>
      <c r="D343" s="219" t="s">
        <v>160</v>
      </c>
      <c r="E343" s="238" t="s">
        <v>21</v>
      </c>
      <c r="F343" s="239" t="s">
        <v>599</v>
      </c>
      <c r="G343" s="237"/>
      <c r="H343" s="240">
        <v>0.71999999999999997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160</v>
      </c>
      <c r="AU343" s="246" t="s">
        <v>86</v>
      </c>
      <c r="AV343" s="14" t="s">
        <v>86</v>
      </c>
      <c r="AW343" s="14" t="s">
        <v>36</v>
      </c>
      <c r="AX343" s="14" t="s">
        <v>76</v>
      </c>
      <c r="AY343" s="246" t="s">
        <v>129</v>
      </c>
    </row>
    <row r="344" s="14" customFormat="1">
      <c r="A344" s="14"/>
      <c r="B344" s="236"/>
      <c r="C344" s="237"/>
      <c r="D344" s="219" t="s">
        <v>160</v>
      </c>
      <c r="E344" s="238" t="s">
        <v>21</v>
      </c>
      <c r="F344" s="239" t="s">
        <v>600</v>
      </c>
      <c r="G344" s="237"/>
      <c r="H344" s="240">
        <v>7.29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160</v>
      </c>
      <c r="AU344" s="246" t="s">
        <v>86</v>
      </c>
      <c r="AV344" s="14" t="s">
        <v>86</v>
      </c>
      <c r="AW344" s="14" t="s">
        <v>36</v>
      </c>
      <c r="AX344" s="14" t="s">
        <v>76</v>
      </c>
      <c r="AY344" s="246" t="s">
        <v>129</v>
      </c>
    </row>
    <row r="345" s="14" customFormat="1">
      <c r="A345" s="14"/>
      <c r="B345" s="236"/>
      <c r="C345" s="237"/>
      <c r="D345" s="219" t="s">
        <v>160</v>
      </c>
      <c r="E345" s="238" t="s">
        <v>21</v>
      </c>
      <c r="F345" s="239" t="s">
        <v>601</v>
      </c>
      <c r="G345" s="237"/>
      <c r="H345" s="240">
        <v>0.98999999999999999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160</v>
      </c>
      <c r="AU345" s="246" t="s">
        <v>86</v>
      </c>
      <c r="AV345" s="14" t="s">
        <v>86</v>
      </c>
      <c r="AW345" s="14" t="s">
        <v>36</v>
      </c>
      <c r="AX345" s="14" t="s">
        <v>76</v>
      </c>
      <c r="AY345" s="246" t="s">
        <v>129</v>
      </c>
    </row>
    <row r="346" s="14" customFormat="1">
      <c r="A346" s="14"/>
      <c r="B346" s="236"/>
      <c r="C346" s="237"/>
      <c r="D346" s="219" t="s">
        <v>160</v>
      </c>
      <c r="E346" s="238" t="s">
        <v>21</v>
      </c>
      <c r="F346" s="239" t="s">
        <v>602</v>
      </c>
      <c r="G346" s="237"/>
      <c r="H346" s="240">
        <v>1.8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160</v>
      </c>
      <c r="AU346" s="246" t="s">
        <v>86</v>
      </c>
      <c r="AV346" s="14" t="s">
        <v>86</v>
      </c>
      <c r="AW346" s="14" t="s">
        <v>36</v>
      </c>
      <c r="AX346" s="14" t="s">
        <v>76</v>
      </c>
      <c r="AY346" s="246" t="s">
        <v>129</v>
      </c>
    </row>
    <row r="347" s="14" customFormat="1">
      <c r="A347" s="14"/>
      <c r="B347" s="236"/>
      <c r="C347" s="237"/>
      <c r="D347" s="219" t="s">
        <v>160</v>
      </c>
      <c r="E347" s="238" t="s">
        <v>21</v>
      </c>
      <c r="F347" s="239" t="s">
        <v>603</v>
      </c>
      <c r="G347" s="237"/>
      <c r="H347" s="240">
        <v>1.0800000000000001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160</v>
      </c>
      <c r="AU347" s="246" t="s">
        <v>86</v>
      </c>
      <c r="AV347" s="14" t="s">
        <v>86</v>
      </c>
      <c r="AW347" s="14" t="s">
        <v>36</v>
      </c>
      <c r="AX347" s="14" t="s">
        <v>76</v>
      </c>
      <c r="AY347" s="246" t="s">
        <v>129</v>
      </c>
    </row>
    <row r="348" s="14" customFormat="1">
      <c r="A348" s="14"/>
      <c r="B348" s="236"/>
      <c r="C348" s="237"/>
      <c r="D348" s="219" t="s">
        <v>160</v>
      </c>
      <c r="E348" s="238" t="s">
        <v>21</v>
      </c>
      <c r="F348" s="239" t="s">
        <v>604</v>
      </c>
      <c r="G348" s="237"/>
      <c r="H348" s="240">
        <v>6.2999999999999998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160</v>
      </c>
      <c r="AU348" s="246" t="s">
        <v>86</v>
      </c>
      <c r="AV348" s="14" t="s">
        <v>86</v>
      </c>
      <c r="AW348" s="14" t="s">
        <v>36</v>
      </c>
      <c r="AX348" s="14" t="s">
        <v>76</v>
      </c>
      <c r="AY348" s="246" t="s">
        <v>129</v>
      </c>
    </row>
    <row r="349" s="14" customFormat="1">
      <c r="A349" s="14"/>
      <c r="B349" s="236"/>
      <c r="C349" s="237"/>
      <c r="D349" s="219" t="s">
        <v>160</v>
      </c>
      <c r="E349" s="238" t="s">
        <v>21</v>
      </c>
      <c r="F349" s="239" t="s">
        <v>605</v>
      </c>
      <c r="G349" s="237"/>
      <c r="H349" s="240">
        <v>2.1600000000000001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6" t="s">
        <v>160</v>
      </c>
      <c r="AU349" s="246" t="s">
        <v>86</v>
      </c>
      <c r="AV349" s="14" t="s">
        <v>86</v>
      </c>
      <c r="AW349" s="14" t="s">
        <v>36</v>
      </c>
      <c r="AX349" s="14" t="s">
        <v>76</v>
      </c>
      <c r="AY349" s="246" t="s">
        <v>129</v>
      </c>
    </row>
    <row r="350" s="14" customFormat="1">
      <c r="A350" s="14"/>
      <c r="B350" s="236"/>
      <c r="C350" s="237"/>
      <c r="D350" s="219" t="s">
        <v>160</v>
      </c>
      <c r="E350" s="238" t="s">
        <v>21</v>
      </c>
      <c r="F350" s="239" t="s">
        <v>606</v>
      </c>
      <c r="G350" s="237"/>
      <c r="H350" s="240">
        <v>0.59999999999999998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160</v>
      </c>
      <c r="AU350" s="246" t="s">
        <v>86</v>
      </c>
      <c r="AV350" s="14" t="s">
        <v>86</v>
      </c>
      <c r="AW350" s="14" t="s">
        <v>36</v>
      </c>
      <c r="AX350" s="14" t="s">
        <v>76</v>
      </c>
      <c r="AY350" s="246" t="s">
        <v>129</v>
      </c>
    </row>
    <row r="351" s="14" customFormat="1">
      <c r="A351" s="14"/>
      <c r="B351" s="236"/>
      <c r="C351" s="237"/>
      <c r="D351" s="219" t="s">
        <v>160</v>
      </c>
      <c r="E351" s="238" t="s">
        <v>21</v>
      </c>
      <c r="F351" s="239" t="s">
        <v>592</v>
      </c>
      <c r="G351" s="237"/>
      <c r="H351" s="240">
        <v>0.71999999999999997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160</v>
      </c>
      <c r="AU351" s="246" t="s">
        <v>86</v>
      </c>
      <c r="AV351" s="14" t="s">
        <v>86</v>
      </c>
      <c r="AW351" s="14" t="s">
        <v>36</v>
      </c>
      <c r="AX351" s="14" t="s">
        <v>76</v>
      </c>
      <c r="AY351" s="246" t="s">
        <v>129</v>
      </c>
    </row>
    <row r="352" s="14" customFormat="1">
      <c r="A352" s="14"/>
      <c r="B352" s="236"/>
      <c r="C352" s="237"/>
      <c r="D352" s="219" t="s">
        <v>160</v>
      </c>
      <c r="E352" s="238" t="s">
        <v>21</v>
      </c>
      <c r="F352" s="239" t="s">
        <v>607</v>
      </c>
      <c r="G352" s="237"/>
      <c r="H352" s="240">
        <v>7.2000000000000002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6" t="s">
        <v>160</v>
      </c>
      <c r="AU352" s="246" t="s">
        <v>86</v>
      </c>
      <c r="AV352" s="14" t="s">
        <v>86</v>
      </c>
      <c r="AW352" s="14" t="s">
        <v>36</v>
      </c>
      <c r="AX352" s="14" t="s">
        <v>76</v>
      </c>
      <c r="AY352" s="246" t="s">
        <v>129</v>
      </c>
    </row>
    <row r="353" s="14" customFormat="1">
      <c r="A353" s="14"/>
      <c r="B353" s="236"/>
      <c r="C353" s="237"/>
      <c r="D353" s="219" t="s">
        <v>160</v>
      </c>
      <c r="E353" s="238" t="s">
        <v>21</v>
      </c>
      <c r="F353" s="239" t="s">
        <v>608</v>
      </c>
      <c r="G353" s="237"/>
      <c r="H353" s="240">
        <v>0.90000000000000002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160</v>
      </c>
      <c r="AU353" s="246" t="s">
        <v>86</v>
      </c>
      <c r="AV353" s="14" t="s">
        <v>86</v>
      </c>
      <c r="AW353" s="14" t="s">
        <v>36</v>
      </c>
      <c r="AX353" s="14" t="s">
        <v>76</v>
      </c>
      <c r="AY353" s="246" t="s">
        <v>129</v>
      </c>
    </row>
    <row r="354" s="14" customFormat="1">
      <c r="A354" s="14"/>
      <c r="B354" s="236"/>
      <c r="C354" s="237"/>
      <c r="D354" s="219" t="s">
        <v>160</v>
      </c>
      <c r="E354" s="238" t="s">
        <v>21</v>
      </c>
      <c r="F354" s="239" t="s">
        <v>603</v>
      </c>
      <c r="G354" s="237"/>
      <c r="H354" s="240">
        <v>1.0800000000000001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160</v>
      </c>
      <c r="AU354" s="246" t="s">
        <v>86</v>
      </c>
      <c r="AV354" s="14" t="s">
        <v>86</v>
      </c>
      <c r="AW354" s="14" t="s">
        <v>36</v>
      </c>
      <c r="AX354" s="14" t="s">
        <v>76</v>
      </c>
      <c r="AY354" s="246" t="s">
        <v>129</v>
      </c>
    </row>
    <row r="355" s="14" customFormat="1">
      <c r="A355" s="14"/>
      <c r="B355" s="236"/>
      <c r="C355" s="237"/>
      <c r="D355" s="219" t="s">
        <v>160</v>
      </c>
      <c r="E355" s="238" t="s">
        <v>21</v>
      </c>
      <c r="F355" s="239" t="s">
        <v>609</v>
      </c>
      <c r="G355" s="237"/>
      <c r="H355" s="240">
        <v>10.08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160</v>
      </c>
      <c r="AU355" s="246" t="s">
        <v>86</v>
      </c>
      <c r="AV355" s="14" t="s">
        <v>86</v>
      </c>
      <c r="AW355" s="14" t="s">
        <v>36</v>
      </c>
      <c r="AX355" s="14" t="s">
        <v>76</v>
      </c>
      <c r="AY355" s="246" t="s">
        <v>129</v>
      </c>
    </row>
    <row r="356" s="14" customFormat="1">
      <c r="A356" s="14"/>
      <c r="B356" s="236"/>
      <c r="C356" s="237"/>
      <c r="D356" s="219" t="s">
        <v>160</v>
      </c>
      <c r="E356" s="238" t="s">
        <v>21</v>
      </c>
      <c r="F356" s="239" t="s">
        <v>610</v>
      </c>
      <c r="G356" s="237"/>
      <c r="H356" s="240">
        <v>2.8799999999999999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160</v>
      </c>
      <c r="AU356" s="246" t="s">
        <v>86</v>
      </c>
      <c r="AV356" s="14" t="s">
        <v>86</v>
      </c>
      <c r="AW356" s="14" t="s">
        <v>36</v>
      </c>
      <c r="AX356" s="14" t="s">
        <v>76</v>
      </c>
      <c r="AY356" s="246" t="s">
        <v>129</v>
      </c>
    </row>
    <row r="357" s="14" customFormat="1">
      <c r="A357" s="14"/>
      <c r="B357" s="236"/>
      <c r="C357" s="237"/>
      <c r="D357" s="219" t="s">
        <v>160</v>
      </c>
      <c r="E357" s="238" t="s">
        <v>21</v>
      </c>
      <c r="F357" s="239" t="s">
        <v>611</v>
      </c>
      <c r="G357" s="237"/>
      <c r="H357" s="240">
        <v>9.7200000000000006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160</v>
      </c>
      <c r="AU357" s="246" t="s">
        <v>86</v>
      </c>
      <c r="AV357" s="14" t="s">
        <v>86</v>
      </c>
      <c r="AW357" s="14" t="s">
        <v>36</v>
      </c>
      <c r="AX357" s="14" t="s">
        <v>76</v>
      </c>
      <c r="AY357" s="246" t="s">
        <v>129</v>
      </c>
    </row>
    <row r="358" s="14" customFormat="1">
      <c r="A358" s="14"/>
      <c r="B358" s="236"/>
      <c r="C358" s="237"/>
      <c r="D358" s="219" t="s">
        <v>160</v>
      </c>
      <c r="E358" s="238" t="s">
        <v>21</v>
      </c>
      <c r="F358" s="239" t="s">
        <v>612</v>
      </c>
      <c r="G358" s="237"/>
      <c r="H358" s="240">
        <v>0.90000000000000002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160</v>
      </c>
      <c r="AU358" s="246" t="s">
        <v>86</v>
      </c>
      <c r="AV358" s="14" t="s">
        <v>86</v>
      </c>
      <c r="AW358" s="14" t="s">
        <v>36</v>
      </c>
      <c r="AX358" s="14" t="s">
        <v>76</v>
      </c>
      <c r="AY358" s="246" t="s">
        <v>129</v>
      </c>
    </row>
    <row r="359" s="14" customFormat="1">
      <c r="A359" s="14"/>
      <c r="B359" s="236"/>
      <c r="C359" s="237"/>
      <c r="D359" s="219" t="s">
        <v>160</v>
      </c>
      <c r="E359" s="238" t="s">
        <v>21</v>
      </c>
      <c r="F359" s="239" t="s">
        <v>613</v>
      </c>
      <c r="G359" s="237"/>
      <c r="H359" s="240">
        <v>1.0800000000000001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160</v>
      </c>
      <c r="AU359" s="246" t="s">
        <v>86</v>
      </c>
      <c r="AV359" s="14" t="s">
        <v>86</v>
      </c>
      <c r="AW359" s="14" t="s">
        <v>36</v>
      </c>
      <c r="AX359" s="14" t="s">
        <v>76</v>
      </c>
      <c r="AY359" s="246" t="s">
        <v>129</v>
      </c>
    </row>
    <row r="360" s="14" customFormat="1">
      <c r="A360" s="14"/>
      <c r="B360" s="236"/>
      <c r="C360" s="237"/>
      <c r="D360" s="219" t="s">
        <v>160</v>
      </c>
      <c r="E360" s="238" t="s">
        <v>21</v>
      </c>
      <c r="F360" s="239" t="s">
        <v>614</v>
      </c>
      <c r="G360" s="237"/>
      <c r="H360" s="240">
        <v>8.8200000000000003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6" t="s">
        <v>160</v>
      </c>
      <c r="AU360" s="246" t="s">
        <v>86</v>
      </c>
      <c r="AV360" s="14" t="s">
        <v>86</v>
      </c>
      <c r="AW360" s="14" t="s">
        <v>36</v>
      </c>
      <c r="AX360" s="14" t="s">
        <v>76</v>
      </c>
      <c r="AY360" s="246" t="s">
        <v>129</v>
      </c>
    </row>
    <row r="361" s="14" customFormat="1">
      <c r="A361" s="14"/>
      <c r="B361" s="236"/>
      <c r="C361" s="237"/>
      <c r="D361" s="219" t="s">
        <v>160</v>
      </c>
      <c r="E361" s="238" t="s">
        <v>21</v>
      </c>
      <c r="F361" s="239" t="s">
        <v>615</v>
      </c>
      <c r="G361" s="237"/>
      <c r="H361" s="240">
        <v>1.44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160</v>
      </c>
      <c r="AU361" s="246" t="s">
        <v>86</v>
      </c>
      <c r="AV361" s="14" t="s">
        <v>86</v>
      </c>
      <c r="AW361" s="14" t="s">
        <v>36</v>
      </c>
      <c r="AX361" s="14" t="s">
        <v>76</v>
      </c>
      <c r="AY361" s="246" t="s">
        <v>129</v>
      </c>
    </row>
    <row r="362" s="14" customFormat="1">
      <c r="A362" s="14"/>
      <c r="B362" s="236"/>
      <c r="C362" s="237"/>
      <c r="D362" s="219" t="s">
        <v>160</v>
      </c>
      <c r="E362" s="238" t="s">
        <v>21</v>
      </c>
      <c r="F362" s="239" t="s">
        <v>616</v>
      </c>
      <c r="G362" s="237"/>
      <c r="H362" s="240">
        <v>0.81000000000000005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160</v>
      </c>
      <c r="AU362" s="246" t="s">
        <v>86</v>
      </c>
      <c r="AV362" s="14" t="s">
        <v>86</v>
      </c>
      <c r="AW362" s="14" t="s">
        <v>36</v>
      </c>
      <c r="AX362" s="14" t="s">
        <v>76</v>
      </c>
      <c r="AY362" s="246" t="s">
        <v>129</v>
      </c>
    </row>
    <row r="363" s="14" customFormat="1">
      <c r="A363" s="14"/>
      <c r="B363" s="236"/>
      <c r="C363" s="237"/>
      <c r="D363" s="219" t="s">
        <v>160</v>
      </c>
      <c r="E363" s="238" t="s">
        <v>21</v>
      </c>
      <c r="F363" s="239" t="s">
        <v>617</v>
      </c>
      <c r="G363" s="237"/>
      <c r="H363" s="240">
        <v>3.7799999999999998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160</v>
      </c>
      <c r="AU363" s="246" t="s">
        <v>86</v>
      </c>
      <c r="AV363" s="14" t="s">
        <v>86</v>
      </c>
      <c r="AW363" s="14" t="s">
        <v>36</v>
      </c>
      <c r="AX363" s="14" t="s">
        <v>76</v>
      </c>
      <c r="AY363" s="246" t="s">
        <v>129</v>
      </c>
    </row>
    <row r="364" s="14" customFormat="1">
      <c r="A364" s="14"/>
      <c r="B364" s="236"/>
      <c r="C364" s="237"/>
      <c r="D364" s="219" t="s">
        <v>160</v>
      </c>
      <c r="E364" s="238" t="s">
        <v>21</v>
      </c>
      <c r="F364" s="239" t="s">
        <v>618</v>
      </c>
      <c r="G364" s="237"/>
      <c r="H364" s="240">
        <v>2.8799999999999999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160</v>
      </c>
      <c r="AU364" s="246" t="s">
        <v>86</v>
      </c>
      <c r="AV364" s="14" t="s">
        <v>86</v>
      </c>
      <c r="AW364" s="14" t="s">
        <v>36</v>
      </c>
      <c r="AX364" s="14" t="s">
        <v>76</v>
      </c>
      <c r="AY364" s="246" t="s">
        <v>129</v>
      </c>
    </row>
    <row r="365" s="15" customFormat="1">
      <c r="A365" s="15"/>
      <c r="B365" s="247"/>
      <c r="C365" s="248"/>
      <c r="D365" s="219" t="s">
        <v>160</v>
      </c>
      <c r="E365" s="249" t="s">
        <v>21</v>
      </c>
      <c r="F365" s="250" t="s">
        <v>181</v>
      </c>
      <c r="G365" s="248"/>
      <c r="H365" s="251">
        <v>101.34999999999999</v>
      </c>
      <c r="I365" s="252"/>
      <c r="J365" s="248"/>
      <c r="K365" s="248"/>
      <c r="L365" s="253"/>
      <c r="M365" s="254"/>
      <c r="N365" s="255"/>
      <c r="O365" s="255"/>
      <c r="P365" s="255"/>
      <c r="Q365" s="255"/>
      <c r="R365" s="255"/>
      <c r="S365" s="255"/>
      <c r="T365" s="256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57" t="s">
        <v>160</v>
      </c>
      <c r="AU365" s="257" t="s">
        <v>86</v>
      </c>
      <c r="AV365" s="15" t="s">
        <v>137</v>
      </c>
      <c r="AW365" s="15" t="s">
        <v>36</v>
      </c>
      <c r="AX365" s="15" t="s">
        <v>84</v>
      </c>
      <c r="AY365" s="257" t="s">
        <v>129</v>
      </c>
    </row>
    <row r="366" s="2" customFormat="1" ht="16.5" customHeight="1">
      <c r="A366" s="40"/>
      <c r="B366" s="41"/>
      <c r="C366" s="206" t="s">
        <v>619</v>
      </c>
      <c r="D366" s="206" t="s">
        <v>132</v>
      </c>
      <c r="E366" s="207" t="s">
        <v>620</v>
      </c>
      <c r="F366" s="208" t="s">
        <v>621</v>
      </c>
      <c r="G366" s="209" t="s">
        <v>156</v>
      </c>
      <c r="H366" s="210">
        <v>101.34999999999999</v>
      </c>
      <c r="I366" s="211"/>
      <c r="J366" s="212">
        <f>ROUND(I366*H366,2)</f>
        <v>0</v>
      </c>
      <c r="K366" s="208" t="s">
        <v>136</v>
      </c>
      <c r="L366" s="46"/>
      <c r="M366" s="213" t="s">
        <v>21</v>
      </c>
      <c r="N366" s="214" t="s">
        <v>47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241</v>
      </c>
      <c r="AT366" s="217" t="s">
        <v>132</v>
      </c>
      <c r="AU366" s="217" t="s">
        <v>86</v>
      </c>
      <c r="AY366" s="19" t="s">
        <v>129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84</v>
      </c>
      <c r="BK366" s="218">
        <f>ROUND(I366*H366,2)</f>
        <v>0</v>
      </c>
      <c r="BL366" s="19" t="s">
        <v>241</v>
      </c>
      <c r="BM366" s="217" t="s">
        <v>622</v>
      </c>
    </row>
    <row r="367" s="2" customFormat="1">
      <c r="A367" s="40"/>
      <c r="B367" s="41"/>
      <c r="C367" s="42"/>
      <c r="D367" s="219" t="s">
        <v>139</v>
      </c>
      <c r="E367" s="42"/>
      <c r="F367" s="220" t="s">
        <v>623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139</v>
      </c>
      <c r="AU367" s="19" t="s">
        <v>86</v>
      </c>
    </row>
    <row r="368" s="2" customFormat="1">
      <c r="A368" s="40"/>
      <c r="B368" s="41"/>
      <c r="C368" s="42"/>
      <c r="D368" s="224" t="s">
        <v>141</v>
      </c>
      <c r="E368" s="42"/>
      <c r="F368" s="225" t="s">
        <v>624</v>
      </c>
      <c r="G368" s="42"/>
      <c r="H368" s="42"/>
      <c r="I368" s="221"/>
      <c r="J368" s="42"/>
      <c r="K368" s="42"/>
      <c r="L368" s="46"/>
      <c r="M368" s="222"/>
      <c r="N368" s="223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141</v>
      </c>
      <c r="AU368" s="19" t="s">
        <v>86</v>
      </c>
    </row>
    <row r="369" s="14" customFormat="1">
      <c r="A369" s="14"/>
      <c r="B369" s="236"/>
      <c r="C369" s="237"/>
      <c r="D369" s="219" t="s">
        <v>160</v>
      </c>
      <c r="E369" s="238" t="s">
        <v>21</v>
      </c>
      <c r="F369" s="239" t="s">
        <v>591</v>
      </c>
      <c r="G369" s="237"/>
      <c r="H369" s="240">
        <v>0.75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160</v>
      </c>
      <c r="AU369" s="246" t="s">
        <v>86</v>
      </c>
      <c r="AV369" s="14" t="s">
        <v>86</v>
      </c>
      <c r="AW369" s="14" t="s">
        <v>36</v>
      </c>
      <c r="AX369" s="14" t="s">
        <v>76</v>
      </c>
      <c r="AY369" s="246" t="s">
        <v>129</v>
      </c>
    </row>
    <row r="370" s="14" customFormat="1">
      <c r="A370" s="14"/>
      <c r="B370" s="236"/>
      <c r="C370" s="237"/>
      <c r="D370" s="219" t="s">
        <v>160</v>
      </c>
      <c r="E370" s="238" t="s">
        <v>21</v>
      </c>
      <c r="F370" s="239" t="s">
        <v>592</v>
      </c>
      <c r="G370" s="237"/>
      <c r="H370" s="240">
        <v>0.71999999999999997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160</v>
      </c>
      <c r="AU370" s="246" t="s">
        <v>86</v>
      </c>
      <c r="AV370" s="14" t="s">
        <v>86</v>
      </c>
      <c r="AW370" s="14" t="s">
        <v>36</v>
      </c>
      <c r="AX370" s="14" t="s">
        <v>76</v>
      </c>
      <c r="AY370" s="246" t="s">
        <v>129</v>
      </c>
    </row>
    <row r="371" s="14" customFormat="1">
      <c r="A371" s="14"/>
      <c r="B371" s="236"/>
      <c r="C371" s="237"/>
      <c r="D371" s="219" t="s">
        <v>160</v>
      </c>
      <c r="E371" s="238" t="s">
        <v>21</v>
      </c>
      <c r="F371" s="239" t="s">
        <v>593</v>
      </c>
      <c r="G371" s="237"/>
      <c r="H371" s="240">
        <v>0.95999999999999996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160</v>
      </c>
      <c r="AU371" s="246" t="s">
        <v>86</v>
      </c>
      <c r="AV371" s="14" t="s">
        <v>86</v>
      </c>
      <c r="AW371" s="14" t="s">
        <v>36</v>
      </c>
      <c r="AX371" s="14" t="s">
        <v>76</v>
      </c>
      <c r="AY371" s="246" t="s">
        <v>129</v>
      </c>
    </row>
    <row r="372" s="14" customFormat="1">
      <c r="A372" s="14"/>
      <c r="B372" s="236"/>
      <c r="C372" s="237"/>
      <c r="D372" s="219" t="s">
        <v>160</v>
      </c>
      <c r="E372" s="238" t="s">
        <v>21</v>
      </c>
      <c r="F372" s="239" t="s">
        <v>594</v>
      </c>
      <c r="G372" s="237"/>
      <c r="H372" s="240">
        <v>1.26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160</v>
      </c>
      <c r="AU372" s="246" t="s">
        <v>86</v>
      </c>
      <c r="AV372" s="14" t="s">
        <v>86</v>
      </c>
      <c r="AW372" s="14" t="s">
        <v>36</v>
      </c>
      <c r="AX372" s="14" t="s">
        <v>76</v>
      </c>
      <c r="AY372" s="246" t="s">
        <v>129</v>
      </c>
    </row>
    <row r="373" s="14" customFormat="1">
      <c r="A373" s="14"/>
      <c r="B373" s="236"/>
      <c r="C373" s="237"/>
      <c r="D373" s="219" t="s">
        <v>160</v>
      </c>
      <c r="E373" s="238" t="s">
        <v>21</v>
      </c>
      <c r="F373" s="239" t="s">
        <v>595</v>
      </c>
      <c r="G373" s="237"/>
      <c r="H373" s="240">
        <v>0.25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6" t="s">
        <v>160</v>
      </c>
      <c r="AU373" s="246" t="s">
        <v>86</v>
      </c>
      <c r="AV373" s="14" t="s">
        <v>86</v>
      </c>
      <c r="AW373" s="14" t="s">
        <v>36</v>
      </c>
      <c r="AX373" s="14" t="s">
        <v>76</v>
      </c>
      <c r="AY373" s="246" t="s">
        <v>129</v>
      </c>
    </row>
    <row r="374" s="14" customFormat="1">
      <c r="A374" s="14"/>
      <c r="B374" s="236"/>
      <c r="C374" s="237"/>
      <c r="D374" s="219" t="s">
        <v>160</v>
      </c>
      <c r="E374" s="238" t="s">
        <v>21</v>
      </c>
      <c r="F374" s="239" t="s">
        <v>596</v>
      </c>
      <c r="G374" s="237"/>
      <c r="H374" s="240">
        <v>0.29999999999999999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160</v>
      </c>
      <c r="AU374" s="246" t="s">
        <v>86</v>
      </c>
      <c r="AV374" s="14" t="s">
        <v>86</v>
      </c>
      <c r="AW374" s="14" t="s">
        <v>36</v>
      </c>
      <c r="AX374" s="14" t="s">
        <v>76</v>
      </c>
      <c r="AY374" s="246" t="s">
        <v>129</v>
      </c>
    </row>
    <row r="375" s="14" customFormat="1">
      <c r="A375" s="14"/>
      <c r="B375" s="236"/>
      <c r="C375" s="237"/>
      <c r="D375" s="219" t="s">
        <v>160</v>
      </c>
      <c r="E375" s="238" t="s">
        <v>21</v>
      </c>
      <c r="F375" s="239" t="s">
        <v>597</v>
      </c>
      <c r="G375" s="237"/>
      <c r="H375" s="240">
        <v>1.2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160</v>
      </c>
      <c r="AU375" s="246" t="s">
        <v>86</v>
      </c>
      <c r="AV375" s="14" t="s">
        <v>86</v>
      </c>
      <c r="AW375" s="14" t="s">
        <v>36</v>
      </c>
      <c r="AX375" s="14" t="s">
        <v>76</v>
      </c>
      <c r="AY375" s="246" t="s">
        <v>129</v>
      </c>
    </row>
    <row r="376" s="14" customFormat="1">
      <c r="A376" s="14"/>
      <c r="B376" s="236"/>
      <c r="C376" s="237"/>
      <c r="D376" s="219" t="s">
        <v>160</v>
      </c>
      <c r="E376" s="238" t="s">
        <v>21</v>
      </c>
      <c r="F376" s="239" t="s">
        <v>598</v>
      </c>
      <c r="G376" s="237"/>
      <c r="H376" s="240">
        <v>22.68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160</v>
      </c>
      <c r="AU376" s="246" t="s">
        <v>86</v>
      </c>
      <c r="AV376" s="14" t="s">
        <v>86</v>
      </c>
      <c r="AW376" s="14" t="s">
        <v>36</v>
      </c>
      <c r="AX376" s="14" t="s">
        <v>76</v>
      </c>
      <c r="AY376" s="246" t="s">
        <v>129</v>
      </c>
    </row>
    <row r="377" s="14" customFormat="1">
      <c r="A377" s="14"/>
      <c r="B377" s="236"/>
      <c r="C377" s="237"/>
      <c r="D377" s="219" t="s">
        <v>160</v>
      </c>
      <c r="E377" s="238" t="s">
        <v>21</v>
      </c>
      <c r="F377" s="239" t="s">
        <v>599</v>
      </c>
      <c r="G377" s="237"/>
      <c r="H377" s="240">
        <v>0.71999999999999997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160</v>
      </c>
      <c r="AU377" s="246" t="s">
        <v>86</v>
      </c>
      <c r="AV377" s="14" t="s">
        <v>86</v>
      </c>
      <c r="AW377" s="14" t="s">
        <v>36</v>
      </c>
      <c r="AX377" s="14" t="s">
        <v>76</v>
      </c>
      <c r="AY377" s="246" t="s">
        <v>129</v>
      </c>
    </row>
    <row r="378" s="14" customFormat="1">
      <c r="A378" s="14"/>
      <c r="B378" s="236"/>
      <c r="C378" s="237"/>
      <c r="D378" s="219" t="s">
        <v>160</v>
      </c>
      <c r="E378" s="238" t="s">
        <v>21</v>
      </c>
      <c r="F378" s="239" t="s">
        <v>600</v>
      </c>
      <c r="G378" s="237"/>
      <c r="H378" s="240">
        <v>7.29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160</v>
      </c>
      <c r="AU378" s="246" t="s">
        <v>86</v>
      </c>
      <c r="AV378" s="14" t="s">
        <v>86</v>
      </c>
      <c r="AW378" s="14" t="s">
        <v>36</v>
      </c>
      <c r="AX378" s="14" t="s">
        <v>76</v>
      </c>
      <c r="AY378" s="246" t="s">
        <v>129</v>
      </c>
    </row>
    <row r="379" s="14" customFormat="1">
      <c r="A379" s="14"/>
      <c r="B379" s="236"/>
      <c r="C379" s="237"/>
      <c r="D379" s="219" t="s">
        <v>160</v>
      </c>
      <c r="E379" s="238" t="s">
        <v>21</v>
      </c>
      <c r="F379" s="239" t="s">
        <v>601</v>
      </c>
      <c r="G379" s="237"/>
      <c r="H379" s="240">
        <v>0.98999999999999999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160</v>
      </c>
      <c r="AU379" s="246" t="s">
        <v>86</v>
      </c>
      <c r="AV379" s="14" t="s">
        <v>86</v>
      </c>
      <c r="AW379" s="14" t="s">
        <v>36</v>
      </c>
      <c r="AX379" s="14" t="s">
        <v>76</v>
      </c>
      <c r="AY379" s="246" t="s">
        <v>129</v>
      </c>
    </row>
    <row r="380" s="14" customFormat="1">
      <c r="A380" s="14"/>
      <c r="B380" s="236"/>
      <c r="C380" s="237"/>
      <c r="D380" s="219" t="s">
        <v>160</v>
      </c>
      <c r="E380" s="238" t="s">
        <v>21</v>
      </c>
      <c r="F380" s="239" t="s">
        <v>602</v>
      </c>
      <c r="G380" s="237"/>
      <c r="H380" s="240">
        <v>1.8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160</v>
      </c>
      <c r="AU380" s="246" t="s">
        <v>86</v>
      </c>
      <c r="AV380" s="14" t="s">
        <v>86</v>
      </c>
      <c r="AW380" s="14" t="s">
        <v>36</v>
      </c>
      <c r="AX380" s="14" t="s">
        <v>76</v>
      </c>
      <c r="AY380" s="246" t="s">
        <v>129</v>
      </c>
    </row>
    <row r="381" s="14" customFormat="1">
      <c r="A381" s="14"/>
      <c r="B381" s="236"/>
      <c r="C381" s="237"/>
      <c r="D381" s="219" t="s">
        <v>160</v>
      </c>
      <c r="E381" s="238" t="s">
        <v>21</v>
      </c>
      <c r="F381" s="239" t="s">
        <v>603</v>
      </c>
      <c r="G381" s="237"/>
      <c r="H381" s="240">
        <v>1.0800000000000001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160</v>
      </c>
      <c r="AU381" s="246" t="s">
        <v>86</v>
      </c>
      <c r="AV381" s="14" t="s">
        <v>86</v>
      </c>
      <c r="AW381" s="14" t="s">
        <v>36</v>
      </c>
      <c r="AX381" s="14" t="s">
        <v>76</v>
      </c>
      <c r="AY381" s="246" t="s">
        <v>129</v>
      </c>
    </row>
    <row r="382" s="14" customFormat="1">
      <c r="A382" s="14"/>
      <c r="B382" s="236"/>
      <c r="C382" s="237"/>
      <c r="D382" s="219" t="s">
        <v>160</v>
      </c>
      <c r="E382" s="238" t="s">
        <v>21</v>
      </c>
      <c r="F382" s="239" t="s">
        <v>604</v>
      </c>
      <c r="G382" s="237"/>
      <c r="H382" s="240">
        <v>6.2999999999999998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160</v>
      </c>
      <c r="AU382" s="246" t="s">
        <v>86</v>
      </c>
      <c r="AV382" s="14" t="s">
        <v>86</v>
      </c>
      <c r="AW382" s="14" t="s">
        <v>36</v>
      </c>
      <c r="AX382" s="14" t="s">
        <v>76</v>
      </c>
      <c r="AY382" s="246" t="s">
        <v>129</v>
      </c>
    </row>
    <row r="383" s="14" customFormat="1">
      <c r="A383" s="14"/>
      <c r="B383" s="236"/>
      <c r="C383" s="237"/>
      <c r="D383" s="219" t="s">
        <v>160</v>
      </c>
      <c r="E383" s="238" t="s">
        <v>21</v>
      </c>
      <c r="F383" s="239" t="s">
        <v>605</v>
      </c>
      <c r="G383" s="237"/>
      <c r="H383" s="240">
        <v>2.1600000000000001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160</v>
      </c>
      <c r="AU383" s="246" t="s">
        <v>86</v>
      </c>
      <c r="AV383" s="14" t="s">
        <v>86</v>
      </c>
      <c r="AW383" s="14" t="s">
        <v>36</v>
      </c>
      <c r="AX383" s="14" t="s">
        <v>76</v>
      </c>
      <c r="AY383" s="246" t="s">
        <v>129</v>
      </c>
    </row>
    <row r="384" s="14" customFormat="1">
      <c r="A384" s="14"/>
      <c r="B384" s="236"/>
      <c r="C384" s="237"/>
      <c r="D384" s="219" t="s">
        <v>160</v>
      </c>
      <c r="E384" s="238" t="s">
        <v>21</v>
      </c>
      <c r="F384" s="239" t="s">
        <v>606</v>
      </c>
      <c r="G384" s="237"/>
      <c r="H384" s="240">
        <v>0.59999999999999998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160</v>
      </c>
      <c r="AU384" s="246" t="s">
        <v>86</v>
      </c>
      <c r="AV384" s="14" t="s">
        <v>86</v>
      </c>
      <c r="AW384" s="14" t="s">
        <v>36</v>
      </c>
      <c r="AX384" s="14" t="s">
        <v>76</v>
      </c>
      <c r="AY384" s="246" t="s">
        <v>129</v>
      </c>
    </row>
    <row r="385" s="14" customFormat="1">
      <c r="A385" s="14"/>
      <c r="B385" s="236"/>
      <c r="C385" s="237"/>
      <c r="D385" s="219" t="s">
        <v>160</v>
      </c>
      <c r="E385" s="238" t="s">
        <v>21</v>
      </c>
      <c r="F385" s="239" t="s">
        <v>592</v>
      </c>
      <c r="G385" s="237"/>
      <c r="H385" s="240">
        <v>0.71999999999999997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6" t="s">
        <v>160</v>
      </c>
      <c r="AU385" s="246" t="s">
        <v>86</v>
      </c>
      <c r="AV385" s="14" t="s">
        <v>86</v>
      </c>
      <c r="AW385" s="14" t="s">
        <v>36</v>
      </c>
      <c r="AX385" s="14" t="s">
        <v>76</v>
      </c>
      <c r="AY385" s="246" t="s">
        <v>129</v>
      </c>
    </row>
    <row r="386" s="14" customFormat="1">
      <c r="A386" s="14"/>
      <c r="B386" s="236"/>
      <c r="C386" s="237"/>
      <c r="D386" s="219" t="s">
        <v>160</v>
      </c>
      <c r="E386" s="238" t="s">
        <v>21</v>
      </c>
      <c r="F386" s="239" t="s">
        <v>607</v>
      </c>
      <c r="G386" s="237"/>
      <c r="H386" s="240">
        <v>7.2000000000000002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160</v>
      </c>
      <c r="AU386" s="246" t="s">
        <v>86</v>
      </c>
      <c r="AV386" s="14" t="s">
        <v>86</v>
      </c>
      <c r="AW386" s="14" t="s">
        <v>36</v>
      </c>
      <c r="AX386" s="14" t="s">
        <v>76</v>
      </c>
      <c r="AY386" s="246" t="s">
        <v>129</v>
      </c>
    </row>
    <row r="387" s="14" customFormat="1">
      <c r="A387" s="14"/>
      <c r="B387" s="236"/>
      <c r="C387" s="237"/>
      <c r="D387" s="219" t="s">
        <v>160</v>
      </c>
      <c r="E387" s="238" t="s">
        <v>21</v>
      </c>
      <c r="F387" s="239" t="s">
        <v>608</v>
      </c>
      <c r="G387" s="237"/>
      <c r="H387" s="240">
        <v>0.90000000000000002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160</v>
      </c>
      <c r="AU387" s="246" t="s">
        <v>86</v>
      </c>
      <c r="AV387" s="14" t="s">
        <v>86</v>
      </c>
      <c r="AW387" s="14" t="s">
        <v>36</v>
      </c>
      <c r="AX387" s="14" t="s">
        <v>76</v>
      </c>
      <c r="AY387" s="246" t="s">
        <v>129</v>
      </c>
    </row>
    <row r="388" s="14" customFormat="1">
      <c r="A388" s="14"/>
      <c r="B388" s="236"/>
      <c r="C388" s="237"/>
      <c r="D388" s="219" t="s">
        <v>160</v>
      </c>
      <c r="E388" s="238" t="s">
        <v>21</v>
      </c>
      <c r="F388" s="239" t="s">
        <v>603</v>
      </c>
      <c r="G388" s="237"/>
      <c r="H388" s="240">
        <v>1.0800000000000001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6" t="s">
        <v>160</v>
      </c>
      <c r="AU388" s="246" t="s">
        <v>86</v>
      </c>
      <c r="AV388" s="14" t="s">
        <v>86</v>
      </c>
      <c r="AW388" s="14" t="s">
        <v>36</v>
      </c>
      <c r="AX388" s="14" t="s">
        <v>76</v>
      </c>
      <c r="AY388" s="246" t="s">
        <v>129</v>
      </c>
    </row>
    <row r="389" s="14" customFormat="1">
      <c r="A389" s="14"/>
      <c r="B389" s="236"/>
      <c r="C389" s="237"/>
      <c r="D389" s="219" t="s">
        <v>160</v>
      </c>
      <c r="E389" s="238" t="s">
        <v>21</v>
      </c>
      <c r="F389" s="239" t="s">
        <v>609</v>
      </c>
      <c r="G389" s="237"/>
      <c r="H389" s="240">
        <v>10.08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160</v>
      </c>
      <c r="AU389" s="246" t="s">
        <v>86</v>
      </c>
      <c r="AV389" s="14" t="s">
        <v>86</v>
      </c>
      <c r="AW389" s="14" t="s">
        <v>36</v>
      </c>
      <c r="AX389" s="14" t="s">
        <v>76</v>
      </c>
      <c r="AY389" s="246" t="s">
        <v>129</v>
      </c>
    </row>
    <row r="390" s="14" customFormat="1">
      <c r="A390" s="14"/>
      <c r="B390" s="236"/>
      <c r="C390" s="237"/>
      <c r="D390" s="219" t="s">
        <v>160</v>
      </c>
      <c r="E390" s="238" t="s">
        <v>21</v>
      </c>
      <c r="F390" s="239" t="s">
        <v>610</v>
      </c>
      <c r="G390" s="237"/>
      <c r="H390" s="240">
        <v>2.8799999999999999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160</v>
      </c>
      <c r="AU390" s="246" t="s">
        <v>86</v>
      </c>
      <c r="AV390" s="14" t="s">
        <v>86</v>
      </c>
      <c r="AW390" s="14" t="s">
        <v>36</v>
      </c>
      <c r="AX390" s="14" t="s">
        <v>76</v>
      </c>
      <c r="AY390" s="246" t="s">
        <v>129</v>
      </c>
    </row>
    <row r="391" s="14" customFormat="1">
      <c r="A391" s="14"/>
      <c r="B391" s="236"/>
      <c r="C391" s="237"/>
      <c r="D391" s="219" t="s">
        <v>160</v>
      </c>
      <c r="E391" s="238" t="s">
        <v>21</v>
      </c>
      <c r="F391" s="239" t="s">
        <v>611</v>
      </c>
      <c r="G391" s="237"/>
      <c r="H391" s="240">
        <v>9.7200000000000006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160</v>
      </c>
      <c r="AU391" s="246" t="s">
        <v>86</v>
      </c>
      <c r="AV391" s="14" t="s">
        <v>86</v>
      </c>
      <c r="AW391" s="14" t="s">
        <v>36</v>
      </c>
      <c r="AX391" s="14" t="s">
        <v>76</v>
      </c>
      <c r="AY391" s="246" t="s">
        <v>129</v>
      </c>
    </row>
    <row r="392" s="14" customFormat="1">
      <c r="A392" s="14"/>
      <c r="B392" s="236"/>
      <c r="C392" s="237"/>
      <c r="D392" s="219" t="s">
        <v>160</v>
      </c>
      <c r="E392" s="238" t="s">
        <v>21</v>
      </c>
      <c r="F392" s="239" t="s">
        <v>612</v>
      </c>
      <c r="G392" s="237"/>
      <c r="H392" s="240">
        <v>0.90000000000000002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160</v>
      </c>
      <c r="AU392" s="246" t="s">
        <v>86</v>
      </c>
      <c r="AV392" s="14" t="s">
        <v>86</v>
      </c>
      <c r="AW392" s="14" t="s">
        <v>36</v>
      </c>
      <c r="AX392" s="14" t="s">
        <v>76</v>
      </c>
      <c r="AY392" s="246" t="s">
        <v>129</v>
      </c>
    </row>
    <row r="393" s="14" customFormat="1">
      <c r="A393" s="14"/>
      <c r="B393" s="236"/>
      <c r="C393" s="237"/>
      <c r="D393" s="219" t="s">
        <v>160</v>
      </c>
      <c r="E393" s="238" t="s">
        <v>21</v>
      </c>
      <c r="F393" s="239" t="s">
        <v>613</v>
      </c>
      <c r="G393" s="237"/>
      <c r="H393" s="240">
        <v>1.0800000000000001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160</v>
      </c>
      <c r="AU393" s="246" t="s">
        <v>86</v>
      </c>
      <c r="AV393" s="14" t="s">
        <v>86</v>
      </c>
      <c r="AW393" s="14" t="s">
        <v>36</v>
      </c>
      <c r="AX393" s="14" t="s">
        <v>76</v>
      </c>
      <c r="AY393" s="246" t="s">
        <v>129</v>
      </c>
    </row>
    <row r="394" s="14" customFormat="1">
      <c r="A394" s="14"/>
      <c r="B394" s="236"/>
      <c r="C394" s="237"/>
      <c r="D394" s="219" t="s">
        <v>160</v>
      </c>
      <c r="E394" s="238" t="s">
        <v>21</v>
      </c>
      <c r="F394" s="239" t="s">
        <v>614</v>
      </c>
      <c r="G394" s="237"/>
      <c r="H394" s="240">
        <v>8.8200000000000003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160</v>
      </c>
      <c r="AU394" s="246" t="s">
        <v>86</v>
      </c>
      <c r="AV394" s="14" t="s">
        <v>86</v>
      </c>
      <c r="AW394" s="14" t="s">
        <v>36</v>
      </c>
      <c r="AX394" s="14" t="s">
        <v>76</v>
      </c>
      <c r="AY394" s="246" t="s">
        <v>129</v>
      </c>
    </row>
    <row r="395" s="14" customFormat="1">
      <c r="A395" s="14"/>
      <c r="B395" s="236"/>
      <c r="C395" s="237"/>
      <c r="D395" s="219" t="s">
        <v>160</v>
      </c>
      <c r="E395" s="238" t="s">
        <v>21</v>
      </c>
      <c r="F395" s="239" t="s">
        <v>615</v>
      </c>
      <c r="G395" s="237"/>
      <c r="H395" s="240">
        <v>1.44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160</v>
      </c>
      <c r="AU395" s="246" t="s">
        <v>86</v>
      </c>
      <c r="AV395" s="14" t="s">
        <v>86</v>
      </c>
      <c r="AW395" s="14" t="s">
        <v>36</v>
      </c>
      <c r="AX395" s="14" t="s">
        <v>76</v>
      </c>
      <c r="AY395" s="246" t="s">
        <v>129</v>
      </c>
    </row>
    <row r="396" s="14" customFormat="1">
      <c r="A396" s="14"/>
      <c r="B396" s="236"/>
      <c r="C396" s="237"/>
      <c r="D396" s="219" t="s">
        <v>160</v>
      </c>
      <c r="E396" s="238" t="s">
        <v>21</v>
      </c>
      <c r="F396" s="239" t="s">
        <v>616</v>
      </c>
      <c r="G396" s="237"/>
      <c r="H396" s="240">
        <v>0.81000000000000005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6" t="s">
        <v>160</v>
      </c>
      <c r="AU396" s="246" t="s">
        <v>86</v>
      </c>
      <c r="AV396" s="14" t="s">
        <v>86</v>
      </c>
      <c r="AW396" s="14" t="s">
        <v>36</v>
      </c>
      <c r="AX396" s="14" t="s">
        <v>76</v>
      </c>
      <c r="AY396" s="246" t="s">
        <v>129</v>
      </c>
    </row>
    <row r="397" s="14" customFormat="1">
      <c r="A397" s="14"/>
      <c r="B397" s="236"/>
      <c r="C397" s="237"/>
      <c r="D397" s="219" t="s">
        <v>160</v>
      </c>
      <c r="E397" s="238" t="s">
        <v>21</v>
      </c>
      <c r="F397" s="239" t="s">
        <v>617</v>
      </c>
      <c r="G397" s="237"/>
      <c r="H397" s="240">
        <v>3.7799999999999998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160</v>
      </c>
      <c r="AU397" s="246" t="s">
        <v>86</v>
      </c>
      <c r="AV397" s="14" t="s">
        <v>86</v>
      </c>
      <c r="AW397" s="14" t="s">
        <v>36</v>
      </c>
      <c r="AX397" s="14" t="s">
        <v>76</v>
      </c>
      <c r="AY397" s="246" t="s">
        <v>129</v>
      </c>
    </row>
    <row r="398" s="14" customFormat="1">
      <c r="A398" s="14"/>
      <c r="B398" s="236"/>
      <c r="C398" s="237"/>
      <c r="D398" s="219" t="s">
        <v>160</v>
      </c>
      <c r="E398" s="238" t="s">
        <v>21</v>
      </c>
      <c r="F398" s="239" t="s">
        <v>618</v>
      </c>
      <c r="G398" s="237"/>
      <c r="H398" s="240">
        <v>2.8799999999999999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160</v>
      </c>
      <c r="AU398" s="246" t="s">
        <v>86</v>
      </c>
      <c r="AV398" s="14" t="s">
        <v>86</v>
      </c>
      <c r="AW398" s="14" t="s">
        <v>36</v>
      </c>
      <c r="AX398" s="14" t="s">
        <v>76</v>
      </c>
      <c r="AY398" s="246" t="s">
        <v>129</v>
      </c>
    </row>
    <row r="399" s="15" customFormat="1">
      <c r="A399" s="15"/>
      <c r="B399" s="247"/>
      <c r="C399" s="248"/>
      <c r="D399" s="219" t="s">
        <v>160</v>
      </c>
      <c r="E399" s="249" t="s">
        <v>21</v>
      </c>
      <c r="F399" s="250" t="s">
        <v>181</v>
      </c>
      <c r="G399" s="248"/>
      <c r="H399" s="251">
        <v>101.34999999999999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57" t="s">
        <v>160</v>
      </c>
      <c r="AU399" s="257" t="s">
        <v>86</v>
      </c>
      <c r="AV399" s="15" t="s">
        <v>137</v>
      </c>
      <c r="AW399" s="15" t="s">
        <v>36</v>
      </c>
      <c r="AX399" s="15" t="s">
        <v>84</v>
      </c>
      <c r="AY399" s="257" t="s">
        <v>129</v>
      </c>
    </row>
    <row r="400" s="12" customFormat="1" ht="22.8" customHeight="1">
      <c r="A400" s="12"/>
      <c r="B400" s="190"/>
      <c r="C400" s="191"/>
      <c r="D400" s="192" t="s">
        <v>75</v>
      </c>
      <c r="E400" s="204" t="s">
        <v>625</v>
      </c>
      <c r="F400" s="204" t="s">
        <v>626</v>
      </c>
      <c r="G400" s="191"/>
      <c r="H400" s="191"/>
      <c r="I400" s="194"/>
      <c r="J400" s="205">
        <f>BK400</f>
        <v>0</v>
      </c>
      <c r="K400" s="191"/>
      <c r="L400" s="196"/>
      <c r="M400" s="197"/>
      <c r="N400" s="198"/>
      <c r="O400" s="198"/>
      <c r="P400" s="199">
        <f>SUM(P401:P464)</f>
        <v>0</v>
      </c>
      <c r="Q400" s="198"/>
      <c r="R400" s="199">
        <f>SUM(R401:R464)</f>
        <v>0</v>
      </c>
      <c r="S400" s="198"/>
      <c r="T400" s="200">
        <f>SUM(T401:T464)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1" t="s">
        <v>86</v>
      </c>
      <c r="AT400" s="202" t="s">
        <v>75</v>
      </c>
      <c r="AU400" s="202" t="s">
        <v>84</v>
      </c>
      <c r="AY400" s="201" t="s">
        <v>129</v>
      </c>
      <c r="BK400" s="203">
        <f>SUM(BK401:BK464)</f>
        <v>0</v>
      </c>
    </row>
    <row r="401" s="2" customFormat="1" ht="16.5" customHeight="1">
      <c r="A401" s="40"/>
      <c r="B401" s="41"/>
      <c r="C401" s="206" t="s">
        <v>627</v>
      </c>
      <c r="D401" s="206" t="s">
        <v>132</v>
      </c>
      <c r="E401" s="207" t="s">
        <v>628</v>
      </c>
      <c r="F401" s="208" t="s">
        <v>629</v>
      </c>
      <c r="G401" s="209" t="s">
        <v>252</v>
      </c>
      <c r="H401" s="210">
        <v>12</v>
      </c>
      <c r="I401" s="211"/>
      <c r="J401" s="212">
        <f>ROUND(I401*H401,2)</f>
        <v>0</v>
      </c>
      <c r="K401" s="208" t="s">
        <v>21</v>
      </c>
      <c r="L401" s="46"/>
      <c r="M401" s="213" t="s">
        <v>21</v>
      </c>
      <c r="N401" s="214" t="s">
        <v>47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137</v>
      </c>
      <c r="AT401" s="217" t="s">
        <v>132</v>
      </c>
      <c r="AU401" s="217" t="s">
        <v>86</v>
      </c>
      <c r="AY401" s="19" t="s">
        <v>129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84</v>
      </c>
      <c r="BK401" s="218">
        <f>ROUND(I401*H401,2)</f>
        <v>0</v>
      </c>
      <c r="BL401" s="19" t="s">
        <v>137</v>
      </c>
      <c r="BM401" s="217" t="s">
        <v>630</v>
      </c>
    </row>
    <row r="402" s="2" customFormat="1">
      <c r="A402" s="40"/>
      <c r="B402" s="41"/>
      <c r="C402" s="42"/>
      <c r="D402" s="219" t="s">
        <v>139</v>
      </c>
      <c r="E402" s="42"/>
      <c r="F402" s="220" t="s">
        <v>629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139</v>
      </c>
      <c r="AU402" s="19" t="s">
        <v>86</v>
      </c>
    </row>
    <row r="403" s="2" customFormat="1" ht="16.5" customHeight="1">
      <c r="A403" s="40"/>
      <c r="B403" s="41"/>
      <c r="C403" s="206" t="s">
        <v>631</v>
      </c>
      <c r="D403" s="206" t="s">
        <v>132</v>
      </c>
      <c r="E403" s="207" t="s">
        <v>632</v>
      </c>
      <c r="F403" s="208" t="s">
        <v>633</v>
      </c>
      <c r="G403" s="209" t="s">
        <v>252</v>
      </c>
      <c r="H403" s="210">
        <v>4</v>
      </c>
      <c r="I403" s="211"/>
      <c r="J403" s="212">
        <f>ROUND(I403*H403,2)</f>
        <v>0</v>
      </c>
      <c r="K403" s="208" t="s">
        <v>21</v>
      </c>
      <c r="L403" s="46"/>
      <c r="M403" s="213" t="s">
        <v>21</v>
      </c>
      <c r="N403" s="214" t="s">
        <v>47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137</v>
      </c>
      <c r="AT403" s="217" t="s">
        <v>132</v>
      </c>
      <c r="AU403" s="217" t="s">
        <v>86</v>
      </c>
      <c r="AY403" s="19" t="s">
        <v>129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84</v>
      </c>
      <c r="BK403" s="218">
        <f>ROUND(I403*H403,2)</f>
        <v>0</v>
      </c>
      <c r="BL403" s="19" t="s">
        <v>137</v>
      </c>
      <c r="BM403" s="217" t="s">
        <v>634</v>
      </c>
    </row>
    <row r="404" s="2" customFormat="1">
      <c r="A404" s="40"/>
      <c r="B404" s="41"/>
      <c r="C404" s="42"/>
      <c r="D404" s="219" t="s">
        <v>139</v>
      </c>
      <c r="E404" s="42"/>
      <c r="F404" s="220" t="s">
        <v>633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139</v>
      </c>
      <c r="AU404" s="19" t="s">
        <v>86</v>
      </c>
    </row>
    <row r="405" s="2" customFormat="1" ht="16.5" customHeight="1">
      <c r="A405" s="40"/>
      <c r="B405" s="41"/>
      <c r="C405" s="206" t="s">
        <v>635</v>
      </c>
      <c r="D405" s="206" t="s">
        <v>132</v>
      </c>
      <c r="E405" s="207" t="s">
        <v>636</v>
      </c>
      <c r="F405" s="208" t="s">
        <v>637</v>
      </c>
      <c r="G405" s="209" t="s">
        <v>252</v>
      </c>
      <c r="H405" s="210">
        <v>2</v>
      </c>
      <c r="I405" s="211"/>
      <c r="J405" s="212">
        <f>ROUND(I405*H405,2)</f>
        <v>0</v>
      </c>
      <c r="K405" s="208" t="s">
        <v>21</v>
      </c>
      <c r="L405" s="46"/>
      <c r="M405" s="213" t="s">
        <v>21</v>
      </c>
      <c r="N405" s="214" t="s">
        <v>47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137</v>
      </c>
      <c r="AT405" s="217" t="s">
        <v>132</v>
      </c>
      <c r="AU405" s="217" t="s">
        <v>86</v>
      </c>
      <c r="AY405" s="19" t="s">
        <v>129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84</v>
      </c>
      <c r="BK405" s="218">
        <f>ROUND(I405*H405,2)</f>
        <v>0</v>
      </c>
      <c r="BL405" s="19" t="s">
        <v>137</v>
      </c>
      <c r="BM405" s="217" t="s">
        <v>638</v>
      </c>
    </row>
    <row r="406" s="2" customFormat="1">
      <c r="A406" s="40"/>
      <c r="B406" s="41"/>
      <c r="C406" s="42"/>
      <c r="D406" s="219" t="s">
        <v>139</v>
      </c>
      <c r="E406" s="42"/>
      <c r="F406" s="220" t="s">
        <v>637</v>
      </c>
      <c r="G406" s="42"/>
      <c r="H406" s="42"/>
      <c r="I406" s="221"/>
      <c r="J406" s="42"/>
      <c r="K406" s="42"/>
      <c r="L406" s="46"/>
      <c r="M406" s="222"/>
      <c r="N406" s="223"/>
      <c r="O406" s="86"/>
      <c r="P406" s="86"/>
      <c r="Q406" s="86"/>
      <c r="R406" s="86"/>
      <c r="S406" s="86"/>
      <c r="T406" s="87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139</v>
      </c>
      <c r="AU406" s="19" t="s">
        <v>86</v>
      </c>
    </row>
    <row r="407" s="2" customFormat="1" ht="16.5" customHeight="1">
      <c r="A407" s="40"/>
      <c r="B407" s="41"/>
      <c r="C407" s="206" t="s">
        <v>639</v>
      </c>
      <c r="D407" s="206" t="s">
        <v>132</v>
      </c>
      <c r="E407" s="207" t="s">
        <v>640</v>
      </c>
      <c r="F407" s="208" t="s">
        <v>641</v>
      </c>
      <c r="G407" s="209" t="s">
        <v>252</v>
      </c>
      <c r="H407" s="210">
        <v>9</v>
      </c>
      <c r="I407" s="211"/>
      <c r="J407" s="212">
        <f>ROUND(I407*H407,2)</f>
        <v>0</v>
      </c>
      <c r="K407" s="208" t="s">
        <v>21</v>
      </c>
      <c r="L407" s="46"/>
      <c r="M407" s="213" t="s">
        <v>21</v>
      </c>
      <c r="N407" s="214" t="s">
        <v>47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137</v>
      </c>
      <c r="AT407" s="217" t="s">
        <v>132</v>
      </c>
      <c r="AU407" s="217" t="s">
        <v>86</v>
      </c>
      <c r="AY407" s="19" t="s">
        <v>129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84</v>
      </c>
      <c r="BK407" s="218">
        <f>ROUND(I407*H407,2)</f>
        <v>0</v>
      </c>
      <c r="BL407" s="19" t="s">
        <v>137</v>
      </c>
      <c r="BM407" s="217" t="s">
        <v>642</v>
      </c>
    </row>
    <row r="408" s="2" customFormat="1">
      <c r="A408" s="40"/>
      <c r="B408" s="41"/>
      <c r="C408" s="42"/>
      <c r="D408" s="219" t="s">
        <v>139</v>
      </c>
      <c r="E408" s="42"/>
      <c r="F408" s="220" t="s">
        <v>641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139</v>
      </c>
      <c r="AU408" s="19" t="s">
        <v>86</v>
      </c>
    </row>
    <row r="409" s="2" customFormat="1" ht="16.5" customHeight="1">
      <c r="A409" s="40"/>
      <c r="B409" s="41"/>
      <c r="C409" s="206" t="s">
        <v>643</v>
      </c>
      <c r="D409" s="206" t="s">
        <v>132</v>
      </c>
      <c r="E409" s="207" t="s">
        <v>644</v>
      </c>
      <c r="F409" s="208" t="s">
        <v>645</v>
      </c>
      <c r="G409" s="209" t="s">
        <v>252</v>
      </c>
      <c r="H409" s="210">
        <v>1</v>
      </c>
      <c r="I409" s="211"/>
      <c r="J409" s="212">
        <f>ROUND(I409*H409,2)</f>
        <v>0</v>
      </c>
      <c r="K409" s="208" t="s">
        <v>21</v>
      </c>
      <c r="L409" s="46"/>
      <c r="M409" s="213" t="s">
        <v>21</v>
      </c>
      <c r="N409" s="214" t="s">
        <v>47</v>
      </c>
      <c r="O409" s="86"/>
      <c r="P409" s="215">
        <f>O409*H409</f>
        <v>0</v>
      </c>
      <c r="Q409" s="215">
        <v>0</v>
      </c>
      <c r="R409" s="215">
        <f>Q409*H409</f>
        <v>0</v>
      </c>
      <c r="S409" s="215">
        <v>0</v>
      </c>
      <c r="T409" s="216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7" t="s">
        <v>137</v>
      </c>
      <c r="AT409" s="217" t="s">
        <v>132</v>
      </c>
      <c r="AU409" s="217" t="s">
        <v>86</v>
      </c>
      <c r="AY409" s="19" t="s">
        <v>129</v>
      </c>
      <c r="BE409" s="218">
        <f>IF(N409="základní",J409,0)</f>
        <v>0</v>
      </c>
      <c r="BF409" s="218">
        <f>IF(N409="snížená",J409,0)</f>
        <v>0</v>
      </c>
      <c r="BG409" s="218">
        <f>IF(N409="zákl. přenesená",J409,0)</f>
        <v>0</v>
      </c>
      <c r="BH409" s="218">
        <f>IF(N409="sníž. přenesená",J409,0)</f>
        <v>0</v>
      </c>
      <c r="BI409" s="218">
        <f>IF(N409="nulová",J409,0)</f>
        <v>0</v>
      </c>
      <c r="BJ409" s="19" t="s">
        <v>84</v>
      </c>
      <c r="BK409" s="218">
        <f>ROUND(I409*H409,2)</f>
        <v>0</v>
      </c>
      <c r="BL409" s="19" t="s">
        <v>137</v>
      </c>
      <c r="BM409" s="217" t="s">
        <v>646</v>
      </c>
    </row>
    <row r="410" s="2" customFormat="1">
      <c r="A410" s="40"/>
      <c r="B410" s="41"/>
      <c r="C410" s="42"/>
      <c r="D410" s="219" t="s">
        <v>139</v>
      </c>
      <c r="E410" s="42"/>
      <c r="F410" s="220" t="s">
        <v>645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139</v>
      </c>
      <c r="AU410" s="19" t="s">
        <v>86</v>
      </c>
    </row>
    <row r="411" s="2" customFormat="1" ht="16.5" customHeight="1">
      <c r="A411" s="40"/>
      <c r="B411" s="41"/>
      <c r="C411" s="206" t="s">
        <v>647</v>
      </c>
      <c r="D411" s="206" t="s">
        <v>132</v>
      </c>
      <c r="E411" s="207" t="s">
        <v>648</v>
      </c>
      <c r="F411" s="208" t="s">
        <v>649</v>
      </c>
      <c r="G411" s="209" t="s">
        <v>252</v>
      </c>
      <c r="H411" s="210">
        <v>8</v>
      </c>
      <c r="I411" s="211"/>
      <c r="J411" s="212">
        <f>ROUND(I411*H411,2)</f>
        <v>0</v>
      </c>
      <c r="K411" s="208" t="s">
        <v>21</v>
      </c>
      <c r="L411" s="46"/>
      <c r="M411" s="213" t="s">
        <v>21</v>
      </c>
      <c r="N411" s="214" t="s">
        <v>47</v>
      </c>
      <c r="O411" s="86"/>
      <c r="P411" s="215">
        <f>O411*H411</f>
        <v>0</v>
      </c>
      <c r="Q411" s="215">
        <v>0</v>
      </c>
      <c r="R411" s="215">
        <f>Q411*H411</f>
        <v>0</v>
      </c>
      <c r="S411" s="215">
        <v>0</v>
      </c>
      <c r="T411" s="21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7" t="s">
        <v>137</v>
      </c>
      <c r="AT411" s="217" t="s">
        <v>132</v>
      </c>
      <c r="AU411" s="217" t="s">
        <v>86</v>
      </c>
      <c r="AY411" s="19" t="s">
        <v>129</v>
      </c>
      <c r="BE411" s="218">
        <f>IF(N411="základní",J411,0)</f>
        <v>0</v>
      </c>
      <c r="BF411" s="218">
        <f>IF(N411="snížená",J411,0)</f>
        <v>0</v>
      </c>
      <c r="BG411" s="218">
        <f>IF(N411="zákl. přenesená",J411,0)</f>
        <v>0</v>
      </c>
      <c r="BH411" s="218">
        <f>IF(N411="sníž. přenesená",J411,0)</f>
        <v>0</v>
      </c>
      <c r="BI411" s="218">
        <f>IF(N411="nulová",J411,0)</f>
        <v>0</v>
      </c>
      <c r="BJ411" s="19" t="s">
        <v>84</v>
      </c>
      <c r="BK411" s="218">
        <f>ROUND(I411*H411,2)</f>
        <v>0</v>
      </c>
      <c r="BL411" s="19" t="s">
        <v>137</v>
      </c>
      <c r="BM411" s="217" t="s">
        <v>650</v>
      </c>
    </row>
    <row r="412" s="2" customFormat="1">
      <c r="A412" s="40"/>
      <c r="B412" s="41"/>
      <c r="C412" s="42"/>
      <c r="D412" s="219" t="s">
        <v>139</v>
      </c>
      <c r="E412" s="42"/>
      <c r="F412" s="220" t="s">
        <v>649</v>
      </c>
      <c r="G412" s="42"/>
      <c r="H412" s="42"/>
      <c r="I412" s="221"/>
      <c r="J412" s="42"/>
      <c r="K412" s="42"/>
      <c r="L412" s="46"/>
      <c r="M412" s="222"/>
      <c r="N412" s="223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139</v>
      </c>
      <c r="AU412" s="19" t="s">
        <v>86</v>
      </c>
    </row>
    <row r="413" s="2" customFormat="1" ht="16.5" customHeight="1">
      <c r="A413" s="40"/>
      <c r="B413" s="41"/>
      <c r="C413" s="206" t="s">
        <v>651</v>
      </c>
      <c r="D413" s="206" t="s">
        <v>132</v>
      </c>
      <c r="E413" s="207" t="s">
        <v>652</v>
      </c>
      <c r="F413" s="208" t="s">
        <v>653</v>
      </c>
      <c r="G413" s="209" t="s">
        <v>252</v>
      </c>
      <c r="H413" s="210">
        <v>3</v>
      </c>
      <c r="I413" s="211"/>
      <c r="J413" s="212">
        <f>ROUND(I413*H413,2)</f>
        <v>0</v>
      </c>
      <c r="K413" s="208" t="s">
        <v>21</v>
      </c>
      <c r="L413" s="46"/>
      <c r="M413" s="213" t="s">
        <v>21</v>
      </c>
      <c r="N413" s="214" t="s">
        <v>47</v>
      </c>
      <c r="O413" s="86"/>
      <c r="P413" s="215">
        <f>O413*H413</f>
        <v>0</v>
      </c>
      <c r="Q413" s="215">
        <v>0</v>
      </c>
      <c r="R413" s="215">
        <f>Q413*H413</f>
        <v>0</v>
      </c>
      <c r="S413" s="215">
        <v>0</v>
      </c>
      <c r="T413" s="216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7" t="s">
        <v>137</v>
      </c>
      <c r="AT413" s="217" t="s">
        <v>132</v>
      </c>
      <c r="AU413" s="217" t="s">
        <v>86</v>
      </c>
      <c r="AY413" s="19" t="s">
        <v>129</v>
      </c>
      <c r="BE413" s="218">
        <f>IF(N413="základní",J413,0)</f>
        <v>0</v>
      </c>
      <c r="BF413" s="218">
        <f>IF(N413="snížená",J413,0)</f>
        <v>0</v>
      </c>
      <c r="BG413" s="218">
        <f>IF(N413="zákl. přenesená",J413,0)</f>
        <v>0</v>
      </c>
      <c r="BH413" s="218">
        <f>IF(N413="sníž. přenesená",J413,0)</f>
        <v>0</v>
      </c>
      <c r="BI413" s="218">
        <f>IF(N413="nulová",J413,0)</f>
        <v>0</v>
      </c>
      <c r="BJ413" s="19" t="s">
        <v>84</v>
      </c>
      <c r="BK413" s="218">
        <f>ROUND(I413*H413,2)</f>
        <v>0</v>
      </c>
      <c r="BL413" s="19" t="s">
        <v>137</v>
      </c>
      <c r="BM413" s="217" t="s">
        <v>654</v>
      </c>
    </row>
    <row r="414" s="2" customFormat="1">
      <c r="A414" s="40"/>
      <c r="B414" s="41"/>
      <c r="C414" s="42"/>
      <c r="D414" s="219" t="s">
        <v>139</v>
      </c>
      <c r="E414" s="42"/>
      <c r="F414" s="220" t="s">
        <v>653</v>
      </c>
      <c r="G414" s="42"/>
      <c r="H414" s="42"/>
      <c r="I414" s="221"/>
      <c r="J414" s="42"/>
      <c r="K414" s="42"/>
      <c r="L414" s="46"/>
      <c r="M414" s="222"/>
      <c r="N414" s="223"/>
      <c r="O414" s="86"/>
      <c r="P414" s="86"/>
      <c r="Q414" s="86"/>
      <c r="R414" s="86"/>
      <c r="S414" s="86"/>
      <c r="T414" s="87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T414" s="19" t="s">
        <v>139</v>
      </c>
      <c r="AU414" s="19" t="s">
        <v>86</v>
      </c>
    </row>
    <row r="415" s="2" customFormat="1" ht="16.5" customHeight="1">
      <c r="A415" s="40"/>
      <c r="B415" s="41"/>
      <c r="C415" s="206" t="s">
        <v>655</v>
      </c>
      <c r="D415" s="206" t="s">
        <v>132</v>
      </c>
      <c r="E415" s="207" t="s">
        <v>656</v>
      </c>
      <c r="F415" s="208" t="s">
        <v>657</v>
      </c>
      <c r="G415" s="209" t="s">
        <v>252</v>
      </c>
      <c r="H415" s="210">
        <v>13</v>
      </c>
      <c r="I415" s="211"/>
      <c r="J415" s="212">
        <f>ROUND(I415*H415,2)</f>
        <v>0</v>
      </c>
      <c r="K415" s="208" t="s">
        <v>21</v>
      </c>
      <c r="L415" s="46"/>
      <c r="M415" s="213" t="s">
        <v>21</v>
      </c>
      <c r="N415" s="214" t="s">
        <v>47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</v>
      </c>
      <c r="T415" s="216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137</v>
      </c>
      <c r="AT415" s="217" t="s">
        <v>132</v>
      </c>
      <c r="AU415" s="217" t="s">
        <v>86</v>
      </c>
      <c r="AY415" s="19" t="s">
        <v>129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84</v>
      </c>
      <c r="BK415" s="218">
        <f>ROUND(I415*H415,2)</f>
        <v>0</v>
      </c>
      <c r="BL415" s="19" t="s">
        <v>137</v>
      </c>
      <c r="BM415" s="217" t="s">
        <v>658</v>
      </c>
    </row>
    <row r="416" s="2" customFormat="1">
      <c r="A416" s="40"/>
      <c r="B416" s="41"/>
      <c r="C416" s="42"/>
      <c r="D416" s="219" t="s">
        <v>139</v>
      </c>
      <c r="E416" s="42"/>
      <c r="F416" s="220" t="s">
        <v>657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139</v>
      </c>
      <c r="AU416" s="19" t="s">
        <v>86</v>
      </c>
    </row>
    <row r="417" s="2" customFormat="1" ht="16.5" customHeight="1">
      <c r="A417" s="40"/>
      <c r="B417" s="41"/>
      <c r="C417" s="206" t="s">
        <v>659</v>
      </c>
      <c r="D417" s="206" t="s">
        <v>132</v>
      </c>
      <c r="E417" s="207" t="s">
        <v>660</v>
      </c>
      <c r="F417" s="208" t="s">
        <v>661</v>
      </c>
      <c r="G417" s="209" t="s">
        <v>252</v>
      </c>
      <c r="H417" s="210">
        <v>12</v>
      </c>
      <c r="I417" s="211"/>
      <c r="J417" s="212">
        <f>ROUND(I417*H417,2)</f>
        <v>0</v>
      </c>
      <c r="K417" s="208" t="s">
        <v>21</v>
      </c>
      <c r="L417" s="46"/>
      <c r="M417" s="213" t="s">
        <v>21</v>
      </c>
      <c r="N417" s="214" t="s">
        <v>47</v>
      </c>
      <c r="O417" s="86"/>
      <c r="P417" s="215">
        <f>O417*H417</f>
        <v>0</v>
      </c>
      <c r="Q417" s="215">
        <v>0</v>
      </c>
      <c r="R417" s="215">
        <f>Q417*H417</f>
        <v>0</v>
      </c>
      <c r="S417" s="215">
        <v>0</v>
      </c>
      <c r="T417" s="21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217" t="s">
        <v>137</v>
      </c>
      <c r="AT417" s="217" t="s">
        <v>132</v>
      </c>
      <c r="AU417" s="217" t="s">
        <v>86</v>
      </c>
      <c r="AY417" s="19" t="s">
        <v>129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9" t="s">
        <v>84</v>
      </c>
      <c r="BK417" s="218">
        <f>ROUND(I417*H417,2)</f>
        <v>0</v>
      </c>
      <c r="BL417" s="19" t="s">
        <v>137</v>
      </c>
      <c r="BM417" s="217" t="s">
        <v>662</v>
      </c>
    </row>
    <row r="418" s="2" customFormat="1">
      <c r="A418" s="40"/>
      <c r="B418" s="41"/>
      <c r="C418" s="42"/>
      <c r="D418" s="219" t="s">
        <v>139</v>
      </c>
      <c r="E418" s="42"/>
      <c r="F418" s="220" t="s">
        <v>661</v>
      </c>
      <c r="G418" s="42"/>
      <c r="H418" s="42"/>
      <c r="I418" s="221"/>
      <c r="J418" s="42"/>
      <c r="K418" s="42"/>
      <c r="L418" s="46"/>
      <c r="M418" s="222"/>
      <c r="N418" s="223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139</v>
      </c>
      <c r="AU418" s="19" t="s">
        <v>86</v>
      </c>
    </row>
    <row r="419" s="2" customFormat="1" ht="16.5" customHeight="1">
      <c r="A419" s="40"/>
      <c r="B419" s="41"/>
      <c r="C419" s="206" t="s">
        <v>663</v>
      </c>
      <c r="D419" s="206" t="s">
        <v>132</v>
      </c>
      <c r="E419" s="207" t="s">
        <v>664</v>
      </c>
      <c r="F419" s="208" t="s">
        <v>665</v>
      </c>
      <c r="G419" s="209" t="s">
        <v>252</v>
      </c>
      <c r="H419" s="210">
        <v>4</v>
      </c>
      <c r="I419" s="211"/>
      <c r="J419" s="212">
        <f>ROUND(I419*H419,2)</f>
        <v>0</v>
      </c>
      <c r="K419" s="208" t="s">
        <v>21</v>
      </c>
      <c r="L419" s="46"/>
      <c r="M419" s="213" t="s">
        <v>21</v>
      </c>
      <c r="N419" s="214" t="s">
        <v>47</v>
      </c>
      <c r="O419" s="86"/>
      <c r="P419" s="215">
        <f>O419*H419</f>
        <v>0</v>
      </c>
      <c r="Q419" s="215">
        <v>0</v>
      </c>
      <c r="R419" s="215">
        <f>Q419*H419</f>
        <v>0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137</v>
      </c>
      <c r="AT419" s="217" t="s">
        <v>132</v>
      </c>
      <c r="AU419" s="217" t="s">
        <v>86</v>
      </c>
      <c r="AY419" s="19" t="s">
        <v>129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84</v>
      </c>
      <c r="BK419" s="218">
        <f>ROUND(I419*H419,2)</f>
        <v>0</v>
      </c>
      <c r="BL419" s="19" t="s">
        <v>137</v>
      </c>
      <c r="BM419" s="217" t="s">
        <v>666</v>
      </c>
    </row>
    <row r="420" s="2" customFormat="1">
      <c r="A420" s="40"/>
      <c r="B420" s="41"/>
      <c r="C420" s="42"/>
      <c r="D420" s="219" t="s">
        <v>139</v>
      </c>
      <c r="E420" s="42"/>
      <c r="F420" s="220" t="s">
        <v>665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139</v>
      </c>
      <c r="AU420" s="19" t="s">
        <v>86</v>
      </c>
    </row>
    <row r="421" s="2" customFormat="1" ht="16.5" customHeight="1">
      <c r="A421" s="40"/>
      <c r="B421" s="41"/>
      <c r="C421" s="206" t="s">
        <v>667</v>
      </c>
      <c r="D421" s="206" t="s">
        <v>132</v>
      </c>
      <c r="E421" s="207" t="s">
        <v>668</v>
      </c>
      <c r="F421" s="208" t="s">
        <v>669</v>
      </c>
      <c r="G421" s="209" t="s">
        <v>252</v>
      </c>
      <c r="H421" s="210">
        <v>12</v>
      </c>
      <c r="I421" s="211"/>
      <c r="J421" s="212">
        <f>ROUND(I421*H421,2)</f>
        <v>0</v>
      </c>
      <c r="K421" s="208" t="s">
        <v>21</v>
      </c>
      <c r="L421" s="46"/>
      <c r="M421" s="213" t="s">
        <v>21</v>
      </c>
      <c r="N421" s="214" t="s">
        <v>47</v>
      </c>
      <c r="O421" s="86"/>
      <c r="P421" s="215">
        <f>O421*H421</f>
        <v>0</v>
      </c>
      <c r="Q421" s="215">
        <v>0</v>
      </c>
      <c r="R421" s="215">
        <f>Q421*H421</f>
        <v>0</v>
      </c>
      <c r="S421" s="215">
        <v>0</v>
      </c>
      <c r="T421" s="216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7" t="s">
        <v>137</v>
      </c>
      <c r="AT421" s="217" t="s">
        <v>132</v>
      </c>
      <c r="AU421" s="217" t="s">
        <v>86</v>
      </c>
      <c r="AY421" s="19" t="s">
        <v>129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9" t="s">
        <v>84</v>
      </c>
      <c r="BK421" s="218">
        <f>ROUND(I421*H421,2)</f>
        <v>0</v>
      </c>
      <c r="BL421" s="19" t="s">
        <v>137</v>
      </c>
      <c r="BM421" s="217" t="s">
        <v>670</v>
      </c>
    </row>
    <row r="422" s="2" customFormat="1">
      <c r="A422" s="40"/>
      <c r="B422" s="41"/>
      <c r="C422" s="42"/>
      <c r="D422" s="219" t="s">
        <v>139</v>
      </c>
      <c r="E422" s="42"/>
      <c r="F422" s="220" t="s">
        <v>669</v>
      </c>
      <c r="G422" s="42"/>
      <c r="H422" s="42"/>
      <c r="I422" s="221"/>
      <c r="J422" s="42"/>
      <c r="K422" s="42"/>
      <c r="L422" s="46"/>
      <c r="M422" s="222"/>
      <c r="N422" s="223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139</v>
      </c>
      <c r="AU422" s="19" t="s">
        <v>86</v>
      </c>
    </row>
    <row r="423" s="2" customFormat="1" ht="16.5" customHeight="1">
      <c r="A423" s="40"/>
      <c r="B423" s="41"/>
      <c r="C423" s="206" t="s">
        <v>671</v>
      </c>
      <c r="D423" s="206" t="s">
        <v>132</v>
      </c>
      <c r="E423" s="207" t="s">
        <v>672</v>
      </c>
      <c r="F423" s="208" t="s">
        <v>673</v>
      </c>
      <c r="G423" s="209" t="s">
        <v>252</v>
      </c>
      <c r="H423" s="210">
        <v>9</v>
      </c>
      <c r="I423" s="211"/>
      <c r="J423" s="212">
        <f>ROUND(I423*H423,2)</f>
        <v>0</v>
      </c>
      <c r="K423" s="208" t="s">
        <v>21</v>
      </c>
      <c r="L423" s="46"/>
      <c r="M423" s="213" t="s">
        <v>21</v>
      </c>
      <c r="N423" s="214" t="s">
        <v>47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</v>
      </c>
      <c r="T423" s="216">
        <f>S423*H423</f>
        <v>0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137</v>
      </c>
      <c r="AT423" s="217" t="s">
        <v>132</v>
      </c>
      <c r="AU423" s="217" t="s">
        <v>86</v>
      </c>
      <c r="AY423" s="19" t="s">
        <v>129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84</v>
      </c>
      <c r="BK423" s="218">
        <f>ROUND(I423*H423,2)</f>
        <v>0</v>
      </c>
      <c r="BL423" s="19" t="s">
        <v>137</v>
      </c>
      <c r="BM423" s="217" t="s">
        <v>674</v>
      </c>
    </row>
    <row r="424" s="2" customFormat="1">
      <c r="A424" s="40"/>
      <c r="B424" s="41"/>
      <c r="C424" s="42"/>
      <c r="D424" s="219" t="s">
        <v>139</v>
      </c>
      <c r="E424" s="42"/>
      <c r="F424" s="220" t="s">
        <v>673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139</v>
      </c>
      <c r="AU424" s="19" t="s">
        <v>86</v>
      </c>
    </row>
    <row r="425" s="2" customFormat="1" ht="16.5" customHeight="1">
      <c r="A425" s="40"/>
      <c r="B425" s="41"/>
      <c r="C425" s="206" t="s">
        <v>675</v>
      </c>
      <c r="D425" s="206" t="s">
        <v>132</v>
      </c>
      <c r="E425" s="207" t="s">
        <v>676</v>
      </c>
      <c r="F425" s="208" t="s">
        <v>677</v>
      </c>
      <c r="G425" s="209" t="s">
        <v>252</v>
      </c>
      <c r="H425" s="210">
        <v>1</v>
      </c>
      <c r="I425" s="211"/>
      <c r="J425" s="212">
        <f>ROUND(I425*H425,2)</f>
        <v>0</v>
      </c>
      <c r="K425" s="208" t="s">
        <v>21</v>
      </c>
      <c r="L425" s="46"/>
      <c r="M425" s="213" t="s">
        <v>21</v>
      </c>
      <c r="N425" s="214" t="s">
        <v>47</v>
      </c>
      <c r="O425" s="86"/>
      <c r="P425" s="215">
        <f>O425*H425</f>
        <v>0</v>
      </c>
      <c r="Q425" s="215">
        <v>0</v>
      </c>
      <c r="R425" s="215">
        <f>Q425*H425</f>
        <v>0</v>
      </c>
      <c r="S425" s="215">
        <v>0</v>
      </c>
      <c r="T425" s="21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7" t="s">
        <v>137</v>
      </c>
      <c r="AT425" s="217" t="s">
        <v>132</v>
      </c>
      <c r="AU425" s="217" t="s">
        <v>86</v>
      </c>
      <c r="AY425" s="19" t="s">
        <v>129</v>
      </c>
      <c r="BE425" s="218">
        <f>IF(N425="základní",J425,0)</f>
        <v>0</v>
      </c>
      <c r="BF425" s="218">
        <f>IF(N425="snížená",J425,0)</f>
        <v>0</v>
      </c>
      <c r="BG425" s="218">
        <f>IF(N425="zákl. přenesená",J425,0)</f>
        <v>0</v>
      </c>
      <c r="BH425" s="218">
        <f>IF(N425="sníž. přenesená",J425,0)</f>
        <v>0</v>
      </c>
      <c r="BI425" s="218">
        <f>IF(N425="nulová",J425,0)</f>
        <v>0</v>
      </c>
      <c r="BJ425" s="19" t="s">
        <v>84</v>
      </c>
      <c r="BK425" s="218">
        <f>ROUND(I425*H425,2)</f>
        <v>0</v>
      </c>
      <c r="BL425" s="19" t="s">
        <v>137</v>
      </c>
      <c r="BM425" s="217" t="s">
        <v>678</v>
      </c>
    </row>
    <row r="426" s="2" customFormat="1">
      <c r="A426" s="40"/>
      <c r="B426" s="41"/>
      <c r="C426" s="42"/>
      <c r="D426" s="219" t="s">
        <v>139</v>
      </c>
      <c r="E426" s="42"/>
      <c r="F426" s="220" t="s">
        <v>677</v>
      </c>
      <c r="G426" s="42"/>
      <c r="H426" s="42"/>
      <c r="I426" s="221"/>
      <c r="J426" s="42"/>
      <c r="K426" s="42"/>
      <c r="L426" s="46"/>
      <c r="M426" s="222"/>
      <c r="N426" s="223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139</v>
      </c>
      <c r="AU426" s="19" t="s">
        <v>86</v>
      </c>
    </row>
    <row r="427" s="2" customFormat="1" ht="16.5" customHeight="1">
      <c r="A427" s="40"/>
      <c r="B427" s="41"/>
      <c r="C427" s="206" t="s">
        <v>679</v>
      </c>
      <c r="D427" s="206" t="s">
        <v>132</v>
      </c>
      <c r="E427" s="207" t="s">
        <v>680</v>
      </c>
      <c r="F427" s="208" t="s">
        <v>681</v>
      </c>
      <c r="G427" s="209" t="s">
        <v>252</v>
      </c>
      <c r="H427" s="210">
        <v>7</v>
      </c>
      <c r="I427" s="211"/>
      <c r="J427" s="212">
        <f>ROUND(I427*H427,2)</f>
        <v>0</v>
      </c>
      <c r="K427" s="208" t="s">
        <v>21</v>
      </c>
      <c r="L427" s="46"/>
      <c r="M427" s="213" t="s">
        <v>21</v>
      </c>
      <c r="N427" s="214" t="s">
        <v>47</v>
      </c>
      <c r="O427" s="86"/>
      <c r="P427" s="215">
        <f>O427*H427</f>
        <v>0</v>
      </c>
      <c r="Q427" s="215">
        <v>0</v>
      </c>
      <c r="R427" s="215">
        <f>Q427*H427</f>
        <v>0</v>
      </c>
      <c r="S427" s="215">
        <v>0</v>
      </c>
      <c r="T427" s="216">
        <f>S427*H427</f>
        <v>0</v>
      </c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R427" s="217" t="s">
        <v>137</v>
      </c>
      <c r="AT427" s="217" t="s">
        <v>132</v>
      </c>
      <c r="AU427" s="217" t="s">
        <v>86</v>
      </c>
      <c r="AY427" s="19" t="s">
        <v>129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9" t="s">
        <v>84</v>
      </c>
      <c r="BK427" s="218">
        <f>ROUND(I427*H427,2)</f>
        <v>0</v>
      </c>
      <c r="BL427" s="19" t="s">
        <v>137</v>
      </c>
      <c r="BM427" s="217" t="s">
        <v>682</v>
      </c>
    </row>
    <row r="428" s="2" customFormat="1">
      <c r="A428" s="40"/>
      <c r="B428" s="41"/>
      <c r="C428" s="42"/>
      <c r="D428" s="219" t="s">
        <v>139</v>
      </c>
      <c r="E428" s="42"/>
      <c r="F428" s="220" t="s">
        <v>681</v>
      </c>
      <c r="G428" s="42"/>
      <c r="H428" s="42"/>
      <c r="I428" s="221"/>
      <c r="J428" s="42"/>
      <c r="K428" s="42"/>
      <c r="L428" s="46"/>
      <c r="M428" s="222"/>
      <c r="N428" s="223"/>
      <c r="O428" s="86"/>
      <c r="P428" s="86"/>
      <c r="Q428" s="86"/>
      <c r="R428" s="86"/>
      <c r="S428" s="86"/>
      <c r="T428" s="87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T428" s="19" t="s">
        <v>139</v>
      </c>
      <c r="AU428" s="19" t="s">
        <v>86</v>
      </c>
    </row>
    <row r="429" s="2" customFormat="1" ht="16.5" customHeight="1">
      <c r="A429" s="40"/>
      <c r="B429" s="41"/>
      <c r="C429" s="206" t="s">
        <v>683</v>
      </c>
      <c r="D429" s="206" t="s">
        <v>132</v>
      </c>
      <c r="E429" s="207" t="s">
        <v>684</v>
      </c>
      <c r="F429" s="208" t="s">
        <v>685</v>
      </c>
      <c r="G429" s="209" t="s">
        <v>252</v>
      </c>
      <c r="H429" s="210">
        <v>5</v>
      </c>
      <c r="I429" s="211"/>
      <c r="J429" s="212">
        <f>ROUND(I429*H429,2)</f>
        <v>0</v>
      </c>
      <c r="K429" s="208" t="s">
        <v>21</v>
      </c>
      <c r="L429" s="46"/>
      <c r="M429" s="213" t="s">
        <v>21</v>
      </c>
      <c r="N429" s="214" t="s">
        <v>47</v>
      </c>
      <c r="O429" s="86"/>
      <c r="P429" s="215">
        <f>O429*H429</f>
        <v>0</v>
      </c>
      <c r="Q429" s="215">
        <v>0</v>
      </c>
      <c r="R429" s="215">
        <f>Q429*H429</f>
        <v>0</v>
      </c>
      <c r="S429" s="215">
        <v>0</v>
      </c>
      <c r="T429" s="21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7" t="s">
        <v>137</v>
      </c>
      <c r="AT429" s="217" t="s">
        <v>132</v>
      </c>
      <c r="AU429" s="217" t="s">
        <v>86</v>
      </c>
      <c r="AY429" s="19" t="s">
        <v>129</v>
      </c>
      <c r="BE429" s="218">
        <f>IF(N429="základní",J429,0)</f>
        <v>0</v>
      </c>
      <c r="BF429" s="218">
        <f>IF(N429="snížená",J429,0)</f>
        <v>0</v>
      </c>
      <c r="BG429" s="218">
        <f>IF(N429="zákl. přenesená",J429,0)</f>
        <v>0</v>
      </c>
      <c r="BH429" s="218">
        <f>IF(N429="sníž. přenesená",J429,0)</f>
        <v>0</v>
      </c>
      <c r="BI429" s="218">
        <f>IF(N429="nulová",J429,0)</f>
        <v>0</v>
      </c>
      <c r="BJ429" s="19" t="s">
        <v>84</v>
      </c>
      <c r="BK429" s="218">
        <f>ROUND(I429*H429,2)</f>
        <v>0</v>
      </c>
      <c r="BL429" s="19" t="s">
        <v>137</v>
      </c>
      <c r="BM429" s="217" t="s">
        <v>686</v>
      </c>
    </row>
    <row r="430" s="2" customFormat="1">
      <c r="A430" s="40"/>
      <c r="B430" s="41"/>
      <c r="C430" s="42"/>
      <c r="D430" s="219" t="s">
        <v>139</v>
      </c>
      <c r="E430" s="42"/>
      <c r="F430" s="220" t="s">
        <v>685</v>
      </c>
      <c r="G430" s="42"/>
      <c r="H430" s="42"/>
      <c r="I430" s="221"/>
      <c r="J430" s="42"/>
      <c r="K430" s="42"/>
      <c r="L430" s="46"/>
      <c r="M430" s="222"/>
      <c r="N430" s="223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139</v>
      </c>
      <c r="AU430" s="19" t="s">
        <v>86</v>
      </c>
    </row>
    <row r="431" s="2" customFormat="1" ht="16.5" customHeight="1">
      <c r="A431" s="40"/>
      <c r="B431" s="41"/>
      <c r="C431" s="206" t="s">
        <v>687</v>
      </c>
      <c r="D431" s="206" t="s">
        <v>132</v>
      </c>
      <c r="E431" s="207" t="s">
        <v>688</v>
      </c>
      <c r="F431" s="208" t="s">
        <v>689</v>
      </c>
      <c r="G431" s="209" t="s">
        <v>252</v>
      </c>
      <c r="H431" s="210">
        <v>64</v>
      </c>
      <c r="I431" s="211"/>
      <c r="J431" s="212">
        <f>ROUND(I431*H431,2)</f>
        <v>0</v>
      </c>
      <c r="K431" s="208" t="s">
        <v>21</v>
      </c>
      <c r="L431" s="46"/>
      <c r="M431" s="213" t="s">
        <v>21</v>
      </c>
      <c r="N431" s="214" t="s">
        <v>47</v>
      </c>
      <c r="O431" s="86"/>
      <c r="P431" s="215">
        <f>O431*H431</f>
        <v>0</v>
      </c>
      <c r="Q431" s="215">
        <v>0</v>
      </c>
      <c r="R431" s="215">
        <f>Q431*H431</f>
        <v>0</v>
      </c>
      <c r="S431" s="215">
        <v>0</v>
      </c>
      <c r="T431" s="216">
        <f>S431*H431</f>
        <v>0</v>
      </c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R431" s="217" t="s">
        <v>137</v>
      </c>
      <c r="AT431" s="217" t="s">
        <v>132</v>
      </c>
      <c r="AU431" s="217" t="s">
        <v>86</v>
      </c>
      <c r="AY431" s="19" t="s">
        <v>129</v>
      </c>
      <c r="BE431" s="218">
        <f>IF(N431="základní",J431,0)</f>
        <v>0</v>
      </c>
      <c r="BF431" s="218">
        <f>IF(N431="snížená",J431,0)</f>
        <v>0</v>
      </c>
      <c r="BG431" s="218">
        <f>IF(N431="zákl. přenesená",J431,0)</f>
        <v>0</v>
      </c>
      <c r="BH431" s="218">
        <f>IF(N431="sníž. přenesená",J431,0)</f>
        <v>0</v>
      </c>
      <c r="BI431" s="218">
        <f>IF(N431="nulová",J431,0)</f>
        <v>0</v>
      </c>
      <c r="BJ431" s="19" t="s">
        <v>84</v>
      </c>
      <c r="BK431" s="218">
        <f>ROUND(I431*H431,2)</f>
        <v>0</v>
      </c>
      <c r="BL431" s="19" t="s">
        <v>137</v>
      </c>
      <c r="BM431" s="217" t="s">
        <v>690</v>
      </c>
    </row>
    <row r="432" s="2" customFormat="1">
      <c r="A432" s="40"/>
      <c r="B432" s="41"/>
      <c r="C432" s="42"/>
      <c r="D432" s="219" t="s">
        <v>139</v>
      </c>
      <c r="E432" s="42"/>
      <c r="F432" s="220" t="s">
        <v>689</v>
      </c>
      <c r="G432" s="42"/>
      <c r="H432" s="42"/>
      <c r="I432" s="221"/>
      <c r="J432" s="42"/>
      <c r="K432" s="42"/>
      <c r="L432" s="46"/>
      <c r="M432" s="222"/>
      <c r="N432" s="223"/>
      <c r="O432" s="86"/>
      <c r="P432" s="86"/>
      <c r="Q432" s="86"/>
      <c r="R432" s="86"/>
      <c r="S432" s="86"/>
      <c r="T432" s="87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T432" s="19" t="s">
        <v>139</v>
      </c>
      <c r="AU432" s="19" t="s">
        <v>86</v>
      </c>
    </row>
    <row r="433" s="2" customFormat="1" ht="16.5" customHeight="1">
      <c r="A433" s="40"/>
      <c r="B433" s="41"/>
      <c r="C433" s="206" t="s">
        <v>691</v>
      </c>
      <c r="D433" s="206" t="s">
        <v>132</v>
      </c>
      <c r="E433" s="207" t="s">
        <v>692</v>
      </c>
      <c r="F433" s="208" t="s">
        <v>693</v>
      </c>
      <c r="G433" s="209" t="s">
        <v>252</v>
      </c>
      <c r="H433" s="210">
        <v>192</v>
      </c>
      <c r="I433" s="211"/>
      <c r="J433" s="212">
        <f>ROUND(I433*H433,2)</f>
        <v>0</v>
      </c>
      <c r="K433" s="208" t="s">
        <v>21</v>
      </c>
      <c r="L433" s="46"/>
      <c r="M433" s="213" t="s">
        <v>21</v>
      </c>
      <c r="N433" s="214" t="s">
        <v>47</v>
      </c>
      <c r="O433" s="86"/>
      <c r="P433" s="215">
        <f>O433*H433</f>
        <v>0</v>
      </c>
      <c r="Q433" s="215">
        <v>0</v>
      </c>
      <c r="R433" s="215">
        <f>Q433*H433</f>
        <v>0</v>
      </c>
      <c r="S433" s="215">
        <v>0</v>
      </c>
      <c r="T433" s="216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7" t="s">
        <v>137</v>
      </c>
      <c r="AT433" s="217" t="s">
        <v>132</v>
      </c>
      <c r="AU433" s="217" t="s">
        <v>86</v>
      </c>
      <c r="AY433" s="19" t="s">
        <v>129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9" t="s">
        <v>84</v>
      </c>
      <c r="BK433" s="218">
        <f>ROUND(I433*H433,2)</f>
        <v>0</v>
      </c>
      <c r="BL433" s="19" t="s">
        <v>137</v>
      </c>
      <c r="BM433" s="217" t="s">
        <v>694</v>
      </c>
    </row>
    <row r="434" s="2" customFormat="1">
      <c r="A434" s="40"/>
      <c r="B434" s="41"/>
      <c r="C434" s="42"/>
      <c r="D434" s="219" t="s">
        <v>139</v>
      </c>
      <c r="E434" s="42"/>
      <c r="F434" s="220" t="s">
        <v>693</v>
      </c>
      <c r="G434" s="42"/>
      <c r="H434" s="42"/>
      <c r="I434" s="221"/>
      <c r="J434" s="42"/>
      <c r="K434" s="42"/>
      <c r="L434" s="46"/>
      <c r="M434" s="222"/>
      <c r="N434" s="223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139</v>
      </c>
      <c r="AU434" s="19" t="s">
        <v>86</v>
      </c>
    </row>
    <row r="435" s="2" customFormat="1" ht="16.5" customHeight="1">
      <c r="A435" s="40"/>
      <c r="B435" s="41"/>
      <c r="C435" s="206" t="s">
        <v>695</v>
      </c>
      <c r="D435" s="206" t="s">
        <v>132</v>
      </c>
      <c r="E435" s="207" t="s">
        <v>696</v>
      </c>
      <c r="F435" s="208" t="s">
        <v>697</v>
      </c>
      <c r="G435" s="209" t="s">
        <v>252</v>
      </c>
      <c r="H435" s="210">
        <v>1</v>
      </c>
      <c r="I435" s="211"/>
      <c r="J435" s="212">
        <f>ROUND(I435*H435,2)</f>
        <v>0</v>
      </c>
      <c r="K435" s="208" t="s">
        <v>21</v>
      </c>
      <c r="L435" s="46"/>
      <c r="M435" s="213" t="s">
        <v>21</v>
      </c>
      <c r="N435" s="214" t="s">
        <v>47</v>
      </c>
      <c r="O435" s="86"/>
      <c r="P435" s="215">
        <f>O435*H435</f>
        <v>0</v>
      </c>
      <c r="Q435" s="215">
        <v>0</v>
      </c>
      <c r="R435" s="215">
        <f>Q435*H435</f>
        <v>0</v>
      </c>
      <c r="S435" s="215">
        <v>0</v>
      </c>
      <c r="T435" s="216">
        <f>S435*H435</f>
        <v>0</v>
      </c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R435" s="217" t="s">
        <v>137</v>
      </c>
      <c r="AT435" s="217" t="s">
        <v>132</v>
      </c>
      <c r="AU435" s="217" t="s">
        <v>86</v>
      </c>
      <c r="AY435" s="19" t="s">
        <v>129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9" t="s">
        <v>84</v>
      </c>
      <c r="BK435" s="218">
        <f>ROUND(I435*H435,2)</f>
        <v>0</v>
      </c>
      <c r="BL435" s="19" t="s">
        <v>137</v>
      </c>
      <c r="BM435" s="217" t="s">
        <v>698</v>
      </c>
    </row>
    <row r="436" s="2" customFormat="1">
      <c r="A436" s="40"/>
      <c r="B436" s="41"/>
      <c r="C436" s="42"/>
      <c r="D436" s="219" t="s">
        <v>139</v>
      </c>
      <c r="E436" s="42"/>
      <c r="F436" s="220" t="s">
        <v>697</v>
      </c>
      <c r="G436" s="42"/>
      <c r="H436" s="42"/>
      <c r="I436" s="221"/>
      <c r="J436" s="42"/>
      <c r="K436" s="42"/>
      <c r="L436" s="46"/>
      <c r="M436" s="222"/>
      <c r="N436" s="223"/>
      <c r="O436" s="86"/>
      <c r="P436" s="86"/>
      <c r="Q436" s="86"/>
      <c r="R436" s="86"/>
      <c r="S436" s="86"/>
      <c r="T436" s="87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T436" s="19" t="s">
        <v>139</v>
      </c>
      <c r="AU436" s="19" t="s">
        <v>86</v>
      </c>
    </row>
    <row r="437" s="2" customFormat="1" ht="16.5" customHeight="1">
      <c r="A437" s="40"/>
      <c r="B437" s="41"/>
      <c r="C437" s="206" t="s">
        <v>699</v>
      </c>
      <c r="D437" s="206" t="s">
        <v>132</v>
      </c>
      <c r="E437" s="207" t="s">
        <v>700</v>
      </c>
      <c r="F437" s="208" t="s">
        <v>701</v>
      </c>
      <c r="G437" s="209" t="s">
        <v>216</v>
      </c>
      <c r="H437" s="210">
        <v>33</v>
      </c>
      <c r="I437" s="211"/>
      <c r="J437" s="212">
        <f>ROUND(I437*H437,2)</f>
        <v>0</v>
      </c>
      <c r="K437" s="208" t="s">
        <v>21</v>
      </c>
      <c r="L437" s="46"/>
      <c r="M437" s="213" t="s">
        <v>21</v>
      </c>
      <c r="N437" s="214" t="s">
        <v>47</v>
      </c>
      <c r="O437" s="86"/>
      <c r="P437" s="215">
        <f>O437*H437</f>
        <v>0</v>
      </c>
      <c r="Q437" s="215">
        <v>0</v>
      </c>
      <c r="R437" s="215">
        <f>Q437*H437</f>
        <v>0</v>
      </c>
      <c r="S437" s="215">
        <v>0</v>
      </c>
      <c r="T437" s="216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7" t="s">
        <v>137</v>
      </c>
      <c r="AT437" s="217" t="s">
        <v>132</v>
      </c>
      <c r="AU437" s="217" t="s">
        <v>86</v>
      </c>
      <c r="AY437" s="19" t="s">
        <v>129</v>
      </c>
      <c r="BE437" s="218">
        <f>IF(N437="základní",J437,0)</f>
        <v>0</v>
      </c>
      <c r="BF437" s="218">
        <f>IF(N437="snížená",J437,0)</f>
        <v>0</v>
      </c>
      <c r="BG437" s="218">
        <f>IF(N437="zákl. přenesená",J437,0)</f>
        <v>0</v>
      </c>
      <c r="BH437" s="218">
        <f>IF(N437="sníž. přenesená",J437,0)</f>
        <v>0</v>
      </c>
      <c r="BI437" s="218">
        <f>IF(N437="nulová",J437,0)</f>
        <v>0</v>
      </c>
      <c r="BJ437" s="19" t="s">
        <v>84</v>
      </c>
      <c r="BK437" s="218">
        <f>ROUND(I437*H437,2)</f>
        <v>0</v>
      </c>
      <c r="BL437" s="19" t="s">
        <v>137</v>
      </c>
      <c r="BM437" s="217" t="s">
        <v>702</v>
      </c>
    </row>
    <row r="438" s="2" customFormat="1">
      <c r="A438" s="40"/>
      <c r="B438" s="41"/>
      <c r="C438" s="42"/>
      <c r="D438" s="219" t="s">
        <v>139</v>
      </c>
      <c r="E438" s="42"/>
      <c r="F438" s="220" t="s">
        <v>701</v>
      </c>
      <c r="G438" s="42"/>
      <c r="H438" s="42"/>
      <c r="I438" s="221"/>
      <c r="J438" s="42"/>
      <c r="K438" s="42"/>
      <c r="L438" s="46"/>
      <c r="M438" s="222"/>
      <c r="N438" s="223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139</v>
      </c>
      <c r="AU438" s="19" t="s">
        <v>86</v>
      </c>
    </row>
    <row r="439" s="2" customFormat="1" ht="16.5" customHeight="1">
      <c r="A439" s="40"/>
      <c r="B439" s="41"/>
      <c r="C439" s="206" t="s">
        <v>703</v>
      </c>
      <c r="D439" s="206" t="s">
        <v>132</v>
      </c>
      <c r="E439" s="207" t="s">
        <v>704</v>
      </c>
      <c r="F439" s="208" t="s">
        <v>705</v>
      </c>
      <c r="G439" s="209" t="s">
        <v>216</v>
      </c>
      <c r="H439" s="210">
        <v>308</v>
      </c>
      <c r="I439" s="211"/>
      <c r="J439" s="212">
        <f>ROUND(I439*H439,2)</f>
        <v>0</v>
      </c>
      <c r="K439" s="208" t="s">
        <v>21</v>
      </c>
      <c r="L439" s="46"/>
      <c r="M439" s="213" t="s">
        <v>21</v>
      </c>
      <c r="N439" s="214" t="s">
        <v>47</v>
      </c>
      <c r="O439" s="86"/>
      <c r="P439" s="215">
        <f>O439*H439</f>
        <v>0</v>
      </c>
      <c r="Q439" s="215">
        <v>0</v>
      </c>
      <c r="R439" s="215">
        <f>Q439*H439</f>
        <v>0</v>
      </c>
      <c r="S439" s="215">
        <v>0</v>
      </c>
      <c r="T439" s="216">
        <f>S439*H439</f>
        <v>0</v>
      </c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R439" s="217" t="s">
        <v>137</v>
      </c>
      <c r="AT439" s="217" t="s">
        <v>132</v>
      </c>
      <c r="AU439" s="217" t="s">
        <v>86</v>
      </c>
      <c r="AY439" s="19" t="s">
        <v>129</v>
      </c>
      <c r="BE439" s="218">
        <f>IF(N439="základní",J439,0)</f>
        <v>0</v>
      </c>
      <c r="BF439" s="218">
        <f>IF(N439="snížená",J439,0)</f>
        <v>0</v>
      </c>
      <c r="BG439" s="218">
        <f>IF(N439="zákl. přenesená",J439,0)</f>
        <v>0</v>
      </c>
      <c r="BH439" s="218">
        <f>IF(N439="sníž. přenesená",J439,0)</f>
        <v>0</v>
      </c>
      <c r="BI439" s="218">
        <f>IF(N439="nulová",J439,0)</f>
        <v>0</v>
      </c>
      <c r="BJ439" s="19" t="s">
        <v>84</v>
      </c>
      <c r="BK439" s="218">
        <f>ROUND(I439*H439,2)</f>
        <v>0</v>
      </c>
      <c r="BL439" s="19" t="s">
        <v>137</v>
      </c>
      <c r="BM439" s="217" t="s">
        <v>706</v>
      </c>
    </row>
    <row r="440" s="2" customFormat="1">
      <c r="A440" s="40"/>
      <c r="B440" s="41"/>
      <c r="C440" s="42"/>
      <c r="D440" s="219" t="s">
        <v>139</v>
      </c>
      <c r="E440" s="42"/>
      <c r="F440" s="220" t="s">
        <v>705</v>
      </c>
      <c r="G440" s="42"/>
      <c r="H440" s="42"/>
      <c r="I440" s="221"/>
      <c r="J440" s="42"/>
      <c r="K440" s="42"/>
      <c r="L440" s="46"/>
      <c r="M440" s="222"/>
      <c r="N440" s="223"/>
      <c r="O440" s="86"/>
      <c r="P440" s="86"/>
      <c r="Q440" s="86"/>
      <c r="R440" s="86"/>
      <c r="S440" s="86"/>
      <c r="T440" s="87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T440" s="19" t="s">
        <v>139</v>
      </c>
      <c r="AU440" s="19" t="s">
        <v>86</v>
      </c>
    </row>
    <row r="441" s="2" customFormat="1" ht="16.5" customHeight="1">
      <c r="A441" s="40"/>
      <c r="B441" s="41"/>
      <c r="C441" s="206" t="s">
        <v>707</v>
      </c>
      <c r="D441" s="206" t="s">
        <v>132</v>
      </c>
      <c r="E441" s="207" t="s">
        <v>708</v>
      </c>
      <c r="F441" s="208" t="s">
        <v>709</v>
      </c>
      <c r="G441" s="209" t="s">
        <v>216</v>
      </c>
      <c r="H441" s="210">
        <v>264</v>
      </c>
      <c r="I441" s="211"/>
      <c r="J441" s="212">
        <f>ROUND(I441*H441,2)</f>
        <v>0</v>
      </c>
      <c r="K441" s="208" t="s">
        <v>21</v>
      </c>
      <c r="L441" s="46"/>
      <c r="M441" s="213" t="s">
        <v>21</v>
      </c>
      <c r="N441" s="214" t="s">
        <v>47</v>
      </c>
      <c r="O441" s="86"/>
      <c r="P441" s="215">
        <f>O441*H441</f>
        <v>0</v>
      </c>
      <c r="Q441" s="215">
        <v>0</v>
      </c>
      <c r="R441" s="215">
        <f>Q441*H441</f>
        <v>0</v>
      </c>
      <c r="S441" s="215">
        <v>0</v>
      </c>
      <c r="T441" s="216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7" t="s">
        <v>137</v>
      </c>
      <c r="AT441" s="217" t="s">
        <v>132</v>
      </c>
      <c r="AU441" s="217" t="s">
        <v>86</v>
      </c>
      <c r="AY441" s="19" t="s">
        <v>129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9" t="s">
        <v>84</v>
      </c>
      <c r="BK441" s="218">
        <f>ROUND(I441*H441,2)</f>
        <v>0</v>
      </c>
      <c r="BL441" s="19" t="s">
        <v>137</v>
      </c>
      <c r="BM441" s="217" t="s">
        <v>710</v>
      </c>
    </row>
    <row r="442" s="2" customFormat="1">
      <c r="A442" s="40"/>
      <c r="B442" s="41"/>
      <c r="C442" s="42"/>
      <c r="D442" s="219" t="s">
        <v>139</v>
      </c>
      <c r="E442" s="42"/>
      <c r="F442" s="220" t="s">
        <v>709</v>
      </c>
      <c r="G442" s="42"/>
      <c r="H442" s="42"/>
      <c r="I442" s="221"/>
      <c r="J442" s="42"/>
      <c r="K442" s="42"/>
      <c r="L442" s="46"/>
      <c r="M442" s="222"/>
      <c r="N442" s="223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139</v>
      </c>
      <c r="AU442" s="19" t="s">
        <v>86</v>
      </c>
    </row>
    <row r="443" s="2" customFormat="1" ht="16.5" customHeight="1">
      <c r="A443" s="40"/>
      <c r="B443" s="41"/>
      <c r="C443" s="206" t="s">
        <v>711</v>
      </c>
      <c r="D443" s="206" t="s">
        <v>132</v>
      </c>
      <c r="E443" s="207" t="s">
        <v>712</v>
      </c>
      <c r="F443" s="208" t="s">
        <v>713</v>
      </c>
      <c r="G443" s="209" t="s">
        <v>216</v>
      </c>
      <c r="H443" s="210">
        <v>49.5</v>
      </c>
      <c r="I443" s="211"/>
      <c r="J443" s="212">
        <f>ROUND(I443*H443,2)</f>
        <v>0</v>
      </c>
      <c r="K443" s="208" t="s">
        <v>21</v>
      </c>
      <c r="L443" s="46"/>
      <c r="M443" s="213" t="s">
        <v>21</v>
      </c>
      <c r="N443" s="214" t="s">
        <v>47</v>
      </c>
      <c r="O443" s="86"/>
      <c r="P443" s="215">
        <f>O443*H443</f>
        <v>0</v>
      </c>
      <c r="Q443" s="215">
        <v>0</v>
      </c>
      <c r="R443" s="215">
        <f>Q443*H443</f>
        <v>0</v>
      </c>
      <c r="S443" s="215">
        <v>0</v>
      </c>
      <c r="T443" s="216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7" t="s">
        <v>137</v>
      </c>
      <c r="AT443" s="217" t="s">
        <v>132</v>
      </c>
      <c r="AU443" s="217" t="s">
        <v>86</v>
      </c>
      <c r="AY443" s="19" t="s">
        <v>129</v>
      </c>
      <c r="BE443" s="218">
        <f>IF(N443="základní",J443,0)</f>
        <v>0</v>
      </c>
      <c r="BF443" s="218">
        <f>IF(N443="snížená",J443,0)</f>
        <v>0</v>
      </c>
      <c r="BG443" s="218">
        <f>IF(N443="zákl. přenesená",J443,0)</f>
        <v>0</v>
      </c>
      <c r="BH443" s="218">
        <f>IF(N443="sníž. přenesená",J443,0)</f>
        <v>0</v>
      </c>
      <c r="BI443" s="218">
        <f>IF(N443="nulová",J443,0)</f>
        <v>0</v>
      </c>
      <c r="BJ443" s="19" t="s">
        <v>84</v>
      </c>
      <c r="BK443" s="218">
        <f>ROUND(I443*H443,2)</f>
        <v>0</v>
      </c>
      <c r="BL443" s="19" t="s">
        <v>137</v>
      </c>
      <c r="BM443" s="217" t="s">
        <v>714</v>
      </c>
    </row>
    <row r="444" s="2" customFormat="1">
      <c r="A444" s="40"/>
      <c r="B444" s="41"/>
      <c r="C444" s="42"/>
      <c r="D444" s="219" t="s">
        <v>139</v>
      </c>
      <c r="E444" s="42"/>
      <c r="F444" s="220" t="s">
        <v>713</v>
      </c>
      <c r="G444" s="42"/>
      <c r="H444" s="42"/>
      <c r="I444" s="221"/>
      <c r="J444" s="42"/>
      <c r="K444" s="42"/>
      <c r="L444" s="46"/>
      <c r="M444" s="222"/>
      <c r="N444" s="223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139</v>
      </c>
      <c r="AU444" s="19" t="s">
        <v>86</v>
      </c>
    </row>
    <row r="445" s="2" customFormat="1" ht="16.5" customHeight="1">
      <c r="A445" s="40"/>
      <c r="B445" s="41"/>
      <c r="C445" s="206" t="s">
        <v>715</v>
      </c>
      <c r="D445" s="206" t="s">
        <v>132</v>
      </c>
      <c r="E445" s="207" t="s">
        <v>716</v>
      </c>
      <c r="F445" s="208" t="s">
        <v>717</v>
      </c>
      <c r="G445" s="209" t="s">
        <v>216</v>
      </c>
      <c r="H445" s="210">
        <v>25</v>
      </c>
      <c r="I445" s="211"/>
      <c r="J445" s="212">
        <f>ROUND(I445*H445,2)</f>
        <v>0</v>
      </c>
      <c r="K445" s="208" t="s">
        <v>21</v>
      </c>
      <c r="L445" s="46"/>
      <c r="M445" s="213" t="s">
        <v>21</v>
      </c>
      <c r="N445" s="214" t="s">
        <v>47</v>
      </c>
      <c r="O445" s="86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7" t="s">
        <v>137</v>
      </c>
      <c r="AT445" s="217" t="s">
        <v>132</v>
      </c>
      <c r="AU445" s="217" t="s">
        <v>86</v>
      </c>
      <c r="AY445" s="19" t="s">
        <v>129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9" t="s">
        <v>84</v>
      </c>
      <c r="BK445" s="218">
        <f>ROUND(I445*H445,2)</f>
        <v>0</v>
      </c>
      <c r="BL445" s="19" t="s">
        <v>137</v>
      </c>
      <c r="BM445" s="217" t="s">
        <v>718</v>
      </c>
    </row>
    <row r="446" s="2" customFormat="1">
      <c r="A446" s="40"/>
      <c r="B446" s="41"/>
      <c r="C446" s="42"/>
      <c r="D446" s="219" t="s">
        <v>139</v>
      </c>
      <c r="E446" s="42"/>
      <c r="F446" s="220" t="s">
        <v>717</v>
      </c>
      <c r="G446" s="42"/>
      <c r="H446" s="42"/>
      <c r="I446" s="221"/>
      <c r="J446" s="42"/>
      <c r="K446" s="42"/>
      <c r="L446" s="46"/>
      <c r="M446" s="222"/>
      <c r="N446" s="223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139</v>
      </c>
      <c r="AU446" s="19" t="s">
        <v>86</v>
      </c>
    </row>
    <row r="447" s="2" customFormat="1" ht="16.5" customHeight="1">
      <c r="A447" s="40"/>
      <c r="B447" s="41"/>
      <c r="C447" s="206" t="s">
        <v>719</v>
      </c>
      <c r="D447" s="206" t="s">
        <v>132</v>
      </c>
      <c r="E447" s="207" t="s">
        <v>720</v>
      </c>
      <c r="F447" s="208" t="s">
        <v>721</v>
      </c>
      <c r="G447" s="209" t="s">
        <v>216</v>
      </c>
      <c r="H447" s="210">
        <v>20</v>
      </c>
      <c r="I447" s="211"/>
      <c r="J447" s="212">
        <f>ROUND(I447*H447,2)</f>
        <v>0</v>
      </c>
      <c r="K447" s="208" t="s">
        <v>21</v>
      </c>
      <c r="L447" s="46"/>
      <c r="M447" s="213" t="s">
        <v>21</v>
      </c>
      <c r="N447" s="214" t="s">
        <v>47</v>
      </c>
      <c r="O447" s="86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R447" s="217" t="s">
        <v>137</v>
      </c>
      <c r="AT447" s="217" t="s">
        <v>132</v>
      </c>
      <c r="AU447" s="217" t="s">
        <v>86</v>
      </c>
      <c r="AY447" s="19" t="s">
        <v>129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9" t="s">
        <v>84</v>
      </c>
      <c r="BK447" s="218">
        <f>ROUND(I447*H447,2)</f>
        <v>0</v>
      </c>
      <c r="BL447" s="19" t="s">
        <v>137</v>
      </c>
      <c r="BM447" s="217" t="s">
        <v>722</v>
      </c>
    </row>
    <row r="448" s="2" customFormat="1">
      <c r="A448" s="40"/>
      <c r="B448" s="41"/>
      <c r="C448" s="42"/>
      <c r="D448" s="219" t="s">
        <v>139</v>
      </c>
      <c r="E448" s="42"/>
      <c r="F448" s="220" t="s">
        <v>721</v>
      </c>
      <c r="G448" s="42"/>
      <c r="H448" s="42"/>
      <c r="I448" s="221"/>
      <c r="J448" s="42"/>
      <c r="K448" s="42"/>
      <c r="L448" s="46"/>
      <c r="M448" s="222"/>
      <c r="N448" s="223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139</v>
      </c>
      <c r="AU448" s="19" t="s">
        <v>86</v>
      </c>
    </row>
    <row r="449" s="2" customFormat="1" ht="16.5" customHeight="1">
      <c r="A449" s="40"/>
      <c r="B449" s="41"/>
      <c r="C449" s="206" t="s">
        <v>723</v>
      </c>
      <c r="D449" s="206" t="s">
        <v>132</v>
      </c>
      <c r="E449" s="207" t="s">
        <v>724</v>
      </c>
      <c r="F449" s="208" t="s">
        <v>725</v>
      </c>
      <c r="G449" s="209" t="s">
        <v>507</v>
      </c>
      <c r="H449" s="210">
        <v>32</v>
      </c>
      <c r="I449" s="211"/>
      <c r="J449" s="212">
        <f>ROUND(I449*H449,2)</f>
        <v>0</v>
      </c>
      <c r="K449" s="208" t="s">
        <v>21</v>
      </c>
      <c r="L449" s="46"/>
      <c r="M449" s="213" t="s">
        <v>21</v>
      </c>
      <c r="N449" s="214" t="s">
        <v>47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137</v>
      </c>
      <c r="AT449" s="217" t="s">
        <v>132</v>
      </c>
      <c r="AU449" s="217" t="s">
        <v>86</v>
      </c>
      <c r="AY449" s="19" t="s">
        <v>129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84</v>
      </c>
      <c r="BK449" s="218">
        <f>ROUND(I449*H449,2)</f>
        <v>0</v>
      </c>
      <c r="BL449" s="19" t="s">
        <v>137</v>
      </c>
      <c r="BM449" s="217" t="s">
        <v>726</v>
      </c>
    </row>
    <row r="450" s="2" customFormat="1">
      <c r="A450" s="40"/>
      <c r="B450" s="41"/>
      <c r="C450" s="42"/>
      <c r="D450" s="219" t="s">
        <v>139</v>
      </c>
      <c r="E450" s="42"/>
      <c r="F450" s="220" t="s">
        <v>725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139</v>
      </c>
      <c r="AU450" s="19" t="s">
        <v>86</v>
      </c>
    </row>
    <row r="451" s="2" customFormat="1" ht="16.5" customHeight="1">
      <c r="A451" s="40"/>
      <c r="B451" s="41"/>
      <c r="C451" s="206" t="s">
        <v>727</v>
      </c>
      <c r="D451" s="206" t="s">
        <v>132</v>
      </c>
      <c r="E451" s="207" t="s">
        <v>728</v>
      </c>
      <c r="F451" s="208" t="s">
        <v>729</v>
      </c>
      <c r="G451" s="209" t="s">
        <v>507</v>
      </c>
      <c r="H451" s="210">
        <v>172.09299999999999</v>
      </c>
      <c r="I451" s="211"/>
      <c r="J451" s="212">
        <f>ROUND(I451*H451,2)</f>
        <v>0</v>
      </c>
      <c r="K451" s="208" t="s">
        <v>21</v>
      </c>
      <c r="L451" s="46"/>
      <c r="M451" s="213" t="s">
        <v>21</v>
      </c>
      <c r="N451" s="214" t="s">
        <v>47</v>
      </c>
      <c r="O451" s="86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R451" s="217" t="s">
        <v>137</v>
      </c>
      <c r="AT451" s="217" t="s">
        <v>132</v>
      </c>
      <c r="AU451" s="217" t="s">
        <v>86</v>
      </c>
      <c r="AY451" s="19" t="s">
        <v>129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9" t="s">
        <v>84</v>
      </c>
      <c r="BK451" s="218">
        <f>ROUND(I451*H451,2)</f>
        <v>0</v>
      </c>
      <c r="BL451" s="19" t="s">
        <v>137</v>
      </c>
      <c r="BM451" s="217" t="s">
        <v>730</v>
      </c>
    </row>
    <row r="452" s="2" customFormat="1">
      <c r="A452" s="40"/>
      <c r="B452" s="41"/>
      <c r="C452" s="42"/>
      <c r="D452" s="219" t="s">
        <v>139</v>
      </c>
      <c r="E452" s="42"/>
      <c r="F452" s="220" t="s">
        <v>729</v>
      </c>
      <c r="G452" s="42"/>
      <c r="H452" s="42"/>
      <c r="I452" s="221"/>
      <c r="J452" s="42"/>
      <c r="K452" s="42"/>
      <c r="L452" s="46"/>
      <c r="M452" s="222"/>
      <c r="N452" s="223"/>
      <c r="O452" s="86"/>
      <c r="P452" s="86"/>
      <c r="Q452" s="86"/>
      <c r="R452" s="86"/>
      <c r="S452" s="86"/>
      <c r="T452" s="87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T452" s="19" t="s">
        <v>139</v>
      </c>
      <c r="AU452" s="19" t="s">
        <v>86</v>
      </c>
    </row>
    <row r="453" s="2" customFormat="1" ht="16.5" customHeight="1">
      <c r="A453" s="40"/>
      <c r="B453" s="41"/>
      <c r="C453" s="206" t="s">
        <v>731</v>
      </c>
      <c r="D453" s="206" t="s">
        <v>132</v>
      </c>
      <c r="E453" s="207" t="s">
        <v>732</v>
      </c>
      <c r="F453" s="208" t="s">
        <v>733</v>
      </c>
      <c r="G453" s="209" t="s">
        <v>526</v>
      </c>
      <c r="H453" s="259"/>
      <c r="I453" s="211"/>
      <c r="J453" s="212">
        <f>ROUND(I453*H453,2)</f>
        <v>0</v>
      </c>
      <c r="K453" s="208" t="s">
        <v>21</v>
      </c>
      <c r="L453" s="46"/>
      <c r="M453" s="213" t="s">
        <v>21</v>
      </c>
      <c r="N453" s="214" t="s">
        <v>47</v>
      </c>
      <c r="O453" s="86"/>
      <c r="P453" s="215">
        <f>O453*H453</f>
        <v>0</v>
      </c>
      <c r="Q453" s="215">
        <v>0</v>
      </c>
      <c r="R453" s="215">
        <f>Q453*H453</f>
        <v>0</v>
      </c>
      <c r="S453" s="215">
        <v>0</v>
      </c>
      <c r="T453" s="216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7" t="s">
        <v>137</v>
      </c>
      <c r="AT453" s="217" t="s">
        <v>132</v>
      </c>
      <c r="AU453" s="217" t="s">
        <v>86</v>
      </c>
      <c r="AY453" s="19" t="s">
        <v>129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9" t="s">
        <v>84</v>
      </c>
      <c r="BK453" s="218">
        <f>ROUND(I453*H453,2)</f>
        <v>0</v>
      </c>
      <c r="BL453" s="19" t="s">
        <v>137</v>
      </c>
      <c r="BM453" s="217" t="s">
        <v>734</v>
      </c>
    </row>
    <row r="454" s="2" customFormat="1">
      <c r="A454" s="40"/>
      <c r="B454" s="41"/>
      <c r="C454" s="42"/>
      <c r="D454" s="219" t="s">
        <v>139</v>
      </c>
      <c r="E454" s="42"/>
      <c r="F454" s="220" t="s">
        <v>733</v>
      </c>
      <c r="G454" s="42"/>
      <c r="H454" s="42"/>
      <c r="I454" s="221"/>
      <c r="J454" s="42"/>
      <c r="K454" s="42"/>
      <c r="L454" s="46"/>
      <c r="M454" s="222"/>
      <c r="N454" s="223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139</v>
      </c>
      <c r="AU454" s="19" t="s">
        <v>86</v>
      </c>
    </row>
    <row r="455" s="2" customFormat="1" ht="16.5" customHeight="1">
      <c r="A455" s="40"/>
      <c r="B455" s="41"/>
      <c r="C455" s="206" t="s">
        <v>735</v>
      </c>
      <c r="D455" s="206" t="s">
        <v>132</v>
      </c>
      <c r="E455" s="207" t="s">
        <v>736</v>
      </c>
      <c r="F455" s="208" t="s">
        <v>737</v>
      </c>
      <c r="G455" s="209" t="s">
        <v>252</v>
      </c>
      <c r="H455" s="210">
        <v>1</v>
      </c>
      <c r="I455" s="211"/>
      <c r="J455" s="212">
        <f>ROUND(I455*H455,2)</f>
        <v>0</v>
      </c>
      <c r="K455" s="208" t="s">
        <v>21</v>
      </c>
      <c r="L455" s="46"/>
      <c r="M455" s="213" t="s">
        <v>21</v>
      </c>
      <c r="N455" s="214" t="s">
        <v>47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137</v>
      </c>
      <c r="AT455" s="217" t="s">
        <v>132</v>
      </c>
      <c r="AU455" s="217" t="s">
        <v>86</v>
      </c>
      <c r="AY455" s="19" t="s">
        <v>129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84</v>
      </c>
      <c r="BK455" s="218">
        <f>ROUND(I455*H455,2)</f>
        <v>0</v>
      </c>
      <c r="BL455" s="19" t="s">
        <v>137</v>
      </c>
      <c r="BM455" s="217" t="s">
        <v>738</v>
      </c>
    </row>
    <row r="456" s="2" customFormat="1">
      <c r="A456" s="40"/>
      <c r="B456" s="41"/>
      <c r="C456" s="42"/>
      <c r="D456" s="219" t="s">
        <v>139</v>
      </c>
      <c r="E456" s="42"/>
      <c r="F456" s="220" t="s">
        <v>737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139</v>
      </c>
      <c r="AU456" s="19" t="s">
        <v>86</v>
      </c>
    </row>
    <row r="457" s="2" customFormat="1" ht="16.5" customHeight="1">
      <c r="A457" s="40"/>
      <c r="B457" s="41"/>
      <c r="C457" s="206" t="s">
        <v>739</v>
      </c>
      <c r="D457" s="206" t="s">
        <v>132</v>
      </c>
      <c r="E457" s="207" t="s">
        <v>740</v>
      </c>
      <c r="F457" s="208" t="s">
        <v>741</v>
      </c>
      <c r="G457" s="209" t="s">
        <v>526</v>
      </c>
      <c r="H457" s="259"/>
      <c r="I457" s="211"/>
      <c r="J457" s="212">
        <f>ROUND(I457*H457,2)</f>
        <v>0</v>
      </c>
      <c r="K457" s="208" t="s">
        <v>21</v>
      </c>
      <c r="L457" s="46"/>
      <c r="M457" s="213" t="s">
        <v>21</v>
      </c>
      <c r="N457" s="214" t="s">
        <v>47</v>
      </c>
      <c r="O457" s="86"/>
      <c r="P457" s="215">
        <f>O457*H457</f>
        <v>0</v>
      </c>
      <c r="Q457" s="215">
        <v>0</v>
      </c>
      <c r="R457" s="215">
        <f>Q457*H457</f>
        <v>0</v>
      </c>
      <c r="S457" s="215">
        <v>0</v>
      </c>
      <c r="T457" s="216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7" t="s">
        <v>137</v>
      </c>
      <c r="AT457" s="217" t="s">
        <v>132</v>
      </c>
      <c r="AU457" s="217" t="s">
        <v>86</v>
      </c>
      <c r="AY457" s="19" t="s">
        <v>129</v>
      </c>
      <c r="BE457" s="218">
        <f>IF(N457="základní",J457,0)</f>
        <v>0</v>
      </c>
      <c r="BF457" s="218">
        <f>IF(N457="snížená",J457,0)</f>
        <v>0</v>
      </c>
      <c r="BG457" s="218">
        <f>IF(N457="zákl. přenesená",J457,0)</f>
        <v>0</v>
      </c>
      <c r="BH457" s="218">
        <f>IF(N457="sníž. přenesená",J457,0)</f>
        <v>0</v>
      </c>
      <c r="BI457" s="218">
        <f>IF(N457="nulová",J457,0)</f>
        <v>0</v>
      </c>
      <c r="BJ457" s="19" t="s">
        <v>84</v>
      </c>
      <c r="BK457" s="218">
        <f>ROUND(I457*H457,2)</f>
        <v>0</v>
      </c>
      <c r="BL457" s="19" t="s">
        <v>137</v>
      </c>
      <c r="BM457" s="217" t="s">
        <v>742</v>
      </c>
    </row>
    <row r="458" s="2" customFormat="1">
      <c r="A458" s="40"/>
      <c r="B458" s="41"/>
      <c r="C458" s="42"/>
      <c r="D458" s="219" t="s">
        <v>139</v>
      </c>
      <c r="E458" s="42"/>
      <c r="F458" s="220" t="s">
        <v>741</v>
      </c>
      <c r="G458" s="42"/>
      <c r="H458" s="42"/>
      <c r="I458" s="221"/>
      <c r="J458" s="42"/>
      <c r="K458" s="42"/>
      <c r="L458" s="46"/>
      <c r="M458" s="222"/>
      <c r="N458" s="223"/>
      <c r="O458" s="86"/>
      <c r="P458" s="86"/>
      <c r="Q458" s="86"/>
      <c r="R458" s="86"/>
      <c r="S458" s="86"/>
      <c r="T458" s="87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T458" s="19" t="s">
        <v>139</v>
      </c>
      <c r="AU458" s="19" t="s">
        <v>86</v>
      </c>
    </row>
    <row r="459" s="2" customFormat="1" ht="16.5" customHeight="1">
      <c r="A459" s="40"/>
      <c r="B459" s="41"/>
      <c r="C459" s="206" t="s">
        <v>743</v>
      </c>
      <c r="D459" s="206" t="s">
        <v>132</v>
      </c>
      <c r="E459" s="207" t="s">
        <v>744</v>
      </c>
      <c r="F459" s="208" t="s">
        <v>745</v>
      </c>
      <c r="G459" s="209" t="s">
        <v>252</v>
      </c>
      <c r="H459" s="210">
        <v>1</v>
      </c>
      <c r="I459" s="211"/>
      <c r="J459" s="212">
        <f>ROUND(I459*H459,2)</f>
        <v>0</v>
      </c>
      <c r="K459" s="208" t="s">
        <v>21</v>
      </c>
      <c r="L459" s="46"/>
      <c r="M459" s="213" t="s">
        <v>21</v>
      </c>
      <c r="N459" s="214" t="s">
        <v>47</v>
      </c>
      <c r="O459" s="86"/>
      <c r="P459" s="215">
        <f>O459*H459</f>
        <v>0</v>
      </c>
      <c r="Q459" s="215">
        <v>0</v>
      </c>
      <c r="R459" s="215">
        <f>Q459*H459</f>
        <v>0</v>
      </c>
      <c r="S459" s="215">
        <v>0</v>
      </c>
      <c r="T459" s="216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7" t="s">
        <v>137</v>
      </c>
      <c r="AT459" s="217" t="s">
        <v>132</v>
      </c>
      <c r="AU459" s="217" t="s">
        <v>86</v>
      </c>
      <c r="AY459" s="19" t="s">
        <v>129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9" t="s">
        <v>84</v>
      </c>
      <c r="BK459" s="218">
        <f>ROUND(I459*H459,2)</f>
        <v>0</v>
      </c>
      <c r="BL459" s="19" t="s">
        <v>137</v>
      </c>
      <c r="BM459" s="217" t="s">
        <v>746</v>
      </c>
    </row>
    <row r="460" s="2" customFormat="1">
      <c r="A460" s="40"/>
      <c r="B460" s="41"/>
      <c r="C460" s="42"/>
      <c r="D460" s="219" t="s">
        <v>139</v>
      </c>
      <c r="E460" s="42"/>
      <c r="F460" s="220" t="s">
        <v>745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139</v>
      </c>
      <c r="AU460" s="19" t="s">
        <v>86</v>
      </c>
    </row>
    <row r="461" s="2" customFormat="1" ht="16.5" customHeight="1">
      <c r="A461" s="40"/>
      <c r="B461" s="41"/>
      <c r="C461" s="206" t="s">
        <v>747</v>
      </c>
      <c r="D461" s="206" t="s">
        <v>132</v>
      </c>
      <c r="E461" s="207" t="s">
        <v>748</v>
      </c>
      <c r="F461" s="208" t="s">
        <v>749</v>
      </c>
      <c r="G461" s="209" t="s">
        <v>507</v>
      </c>
      <c r="H461" s="210">
        <v>2</v>
      </c>
      <c r="I461" s="211"/>
      <c r="J461" s="212">
        <f>ROUND(I461*H461,2)</f>
        <v>0</v>
      </c>
      <c r="K461" s="208" t="s">
        <v>21</v>
      </c>
      <c r="L461" s="46"/>
      <c r="M461" s="213" t="s">
        <v>21</v>
      </c>
      <c r="N461" s="214" t="s">
        <v>47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137</v>
      </c>
      <c r="AT461" s="217" t="s">
        <v>132</v>
      </c>
      <c r="AU461" s="217" t="s">
        <v>86</v>
      </c>
      <c r="AY461" s="19" t="s">
        <v>129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84</v>
      </c>
      <c r="BK461" s="218">
        <f>ROUND(I461*H461,2)</f>
        <v>0</v>
      </c>
      <c r="BL461" s="19" t="s">
        <v>137</v>
      </c>
      <c r="BM461" s="217" t="s">
        <v>750</v>
      </c>
    </row>
    <row r="462" s="2" customFormat="1">
      <c r="A462" s="40"/>
      <c r="B462" s="41"/>
      <c r="C462" s="42"/>
      <c r="D462" s="219" t="s">
        <v>139</v>
      </c>
      <c r="E462" s="42"/>
      <c r="F462" s="220" t="s">
        <v>749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139</v>
      </c>
      <c r="AU462" s="19" t="s">
        <v>86</v>
      </c>
    </row>
    <row r="463" s="2" customFormat="1" ht="16.5" customHeight="1">
      <c r="A463" s="40"/>
      <c r="B463" s="41"/>
      <c r="C463" s="206" t="s">
        <v>751</v>
      </c>
      <c r="D463" s="206" t="s">
        <v>132</v>
      </c>
      <c r="E463" s="207" t="s">
        <v>752</v>
      </c>
      <c r="F463" s="208" t="s">
        <v>753</v>
      </c>
      <c r="G463" s="209" t="s">
        <v>507</v>
      </c>
      <c r="H463" s="210">
        <v>10</v>
      </c>
      <c r="I463" s="211"/>
      <c r="J463" s="212">
        <f>ROUND(I463*H463,2)</f>
        <v>0</v>
      </c>
      <c r="K463" s="208" t="s">
        <v>21</v>
      </c>
      <c r="L463" s="46"/>
      <c r="M463" s="213" t="s">
        <v>21</v>
      </c>
      <c r="N463" s="214" t="s">
        <v>47</v>
      </c>
      <c r="O463" s="86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137</v>
      </c>
      <c r="AT463" s="217" t="s">
        <v>132</v>
      </c>
      <c r="AU463" s="217" t="s">
        <v>86</v>
      </c>
      <c r="AY463" s="19" t="s">
        <v>129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84</v>
      </c>
      <c r="BK463" s="218">
        <f>ROUND(I463*H463,2)</f>
        <v>0</v>
      </c>
      <c r="BL463" s="19" t="s">
        <v>137</v>
      </c>
      <c r="BM463" s="217" t="s">
        <v>754</v>
      </c>
    </row>
    <row r="464" s="2" customFormat="1">
      <c r="A464" s="40"/>
      <c r="B464" s="41"/>
      <c r="C464" s="42"/>
      <c r="D464" s="219" t="s">
        <v>139</v>
      </c>
      <c r="E464" s="42"/>
      <c r="F464" s="220" t="s">
        <v>753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139</v>
      </c>
      <c r="AU464" s="19" t="s">
        <v>86</v>
      </c>
    </row>
    <row r="465" s="12" customFormat="1" ht="22.8" customHeight="1">
      <c r="A465" s="12"/>
      <c r="B465" s="190"/>
      <c r="C465" s="191"/>
      <c r="D465" s="192" t="s">
        <v>75</v>
      </c>
      <c r="E465" s="204" t="s">
        <v>755</v>
      </c>
      <c r="F465" s="204" t="s">
        <v>756</v>
      </c>
      <c r="G465" s="191"/>
      <c r="H465" s="191"/>
      <c r="I465" s="194"/>
      <c r="J465" s="205">
        <f>BK465</f>
        <v>0</v>
      </c>
      <c r="K465" s="191"/>
      <c r="L465" s="196"/>
      <c r="M465" s="197"/>
      <c r="N465" s="198"/>
      <c r="O465" s="198"/>
      <c r="P465" s="199">
        <f>SUM(P466:P636)</f>
        <v>0</v>
      </c>
      <c r="Q465" s="198"/>
      <c r="R465" s="199">
        <f>SUM(R466:R636)</f>
        <v>3.2470612000000001</v>
      </c>
      <c r="S465" s="198"/>
      <c r="T465" s="200">
        <f>SUM(T466:T636)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1" t="s">
        <v>86</v>
      </c>
      <c r="AT465" s="202" t="s">
        <v>75</v>
      </c>
      <c r="AU465" s="202" t="s">
        <v>84</v>
      </c>
      <c r="AY465" s="201" t="s">
        <v>129</v>
      </c>
      <c r="BK465" s="203">
        <f>SUM(BK466:BK636)</f>
        <v>0</v>
      </c>
    </row>
    <row r="466" s="2" customFormat="1" ht="16.5" customHeight="1">
      <c r="A466" s="40"/>
      <c r="B466" s="41"/>
      <c r="C466" s="206" t="s">
        <v>757</v>
      </c>
      <c r="D466" s="206" t="s">
        <v>132</v>
      </c>
      <c r="E466" s="207" t="s">
        <v>758</v>
      </c>
      <c r="F466" s="208" t="s">
        <v>759</v>
      </c>
      <c r="G466" s="209" t="s">
        <v>156</v>
      </c>
      <c r="H466" s="210">
        <v>224.91999999999999</v>
      </c>
      <c r="I466" s="211"/>
      <c r="J466" s="212">
        <f>ROUND(I466*H466,2)</f>
        <v>0</v>
      </c>
      <c r="K466" s="208" t="s">
        <v>136</v>
      </c>
      <c r="L466" s="46"/>
      <c r="M466" s="213" t="s">
        <v>21</v>
      </c>
      <c r="N466" s="214" t="s">
        <v>47</v>
      </c>
      <c r="O466" s="86"/>
      <c r="P466" s="215">
        <f>O466*H466</f>
        <v>0</v>
      </c>
      <c r="Q466" s="215">
        <v>0.013860000000000001</v>
      </c>
      <c r="R466" s="215">
        <f>Q466*H466</f>
        <v>3.1173912000000001</v>
      </c>
      <c r="S466" s="215">
        <v>0</v>
      </c>
      <c r="T466" s="216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7" t="s">
        <v>241</v>
      </c>
      <c r="AT466" s="217" t="s">
        <v>132</v>
      </c>
      <c r="AU466" s="217" t="s">
        <v>86</v>
      </c>
      <c r="AY466" s="19" t="s">
        <v>129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9" t="s">
        <v>84</v>
      </c>
      <c r="BK466" s="218">
        <f>ROUND(I466*H466,2)</f>
        <v>0</v>
      </c>
      <c r="BL466" s="19" t="s">
        <v>241</v>
      </c>
      <c r="BM466" s="217" t="s">
        <v>760</v>
      </c>
    </row>
    <row r="467" s="2" customFormat="1">
      <c r="A467" s="40"/>
      <c r="B467" s="41"/>
      <c r="C467" s="42"/>
      <c r="D467" s="219" t="s">
        <v>139</v>
      </c>
      <c r="E467" s="42"/>
      <c r="F467" s="220" t="s">
        <v>761</v>
      </c>
      <c r="G467" s="42"/>
      <c r="H467" s="42"/>
      <c r="I467" s="221"/>
      <c r="J467" s="42"/>
      <c r="K467" s="42"/>
      <c r="L467" s="46"/>
      <c r="M467" s="222"/>
      <c r="N467" s="223"/>
      <c r="O467" s="86"/>
      <c r="P467" s="86"/>
      <c r="Q467" s="86"/>
      <c r="R467" s="86"/>
      <c r="S467" s="86"/>
      <c r="T467" s="87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T467" s="19" t="s">
        <v>139</v>
      </c>
      <c r="AU467" s="19" t="s">
        <v>86</v>
      </c>
    </row>
    <row r="468" s="2" customFormat="1">
      <c r="A468" s="40"/>
      <c r="B468" s="41"/>
      <c r="C468" s="42"/>
      <c r="D468" s="224" t="s">
        <v>141</v>
      </c>
      <c r="E468" s="42"/>
      <c r="F468" s="225" t="s">
        <v>762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141</v>
      </c>
      <c r="AU468" s="19" t="s">
        <v>86</v>
      </c>
    </row>
    <row r="469" s="13" customFormat="1">
      <c r="A469" s="13"/>
      <c r="B469" s="226"/>
      <c r="C469" s="227"/>
      <c r="D469" s="219" t="s">
        <v>160</v>
      </c>
      <c r="E469" s="228" t="s">
        <v>21</v>
      </c>
      <c r="F469" s="229" t="s">
        <v>161</v>
      </c>
      <c r="G469" s="227"/>
      <c r="H469" s="228" t="s">
        <v>21</v>
      </c>
      <c r="I469" s="230"/>
      <c r="J469" s="227"/>
      <c r="K469" s="227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160</v>
      </c>
      <c r="AU469" s="235" t="s">
        <v>86</v>
      </c>
      <c r="AV469" s="13" t="s">
        <v>84</v>
      </c>
      <c r="AW469" s="13" t="s">
        <v>36</v>
      </c>
      <c r="AX469" s="13" t="s">
        <v>76</v>
      </c>
      <c r="AY469" s="235" t="s">
        <v>129</v>
      </c>
    </row>
    <row r="470" s="14" customFormat="1">
      <c r="A470" s="14"/>
      <c r="B470" s="236"/>
      <c r="C470" s="237"/>
      <c r="D470" s="219" t="s">
        <v>160</v>
      </c>
      <c r="E470" s="238" t="s">
        <v>21</v>
      </c>
      <c r="F470" s="239" t="s">
        <v>162</v>
      </c>
      <c r="G470" s="237"/>
      <c r="H470" s="240">
        <v>51.850000000000001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160</v>
      </c>
      <c r="AU470" s="246" t="s">
        <v>86</v>
      </c>
      <c r="AV470" s="14" t="s">
        <v>86</v>
      </c>
      <c r="AW470" s="14" t="s">
        <v>36</v>
      </c>
      <c r="AX470" s="14" t="s">
        <v>76</v>
      </c>
      <c r="AY470" s="246" t="s">
        <v>129</v>
      </c>
    </row>
    <row r="471" s="13" customFormat="1">
      <c r="A471" s="13"/>
      <c r="B471" s="226"/>
      <c r="C471" s="227"/>
      <c r="D471" s="219" t="s">
        <v>160</v>
      </c>
      <c r="E471" s="228" t="s">
        <v>21</v>
      </c>
      <c r="F471" s="229" t="s">
        <v>163</v>
      </c>
      <c r="G471" s="227"/>
      <c r="H471" s="228" t="s">
        <v>21</v>
      </c>
      <c r="I471" s="230"/>
      <c r="J471" s="227"/>
      <c r="K471" s="227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160</v>
      </c>
      <c r="AU471" s="235" t="s">
        <v>86</v>
      </c>
      <c r="AV471" s="13" t="s">
        <v>84</v>
      </c>
      <c r="AW471" s="13" t="s">
        <v>36</v>
      </c>
      <c r="AX471" s="13" t="s">
        <v>76</v>
      </c>
      <c r="AY471" s="235" t="s">
        <v>129</v>
      </c>
    </row>
    <row r="472" s="14" customFormat="1">
      <c r="A472" s="14"/>
      <c r="B472" s="236"/>
      <c r="C472" s="237"/>
      <c r="D472" s="219" t="s">
        <v>160</v>
      </c>
      <c r="E472" s="238" t="s">
        <v>21</v>
      </c>
      <c r="F472" s="239" t="s">
        <v>164</v>
      </c>
      <c r="G472" s="237"/>
      <c r="H472" s="240">
        <v>8.4000000000000004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160</v>
      </c>
      <c r="AU472" s="246" t="s">
        <v>86</v>
      </c>
      <c r="AV472" s="14" t="s">
        <v>86</v>
      </c>
      <c r="AW472" s="14" t="s">
        <v>36</v>
      </c>
      <c r="AX472" s="14" t="s">
        <v>76</v>
      </c>
      <c r="AY472" s="246" t="s">
        <v>129</v>
      </c>
    </row>
    <row r="473" s="13" customFormat="1">
      <c r="A473" s="13"/>
      <c r="B473" s="226"/>
      <c r="C473" s="227"/>
      <c r="D473" s="219" t="s">
        <v>160</v>
      </c>
      <c r="E473" s="228" t="s">
        <v>21</v>
      </c>
      <c r="F473" s="229" t="s">
        <v>163</v>
      </c>
      <c r="G473" s="227"/>
      <c r="H473" s="228" t="s">
        <v>21</v>
      </c>
      <c r="I473" s="230"/>
      <c r="J473" s="227"/>
      <c r="K473" s="227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160</v>
      </c>
      <c r="AU473" s="235" t="s">
        <v>86</v>
      </c>
      <c r="AV473" s="13" t="s">
        <v>84</v>
      </c>
      <c r="AW473" s="13" t="s">
        <v>36</v>
      </c>
      <c r="AX473" s="13" t="s">
        <v>76</v>
      </c>
      <c r="AY473" s="235" t="s">
        <v>129</v>
      </c>
    </row>
    <row r="474" s="14" customFormat="1">
      <c r="A474" s="14"/>
      <c r="B474" s="236"/>
      <c r="C474" s="237"/>
      <c r="D474" s="219" t="s">
        <v>160</v>
      </c>
      <c r="E474" s="238" t="s">
        <v>21</v>
      </c>
      <c r="F474" s="239" t="s">
        <v>165</v>
      </c>
      <c r="G474" s="237"/>
      <c r="H474" s="240">
        <v>6.5599999999999996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6" t="s">
        <v>160</v>
      </c>
      <c r="AU474" s="246" t="s">
        <v>86</v>
      </c>
      <c r="AV474" s="14" t="s">
        <v>86</v>
      </c>
      <c r="AW474" s="14" t="s">
        <v>36</v>
      </c>
      <c r="AX474" s="14" t="s">
        <v>76</v>
      </c>
      <c r="AY474" s="246" t="s">
        <v>129</v>
      </c>
    </row>
    <row r="475" s="13" customFormat="1">
      <c r="A475" s="13"/>
      <c r="B475" s="226"/>
      <c r="C475" s="227"/>
      <c r="D475" s="219" t="s">
        <v>160</v>
      </c>
      <c r="E475" s="228" t="s">
        <v>21</v>
      </c>
      <c r="F475" s="229" t="s">
        <v>166</v>
      </c>
      <c r="G475" s="227"/>
      <c r="H475" s="228" t="s">
        <v>21</v>
      </c>
      <c r="I475" s="230"/>
      <c r="J475" s="227"/>
      <c r="K475" s="227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160</v>
      </c>
      <c r="AU475" s="235" t="s">
        <v>86</v>
      </c>
      <c r="AV475" s="13" t="s">
        <v>84</v>
      </c>
      <c r="AW475" s="13" t="s">
        <v>36</v>
      </c>
      <c r="AX475" s="13" t="s">
        <v>76</v>
      </c>
      <c r="AY475" s="235" t="s">
        <v>129</v>
      </c>
    </row>
    <row r="476" s="14" customFormat="1">
      <c r="A476" s="14"/>
      <c r="B476" s="236"/>
      <c r="C476" s="237"/>
      <c r="D476" s="219" t="s">
        <v>160</v>
      </c>
      <c r="E476" s="238" t="s">
        <v>21</v>
      </c>
      <c r="F476" s="239" t="s">
        <v>167</v>
      </c>
      <c r="G476" s="237"/>
      <c r="H476" s="240">
        <v>17.600000000000001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6" t="s">
        <v>160</v>
      </c>
      <c r="AU476" s="246" t="s">
        <v>86</v>
      </c>
      <c r="AV476" s="14" t="s">
        <v>86</v>
      </c>
      <c r="AW476" s="14" t="s">
        <v>36</v>
      </c>
      <c r="AX476" s="14" t="s">
        <v>76</v>
      </c>
      <c r="AY476" s="246" t="s">
        <v>129</v>
      </c>
    </row>
    <row r="477" s="13" customFormat="1">
      <c r="A477" s="13"/>
      <c r="B477" s="226"/>
      <c r="C477" s="227"/>
      <c r="D477" s="219" t="s">
        <v>160</v>
      </c>
      <c r="E477" s="228" t="s">
        <v>21</v>
      </c>
      <c r="F477" s="229" t="s">
        <v>168</v>
      </c>
      <c r="G477" s="227"/>
      <c r="H477" s="228" t="s">
        <v>21</v>
      </c>
      <c r="I477" s="230"/>
      <c r="J477" s="227"/>
      <c r="K477" s="227"/>
      <c r="L477" s="231"/>
      <c r="M477" s="232"/>
      <c r="N477" s="233"/>
      <c r="O477" s="233"/>
      <c r="P477" s="233"/>
      <c r="Q477" s="233"/>
      <c r="R477" s="233"/>
      <c r="S477" s="233"/>
      <c r="T477" s="23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5" t="s">
        <v>160</v>
      </c>
      <c r="AU477" s="235" t="s">
        <v>86</v>
      </c>
      <c r="AV477" s="13" t="s">
        <v>84</v>
      </c>
      <c r="AW477" s="13" t="s">
        <v>36</v>
      </c>
      <c r="AX477" s="13" t="s">
        <v>76</v>
      </c>
      <c r="AY477" s="235" t="s">
        <v>129</v>
      </c>
    </row>
    <row r="478" s="14" customFormat="1">
      <c r="A478" s="14"/>
      <c r="B478" s="236"/>
      <c r="C478" s="237"/>
      <c r="D478" s="219" t="s">
        <v>160</v>
      </c>
      <c r="E478" s="238" t="s">
        <v>21</v>
      </c>
      <c r="F478" s="239" t="s">
        <v>169</v>
      </c>
      <c r="G478" s="237"/>
      <c r="H478" s="240">
        <v>12.75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6" t="s">
        <v>160</v>
      </c>
      <c r="AU478" s="246" t="s">
        <v>86</v>
      </c>
      <c r="AV478" s="14" t="s">
        <v>86</v>
      </c>
      <c r="AW478" s="14" t="s">
        <v>36</v>
      </c>
      <c r="AX478" s="14" t="s">
        <v>76</v>
      </c>
      <c r="AY478" s="246" t="s">
        <v>129</v>
      </c>
    </row>
    <row r="479" s="13" customFormat="1">
      <c r="A479" s="13"/>
      <c r="B479" s="226"/>
      <c r="C479" s="227"/>
      <c r="D479" s="219" t="s">
        <v>160</v>
      </c>
      <c r="E479" s="228" t="s">
        <v>21</v>
      </c>
      <c r="F479" s="229" t="s">
        <v>168</v>
      </c>
      <c r="G479" s="227"/>
      <c r="H479" s="228" t="s">
        <v>21</v>
      </c>
      <c r="I479" s="230"/>
      <c r="J479" s="227"/>
      <c r="K479" s="227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160</v>
      </c>
      <c r="AU479" s="235" t="s">
        <v>86</v>
      </c>
      <c r="AV479" s="13" t="s">
        <v>84</v>
      </c>
      <c r="AW479" s="13" t="s">
        <v>36</v>
      </c>
      <c r="AX479" s="13" t="s">
        <v>76</v>
      </c>
      <c r="AY479" s="235" t="s">
        <v>129</v>
      </c>
    </row>
    <row r="480" s="14" customFormat="1">
      <c r="A480" s="14"/>
      <c r="B480" s="236"/>
      <c r="C480" s="237"/>
      <c r="D480" s="219" t="s">
        <v>160</v>
      </c>
      <c r="E480" s="238" t="s">
        <v>21</v>
      </c>
      <c r="F480" s="239" t="s">
        <v>170</v>
      </c>
      <c r="G480" s="237"/>
      <c r="H480" s="240">
        <v>12.640000000000001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160</v>
      </c>
      <c r="AU480" s="246" t="s">
        <v>86</v>
      </c>
      <c r="AV480" s="14" t="s">
        <v>86</v>
      </c>
      <c r="AW480" s="14" t="s">
        <v>36</v>
      </c>
      <c r="AX480" s="14" t="s">
        <v>76</v>
      </c>
      <c r="AY480" s="246" t="s">
        <v>129</v>
      </c>
    </row>
    <row r="481" s="13" customFormat="1">
      <c r="A481" s="13"/>
      <c r="B481" s="226"/>
      <c r="C481" s="227"/>
      <c r="D481" s="219" t="s">
        <v>160</v>
      </c>
      <c r="E481" s="228" t="s">
        <v>21</v>
      </c>
      <c r="F481" s="229" t="s">
        <v>171</v>
      </c>
      <c r="G481" s="227"/>
      <c r="H481" s="228" t="s">
        <v>21</v>
      </c>
      <c r="I481" s="230"/>
      <c r="J481" s="227"/>
      <c r="K481" s="227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160</v>
      </c>
      <c r="AU481" s="235" t="s">
        <v>86</v>
      </c>
      <c r="AV481" s="13" t="s">
        <v>84</v>
      </c>
      <c r="AW481" s="13" t="s">
        <v>36</v>
      </c>
      <c r="AX481" s="13" t="s">
        <v>76</v>
      </c>
      <c r="AY481" s="235" t="s">
        <v>129</v>
      </c>
    </row>
    <row r="482" s="14" customFormat="1">
      <c r="A482" s="14"/>
      <c r="B482" s="236"/>
      <c r="C482" s="237"/>
      <c r="D482" s="219" t="s">
        <v>160</v>
      </c>
      <c r="E482" s="238" t="s">
        <v>21</v>
      </c>
      <c r="F482" s="239" t="s">
        <v>172</v>
      </c>
      <c r="G482" s="237"/>
      <c r="H482" s="240">
        <v>16.66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6" t="s">
        <v>160</v>
      </c>
      <c r="AU482" s="246" t="s">
        <v>86</v>
      </c>
      <c r="AV482" s="14" t="s">
        <v>86</v>
      </c>
      <c r="AW482" s="14" t="s">
        <v>36</v>
      </c>
      <c r="AX482" s="14" t="s">
        <v>76</v>
      </c>
      <c r="AY482" s="246" t="s">
        <v>129</v>
      </c>
    </row>
    <row r="483" s="13" customFormat="1">
      <c r="A483" s="13"/>
      <c r="B483" s="226"/>
      <c r="C483" s="227"/>
      <c r="D483" s="219" t="s">
        <v>160</v>
      </c>
      <c r="E483" s="228" t="s">
        <v>21</v>
      </c>
      <c r="F483" s="229" t="s">
        <v>171</v>
      </c>
      <c r="G483" s="227"/>
      <c r="H483" s="228" t="s">
        <v>21</v>
      </c>
      <c r="I483" s="230"/>
      <c r="J483" s="227"/>
      <c r="K483" s="227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160</v>
      </c>
      <c r="AU483" s="235" t="s">
        <v>86</v>
      </c>
      <c r="AV483" s="13" t="s">
        <v>84</v>
      </c>
      <c r="AW483" s="13" t="s">
        <v>36</v>
      </c>
      <c r="AX483" s="13" t="s">
        <v>76</v>
      </c>
      <c r="AY483" s="235" t="s">
        <v>129</v>
      </c>
    </row>
    <row r="484" s="14" customFormat="1">
      <c r="A484" s="14"/>
      <c r="B484" s="236"/>
      <c r="C484" s="237"/>
      <c r="D484" s="219" t="s">
        <v>160</v>
      </c>
      <c r="E484" s="238" t="s">
        <v>21</v>
      </c>
      <c r="F484" s="239" t="s">
        <v>173</v>
      </c>
      <c r="G484" s="237"/>
      <c r="H484" s="240">
        <v>17.93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160</v>
      </c>
      <c r="AU484" s="246" t="s">
        <v>86</v>
      </c>
      <c r="AV484" s="14" t="s">
        <v>86</v>
      </c>
      <c r="AW484" s="14" t="s">
        <v>36</v>
      </c>
      <c r="AX484" s="14" t="s">
        <v>76</v>
      </c>
      <c r="AY484" s="246" t="s">
        <v>129</v>
      </c>
    </row>
    <row r="485" s="13" customFormat="1">
      <c r="A485" s="13"/>
      <c r="B485" s="226"/>
      <c r="C485" s="227"/>
      <c r="D485" s="219" t="s">
        <v>160</v>
      </c>
      <c r="E485" s="228" t="s">
        <v>21</v>
      </c>
      <c r="F485" s="229" t="s">
        <v>171</v>
      </c>
      <c r="G485" s="227"/>
      <c r="H485" s="228" t="s">
        <v>21</v>
      </c>
      <c r="I485" s="230"/>
      <c r="J485" s="227"/>
      <c r="K485" s="227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160</v>
      </c>
      <c r="AU485" s="235" t="s">
        <v>86</v>
      </c>
      <c r="AV485" s="13" t="s">
        <v>84</v>
      </c>
      <c r="AW485" s="13" t="s">
        <v>36</v>
      </c>
      <c r="AX485" s="13" t="s">
        <v>76</v>
      </c>
      <c r="AY485" s="235" t="s">
        <v>129</v>
      </c>
    </row>
    <row r="486" s="14" customFormat="1">
      <c r="A486" s="14"/>
      <c r="B486" s="236"/>
      <c r="C486" s="237"/>
      <c r="D486" s="219" t="s">
        <v>160</v>
      </c>
      <c r="E486" s="238" t="s">
        <v>21</v>
      </c>
      <c r="F486" s="239" t="s">
        <v>173</v>
      </c>
      <c r="G486" s="237"/>
      <c r="H486" s="240">
        <v>17.93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160</v>
      </c>
      <c r="AU486" s="246" t="s">
        <v>86</v>
      </c>
      <c r="AV486" s="14" t="s">
        <v>86</v>
      </c>
      <c r="AW486" s="14" t="s">
        <v>36</v>
      </c>
      <c r="AX486" s="14" t="s">
        <v>76</v>
      </c>
      <c r="AY486" s="246" t="s">
        <v>129</v>
      </c>
    </row>
    <row r="487" s="13" customFormat="1">
      <c r="A487" s="13"/>
      <c r="B487" s="226"/>
      <c r="C487" s="227"/>
      <c r="D487" s="219" t="s">
        <v>160</v>
      </c>
      <c r="E487" s="228" t="s">
        <v>21</v>
      </c>
      <c r="F487" s="229" t="s">
        <v>171</v>
      </c>
      <c r="G487" s="227"/>
      <c r="H487" s="228" t="s">
        <v>21</v>
      </c>
      <c r="I487" s="230"/>
      <c r="J487" s="227"/>
      <c r="K487" s="227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160</v>
      </c>
      <c r="AU487" s="235" t="s">
        <v>86</v>
      </c>
      <c r="AV487" s="13" t="s">
        <v>84</v>
      </c>
      <c r="AW487" s="13" t="s">
        <v>36</v>
      </c>
      <c r="AX487" s="13" t="s">
        <v>76</v>
      </c>
      <c r="AY487" s="235" t="s">
        <v>129</v>
      </c>
    </row>
    <row r="488" s="14" customFormat="1">
      <c r="A488" s="14"/>
      <c r="B488" s="236"/>
      <c r="C488" s="237"/>
      <c r="D488" s="219" t="s">
        <v>160</v>
      </c>
      <c r="E488" s="238" t="s">
        <v>21</v>
      </c>
      <c r="F488" s="239" t="s">
        <v>174</v>
      </c>
      <c r="G488" s="237"/>
      <c r="H488" s="240">
        <v>18.239999999999998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160</v>
      </c>
      <c r="AU488" s="246" t="s">
        <v>86</v>
      </c>
      <c r="AV488" s="14" t="s">
        <v>86</v>
      </c>
      <c r="AW488" s="14" t="s">
        <v>36</v>
      </c>
      <c r="AX488" s="14" t="s">
        <v>76</v>
      </c>
      <c r="AY488" s="246" t="s">
        <v>129</v>
      </c>
    </row>
    <row r="489" s="13" customFormat="1">
      <c r="A489" s="13"/>
      <c r="B489" s="226"/>
      <c r="C489" s="227"/>
      <c r="D489" s="219" t="s">
        <v>160</v>
      </c>
      <c r="E489" s="228" t="s">
        <v>21</v>
      </c>
      <c r="F489" s="229" t="s">
        <v>171</v>
      </c>
      <c r="G489" s="227"/>
      <c r="H489" s="228" t="s">
        <v>21</v>
      </c>
      <c r="I489" s="230"/>
      <c r="J489" s="227"/>
      <c r="K489" s="227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160</v>
      </c>
      <c r="AU489" s="235" t="s">
        <v>86</v>
      </c>
      <c r="AV489" s="13" t="s">
        <v>84</v>
      </c>
      <c r="AW489" s="13" t="s">
        <v>36</v>
      </c>
      <c r="AX489" s="13" t="s">
        <v>76</v>
      </c>
      <c r="AY489" s="235" t="s">
        <v>129</v>
      </c>
    </row>
    <row r="490" s="14" customFormat="1">
      <c r="A490" s="14"/>
      <c r="B490" s="236"/>
      <c r="C490" s="237"/>
      <c r="D490" s="219" t="s">
        <v>160</v>
      </c>
      <c r="E490" s="238" t="s">
        <v>21</v>
      </c>
      <c r="F490" s="239" t="s">
        <v>175</v>
      </c>
      <c r="G490" s="237"/>
      <c r="H490" s="240">
        <v>15.810000000000001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6" t="s">
        <v>160</v>
      </c>
      <c r="AU490" s="246" t="s">
        <v>86</v>
      </c>
      <c r="AV490" s="14" t="s">
        <v>86</v>
      </c>
      <c r="AW490" s="14" t="s">
        <v>36</v>
      </c>
      <c r="AX490" s="14" t="s">
        <v>76</v>
      </c>
      <c r="AY490" s="246" t="s">
        <v>129</v>
      </c>
    </row>
    <row r="491" s="13" customFormat="1">
      <c r="A491" s="13"/>
      <c r="B491" s="226"/>
      <c r="C491" s="227"/>
      <c r="D491" s="219" t="s">
        <v>160</v>
      </c>
      <c r="E491" s="228" t="s">
        <v>21</v>
      </c>
      <c r="F491" s="229" t="s">
        <v>171</v>
      </c>
      <c r="G491" s="227"/>
      <c r="H491" s="228" t="s">
        <v>21</v>
      </c>
      <c r="I491" s="230"/>
      <c r="J491" s="227"/>
      <c r="K491" s="227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160</v>
      </c>
      <c r="AU491" s="235" t="s">
        <v>86</v>
      </c>
      <c r="AV491" s="13" t="s">
        <v>84</v>
      </c>
      <c r="AW491" s="13" t="s">
        <v>36</v>
      </c>
      <c r="AX491" s="13" t="s">
        <v>76</v>
      </c>
      <c r="AY491" s="235" t="s">
        <v>129</v>
      </c>
    </row>
    <row r="492" s="14" customFormat="1">
      <c r="A492" s="14"/>
      <c r="B492" s="236"/>
      <c r="C492" s="237"/>
      <c r="D492" s="219" t="s">
        <v>160</v>
      </c>
      <c r="E492" s="238" t="s">
        <v>21</v>
      </c>
      <c r="F492" s="239" t="s">
        <v>176</v>
      </c>
      <c r="G492" s="237"/>
      <c r="H492" s="240">
        <v>20.27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6" t="s">
        <v>160</v>
      </c>
      <c r="AU492" s="246" t="s">
        <v>86</v>
      </c>
      <c r="AV492" s="14" t="s">
        <v>86</v>
      </c>
      <c r="AW492" s="14" t="s">
        <v>36</v>
      </c>
      <c r="AX492" s="14" t="s">
        <v>76</v>
      </c>
      <c r="AY492" s="246" t="s">
        <v>129</v>
      </c>
    </row>
    <row r="493" s="13" customFormat="1">
      <c r="A493" s="13"/>
      <c r="B493" s="226"/>
      <c r="C493" s="227"/>
      <c r="D493" s="219" t="s">
        <v>160</v>
      </c>
      <c r="E493" s="228" t="s">
        <v>21</v>
      </c>
      <c r="F493" s="229" t="s">
        <v>177</v>
      </c>
      <c r="G493" s="227"/>
      <c r="H493" s="228" t="s">
        <v>21</v>
      </c>
      <c r="I493" s="230"/>
      <c r="J493" s="227"/>
      <c r="K493" s="227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160</v>
      </c>
      <c r="AU493" s="235" t="s">
        <v>86</v>
      </c>
      <c r="AV493" s="13" t="s">
        <v>84</v>
      </c>
      <c r="AW493" s="13" t="s">
        <v>36</v>
      </c>
      <c r="AX493" s="13" t="s">
        <v>76</v>
      </c>
      <c r="AY493" s="235" t="s">
        <v>129</v>
      </c>
    </row>
    <row r="494" s="14" customFormat="1">
      <c r="A494" s="14"/>
      <c r="B494" s="236"/>
      <c r="C494" s="237"/>
      <c r="D494" s="219" t="s">
        <v>160</v>
      </c>
      <c r="E494" s="238" t="s">
        <v>21</v>
      </c>
      <c r="F494" s="239" t="s">
        <v>178</v>
      </c>
      <c r="G494" s="237"/>
      <c r="H494" s="240">
        <v>7.0199999999999996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160</v>
      </c>
      <c r="AU494" s="246" t="s">
        <v>86</v>
      </c>
      <c r="AV494" s="14" t="s">
        <v>86</v>
      </c>
      <c r="AW494" s="14" t="s">
        <v>36</v>
      </c>
      <c r="AX494" s="14" t="s">
        <v>76</v>
      </c>
      <c r="AY494" s="246" t="s">
        <v>129</v>
      </c>
    </row>
    <row r="495" s="13" customFormat="1">
      <c r="A495" s="13"/>
      <c r="B495" s="226"/>
      <c r="C495" s="227"/>
      <c r="D495" s="219" t="s">
        <v>160</v>
      </c>
      <c r="E495" s="228" t="s">
        <v>21</v>
      </c>
      <c r="F495" s="229" t="s">
        <v>179</v>
      </c>
      <c r="G495" s="227"/>
      <c r="H495" s="228" t="s">
        <v>21</v>
      </c>
      <c r="I495" s="230"/>
      <c r="J495" s="227"/>
      <c r="K495" s="227"/>
      <c r="L495" s="231"/>
      <c r="M495" s="232"/>
      <c r="N495" s="233"/>
      <c r="O495" s="233"/>
      <c r="P495" s="233"/>
      <c r="Q495" s="233"/>
      <c r="R495" s="233"/>
      <c r="S495" s="233"/>
      <c r="T495" s="23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5" t="s">
        <v>160</v>
      </c>
      <c r="AU495" s="235" t="s">
        <v>86</v>
      </c>
      <c r="AV495" s="13" t="s">
        <v>84</v>
      </c>
      <c r="AW495" s="13" t="s">
        <v>36</v>
      </c>
      <c r="AX495" s="13" t="s">
        <v>76</v>
      </c>
      <c r="AY495" s="235" t="s">
        <v>129</v>
      </c>
    </row>
    <row r="496" s="14" customFormat="1">
      <c r="A496" s="14"/>
      <c r="B496" s="236"/>
      <c r="C496" s="237"/>
      <c r="D496" s="219" t="s">
        <v>160</v>
      </c>
      <c r="E496" s="238" t="s">
        <v>21</v>
      </c>
      <c r="F496" s="239" t="s">
        <v>180</v>
      </c>
      <c r="G496" s="237"/>
      <c r="H496" s="240">
        <v>1.26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6" t="s">
        <v>160</v>
      </c>
      <c r="AU496" s="246" t="s">
        <v>86</v>
      </c>
      <c r="AV496" s="14" t="s">
        <v>86</v>
      </c>
      <c r="AW496" s="14" t="s">
        <v>36</v>
      </c>
      <c r="AX496" s="14" t="s">
        <v>76</v>
      </c>
      <c r="AY496" s="246" t="s">
        <v>129</v>
      </c>
    </row>
    <row r="497" s="15" customFormat="1">
      <c r="A497" s="15"/>
      <c r="B497" s="247"/>
      <c r="C497" s="248"/>
      <c r="D497" s="219" t="s">
        <v>160</v>
      </c>
      <c r="E497" s="249" t="s">
        <v>21</v>
      </c>
      <c r="F497" s="250" t="s">
        <v>181</v>
      </c>
      <c r="G497" s="248"/>
      <c r="H497" s="251">
        <v>224.92000000000002</v>
      </c>
      <c r="I497" s="252"/>
      <c r="J497" s="248"/>
      <c r="K497" s="248"/>
      <c r="L497" s="253"/>
      <c r="M497" s="254"/>
      <c r="N497" s="255"/>
      <c r="O497" s="255"/>
      <c r="P497" s="255"/>
      <c r="Q497" s="255"/>
      <c r="R497" s="255"/>
      <c r="S497" s="255"/>
      <c r="T497" s="25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57" t="s">
        <v>160</v>
      </c>
      <c r="AU497" s="257" t="s">
        <v>86</v>
      </c>
      <c r="AV497" s="15" t="s">
        <v>137</v>
      </c>
      <c r="AW497" s="15" t="s">
        <v>36</v>
      </c>
      <c r="AX497" s="15" t="s">
        <v>84</v>
      </c>
      <c r="AY497" s="257" t="s">
        <v>129</v>
      </c>
    </row>
    <row r="498" s="2" customFormat="1" ht="16.5" customHeight="1">
      <c r="A498" s="40"/>
      <c r="B498" s="41"/>
      <c r="C498" s="206" t="s">
        <v>763</v>
      </c>
      <c r="D498" s="206" t="s">
        <v>132</v>
      </c>
      <c r="E498" s="207" t="s">
        <v>764</v>
      </c>
      <c r="F498" s="208" t="s">
        <v>765</v>
      </c>
      <c r="G498" s="209" t="s">
        <v>156</v>
      </c>
      <c r="H498" s="210">
        <v>224.91999999999999</v>
      </c>
      <c r="I498" s="211"/>
      <c r="J498" s="212">
        <f>ROUND(I498*H498,2)</f>
        <v>0</v>
      </c>
      <c r="K498" s="208" t="s">
        <v>136</v>
      </c>
      <c r="L498" s="46"/>
      <c r="M498" s="213" t="s">
        <v>21</v>
      </c>
      <c r="N498" s="214" t="s">
        <v>47</v>
      </c>
      <c r="O498" s="86"/>
      <c r="P498" s="215">
        <f>O498*H498</f>
        <v>0</v>
      </c>
      <c r="Q498" s="215">
        <v>0.00010000000000000001</v>
      </c>
      <c r="R498" s="215">
        <f>Q498*H498</f>
        <v>0.022491999999999998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241</v>
      </c>
      <c r="AT498" s="217" t="s">
        <v>132</v>
      </c>
      <c r="AU498" s="217" t="s">
        <v>86</v>
      </c>
      <c r="AY498" s="19" t="s">
        <v>129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84</v>
      </c>
      <c r="BK498" s="218">
        <f>ROUND(I498*H498,2)</f>
        <v>0</v>
      </c>
      <c r="BL498" s="19" t="s">
        <v>241</v>
      </c>
      <c r="BM498" s="217" t="s">
        <v>766</v>
      </c>
    </row>
    <row r="499" s="2" customFormat="1">
      <c r="A499" s="40"/>
      <c r="B499" s="41"/>
      <c r="C499" s="42"/>
      <c r="D499" s="219" t="s">
        <v>139</v>
      </c>
      <c r="E499" s="42"/>
      <c r="F499" s="220" t="s">
        <v>767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139</v>
      </c>
      <c r="AU499" s="19" t="s">
        <v>86</v>
      </c>
    </row>
    <row r="500" s="2" customFormat="1">
      <c r="A500" s="40"/>
      <c r="B500" s="41"/>
      <c r="C500" s="42"/>
      <c r="D500" s="224" t="s">
        <v>141</v>
      </c>
      <c r="E500" s="42"/>
      <c r="F500" s="225" t="s">
        <v>768</v>
      </c>
      <c r="G500" s="42"/>
      <c r="H500" s="42"/>
      <c r="I500" s="221"/>
      <c r="J500" s="42"/>
      <c r="K500" s="42"/>
      <c r="L500" s="46"/>
      <c r="M500" s="222"/>
      <c r="N500" s="223"/>
      <c r="O500" s="86"/>
      <c r="P500" s="86"/>
      <c r="Q500" s="86"/>
      <c r="R500" s="86"/>
      <c r="S500" s="86"/>
      <c r="T500" s="87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T500" s="19" t="s">
        <v>141</v>
      </c>
      <c r="AU500" s="19" t="s">
        <v>86</v>
      </c>
    </row>
    <row r="501" s="13" customFormat="1">
      <c r="A501" s="13"/>
      <c r="B501" s="226"/>
      <c r="C501" s="227"/>
      <c r="D501" s="219" t="s">
        <v>160</v>
      </c>
      <c r="E501" s="228" t="s">
        <v>21</v>
      </c>
      <c r="F501" s="229" t="s">
        <v>161</v>
      </c>
      <c r="G501" s="227"/>
      <c r="H501" s="228" t="s">
        <v>21</v>
      </c>
      <c r="I501" s="230"/>
      <c r="J501" s="227"/>
      <c r="K501" s="227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160</v>
      </c>
      <c r="AU501" s="235" t="s">
        <v>86</v>
      </c>
      <c r="AV501" s="13" t="s">
        <v>84</v>
      </c>
      <c r="AW501" s="13" t="s">
        <v>36</v>
      </c>
      <c r="AX501" s="13" t="s">
        <v>76</v>
      </c>
      <c r="AY501" s="235" t="s">
        <v>129</v>
      </c>
    </row>
    <row r="502" s="14" customFormat="1">
      <c r="A502" s="14"/>
      <c r="B502" s="236"/>
      <c r="C502" s="237"/>
      <c r="D502" s="219" t="s">
        <v>160</v>
      </c>
      <c r="E502" s="238" t="s">
        <v>21</v>
      </c>
      <c r="F502" s="239" t="s">
        <v>162</v>
      </c>
      <c r="G502" s="237"/>
      <c r="H502" s="240">
        <v>51.850000000000001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160</v>
      </c>
      <c r="AU502" s="246" t="s">
        <v>86</v>
      </c>
      <c r="AV502" s="14" t="s">
        <v>86</v>
      </c>
      <c r="AW502" s="14" t="s">
        <v>36</v>
      </c>
      <c r="AX502" s="14" t="s">
        <v>76</v>
      </c>
      <c r="AY502" s="246" t="s">
        <v>129</v>
      </c>
    </row>
    <row r="503" s="13" customFormat="1">
      <c r="A503" s="13"/>
      <c r="B503" s="226"/>
      <c r="C503" s="227"/>
      <c r="D503" s="219" t="s">
        <v>160</v>
      </c>
      <c r="E503" s="228" t="s">
        <v>21</v>
      </c>
      <c r="F503" s="229" t="s">
        <v>163</v>
      </c>
      <c r="G503" s="227"/>
      <c r="H503" s="228" t="s">
        <v>21</v>
      </c>
      <c r="I503" s="230"/>
      <c r="J503" s="227"/>
      <c r="K503" s="227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160</v>
      </c>
      <c r="AU503" s="235" t="s">
        <v>86</v>
      </c>
      <c r="AV503" s="13" t="s">
        <v>84</v>
      </c>
      <c r="AW503" s="13" t="s">
        <v>36</v>
      </c>
      <c r="AX503" s="13" t="s">
        <v>76</v>
      </c>
      <c r="AY503" s="235" t="s">
        <v>129</v>
      </c>
    </row>
    <row r="504" s="14" customFormat="1">
      <c r="A504" s="14"/>
      <c r="B504" s="236"/>
      <c r="C504" s="237"/>
      <c r="D504" s="219" t="s">
        <v>160</v>
      </c>
      <c r="E504" s="238" t="s">
        <v>21</v>
      </c>
      <c r="F504" s="239" t="s">
        <v>164</v>
      </c>
      <c r="G504" s="237"/>
      <c r="H504" s="240">
        <v>8.4000000000000004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160</v>
      </c>
      <c r="AU504" s="246" t="s">
        <v>86</v>
      </c>
      <c r="AV504" s="14" t="s">
        <v>86</v>
      </c>
      <c r="AW504" s="14" t="s">
        <v>36</v>
      </c>
      <c r="AX504" s="14" t="s">
        <v>76</v>
      </c>
      <c r="AY504" s="246" t="s">
        <v>129</v>
      </c>
    </row>
    <row r="505" s="13" customFormat="1">
      <c r="A505" s="13"/>
      <c r="B505" s="226"/>
      <c r="C505" s="227"/>
      <c r="D505" s="219" t="s">
        <v>160</v>
      </c>
      <c r="E505" s="228" t="s">
        <v>21</v>
      </c>
      <c r="F505" s="229" t="s">
        <v>163</v>
      </c>
      <c r="G505" s="227"/>
      <c r="H505" s="228" t="s">
        <v>21</v>
      </c>
      <c r="I505" s="230"/>
      <c r="J505" s="227"/>
      <c r="K505" s="227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160</v>
      </c>
      <c r="AU505" s="235" t="s">
        <v>86</v>
      </c>
      <c r="AV505" s="13" t="s">
        <v>84</v>
      </c>
      <c r="AW505" s="13" t="s">
        <v>36</v>
      </c>
      <c r="AX505" s="13" t="s">
        <v>76</v>
      </c>
      <c r="AY505" s="235" t="s">
        <v>129</v>
      </c>
    </row>
    <row r="506" s="14" customFormat="1">
      <c r="A506" s="14"/>
      <c r="B506" s="236"/>
      <c r="C506" s="237"/>
      <c r="D506" s="219" t="s">
        <v>160</v>
      </c>
      <c r="E506" s="238" t="s">
        <v>21</v>
      </c>
      <c r="F506" s="239" t="s">
        <v>165</v>
      </c>
      <c r="G506" s="237"/>
      <c r="H506" s="240">
        <v>6.5599999999999996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6" t="s">
        <v>160</v>
      </c>
      <c r="AU506" s="246" t="s">
        <v>86</v>
      </c>
      <c r="AV506" s="14" t="s">
        <v>86</v>
      </c>
      <c r="AW506" s="14" t="s">
        <v>36</v>
      </c>
      <c r="AX506" s="14" t="s">
        <v>76</v>
      </c>
      <c r="AY506" s="246" t="s">
        <v>129</v>
      </c>
    </row>
    <row r="507" s="13" customFormat="1">
      <c r="A507" s="13"/>
      <c r="B507" s="226"/>
      <c r="C507" s="227"/>
      <c r="D507" s="219" t="s">
        <v>160</v>
      </c>
      <c r="E507" s="228" t="s">
        <v>21</v>
      </c>
      <c r="F507" s="229" t="s">
        <v>166</v>
      </c>
      <c r="G507" s="227"/>
      <c r="H507" s="228" t="s">
        <v>21</v>
      </c>
      <c r="I507" s="230"/>
      <c r="J507" s="227"/>
      <c r="K507" s="227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160</v>
      </c>
      <c r="AU507" s="235" t="s">
        <v>86</v>
      </c>
      <c r="AV507" s="13" t="s">
        <v>84</v>
      </c>
      <c r="AW507" s="13" t="s">
        <v>36</v>
      </c>
      <c r="AX507" s="13" t="s">
        <v>76</v>
      </c>
      <c r="AY507" s="235" t="s">
        <v>129</v>
      </c>
    </row>
    <row r="508" s="14" customFormat="1">
      <c r="A508" s="14"/>
      <c r="B508" s="236"/>
      <c r="C508" s="237"/>
      <c r="D508" s="219" t="s">
        <v>160</v>
      </c>
      <c r="E508" s="238" t="s">
        <v>21</v>
      </c>
      <c r="F508" s="239" t="s">
        <v>167</v>
      </c>
      <c r="G508" s="237"/>
      <c r="H508" s="240">
        <v>17.600000000000001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6" t="s">
        <v>160</v>
      </c>
      <c r="AU508" s="246" t="s">
        <v>86</v>
      </c>
      <c r="AV508" s="14" t="s">
        <v>86</v>
      </c>
      <c r="AW508" s="14" t="s">
        <v>36</v>
      </c>
      <c r="AX508" s="14" t="s">
        <v>76</v>
      </c>
      <c r="AY508" s="246" t="s">
        <v>129</v>
      </c>
    </row>
    <row r="509" s="13" customFormat="1">
      <c r="A509" s="13"/>
      <c r="B509" s="226"/>
      <c r="C509" s="227"/>
      <c r="D509" s="219" t="s">
        <v>160</v>
      </c>
      <c r="E509" s="228" t="s">
        <v>21</v>
      </c>
      <c r="F509" s="229" t="s">
        <v>168</v>
      </c>
      <c r="G509" s="227"/>
      <c r="H509" s="228" t="s">
        <v>21</v>
      </c>
      <c r="I509" s="230"/>
      <c r="J509" s="227"/>
      <c r="K509" s="227"/>
      <c r="L509" s="231"/>
      <c r="M509" s="232"/>
      <c r="N509" s="233"/>
      <c r="O509" s="233"/>
      <c r="P509" s="233"/>
      <c r="Q509" s="233"/>
      <c r="R509" s="233"/>
      <c r="S509" s="233"/>
      <c r="T509" s="23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5" t="s">
        <v>160</v>
      </c>
      <c r="AU509" s="235" t="s">
        <v>86</v>
      </c>
      <c r="AV509" s="13" t="s">
        <v>84</v>
      </c>
      <c r="AW509" s="13" t="s">
        <v>36</v>
      </c>
      <c r="AX509" s="13" t="s">
        <v>76</v>
      </c>
      <c r="AY509" s="235" t="s">
        <v>129</v>
      </c>
    </row>
    <row r="510" s="14" customFormat="1">
      <c r="A510" s="14"/>
      <c r="B510" s="236"/>
      <c r="C510" s="237"/>
      <c r="D510" s="219" t="s">
        <v>160</v>
      </c>
      <c r="E510" s="238" t="s">
        <v>21</v>
      </c>
      <c r="F510" s="239" t="s">
        <v>169</v>
      </c>
      <c r="G510" s="237"/>
      <c r="H510" s="240">
        <v>12.75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46" t="s">
        <v>160</v>
      </c>
      <c r="AU510" s="246" t="s">
        <v>86</v>
      </c>
      <c r="AV510" s="14" t="s">
        <v>86</v>
      </c>
      <c r="AW510" s="14" t="s">
        <v>36</v>
      </c>
      <c r="AX510" s="14" t="s">
        <v>76</v>
      </c>
      <c r="AY510" s="246" t="s">
        <v>129</v>
      </c>
    </row>
    <row r="511" s="13" customFormat="1">
      <c r="A511" s="13"/>
      <c r="B511" s="226"/>
      <c r="C511" s="227"/>
      <c r="D511" s="219" t="s">
        <v>160</v>
      </c>
      <c r="E511" s="228" t="s">
        <v>21</v>
      </c>
      <c r="F511" s="229" t="s">
        <v>168</v>
      </c>
      <c r="G511" s="227"/>
      <c r="H511" s="228" t="s">
        <v>21</v>
      </c>
      <c r="I511" s="230"/>
      <c r="J511" s="227"/>
      <c r="K511" s="227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160</v>
      </c>
      <c r="AU511" s="235" t="s">
        <v>86</v>
      </c>
      <c r="AV511" s="13" t="s">
        <v>84</v>
      </c>
      <c r="AW511" s="13" t="s">
        <v>36</v>
      </c>
      <c r="AX511" s="13" t="s">
        <v>76</v>
      </c>
      <c r="AY511" s="235" t="s">
        <v>129</v>
      </c>
    </row>
    <row r="512" s="14" customFormat="1">
      <c r="A512" s="14"/>
      <c r="B512" s="236"/>
      <c r="C512" s="237"/>
      <c r="D512" s="219" t="s">
        <v>160</v>
      </c>
      <c r="E512" s="238" t="s">
        <v>21</v>
      </c>
      <c r="F512" s="239" t="s">
        <v>170</v>
      </c>
      <c r="G512" s="237"/>
      <c r="H512" s="240">
        <v>12.640000000000001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6" t="s">
        <v>160</v>
      </c>
      <c r="AU512" s="246" t="s">
        <v>86</v>
      </c>
      <c r="AV512" s="14" t="s">
        <v>86</v>
      </c>
      <c r="AW512" s="14" t="s">
        <v>36</v>
      </c>
      <c r="AX512" s="14" t="s">
        <v>76</v>
      </c>
      <c r="AY512" s="246" t="s">
        <v>129</v>
      </c>
    </row>
    <row r="513" s="13" customFormat="1">
      <c r="A513" s="13"/>
      <c r="B513" s="226"/>
      <c r="C513" s="227"/>
      <c r="D513" s="219" t="s">
        <v>160</v>
      </c>
      <c r="E513" s="228" t="s">
        <v>21</v>
      </c>
      <c r="F513" s="229" t="s">
        <v>171</v>
      </c>
      <c r="G513" s="227"/>
      <c r="H513" s="228" t="s">
        <v>21</v>
      </c>
      <c r="I513" s="230"/>
      <c r="J513" s="227"/>
      <c r="K513" s="227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160</v>
      </c>
      <c r="AU513" s="235" t="s">
        <v>86</v>
      </c>
      <c r="AV513" s="13" t="s">
        <v>84</v>
      </c>
      <c r="AW513" s="13" t="s">
        <v>36</v>
      </c>
      <c r="AX513" s="13" t="s">
        <v>76</v>
      </c>
      <c r="AY513" s="235" t="s">
        <v>129</v>
      </c>
    </row>
    <row r="514" s="14" customFormat="1">
      <c r="A514" s="14"/>
      <c r="B514" s="236"/>
      <c r="C514" s="237"/>
      <c r="D514" s="219" t="s">
        <v>160</v>
      </c>
      <c r="E514" s="238" t="s">
        <v>21</v>
      </c>
      <c r="F514" s="239" t="s">
        <v>172</v>
      </c>
      <c r="G514" s="237"/>
      <c r="H514" s="240">
        <v>16.66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160</v>
      </c>
      <c r="AU514" s="246" t="s">
        <v>86</v>
      </c>
      <c r="AV514" s="14" t="s">
        <v>86</v>
      </c>
      <c r="AW514" s="14" t="s">
        <v>36</v>
      </c>
      <c r="AX514" s="14" t="s">
        <v>76</v>
      </c>
      <c r="AY514" s="246" t="s">
        <v>129</v>
      </c>
    </row>
    <row r="515" s="13" customFormat="1">
      <c r="A515" s="13"/>
      <c r="B515" s="226"/>
      <c r="C515" s="227"/>
      <c r="D515" s="219" t="s">
        <v>160</v>
      </c>
      <c r="E515" s="228" t="s">
        <v>21</v>
      </c>
      <c r="F515" s="229" t="s">
        <v>171</v>
      </c>
      <c r="G515" s="227"/>
      <c r="H515" s="228" t="s">
        <v>21</v>
      </c>
      <c r="I515" s="230"/>
      <c r="J515" s="227"/>
      <c r="K515" s="227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160</v>
      </c>
      <c r="AU515" s="235" t="s">
        <v>86</v>
      </c>
      <c r="AV515" s="13" t="s">
        <v>84</v>
      </c>
      <c r="AW515" s="13" t="s">
        <v>36</v>
      </c>
      <c r="AX515" s="13" t="s">
        <v>76</v>
      </c>
      <c r="AY515" s="235" t="s">
        <v>129</v>
      </c>
    </row>
    <row r="516" s="14" customFormat="1">
      <c r="A516" s="14"/>
      <c r="B516" s="236"/>
      <c r="C516" s="237"/>
      <c r="D516" s="219" t="s">
        <v>160</v>
      </c>
      <c r="E516" s="238" t="s">
        <v>21</v>
      </c>
      <c r="F516" s="239" t="s">
        <v>173</v>
      </c>
      <c r="G516" s="237"/>
      <c r="H516" s="240">
        <v>17.93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6" t="s">
        <v>160</v>
      </c>
      <c r="AU516" s="246" t="s">
        <v>86</v>
      </c>
      <c r="AV516" s="14" t="s">
        <v>86</v>
      </c>
      <c r="AW516" s="14" t="s">
        <v>36</v>
      </c>
      <c r="AX516" s="14" t="s">
        <v>76</v>
      </c>
      <c r="AY516" s="246" t="s">
        <v>129</v>
      </c>
    </row>
    <row r="517" s="13" customFormat="1">
      <c r="A517" s="13"/>
      <c r="B517" s="226"/>
      <c r="C517" s="227"/>
      <c r="D517" s="219" t="s">
        <v>160</v>
      </c>
      <c r="E517" s="228" t="s">
        <v>21</v>
      </c>
      <c r="F517" s="229" t="s">
        <v>171</v>
      </c>
      <c r="G517" s="227"/>
      <c r="H517" s="228" t="s">
        <v>21</v>
      </c>
      <c r="I517" s="230"/>
      <c r="J517" s="227"/>
      <c r="K517" s="227"/>
      <c r="L517" s="231"/>
      <c r="M517" s="232"/>
      <c r="N517" s="233"/>
      <c r="O517" s="233"/>
      <c r="P517" s="233"/>
      <c r="Q517" s="233"/>
      <c r="R517" s="233"/>
      <c r="S517" s="233"/>
      <c r="T517" s="23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5" t="s">
        <v>160</v>
      </c>
      <c r="AU517" s="235" t="s">
        <v>86</v>
      </c>
      <c r="AV517" s="13" t="s">
        <v>84</v>
      </c>
      <c r="AW517" s="13" t="s">
        <v>36</v>
      </c>
      <c r="AX517" s="13" t="s">
        <v>76</v>
      </c>
      <c r="AY517" s="235" t="s">
        <v>129</v>
      </c>
    </row>
    <row r="518" s="14" customFormat="1">
      <c r="A518" s="14"/>
      <c r="B518" s="236"/>
      <c r="C518" s="237"/>
      <c r="D518" s="219" t="s">
        <v>160</v>
      </c>
      <c r="E518" s="238" t="s">
        <v>21</v>
      </c>
      <c r="F518" s="239" t="s">
        <v>173</v>
      </c>
      <c r="G518" s="237"/>
      <c r="H518" s="240">
        <v>17.93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6" t="s">
        <v>160</v>
      </c>
      <c r="AU518" s="246" t="s">
        <v>86</v>
      </c>
      <c r="AV518" s="14" t="s">
        <v>86</v>
      </c>
      <c r="AW518" s="14" t="s">
        <v>36</v>
      </c>
      <c r="AX518" s="14" t="s">
        <v>76</v>
      </c>
      <c r="AY518" s="246" t="s">
        <v>129</v>
      </c>
    </row>
    <row r="519" s="13" customFormat="1">
      <c r="A519" s="13"/>
      <c r="B519" s="226"/>
      <c r="C519" s="227"/>
      <c r="D519" s="219" t="s">
        <v>160</v>
      </c>
      <c r="E519" s="228" t="s">
        <v>21</v>
      </c>
      <c r="F519" s="229" t="s">
        <v>171</v>
      </c>
      <c r="G519" s="227"/>
      <c r="H519" s="228" t="s">
        <v>21</v>
      </c>
      <c r="I519" s="230"/>
      <c r="J519" s="227"/>
      <c r="K519" s="227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160</v>
      </c>
      <c r="AU519" s="235" t="s">
        <v>86</v>
      </c>
      <c r="AV519" s="13" t="s">
        <v>84</v>
      </c>
      <c r="AW519" s="13" t="s">
        <v>36</v>
      </c>
      <c r="AX519" s="13" t="s">
        <v>76</v>
      </c>
      <c r="AY519" s="235" t="s">
        <v>129</v>
      </c>
    </row>
    <row r="520" s="14" customFormat="1">
      <c r="A520" s="14"/>
      <c r="B520" s="236"/>
      <c r="C520" s="237"/>
      <c r="D520" s="219" t="s">
        <v>160</v>
      </c>
      <c r="E520" s="238" t="s">
        <v>21</v>
      </c>
      <c r="F520" s="239" t="s">
        <v>174</v>
      </c>
      <c r="G520" s="237"/>
      <c r="H520" s="240">
        <v>18.239999999999998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160</v>
      </c>
      <c r="AU520" s="246" t="s">
        <v>86</v>
      </c>
      <c r="AV520" s="14" t="s">
        <v>86</v>
      </c>
      <c r="AW520" s="14" t="s">
        <v>36</v>
      </c>
      <c r="AX520" s="14" t="s">
        <v>76</v>
      </c>
      <c r="AY520" s="246" t="s">
        <v>129</v>
      </c>
    </row>
    <row r="521" s="13" customFormat="1">
      <c r="A521" s="13"/>
      <c r="B521" s="226"/>
      <c r="C521" s="227"/>
      <c r="D521" s="219" t="s">
        <v>160</v>
      </c>
      <c r="E521" s="228" t="s">
        <v>21</v>
      </c>
      <c r="F521" s="229" t="s">
        <v>171</v>
      </c>
      <c r="G521" s="227"/>
      <c r="H521" s="228" t="s">
        <v>21</v>
      </c>
      <c r="I521" s="230"/>
      <c r="J521" s="227"/>
      <c r="K521" s="227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160</v>
      </c>
      <c r="AU521" s="235" t="s">
        <v>86</v>
      </c>
      <c r="AV521" s="13" t="s">
        <v>84</v>
      </c>
      <c r="AW521" s="13" t="s">
        <v>36</v>
      </c>
      <c r="AX521" s="13" t="s">
        <v>76</v>
      </c>
      <c r="AY521" s="235" t="s">
        <v>129</v>
      </c>
    </row>
    <row r="522" s="14" customFormat="1">
      <c r="A522" s="14"/>
      <c r="B522" s="236"/>
      <c r="C522" s="237"/>
      <c r="D522" s="219" t="s">
        <v>160</v>
      </c>
      <c r="E522" s="238" t="s">
        <v>21</v>
      </c>
      <c r="F522" s="239" t="s">
        <v>175</v>
      </c>
      <c r="G522" s="237"/>
      <c r="H522" s="240">
        <v>15.810000000000001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6" t="s">
        <v>160</v>
      </c>
      <c r="AU522" s="246" t="s">
        <v>86</v>
      </c>
      <c r="AV522" s="14" t="s">
        <v>86</v>
      </c>
      <c r="AW522" s="14" t="s">
        <v>36</v>
      </c>
      <c r="AX522" s="14" t="s">
        <v>76</v>
      </c>
      <c r="AY522" s="246" t="s">
        <v>129</v>
      </c>
    </row>
    <row r="523" s="13" customFormat="1">
      <c r="A523" s="13"/>
      <c r="B523" s="226"/>
      <c r="C523" s="227"/>
      <c r="D523" s="219" t="s">
        <v>160</v>
      </c>
      <c r="E523" s="228" t="s">
        <v>21</v>
      </c>
      <c r="F523" s="229" t="s">
        <v>171</v>
      </c>
      <c r="G523" s="227"/>
      <c r="H523" s="228" t="s">
        <v>21</v>
      </c>
      <c r="I523" s="230"/>
      <c r="J523" s="227"/>
      <c r="K523" s="227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160</v>
      </c>
      <c r="AU523" s="235" t="s">
        <v>86</v>
      </c>
      <c r="AV523" s="13" t="s">
        <v>84</v>
      </c>
      <c r="AW523" s="13" t="s">
        <v>36</v>
      </c>
      <c r="AX523" s="13" t="s">
        <v>76</v>
      </c>
      <c r="AY523" s="235" t="s">
        <v>129</v>
      </c>
    </row>
    <row r="524" s="14" customFormat="1">
      <c r="A524" s="14"/>
      <c r="B524" s="236"/>
      <c r="C524" s="237"/>
      <c r="D524" s="219" t="s">
        <v>160</v>
      </c>
      <c r="E524" s="238" t="s">
        <v>21</v>
      </c>
      <c r="F524" s="239" t="s">
        <v>176</v>
      </c>
      <c r="G524" s="237"/>
      <c r="H524" s="240">
        <v>20.27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6" t="s">
        <v>160</v>
      </c>
      <c r="AU524" s="246" t="s">
        <v>86</v>
      </c>
      <c r="AV524" s="14" t="s">
        <v>86</v>
      </c>
      <c r="AW524" s="14" t="s">
        <v>36</v>
      </c>
      <c r="AX524" s="14" t="s">
        <v>76</v>
      </c>
      <c r="AY524" s="246" t="s">
        <v>129</v>
      </c>
    </row>
    <row r="525" s="13" customFormat="1">
      <c r="A525" s="13"/>
      <c r="B525" s="226"/>
      <c r="C525" s="227"/>
      <c r="D525" s="219" t="s">
        <v>160</v>
      </c>
      <c r="E525" s="228" t="s">
        <v>21</v>
      </c>
      <c r="F525" s="229" t="s">
        <v>177</v>
      </c>
      <c r="G525" s="227"/>
      <c r="H525" s="228" t="s">
        <v>21</v>
      </c>
      <c r="I525" s="230"/>
      <c r="J525" s="227"/>
      <c r="K525" s="227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160</v>
      </c>
      <c r="AU525" s="235" t="s">
        <v>86</v>
      </c>
      <c r="AV525" s="13" t="s">
        <v>84</v>
      </c>
      <c r="AW525" s="13" t="s">
        <v>36</v>
      </c>
      <c r="AX525" s="13" t="s">
        <v>76</v>
      </c>
      <c r="AY525" s="235" t="s">
        <v>129</v>
      </c>
    </row>
    <row r="526" s="14" customFormat="1">
      <c r="A526" s="14"/>
      <c r="B526" s="236"/>
      <c r="C526" s="237"/>
      <c r="D526" s="219" t="s">
        <v>160</v>
      </c>
      <c r="E526" s="238" t="s">
        <v>21</v>
      </c>
      <c r="F526" s="239" t="s">
        <v>178</v>
      </c>
      <c r="G526" s="237"/>
      <c r="H526" s="240">
        <v>7.0199999999999996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6" t="s">
        <v>160</v>
      </c>
      <c r="AU526" s="246" t="s">
        <v>86</v>
      </c>
      <c r="AV526" s="14" t="s">
        <v>86</v>
      </c>
      <c r="AW526" s="14" t="s">
        <v>36</v>
      </c>
      <c r="AX526" s="14" t="s">
        <v>76</v>
      </c>
      <c r="AY526" s="246" t="s">
        <v>129</v>
      </c>
    </row>
    <row r="527" s="13" customFormat="1">
      <c r="A527" s="13"/>
      <c r="B527" s="226"/>
      <c r="C527" s="227"/>
      <c r="D527" s="219" t="s">
        <v>160</v>
      </c>
      <c r="E527" s="228" t="s">
        <v>21</v>
      </c>
      <c r="F527" s="229" t="s">
        <v>179</v>
      </c>
      <c r="G527" s="227"/>
      <c r="H527" s="228" t="s">
        <v>21</v>
      </c>
      <c r="I527" s="230"/>
      <c r="J527" s="227"/>
      <c r="K527" s="227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160</v>
      </c>
      <c r="AU527" s="235" t="s">
        <v>86</v>
      </c>
      <c r="AV527" s="13" t="s">
        <v>84</v>
      </c>
      <c r="AW527" s="13" t="s">
        <v>36</v>
      </c>
      <c r="AX527" s="13" t="s">
        <v>76</v>
      </c>
      <c r="AY527" s="235" t="s">
        <v>129</v>
      </c>
    </row>
    <row r="528" s="14" customFormat="1">
      <c r="A528" s="14"/>
      <c r="B528" s="236"/>
      <c r="C528" s="237"/>
      <c r="D528" s="219" t="s">
        <v>160</v>
      </c>
      <c r="E528" s="238" t="s">
        <v>21</v>
      </c>
      <c r="F528" s="239" t="s">
        <v>180</v>
      </c>
      <c r="G528" s="237"/>
      <c r="H528" s="240">
        <v>1.26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160</v>
      </c>
      <c r="AU528" s="246" t="s">
        <v>86</v>
      </c>
      <c r="AV528" s="14" t="s">
        <v>86</v>
      </c>
      <c r="AW528" s="14" t="s">
        <v>36</v>
      </c>
      <c r="AX528" s="14" t="s">
        <v>76</v>
      </c>
      <c r="AY528" s="246" t="s">
        <v>129</v>
      </c>
    </row>
    <row r="529" s="15" customFormat="1">
      <c r="A529" s="15"/>
      <c r="B529" s="247"/>
      <c r="C529" s="248"/>
      <c r="D529" s="219" t="s">
        <v>160</v>
      </c>
      <c r="E529" s="249" t="s">
        <v>21</v>
      </c>
      <c r="F529" s="250" t="s">
        <v>181</v>
      </c>
      <c r="G529" s="248"/>
      <c r="H529" s="251">
        <v>224.92000000000002</v>
      </c>
      <c r="I529" s="252"/>
      <c r="J529" s="248"/>
      <c r="K529" s="248"/>
      <c r="L529" s="253"/>
      <c r="M529" s="254"/>
      <c r="N529" s="255"/>
      <c r="O529" s="255"/>
      <c r="P529" s="255"/>
      <c r="Q529" s="255"/>
      <c r="R529" s="255"/>
      <c r="S529" s="255"/>
      <c r="T529" s="256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57" t="s">
        <v>160</v>
      </c>
      <c r="AU529" s="257" t="s">
        <v>86</v>
      </c>
      <c r="AV529" s="15" t="s">
        <v>137</v>
      </c>
      <c r="AW529" s="15" t="s">
        <v>36</v>
      </c>
      <c r="AX529" s="15" t="s">
        <v>84</v>
      </c>
      <c r="AY529" s="257" t="s">
        <v>129</v>
      </c>
    </row>
    <row r="530" s="2" customFormat="1" ht="16.5" customHeight="1">
      <c r="A530" s="40"/>
      <c r="B530" s="41"/>
      <c r="C530" s="206" t="s">
        <v>769</v>
      </c>
      <c r="D530" s="206" t="s">
        <v>132</v>
      </c>
      <c r="E530" s="207" t="s">
        <v>770</v>
      </c>
      <c r="F530" s="208" t="s">
        <v>771</v>
      </c>
      <c r="G530" s="209" t="s">
        <v>156</v>
      </c>
      <c r="H530" s="210">
        <v>224.91999999999999</v>
      </c>
      <c r="I530" s="211"/>
      <c r="J530" s="212">
        <f>ROUND(I530*H530,2)</f>
        <v>0</v>
      </c>
      <c r="K530" s="208" t="s">
        <v>136</v>
      </c>
      <c r="L530" s="46"/>
      <c r="M530" s="213" t="s">
        <v>21</v>
      </c>
      <c r="N530" s="214" t="s">
        <v>47</v>
      </c>
      <c r="O530" s="86"/>
      <c r="P530" s="215">
        <f>O530*H530</f>
        <v>0</v>
      </c>
      <c r="Q530" s="215">
        <v>0</v>
      </c>
      <c r="R530" s="215">
        <f>Q530*H530</f>
        <v>0</v>
      </c>
      <c r="S530" s="215">
        <v>0</v>
      </c>
      <c r="T530" s="216">
        <f>S530*H530</f>
        <v>0</v>
      </c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R530" s="217" t="s">
        <v>241</v>
      </c>
      <c r="AT530" s="217" t="s">
        <v>132</v>
      </c>
      <c r="AU530" s="217" t="s">
        <v>86</v>
      </c>
      <c r="AY530" s="19" t="s">
        <v>129</v>
      </c>
      <c r="BE530" s="218">
        <f>IF(N530="základní",J530,0)</f>
        <v>0</v>
      </c>
      <c r="BF530" s="218">
        <f>IF(N530="snížená",J530,0)</f>
        <v>0</v>
      </c>
      <c r="BG530" s="218">
        <f>IF(N530="zákl. přenesená",J530,0)</f>
        <v>0</v>
      </c>
      <c r="BH530" s="218">
        <f>IF(N530="sníž. přenesená",J530,0)</f>
        <v>0</v>
      </c>
      <c r="BI530" s="218">
        <f>IF(N530="nulová",J530,0)</f>
        <v>0</v>
      </c>
      <c r="BJ530" s="19" t="s">
        <v>84</v>
      </c>
      <c r="BK530" s="218">
        <f>ROUND(I530*H530,2)</f>
        <v>0</v>
      </c>
      <c r="BL530" s="19" t="s">
        <v>241</v>
      </c>
      <c r="BM530" s="217" t="s">
        <v>772</v>
      </c>
    </row>
    <row r="531" s="2" customFormat="1">
      <c r="A531" s="40"/>
      <c r="B531" s="41"/>
      <c r="C531" s="42"/>
      <c r="D531" s="219" t="s">
        <v>139</v>
      </c>
      <c r="E531" s="42"/>
      <c r="F531" s="220" t="s">
        <v>773</v>
      </c>
      <c r="G531" s="42"/>
      <c r="H531" s="42"/>
      <c r="I531" s="221"/>
      <c r="J531" s="42"/>
      <c r="K531" s="42"/>
      <c r="L531" s="46"/>
      <c r="M531" s="222"/>
      <c r="N531" s="223"/>
      <c r="O531" s="86"/>
      <c r="P531" s="86"/>
      <c r="Q531" s="86"/>
      <c r="R531" s="86"/>
      <c r="S531" s="86"/>
      <c r="T531" s="87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T531" s="19" t="s">
        <v>139</v>
      </c>
      <c r="AU531" s="19" t="s">
        <v>86</v>
      </c>
    </row>
    <row r="532" s="2" customFormat="1">
      <c r="A532" s="40"/>
      <c r="B532" s="41"/>
      <c r="C532" s="42"/>
      <c r="D532" s="224" t="s">
        <v>141</v>
      </c>
      <c r="E532" s="42"/>
      <c r="F532" s="225" t="s">
        <v>774</v>
      </c>
      <c r="G532" s="42"/>
      <c r="H532" s="42"/>
      <c r="I532" s="221"/>
      <c r="J532" s="42"/>
      <c r="K532" s="42"/>
      <c r="L532" s="46"/>
      <c r="M532" s="222"/>
      <c r="N532" s="223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141</v>
      </c>
      <c r="AU532" s="19" t="s">
        <v>86</v>
      </c>
    </row>
    <row r="533" s="13" customFormat="1">
      <c r="A533" s="13"/>
      <c r="B533" s="226"/>
      <c r="C533" s="227"/>
      <c r="D533" s="219" t="s">
        <v>160</v>
      </c>
      <c r="E533" s="228" t="s">
        <v>21</v>
      </c>
      <c r="F533" s="229" t="s">
        <v>161</v>
      </c>
      <c r="G533" s="227"/>
      <c r="H533" s="228" t="s">
        <v>21</v>
      </c>
      <c r="I533" s="230"/>
      <c r="J533" s="227"/>
      <c r="K533" s="227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160</v>
      </c>
      <c r="AU533" s="235" t="s">
        <v>86</v>
      </c>
      <c r="AV533" s="13" t="s">
        <v>84</v>
      </c>
      <c r="AW533" s="13" t="s">
        <v>36</v>
      </c>
      <c r="AX533" s="13" t="s">
        <v>76</v>
      </c>
      <c r="AY533" s="235" t="s">
        <v>129</v>
      </c>
    </row>
    <row r="534" s="14" customFormat="1">
      <c r="A534" s="14"/>
      <c r="B534" s="236"/>
      <c r="C534" s="237"/>
      <c r="D534" s="219" t="s">
        <v>160</v>
      </c>
      <c r="E534" s="238" t="s">
        <v>21</v>
      </c>
      <c r="F534" s="239" t="s">
        <v>162</v>
      </c>
      <c r="G534" s="237"/>
      <c r="H534" s="240">
        <v>51.850000000000001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160</v>
      </c>
      <c r="AU534" s="246" t="s">
        <v>86</v>
      </c>
      <c r="AV534" s="14" t="s">
        <v>86</v>
      </c>
      <c r="AW534" s="14" t="s">
        <v>36</v>
      </c>
      <c r="AX534" s="14" t="s">
        <v>76</v>
      </c>
      <c r="AY534" s="246" t="s">
        <v>129</v>
      </c>
    </row>
    <row r="535" s="13" customFormat="1">
      <c r="A535" s="13"/>
      <c r="B535" s="226"/>
      <c r="C535" s="227"/>
      <c r="D535" s="219" t="s">
        <v>160</v>
      </c>
      <c r="E535" s="228" t="s">
        <v>21</v>
      </c>
      <c r="F535" s="229" t="s">
        <v>163</v>
      </c>
      <c r="G535" s="227"/>
      <c r="H535" s="228" t="s">
        <v>21</v>
      </c>
      <c r="I535" s="230"/>
      <c r="J535" s="227"/>
      <c r="K535" s="227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160</v>
      </c>
      <c r="AU535" s="235" t="s">
        <v>86</v>
      </c>
      <c r="AV535" s="13" t="s">
        <v>84</v>
      </c>
      <c r="AW535" s="13" t="s">
        <v>36</v>
      </c>
      <c r="AX535" s="13" t="s">
        <v>76</v>
      </c>
      <c r="AY535" s="235" t="s">
        <v>129</v>
      </c>
    </row>
    <row r="536" s="14" customFormat="1">
      <c r="A536" s="14"/>
      <c r="B536" s="236"/>
      <c r="C536" s="237"/>
      <c r="D536" s="219" t="s">
        <v>160</v>
      </c>
      <c r="E536" s="238" t="s">
        <v>21</v>
      </c>
      <c r="F536" s="239" t="s">
        <v>164</v>
      </c>
      <c r="G536" s="237"/>
      <c r="H536" s="240">
        <v>8.4000000000000004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6" t="s">
        <v>160</v>
      </c>
      <c r="AU536" s="246" t="s">
        <v>86</v>
      </c>
      <c r="AV536" s="14" t="s">
        <v>86</v>
      </c>
      <c r="AW536" s="14" t="s">
        <v>36</v>
      </c>
      <c r="AX536" s="14" t="s">
        <v>76</v>
      </c>
      <c r="AY536" s="246" t="s">
        <v>129</v>
      </c>
    </row>
    <row r="537" s="13" customFormat="1">
      <c r="A537" s="13"/>
      <c r="B537" s="226"/>
      <c r="C537" s="227"/>
      <c r="D537" s="219" t="s">
        <v>160</v>
      </c>
      <c r="E537" s="228" t="s">
        <v>21</v>
      </c>
      <c r="F537" s="229" t="s">
        <v>163</v>
      </c>
      <c r="G537" s="227"/>
      <c r="H537" s="228" t="s">
        <v>21</v>
      </c>
      <c r="I537" s="230"/>
      <c r="J537" s="227"/>
      <c r="K537" s="227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160</v>
      </c>
      <c r="AU537" s="235" t="s">
        <v>86</v>
      </c>
      <c r="AV537" s="13" t="s">
        <v>84</v>
      </c>
      <c r="AW537" s="13" t="s">
        <v>36</v>
      </c>
      <c r="AX537" s="13" t="s">
        <v>76</v>
      </c>
      <c r="AY537" s="235" t="s">
        <v>129</v>
      </c>
    </row>
    <row r="538" s="14" customFormat="1">
      <c r="A538" s="14"/>
      <c r="B538" s="236"/>
      <c r="C538" s="237"/>
      <c r="D538" s="219" t="s">
        <v>160</v>
      </c>
      <c r="E538" s="238" t="s">
        <v>21</v>
      </c>
      <c r="F538" s="239" t="s">
        <v>165</v>
      </c>
      <c r="G538" s="237"/>
      <c r="H538" s="240">
        <v>6.5599999999999996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6" t="s">
        <v>160</v>
      </c>
      <c r="AU538" s="246" t="s">
        <v>86</v>
      </c>
      <c r="AV538" s="14" t="s">
        <v>86</v>
      </c>
      <c r="AW538" s="14" t="s">
        <v>36</v>
      </c>
      <c r="AX538" s="14" t="s">
        <v>76</v>
      </c>
      <c r="AY538" s="246" t="s">
        <v>129</v>
      </c>
    </row>
    <row r="539" s="13" customFormat="1">
      <c r="A539" s="13"/>
      <c r="B539" s="226"/>
      <c r="C539" s="227"/>
      <c r="D539" s="219" t="s">
        <v>160</v>
      </c>
      <c r="E539" s="228" t="s">
        <v>21</v>
      </c>
      <c r="F539" s="229" t="s">
        <v>166</v>
      </c>
      <c r="G539" s="227"/>
      <c r="H539" s="228" t="s">
        <v>21</v>
      </c>
      <c r="I539" s="230"/>
      <c r="J539" s="227"/>
      <c r="K539" s="227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160</v>
      </c>
      <c r="AU539" s="235" t="s">
        <v>86</v>
      </c>
      <c r="AV539" s="13" t="s">
        <v>84</v>
      </c>
      <c r="AW539" s="13" t="s">
        <v>36</v>
      </c>
      <c r="AX539" s="13" t="s">
        <v>76</v>
      </c>
      <c r="AY539" s="235" t="s">
        <v>129</v>
      </c>
    </row>
    <row r="540" s="14" customFormat="1">
      <c r="A540" s="14"/>
      <c r="B540" s="236"/>
      <c r="C540" s="237"/>
      <c r="D540" s="219" t="s">
        <v>160</v>
      </c>
      <c r="E540" s="238" t="s">
        <v>21</v>
      </c>
      <c r="F540" s="239" t="s">
        <v>167</v>
      </c>
      <c r="G540" s="237"/>
      <c r="H540" s="240">
        <v>17.600000000000001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6" t="s">
        <v>160</v>
      </c>
      <c r="AU540" s="246" t="s">
        <v>86</v>
      </c>
      <c r="AV540" s="14" t="s">
        <v>86</v>
      </c>
      <c r="AW540" s="14" t="s">
        <v>36</v>
      </c>
      <c r="AX540" s="14" t="s">
        <v>76</v>
      </c>
      <c r="AY540" s="246" t="s">
        <v>129</v>
      </c>
    </row>
    <row r="541" s="13" customFormat="1">
      <c r="A541" s="13"/>
      <c r="B541" s="226"/>
      <c r="C541" s="227"/>
      <c r="D541" s="219" t="s">
        <v>160</v>
      </c>
      <c r="E541" s="228" t="s">
        <v>21</v>
      </c>
      <c r="F541" s="229" t="s">
        <v>168</v>
      </c>
      <c r="G541" s="227"/>
      <c r="H541" s="228" t="s">
        <v>21</v>
      </c>
      <c r="I541" s="230"/>
      <c r="J541" s="227"/>
      <c r="K541" s="227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160</v>
      </c>
      <c r="AU541" s="235" t="s">
        <v>86</v>
      </c>
      <c r="AV541" s="13" t="s">
        <v>84</v>
      </c>
      <c r="AW541" s="13" t="s">
        <v>36</v>
      </c>
      <c r="AX541" s="13" t="s">
        <v>76</v>
      </c>
      <c r="AY541" s="235" t="s">
        <v>129</v>
      </c>
    </row>
    <row r="542" s="14" customFormat="1">
      <c r="A542" s="14"/>
      <c r="B542" s="236"/>
      <c r="C542" s="237"/>
      <c r="D542" s="219" t="s">
        <v>160</v>
      </c>
      <c r="E542" s="238" t="s">
        <v>21</v>
      </c>
      <c r="F542" s="239" t="s">
        <v>169</v>
      </c>
      <c r="G542" s="237"/>
      <c r="H542" s="240">
        <v>12.75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6" t="s">
        <v>160</v>
      </c>
      <c r="AU542" s="246" t="s">
        <v>86</v>
      </c>
      <c r="AV542" s="14" t="s">
        <v>86</v>
      </c>
      <c r="AW542" s="14" t="s">
        <v>36</v>
      </c>
      <c r="AX542" s="14" t="s">
        <v>76</v>
      </c>
      <c r="AY542" s="246" t="s">
        <v>129</v>
      </c>
    </row>
    <row r="543" s="13" customFormat="1">
      <c r="A543" s="13"/>
      <c r="B543" s="226"/>
      <c r="C543" s="227"/>
      <c r="D543" s="219" t="s">
        <v>160</v>
      </c>
      <c r="E543" s="228" t="s">
        <v>21</v>
      </c>
      <c r="F543" s="229" t="s">
        <v>168</v>
      </c>
      <c r="G543" s="227"/>
      <c r="H543" s="228" t="s">
        <v>21</v>
      </c>
      <c r="I543" s="230"/>
      <c r="J543" s="227"/>
      <c r="K543" s="227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160</v>
      </c>
      <c r="AU543" s="235" t="s">
        <v>86</v>
      </c>
      <c r="AV543" s="13" t="s">
        <v>84</v>
      </c>
      <c r="AW543" s="13" t="s">
        <v>36</v>
      </c>
      <c r="AX543" s="13" t="s">
        <v>76</v>
      </c>
      <c r="AY543" s="235" t="s">
        <v>129</v>
      </c>
    </row>
    <row r="544" s="14" customFormat="1">
      <c r="A544" s="14"/>
      <c r="B544" s="236"/>
      <c r="C544" s="237"/>
      <c r="D544" s="219" t="s">
        <v>160</v>
      </c>
      <c r="E544" s="238" t="s">
        <v>21</v>
      </c>
      <c r="F544" s="239" t="s">
        <v>170</v>
      </c>
      <c r="G544" s="237"/>
      <c r="H544" s="240">
        <v>12.640000000000001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6" t="s">
        <v>160</v>
      </c>
      <c r="AU544" s="246" t="s">
        <v>86</v>
      </c>
      <c r="AV544" s="14" t="s">
        <v>86</v>
      </c>
      <c r="AW544" s="14" t="s">
        <v>36</v>
      </c>
      <c r="AX544" s="14" t="s">
        <v>76</v>
      </c>
      <c r="AY544" s="246" t="s">
        <v>129</v>
      </c>
    </row>
    <row r="545" s="13" customFormat="1">
      <c r="A545" s="13"/>
      <c r="B545" s="226"/>
      <c r="C545" s="227"/>
      <c r="D545" s="219" t="s">
        <v>160</v>
      </c>
      <c r="E545" s="228" t="s">
        <v>21</v>
      </c>
      <c r="F545" s="229" t="s">
        <v>171</v>
      </c>
      <c r="G545" s="227"/>
      <c r="H545" s="228" t="s">
        <v>21</v>
      </c>
      <c r="I545" s="230"/>
      <c r="J545" s="227"/>
      <c r="K545" s="227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160</v>
      </c>
      <c r="AU545" s="235" t="s">
        <v>86</v>
      </c>
      <c r="AV545" s="13" t="s">
        <v>84</v>
      </c>
      <c r="AW545" s="13" t="s">
        <v>36</v>
      </c>
      <c r="AX545" s="13" t="s">
        <v>76</v>
      </c>
      <c r="AY545" s="235" t="s">
        <v>129</v>
      </c>
    </row>
    <row r="546" s="14" customFormat="1">
      <c r="A546" s="14"/>
      <c r="B546" s="236"/>
      <c r="C546" s="237"/>
      <c r="D546" s="219" t="s">
        <v>160</v>
      </c>
      <c r="E546" s="238" t="s">
        <v>21</v>
      </c>
      <c r="F546" s="239" t="s">
        <v>172</v>
      </c>
      <c r="G546" s="237"/>
      <c r="H546" s="240">
        <v>16.66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6" t="s">
        <v>160</v>
      </c>
      <c r="AU546" s="246" t="s">
        <v>86</v>
      </c>
      <c r="AV546" s="14" t="s">
        <v>86</v>
      </c>
      <c r="AW546" s="14" t="s">
        <v>36</v>
      </c>
      <c r="AX546" s="14" t="s">
        <v>76</v>
      </c>
      <c r="AY546" s="246" t="s">
        <v>129</v>
      </c>
    </row>
    <row r="547" s="13" customFormat="1">
      <c r="A547" s="13"/>
      <c r="B547" s="226"/>
      <c r="C547" s="227"/>
      <c r="D547" s="219" t="s">
        <v>160</v>
      </c>
      <c r="E547" s="228" t="s">
        <v>21</v>
      </c>
      <c r="F547" s="229" t="s">
        <v>171</v>
      </c>
      <c r="G547" s="227"/>
      <c r="H547" s="228" t="s">
        <v>21</v>
      </c>
      <c r="I547" s="230"/>
      <c r="J547" s="227"/>
      <c r="K547" s="227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160</v>
      </c>
      <c r="AU547" s="235" t="s">
        <v>86</v>
      </c>
      <c r="AV547" s="13" t="s">
        <v>84</v>
      </c>
      <c r="AW547" s="13" t="s">
        <v>36</v>
      </c>
      <c r="AX547" s="13" t="s">
        <v>76</v>
      </c>
      <c r="AY547" s="235" t="s">
        <v>129</v>
      </c>
    </row>
    <row r="548" s="14" customFormat="1">
      <c r="A548" s="14"/>
      <c r="B548" s="236"/>
      <c r="C548" s="237"/>
      <c r="D548" s="219" t="s">
        <v>160</v>
      </c>
      <c r="E548" s="238" t="s">
        <v>21</v>
      </c>
      <c r="F548" s="239" t="s">
        <v>173</v>
      </c>
      <c r="G548" s="237"/>
      <c r="H548" s="240">
        <v>17.93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160</v>
      </c>
      <c r="AU548" s="246" t="s">
        <v>86</v>
      </c>
      <c r="AV548" s="14" t="s">
        <v>86</v>
      </c>
      <c r="AW548" s="14" t="s">
        <v>36</v>
      </c>
      <c r="AX548" s="14" t="s">
        <v>76</v>
      </c>
      <c r="AY548" s="246" t="s">
        <v>129</v>
      </c>
    </row>
    <row r="549" s="13" customFormat="1">
      <c r="A549" s="13"/>
      <c r="B549" s="226"/>
      <c r="C549" s="227"/>
      <c r="D549" s="219" t="s">
        <v>160</v>
      </c>
      <c r="E549" s="228" t="s">
        <v>21</v>
      </c>
      <c r="F549" s="229" t="s">
        <v>171</v>
      </c>
      <c r="G549" s="227"/>
      <c r="H549" s="228" t="s">
        <v>21</v>
      </c>
      <c r="I549" s="230"/>
      <c r="J549" s="227"/>
      <c r="K549" s="227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160</v>
      </c>
      <c r="AU549" s="235" t="s">
        <v>86</v>
      </c>
      <c r="AV549" s="13" t="s">
        <v>84</v>
      </c>
      <c r="AW549" s="13" t="s">
        <v>36</v>
      </c>
      <c r="AX549" s="13" t="s">
        <v>76</v>
      </c>
      <c r="AY549" s="235" t="s">
        <v>129</v>
      </c>
    </row>
    <row r="550" s="14" customFormat="1">
      <c r="A550" s="14"/>
      <c r="B550" s="236"/>
      <c r="C550" s="237"/>
      <c r="D550" s="219" t="s">
        <v>160</v>
      </c>
      <c r="E550" s="238" t="s">
        <v>21</v>
      </c>
      <c r="F550" s="239" t="s">
        <v>173</v>
      </c>
      <c r="G550" s="237"/>
      <c r="H550" s="240">
        <v>17.93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160</v>
      </c>
      <c r="AU550" s="246" t="s">
        <v>86</v>
      </c>
      <c r="AV550" s="14" t="s">
        <v>86</v>
      </c>
      <c r="AW550" s="14" t="s">
        <v>36</v>
      </c>
      <c r="AX550" s="14" t="s">
        <v>76</v>
      </c>
      <c r="AY550" s="246" t="s">
        <v>129</v>
      </c>
    </row>
    <row r="551" s="13" customFormat="1">
      <c r="A551" s="13"/>
      <c r="B551" s="226"/>
      <c r="C551" s="227"/>
      <c r="D551" s="219" t="s">
        <v>160</v>
      </c>
      <c r="E551" s="228" t="s">
        <v>21</v>
      </c>
      <c r="F551" s="229" t="s">
        <v>171</v>
      </c>
      <c r="G551" s="227"/>
      <c r="H551" s="228" t="s">
        <v>21</v>
      </c>
      <c r="I551" s="230"/>
      <c r="J551" s="227"/>
      <c r="K551" s="227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160</v>
      </c>
      <c r="AU551" s="235" t="s">
        <v>86</v>
      </c>
      <c r="AV551" s="13" t="s">
        <v>84</v>
      </c>
      <c r="AW551" s="13" t="s">
        <v>36</v>
      </c>
      <c r="AX551" s="13" t="s">
        <v>76</v>
      </c>
      <c r="AY551" s="235" t="s">
        <v>129</v>
      </c>
    </row>
    <row r="552" s="14" customFormat="1">
      <c r="A552" s="14"/>
      <c r="B552" s="236"/>
      <c r="C552" s="237"/>
      <c r="D552" s="219" t="s">
        <v>160</v>
      </c>
      <c r="E552" s="238" t="s">
        <v>21</v>
      </c>
      <c r="F552" s="239" t="s">
        <v>174</v>
      </c>
      <c r="G552" s="237"/>
      <c r="H552" s="240">
        <v>18.239999999999998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6" t="s">
        <v>160</v>
      </c>
      <c r="AU552" s="246" t="s">
        <v>86</v>
      </c>
      <c r="AV552" s="14" t="s">
        <v>86</v>
      </c>
      <c r="AW552" s="14" t="s">
        <v>36</v>
      </c>
      <c r="AX552" s="14" t="s">
        <v>76</v>
      </c>
      <c r="AY552" s="246" t="s">
        <v>129</v>
      </c>
    </row>
    <row r="553" s="13" customFormat="1">
      <c r="A553" s="13"/>
      <c r="B553" s="226"/>
      <c r="C553" s="227"/>
      <c r="D553" s="219" t="s">
        <v>160</v>
      </c>
      <c r="E553" s="228" t="s">
        <v>21</v>
      </c>
      <c r="F553" s="229" t="s">
        <v>171</v>
      </c>
      <c r="G553" s="227"/>
      <c r="H553" s="228" t="s">
        <v>21</v>
      </c>
      <c r="I553" s="230"/>
      <c r="J553" s="227"/>
      <c r="K553" s="227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160</v>
      </c>
      <c r="AU553" s="235" t="s">
        <v>86</v>
      </c>
      <c r="AV553" s="13" t="s">
        <v>84</v>
      </c>
      <c r="AW553" s="13" t="s">
        <v>36</v>
      </c>
      <c r="AX553" s="13" t="s">
        <v>76</v>
      </c>
      <c r="AY553" s="235" t="s">
        <v>129</v>
      </c>
    </row>
    <row r="554" s="14" customFormat="1">
      <c r="A554" s="14"/>
      <c r="B554" s="236"/>
      <c r="C554" s="237"/>
      <c r="D554" s="219" t="s">
        <v>160</v>
      </c>
      <c r="E554" s="238" t="s">
        <v>21</v>
      </c>
      <c r="F554" s="239" t="s">
        <v>175</v>
      </c>
      <c r="G554" s="237"/>
      <c r="H554" s="240">
        <v>15.810000000000001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160</v>
      </c>
      <c r="AU554" s="246" t="s">
        <v>86</v>
      </c>
      <c r="AV554" s="14" t="s">
        <v>86</v>
      </c>
      <c r="AW554" s="14" t="s">
        <v>36</v>
      </c>
      <c r="AX554" s="14" t="s">
        <v>76</v>
      </c>
      <c r="AY554" s="246" t="s">
        <v>129</v>
      </c>
    </row>
    <row r="555" s="13" customFormat="1">
      <c r="A555" s="13"/>
      <c r="B555" s="226"/>
      <c r="C555" s="227"/>
      <c r="D555" s="219" t="s">
        <v>160</v>
      </c>
      <c r="E555" s="228" t="s">
        <v>21</v>
      </c>
      <c r="F555" s="229" t="s">
        <v>171</v>
      </c>
      <c r="G555" s="227"/>
      <c r="H555" s="228" t="s">
        <v>21</v>
      </c>
      <c r="I555" s="230"/>
      <c r="J555" s="227"/>
      <c r="K555" s="227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160</v>
      </c>
      <c r="AU555" s="235" t="s">
        <v>86</v>
      </c>
      <c r="AV555" s="13" t="s">
        <v>84</v>
      </c>
      <c r="AW555" s="13" t="s">
        <v>36</v>
      </c>
      <c r="AX555" s="13" t="s">
        <v>76</v>
      </c>
      <c r="AY555" s="235" t="s">
        <v>129</v>
      </c>
    </row>
    <row r="556" s="14" customFormat="1">
      <c r="A556" s="14"/>
      <c r="B556" s="236"/>
      <c r="C556" s="237"/>
      <c r="D556" s="219" t="s">
        <v>160</v>
      </c>
      <c r="E556" s="238" t="s">
        <v>21</v>
      </c>
      <c r="F556" s="239" t="s">
        <v>176</v>
      </c>
      <c r="G556" s="237"/>
      <c r="H556" s="240">
        <v>20.27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160</v>
      </c>
      <c r="AU556" s="246" t="s">
        <v>86</v>
      </c>
      <c r="AV556" s="14" t="s">
        <v>86</v>
      </c>
      <c r="AW556" s="14" t="s">
        <v>36</v>
      </c>
      <c r="AX556" s="14" t="s">
        <v>76</v>
      </c>
      <c r="AY556" s="246" t="s">
        <v>129</v>
      </c>
    </row>
    <row r="557" s="13" customFormat="1">
      <c r="A557" s="13"/>
      <c r="B557" s="226"/>
      <c r="C557" s="227"/>
      <c r="D557" s="219" t="s">
        <v>160</v>
      </c>
      <c r="E557" s="228" t="s">
        <v>21</v>
      </c>
      <c r="F557" s="229" t="s">
        <v>177</v>
      </c>
      <c r="G557" s="227"/>
      <c r="H557" s="228" t="s">
        <v>21</v>
      </c>
      <c r="I557" s="230"/>
      <c r="J557" s="227"/>
      <c r="K557" s="227"/>
      <c r="L557" s="231"/>
      <c r="M557" s="232"/>
      <c r="N557" s="233"/>
      <c r="O557" s="233"/>
      <c r="P557" s="233"/>
      <c r="Q557" s="233"/>
      <c r="R557" s="233"/>
      <c r="S557" s="233"/>
      <c r="T557" s="23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5" t="s">
        <v>160</v>
      </c>
      <c r="AU557" s="235" t="s">
        <v>86</v>
      </c>
      <c r="AV557" s="13" t="s">
        <v>84</v>
      </c>
      <c r="AW557" s="13" t="s">
        <v>36</v>
      </c>
      <c r="AX557" s="13" t="s">
        <v>76</v>
      </c>
      <c r="AY557" s="235" t="s">
        <v>129</v>
      </c>
    </row>
    <row r="558" s="14" customFormat="1">
      <c r="A558" s="14"/>
      <c r="B558" s="236"/>
      <c r="C558" s="237"/>
      <c r="D558" s="219" t="s">
        <v>160</v>
      </c>
      <c r="E558" s="238" t="s">
        <v>21</v>
      </c>
      <c r="F558" s="239" t="s">
        <v>178</v>
      </c>
      <c r="G558" s="237"/>
      <c r="H558" s="240">
        <v>7.0199999999999996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6" t="s">
        <v>160</v>
      </c>
      <c r="AU558" s="246" t="s">
        <v>86</v>
      </c>
      <c r="AV558" s="14" t="s">
        <v>86</v>
      </c>
      <c r="AW558" s="14" t="s">
        <v>36</v>
      </c>
      <c r="AX558" s="14" t="s">
        <v>76</v>
      </c>
      <c r="AY558" s="246" t="s">
        <v>129</v>
      </c>
    </row>
    <row r="559" s="13" customFormat="1">
      <c r="A559" s="13"/>
      <c r="B559" s="226"/>
      <c r="C559" s="227"/>
      <c r="D559" s="219" t="s">
        <v>160</v>
      </c>
      <c r="E559" s="228" t="s">
        <v>21</v>
      </c>
      <c r="F559" s="229" t="s">
        <v>179</v>
      </c>
      <c r="G559" s="227"/>
      <c r="H559" s="228" t="s">
        <v>21</v>
      </c>
      <c r="I559" s="230"/>
      <c r="J559" s="227"/>
      <c r="K559" s="227"/>
      <c r="L559" s="231"/>
      <c r="M559" s="232"/>
      <c r="N559" s="233"/>
      <c r="O559" s="233"/>
      <c r="P559" s="233"/>
      <c r="Q559" s="233"/>
      <c r="R559" s="233"/>
      <c r="S559" s="233"/>
      <c r="T559" s="23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5" t="s">
        <v>160</v>
      </c>
      <c r="AU559" s="235" t="s">
        <v>86</v>
      </c>
      <c r="AV559" s="13" t="s">
        <v>84</v>
      </c>
      <c r="AW559" s="13" t="s">
        <v>36</v>
      </c>
      <c r="AX559" s="13" t="s">
        <v>76</v>
      </c>
      <c r="AY559" s="235" t="s">
        <v>129</v>
      </c>
    </row>
    <row r="560" s="14" customFormat="1">
      <c r="A560" s="14"/>
      <c r="B560" s="236"/>
      <c r="C560" s="237"/>
      <c r="D560" s="219" t="s">
        <v>160</v>
      </c>
      <c r="E560" s="238" t="s">
        <v>21</v>
      </c>
      <c r="F560" s="239" t="s">
        <v>180</v>
      </c>
      <c r="G560" s="237"/>
      <c r="H560" s="240">
        <v>1.26</v>
      </c>
      <c r="I560" s="241"/>
      <c r="J560" s="237"/>
      <c r="K560" s="237"/>
      <c r="L560" s="242"/>
      <c r="M560" s="243"/>
      <c r="N560" s="244"/>
      <c r="O560" s="244"/>
      <c r="P560" s="244"/>
      <c r="Q560" s="244"/>
      <c r="R560" s="244"/>
      <c r="S560" s="244"/>
      <c r="T560" s="24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6" t="s">
        <v>160</v>
      </c>
      <c r="AU560" s="246" t="s">
        <v>86</v>
      </c>
      <c r="AV560" s="14" t="s">
        <v>86</v>
      </c>
      <c r="AW560" s="14" t="s">
        <v>36</v>
      </c>
      <c r="AX560" s="14" t="s">
        <v>76</v>
      </c>
      <c r="AY560" s="246" t="s">
        <v>129</v>
      </c>
    </row>
    <row r="561" s="15" customFormat="1">
      <c r="A561" s="15"/>
      <c r="B561" s="247"/>
      <c r="C561" s="248"/>
      <c r="D561" s="219" t="s">
        <v>160</v>
      </c>
      <c r="E561" s="249" t="s">
        <v>21</v>
      </c>
      <c r="F561" s="250" t="s">
        <v>181</v>
      </c>
      <c r="G561" s="248"/>
      <c r="H561" s="251">
        <v>224.92000000000002</v>
      </c>
      <c r="I561" s="252"/>
      <c r="J561" s="248"/>
      <c r="K561" s="248"/>
      <c r="L561" s="253"/>
      <c r="M561" s="254"/>
      <c r="N561" s="255"/>
      <c r="O561" s="255"/>
      <c r="P561" s="255"/>
      <c r="Q561" s="255"/>
      <c r="R561" s="255"/>
      <c r="S561" s="255"/>
      <c r="T561" s="256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57" t="s">
        <v>160</v>
      </c>
      <c r="AU561" s="257" t="s">
        <v>86</v>
      </c>
      <c r="AV561" s="15" t="s">
        <v>137</v>
      </c>
      <c r="AW561" s="15" t="s">
        <v>36</v>
      </c>
      <c r="AX561" s="15" t="s">
        <v>84</v>
      </c>
      <c r="AY561" s="257" t="s">
        <v>129</v>
      </c>
    </row>
    <row r="562" s="2" customFormat="1" ht="16.5" customHeight="1">
      <c r="A562" s="40"/>
      <c r="B562" s="41"/>
      <c r="C562" s="206" t="s">
        <v>775</v>
      </c>
      <c r="D562" s="206" t="s">
        <v>132</v>
      </c>
      <c r="E562" s="207" t="s">
        <v>776</v>
      </c>
      <c r="F562" s="208" t="s">
        <v>777</v>
      </c>
      <c r="G562" s="209" t="s">
        <v>156</v>
      </c>
      <c r="H562" s="210">
        <v>224.91999999999999</v>
      </c>
      <c r="I562" s="211"/>
      <c r="J562" s="212">
        <f>ROUND(I562*H562,2)</f>
        <v>0</v>
      </c>
      <c r="K562" s="208" t="s">
        <v>136</v>
      </c>
      <c r="L562" s="46"/>
      <c r="M562" s="213" t="s">
        <v>21</v>
      </c>
      <c r="N562" s="214" t="s">
        <v>47</v>
      </c>
      <c r="O562" s="86"/>
      <c r="P562" s="215">
        <f>O562*H562</f>
        <v>0</v>
      </c>
      <c r="Q562" s="215">
        <v>0.00014999999999999999</v>
      </c>
      <c r="R562" s="215">
        <f>Q562*H562</f>
        <v>0.033737999999999997</v>
      </c>
      <c r="S562" s="215">
        <v>0</v>
      </c>
      <c r="T562" s="216">
        <f>S562*H562</f>
        <v>0</v>
      </c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R562" s="217" t="s">
        <v>241</v>
      </c>
      <c r="AT562" s="217" t="s">
        <v>132</v>
      </c>
      <c r="AU562" s="217" t="s">
        <v>86</v>
      </c>
      <c r="AY562" s="19" t="s">
        <v>129</v>
      </c>
      <c r="BE562" s="218">
        <f>IF(N562="základní",J562,0)</f>
        <v>0</v>
      </c>
      <c r="BF562" s="218">
        <f>IF(N562="snížená",J562,0)</f>
        <v>0</v>
      </c>
      <c r="BG562" s="218">
        <f>IF(N562="zákl. přenesená",J562,0)</f>
        <v>0</v>
      </c>
      <c r="BH562" s="218">
        <f>IF(N562="sníž. přenesená",J562,0)</f>
        <v>0</v>
      </c>
      <c r="BI562" s="218">
        <f>IF(N562="nulová",J562,0)</f>
        <v>0</v>
      </c>
      <c r="BJ562" s="19" t="s">
        <v>84</v>
      </c>
      <c r="BK562" s="218">
        <f>ROUND(I562*H562,2)</f>
        <v>0</v>
      </c>
      <c r="BL562" s="19" t="s">
        <v>241</v>
      </c>
      <c r="BM562" s="217" t="s">
        <v>778</v>
      </c>
    </row>
    <row r="563" s="2" customFormat="1">
      <c r="A563" s="40"/>
      <c r="B563" s="41"/>
      <c r="C563" s="42"/>
      <c r="D563" s="219" t="s">
        <v>139</v>
      </c>
      <c r="E563" s="42"/>
      <c r="F563" s="220" t="s">
        <v>779</v>
      </c>
      <c r="G563" s="42"/>
      <c r="H563" s="42"/>
      <c r="I563" s="221"/>
      <c r="J563" s="42"/>
      <c r="K563" s="42"/>
      <c r="L563" s="46"/>
      <c r="M563" s="222"/>
      <c r="N563" s="223"/>
      <c r="O563" s="86"/>
      <c r="P563" s="86"/>
      <c r="Q563" s="86"/>
      <c r="R563" s="86"/>
      <c r="S563" s="86"/>
      <c r="T563" s="87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T563" s="19" t="s">
        <v>139</v>
      </c>
      <c r="AU563" s="19" t="s">
        <v>86</v>
      </c>
    </row>
    <row r="564" s="2" customFormat="1">
      <c r="A564" s="40"/>
      <c r="B564" s="41"/>
      <c r="C564" s="42"/>
      <c r="D564" s="224" t="s">
        <v>141</v>
      </c>
      <c r="E564" s="42"/>
      <c r="F564" s="225" t="s">
        <v>780</v>
      </c>
      <c r="G564" s="42"/>
      <c r="H564" s="42"/>
      <c r="I564" s="221"/>
      <c r="J564" s="42"/>
      <c r="K564" s="42"/>
      <c r="L564" s="46"/>
      <c r="M564" s="222"/>
      <c r="N564" s="223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141</v>
      </c>
      <c r="AU564" s="19" t="s">
        <v>86</v>
      </c>
    </row>
    <row r="565" s="13" customFormat="1">
      <c r="A565" s="13"/>
      <c r="B565" s="226"/>
      <c r="C565" s="227"/>
      <c r="D565" s="219" t="s">
        <v>160</v>
      </c>
      <c r="E565" s="228" t="s">
        <v>21</v>
      </c>
      <c r="F565" s="229" t="s">
        <v>161</v>
      </c>
      <c r="G565" s="227"/>
      <c r="H565" s="228" t="s">
        <v>21</v>
      </c>
      <c r="I565" s="230"/>
      <c r="J565" s="227"/>
      <c r="K565" s="227"/>
      <c r="L565" s="231"/>
      <c r="M565" s="232"/>
      <c r="N565" s="233"/>
      <c r="O565" s="233"/>
      <c r="P565" s="233"/>
      <c r="Q565" s="233"/>
      <c r="R565" s="233"/>
      <c r="S565" s="233"/>
      <c r="T565" s="23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5" t="s">
        <v>160</v>
      </c>
      <c r="AU565" s="235" t="s">
        <v>86</v>
      </c>
      <c r="AV565" s="13" t="s">
        <v>84</v>
      </c>
      <c r="AW565" s="13" t="s">
        <v>36</v>
      </c>
      <c r="AX565" s="13" t="s">
        <v>76</v>
      </c>
      <c r="AY565" s="235" t="s">
        <v>129</v>
      </c>
    </row>
    <row r="566" s="14" customFormat="1">
      <c r="A566" s="14"/>
      <c r="B566" s="236"/>
      <c r="C566" s="237"/>
      <c r="D566" s="219" t="s">
        <v>160</v>
      </c>
      <c r="E566" s="238" t="s">
        <v>21</v>
      </c>
      <c r="F566" s="239" t="s">
        <v>162</v>
      </c>
      <c r="G566" s="237"/>
      <c r="H566" s="240">
        <v>51.850000000000001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6" t="s">
        <v>160</v>
      </c>
      <c r="AU566" s="246" t="s">
        <v>86</v>
      </c>
      <c r="AV566" s="14" t="s">
        <v>86</v>
      </c>
      <c r="AW566" s="14" t="s">
        <v>36</v>
      </c>
      <c r="AX566" s="14" t="s">
        <v>76</v>
      </c>
      <c r="AY566" s="246" t="s">
        <v>129</v>
      </c>
    </row>
    <row r="567" s="13" customFormat="1">
      <c r="A567" s="13"/>
      <c r="B567" s="226"/>
      <c r="C567" s="227"/>
      <c r="D567" s="219" t="s">
        <v>160</v>
      </c>
      <c r="E567" s="228" t="s">
        <v>21</v>
      </c>
      <c r="F567" s="229" t="s">
        <v>163</v>
      </c>
      <c r="G567" s="227"/>
      <c r="H567" s="228" t="s">
        <v>21</v>
      </c>
      <c r="I567" s="230"/>
      <c r="J567" s="227"/>
      <c r="K567" s="227"/>
      <c r="L567" s="231"/>
      <c r="M567" s="232"/>
      <c r="N567" s="233"/>
      <c r="O567" s="233"/>
      <c r="P567" s="233"/>
      <c r="Q567" s="233"/>
      <c r="R567" s="233"/>
      <c r="S567" s="233"/>
      <c r="T567" s="23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5" t="s">
        <v>160</v>
      </c>
      <c r="AU567" s="235" t="s">
        <v>86</v>
      </c>
      <c r="AV567" s="13" t="s">
        <v>84</v>
      </c>
      <c r="AW567" s="13" t="s">
        <v>36</v>
      </c>
      <c r="AX567" s="13" t="s">
        <v>76</v>
      </c>
      <c r="AY567" s="235" t="s">
        <v>129</v>
      </c>
    </row>
    <row r="568" s="14" customFormat="1">
      <c r="A568" s="14"/>
      <c r="B568" s="236"/>
      <c r="C568" s="237"/>
      <c r="D568" s="219" t="s">
        <v>160</v>
      </c>
      <c r="E568" s="238" t="s">
        <v>21</v>
      </c>
      <c r="F568" s="239" t="s">
        <v>164</v>
      </c>
      <c r="G568" s="237"/>
      <c r="H568" s="240">
        <v>8.4000000000000004</v>
      </c>
      <c r="I568" s="241"/>
      <c r="J568" s="237"/>
      <c r="K568" s="237"/>
      <c r="L568" s="242"/>
      <c r="M568" s="243"/>
      <c r="N568" s="244"/>
      <c r="O568" s="244"/>
      <c r="P568" s="244"/>
      <c r="Q568" s="244"/>
      <c r="R568" s="244"/>
      <c r="S568" s="244"/>
      <c r="T568" s="24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6" t="s">
        <v>160</v>
      </c>
      <c r="AU568" s="246" t="s">
        <v>86</v>
      </c>
      <c r="AV568" s="14" t="s">
        <v>86</v>
      </c>
      <c r="AW568" s="14" t="s">
        <v>36</v>
      </c>
      <c r="AX568" s="14" t="s">
        <v>76</v>
      </c>
      <c r="AY568" s="246" t="s">
        <v>129</v>
      </c>
    </row>
    <row r="569" s="13" customFormat="1">
      <c r="A569" s="13"/>
      <c r="B569" s="226"/>
      <c r="C569" s="227"/>
      <c r="D569" s="219" t="s">
        <v>160</v>
      </c>
      <c r="E569" s="228" t="s">
        <v>21</v>
      </c>
      <c r="F569" s="229" t="s">
        <v>163</v>
      </c>
      <c r="G569" s="227"/>
      <c r="H569" s="228" t="s">
        <v>21</v>
      </c>
      <c r="I569" s="230"/>
      <c r="J569" s="227"/>
      <c r="K569" s="227"/>
      <c r="L569" s="231"/>
      <c r="M569" s="232"/>
      <c r="N569" s="233"/>
      <c r="O569" s="233"/>
      <c r="P569" s="233"/>
      <c r="Q569" s="233"/>
      <c r="R569" s="233"/>
      <c r="S569" s="233"/>
      <c r="T569" s="23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5" t="s">
        <v>160</v>
      </c>
      <c r="AU569" s="235" t="s">
        <v>86</v>
      </c>
      <c r="AV569" s="13" t="s">
        <v>84</v>
      </c>
      <c r="AW569" s="13" t="s">
        <v>36</v>
      </c>
      <c r="AX569" s="13" t="s">
        <v>76</v>
      </c>
      <c r="AY569" s="235" t="s">
        <v>129</v>
      </c>
    </row>
    <row r="570" s="14" customFormat="1">
      <c r="A570" s="14"/>
      <c r="B570" s="236"/>
      <c r="C570" s="237"/>
      <c r="D570" s="219" t="s">
        <v>160</v>
      </c>
      <c r="E570" s="238" t="s">
        <v>21</v>
      </c>
      <c r="F570" s="239" t="s">
        <v>165</v>
      </c>
      <c r="G570" s="237"/>
      <c r="H570" s="240">
        <v>6.5599999999999996</v>
      </c>
      <c r="I570" s="241"/>
      <c r="J570" s="237"/>
      <c r="K570" s="237"/>
      <c r="L570" s="242"/>
      <c r="M570" s="243"/>
      <c r="N570" s="244"/>
      <c r="O570" s="244"/>
      <c r="P570" s="244"/>
      <c r="Q570" s="244"/>
      <c r="R570" s="244"/>
      <c r="S570" s="244"/>
      <c r="T570" s="24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46" t="s">
        <v>160</v>
      </c>
      <c r="AU570" s="246" t="s">
        <v>86</v>
      </c>
      <c r="AV570" s="14" t="s">
        <v>86</v>
      </c>
      <c r="AW570" s="14" t="s">
        <v>36</v>
      </c>
      <c r="AX570" s="14" t="s">
        <v>76</v>
      </c>
      <c r="AY570" s="246" t="s">
        <v>129</v>
      </c>
    </row>
    <row r="571" s="13" customFormat="1">
      <c r="A571" s="13"/>
      <c r="B571" s="226"/>
      <c r="C571" s="227"/>
      <c r="D571" s="219" t="s">
        <v>160</v>
      </c>
      <c r="E571" s="228" t="s">
        <v>21</v>
      </c>
      <c r="F571" s="229" t="s">
        <v>166</v>
      </c>
      <c r="G571" s="227"/>
      <c r="H571" s="228" t="s">
        <v>21</v>
      </c>
      <c r="I571" s="230"/>
      <c r="J571" s="227"/>
      <c r="K571" s="227"/>
      <c r="L571" s="231"/>
      <c r="M571" s="232"/>
      <c r="N571" s="233"/>
      <c r="O571" s="233"/>
      <c r="P571" s="233"/>
      <c r="Q571" s="233"/>
      <c r="R571" s="233"/>
      <c r="S571" s="233"/>
      <c r="T571" s="23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5" t="s">
        <v>160</v>
      </c>
      <c r="AU571" s="235" t="s">
        <v>86</v>
      </c>
      <c r="AV571" s="13" t="s">
        <v>84</v>
      </c>
      <c r="AW571" s="13" t="s">
        <v>36</v>
      </c>
      <c r="AX571" s="13" t="s">
        <v>76</v>
      </c>
      <c r="AY571" s="235" t="s">
        <v>129</v>
      </c>
    </row>
    <row r="572" s="14" customFormat="1">
      <c r="A572" s="14"/>
      <c r="B572" s="236"/>
      <c r="C572" s="237"/>
      <c r="D572" s="219" t="s">
        <v>160</v>
      </c>
      <c r="E572" s="238" t="s">
        <v>21</v>
      </c>
      <c r="F572" s="239" t="s">
        <v>167</v>
      </c>
      <c r="G572" s="237"/>
      <c r="H572" s="240">
        <v>17.600000000000001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46" t="s">
        <v>160</v>
      </c>
      <c r="AU572" s="246" t="s">
        <v>86</v>
      </c>
      <c r="AV572" s="14" t="s">
        <v>86</v>
      </c>
      <c r="AW572" s="14" t="s">
        <v>36</v>
      </c>
      <c r="AX572" s="14" t="s">
        <v>76</v>
      </c>
      <c r="AY572" s="246" t="s">
        <v>129</v>
      </c>
    </row>
    <row r="573" s="13" customFormat="1">
      <c r="A573" s="13"/>
      <c r="B573" s="226"/>
      <c r="C573" s="227"/>
      <c r="D573" s="219" t="s">
        <v>160</v>
      </c>
      <c r="E573" s="228" t="s">
        <v>21</v>
      </c>
      <c r="F573" s="229" t="s">
        <v>168</v>
      </c>
      <c r="G573" s="227"/>
      <c r="H573" s="228" t="s">
        <v>21</v>
      </c>
      <c r="I573" s="230"/>
      <c r="J573" s="227"/>
      <c r="K573" s="227"/>
      <c r="L573" s="231"/>
      <c r="M573" s="232"/>
      <c r="N573" s="233"/>
      <c r="O573" s="233"/>
      <c r="P573" s="233"/>
      <c r="Q573" s="233"/>
      <c r="R573" s="233"/>
      <c r="S573" s="233"/>
      <c r="T573" s="23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5" t="s">
        <v>160</v>
      </c>
      <c r="AU573" s="235" t="s">
        <v>86</v>
      </c>
      <c r="AV573" s="13" t="s">
        <v>84</v>
      </c>
      <c r="AW573" s="13" t="s">
        <v>36</v>
      </c>
      <c r="AX573" s="13" t="s">
        <v>76</v>
      </c>
      <c r="AY573" s="235" t="s">
        <v>129</v>
      </c>
    </row>
    <row r="574" s="14" customFormat="1">
      <c r="A574" s="14"/>
      <c r="B574" s="236"/>
      <c r="C574" s="237"/>
      <c r="D574" s="219" t="s">
        <v>160</v>
      </c>
      <c r="E574" s="238" t="s">
        <v>21</v>
      </c>
      <c r="F574" s="239" t="s">
        <v>169</v>
      </c>
      <c r="G574" s="237"/>
      <c r="H574" s="240">
        <v>12.75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46" t="s">
        <v>160</v>
      </c>
      <c r="AU574" s="246" t="s">
        <v>86</v>
      </c>
      <c r="AV574" s="14" t="s">
        <v>86</v>
      </c>
      <c r="AW574" s="14" t="s">
        <v>36</v>
      </c>
      <c r="AX574" s="14" t="s">
        <v>76</v>
      </c>
      <c r="AY574" s="246" t="s">
        <v>129</v>
      </c>
    </row>
    <row r="575" s="13" customFormat="1">
      <c r="A575" s="13"/>
      <c r="B575" s="226"/>
      <c r="C575" s="227"/>
      <c r="D575" s="219" t="s">
        <v>160</v>
      </c>
      <c r="E575" s="228" t="s">
        <v>21</v>
      </c>
      <c r="F575" s="229" t="s">
        <v>168</v>
      </c>
      <c r="G575" s="227"/>
      <c r="H575" s="228" t="s">
        <v>21</v>
      </c>
      <c r="I575" s="230"/>
      <c r="J575" s="227"/>
      <c r="K575" s="227"/>
      <c r="L575" s="231"/>
      <c r="M575" s="232"/>
      <c r="N575" s="233"/>
      <c r="O575" s="233"/>
      <c r="P575" s="233"/>
      <c r="Q575" s="233"/>
      <c r="R575" s="233"/>
      <c r="S575" s="233"/>
      <c r="T575" s="23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5" t="s">
        <v>160</v>
      </c>
      <c r="AU575" s="235" t="s">
        <v>86</v>
      </c>
      <c r="AV575" s="13" t="s">
        <v>84</v>
      </c>
      <c r="AW575" s="13" t="s">
        <v>36</v>
      </c>
      <c r="AX575" s="13" t="s">
        <v>76</v>
      </c>
      <c r="AY575" s="235" t="s">
        <v>129</v>
      </c>
    </row>
    <row r="576" s="14" customFormat="1">
      <c r="A576" s="14"/>
      <c r="B576" s="236"/>
      <c r="C576" s="237"/>
      <c r="D576" s="219" t="s">
        <v>160</v>
      </c>
      <c r="E576" s="238" t="s">
        <v>21</v>
      </c>
      <c r="F576" s="239" t="s">
        <v>170</v>
      </c>
      <c r="G576" s="237"/>
      <c r="H576" s="240">
        <v>12.640000000000001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6" t="s">
        <v>160</v>
      </c>
      <c r="AU576" s="246" t="s">
        <v>86</v>
      </c>
      <c r="AV576" s="14" t="s">
        <v>86</v>
      </c>
      <c r="AW576" s="14" t="s">
        <v>36</v>
      </c>
      <c r="AX576" s="14" t="s">
        <v>76</v>
      </c>
      <c r="AY576" s="246" t="s">
        <v>129</v>
      </c>
    </row>
    <row r="577" s="13" customFormat="1">
      <c r="A577" s="13"/>
      <c r="B577" s="226"/>
      <c r="C577" s="227"/>
      <c r="D577" s="219" t="s">
        <v>160</v>
      </c>
      <c r="E577" s="228" t="s">
        <v>21</v>
      </c>
      <c r="F577" s="229" t="s">
        <v>171</v>
      </c>
      <c r="G577" s="227"/>
      <c r="H577" s="228" t="s">
        <v>21</v>
      </c>
      <c r="I577" s="230"/>
      <c r="J577" s="227"/>
      <c r="K577" s="227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160</v>
      </c>
      <c r="AU577" s="235" t="s">
        <v>86</v>
      </c>
      <c r="AV577" s="13" t="s">
        <v>84</v>
      </c>
      <c r="AW577" s="13" t="s">
        <v>36</v>
      </c>
      <c r="AX577" s="13" t="s">
        <v>76</v>
      </c>
      <c r="AY577" s="235" t="s">
        <v>129</v>
      </c>
    </row>
    <row r="578" s="14" customFormat="1">
      <c r="A578" s="14"/>
      <c r="B578" s="236"/>
      <c r="C578" s="237"/>
      <c r="D578" s="219" t="s">
        <v>160</v>
      </c>
      <c r="E578" s="238" t="s">
        <v>21</v>
      </c>
      <c r="F578" s="239" t="s">
        <v>172</v>
      </c>
      <c r="G578" s="237"/>
      <c r="H578" s="240">
        <v>16.66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6" t="s">
        <v>160</v>
      </c>
      <c r="AU578" s="246" t="s">
        <v>86</v>
      </c>
      <c r="AV578" s="14" t="s">
        <v>86</v>
      </c>
      <c r="AW578" s="14" t="s">
        <v>36</v>
      </c>
      <c r="AX578" s="14" t="s">
        <v>76</v>
      </c>
      <c r="AY578" s="246" t="s">
        <v>129</v>
      </c>
    </row>
    <row r="579" s="13" customFormat="1">
      <c r="A579" s="13"/>
      <c r="B579" s="226"/>
      <c r="C579" s="227"/>
      <c r="D579" s="219" t="s">
        <v>160</v>
      </c>
      <c r="E579" s="228" t="s">
        <v>21</v>
      </c>
      <c r="F579" s="229" t="s">
        <v>171</v>
      </c>
      <c r="G579" s="227"/>
      <c r="H579" s="228" t="s">
        <v>21</v>
      </c>
      <c r="I579" s="230"/>
      <c r="J579" s="227"/>
      <c r="K579" s="227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160</v>
      </c>
      <c r="AU579" s="235" t="s">
        <v>86</v>
      </c>
      <c r="AV579" s="13" t="s">
        <v>84</v>
      </c>
      <c r="AW579" s="13" t="s">
        <v>36</v>
      </c>
      <c r="AX579" s="13" t="s">
        <v>76</v>
      </c>
      <c r="AY579" s="235" t="s">
        <v>129</v>
      </c>
    </row>
    <row r="580" s="14" customFormat="1">
      <c r="A580" s="14"/>
      <c r="B580" s="236"/>
      <c r="C580" s="237"/>
      <c r="D580" s="219" t="s">
        <v>160</v>
      </c>
      <c r="E580" s="238" t="s">
        <v>21</v>
      </c>
      <c r="F580" s="239" t="s">
        <v>173</v>
      </c>
      <c r="G580" s="237"/>
      <c r="H580" s="240">
        <v>17.93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6" t="s">
        <v>160</v>
      </c>
      <c r="AU580" s="246" t="s">
        <v>86</v>
      </c>
      <c r="AV580" s="14" t="s">
        <v>86</v>
      </c>
      <c r="AW580" s="14" t="s">
        <v>36</v>
      </c>
      <c r="AX580" s="14" t="s">
        <v>76</v>
      </c>
      <c r="AY580" s="246" t="s">
        <v>129</v>
      </c>
    </row>
    <row r="581" s="13" customFormat="1">
      <c r="A581" s="13"/>
      <c r="B581" s="226"/>
      <c r="C581" s="227"/>
      <c r="D581" s="219" t="s">
        <v>160</v>
      </c>
      <c r="E581" s="228" t="s">
        <v>21</v>
      </c>
      <c r="F581" s="229" t="s">
        <v>171</v>
      </c>
      <c r="G581" s="227"/>
      <c r="H581" s="228" t="s">
        <v>21</v>
      </c>
      <c r="I581" s="230"/>
      <c r="J581" s="227"/>
      <c r="K581" s="227"/>
      <c r="L581" s="231"/>
      <c r="M581" s="232"/>
      <c r="N581" s="233"/>
      <c r="O581" s="233"/>
      <c r="P581" s="233"/>
      <c r="Q581" s="233"/>
      <c r="R581" s="233"/>
      <c r="S581" s="233"/>
      <c r="T581" s="23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5" t="s">
        <v>160</v>
      </c>
      <c r="AU581" s="235" t="s">
        <v>86</v>
      </c>
      <c r="AV581" s="13" t="s">
        <v>84</v>
      </c>
      <c r="AW581" s="13" t="s">
        <v>36</v>
      </c>
      <c r="AX581" s="13" t="s">
        <v>76</v>
      </c>
      <c r="AY581" s="235" t="s">
        <v>129</v>
      </c>
    </row>
    <row r="582" s="14" customFormat="1">
      <c r="A582" s="14"/>
      <c r="B582" s="236"/>
      <c r="C582" s="237"/>
      <c r="D582" s="219" t="s">
        <v>160</v>
      </c>
      <c r="E582" s="238" t="s">
        <v>21</v>
      </c>
      <c r="F582" s="239" t="s">
        <v>173</v>
      </c>
      <c r="G582" s="237"/>
      <c r="H582" s="240">
        <v>17.93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160</v>
      </c>
      <c r="AU582" s="246" t="s">
        <v>86</v>
      </c>
      <c r="AV582" s="14" t="s">
        <v>86</v>
      </c>
      <c r="AW582" s="14" t="s">
        <v>36</v>
      </c>
      <c r="AX582" s="14" t="s">
        <v>76</v>
      </c>
      <c r="AY582" s="246" t="s">
        <v>129</v>
      </c>
    </row>
    <row r="583" s="13" customFormat="1">
      <c r="A583" s="13"/>
      <c r="B583" s="226"/>
      <c r="C583" s="227"/>
      <c r="D583" s="219" t="s">
        <v>160</v>
      </c>
      <c r="E583" s="228" t="s">
        <v>21</v>
      </c>
      <c r="F583" s="229" t="s">
        <v>171</v>
      </c>
      <c r="G583" s="227"/>
      <c r="H583" s="228" t="s">
        <v>21</v>
      </c>
      <c r="I583" s="230"/>
      <c r="J583" s="227"/>
      <c r="K583" s="227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160</v>
      </c>
      <c r="AU583" s="235" t="s">
        <v>86</v>
      </c>
      <c r="AV583" s="13" t="s">
        <v>84</v>
      </c>
      <c r="AW583" s="13" t="s">
        <v>36</v>
      </c>
      <c r="AX583" s="13" t="s">
        <v>76</v>
      </c>
      <c r="AY583" s="235" t="s">
        <v>129</v>
      </c>
    </row>
    <row r="584" s="14" customFormat="1">
      <c r="A584" s="14"/>
      <c r="B584" s="236"/>
      <c r="C584" s="237"/>
      <c r="D584" s="219" t="s">
        <v>160</v>
      </c>
      <c r="E584" s="238" t="s">
        <v>21</v>
      </c>
      <c r="F584" s="239" t="s">
        <v>174</v>
      </c>
      <c r="G584" s="237"/>
      <c r="H584" s="240">
        <v>18.239999999999998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6" t="s">
        <v>160</v>
      </c>
      <c r="AU584" s="246" t="s">
        <v>86</v>
      </c>
      <c r="AV584" s="14" t="s">
        <v>86</v>
      </c>
      <c r="AW584" s="14" t="s">
        <v>36</v>
      </c>
      <c r="AX584" s="14" t="s">
        <v>76</v>
      </c>
      <c r="AY584" s="246" t="s">
        <v>129</v>
      </c>
    </row>
    <row r="585" s="13" customFormat="1">
      <c r="A585" s="13"/>
      <c r="B585" s="226"/>
      <c r="C585" s="227"/>
      <c r="D585" s="219" t="s">
        <v>160</v>
      </c>
      <c r="E585" s="228" t="s">
        <v>21</v>
      </c>
      <c r="F585" s="229" t="s">
        <v>171</v>
      </c>
      <c r="G585" s="227"/>
      <c r="H585" s="228" t="s">
        <v>21</v>
      </c>
      <c r="I585" s="230"/>
      <c r="J585" s="227"/>
      <c r="K585" s="227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160</v>
      </c>
      <c r="AU585" s="235" t="s">
        <v>86</v>
      </c>
      <c r="AV585" s="13" t="s">
        <v>84</v>
      </c>
      <c r="AW585" s="13" t="s">
        <v>36</v>
      </c>
      <c r="AX585" s="13" t="s">
        <v>76</v>
      </c>
      <c r="AY585" s="235" t="s">
        <v>129</v>
      </c>
    </row>
    <row r="586" s="14" customFormat="1">
      <c r="A586" s="14"/>
      <c r="B586" s="236"/>
      <c r="C586" s="237"/>
      <c r="D586" s="219" t="s">
        <v>160</v>
      </c>
      <c r="E586" s="238" t="s">
        <v>21</v>
      </c>
      <c r="F586" s="239" t="s">
        <v>175</v>
      </c>
      <c r="G586" s="237"/>
      <c r="H586" s="240">
        <v>15.810000000000001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6" t="s">
        <v>160</v>
      </c>
      <c r="AU586" s="246" t="s">
        <v>86</v>
      </c>
      <c r="AV586" s="14" t="s">
        <v>86</v>
      </c>
      <c r="AW586" s="14" t="s">
        <v>36</v>
      </c>
      <c r="AX586" s="14" t="s">
        <v>76</v>
      </c>
      <c r="AY586" s="246" t="s">
        <v>129</v>
      </c>
    </row>
    <row r="587" s="13" customFormat="1">
      <c r="A587" s="13"/>
      <c r="B587" s="226"/>
      <c r="C587" s="227"/>
      <c r="D587" s="219" t="s">
        <v>160</v>
      </c>
      <c r="E587" s="228" t="s">
        <v>21</v>
      </c>
      <c r="F587" s="229" t="s">
        <v>171</v>
      </c>
      <c r="G587" s="227"/>
      <c r="H587" s="228" t="s">
        <v>21</v>
      </c>
      <c r="I587" s="230"/>
      <c r="J587" s="227"/>
      <c r="K587" s="227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160</v>
      </c>
      <c r="AU587" s="235" t="s">
        <v>86</v>
      </c>
      <c r="AV587" s="13" t="s">
        <v>84</v>
      </c>
      <c r="AW587" s="13" t="s">
        <v>36</v>
      </c>
      <c r="AX587" s="13" t="s">
        <v>76</v>
      </c>
      <c r="AY587" s="235" t="s">
        <v>129</v>
      </c>
    </row>
    <row r="588" s="14" customFormat="1">
      <c r="A588" s="14"/>
      <c r="B588" s="236"/>
      <c r="C588" s="237"/>
      <c r="D588" s="219" t="s">
        <v>160</v>
      </c>
      <c r="E588" s="238" t="s">
        <v>21</v>
      </c>
      <c r="F588" s="239" t="s">
        <v>176</v>
      </c>
      <c r="G588" s="237"/>
      <c r="H588" s="240">
        <v>20.27</v>
      </c>
      <c r="I588" s="241"/>
      <c r="J588" s="237"/>
      <c r="K588" s="237"/>
      <c r="L588" s="242"/>
      <c r="M588" s="243"/>
      <c r="N588" s="244"/>
      <c r="O588" s="244"/>
      <c r="P588" s="244"/>
      <c r="Q588" s="244"/>
      <c r="R588" s="244"/>
      <c r="S588" s="244"/>
      <c r="T588" s="24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6" t="s">
        <v>160</v>
      </c>
      <c r="AU588" s="246" t="s">
        <v>86</v>
      </c>
      <c r="AV588" s="14" t="s">
        <v>86</v>
      </c>
      <c r="AW588" s="14" t="s">
        <v>36</v>
      </c>
      <c r="AX588" s="14" t="s">
        <v>76</v>
      </c>
      <c r="AY588" s="246" t="s">
        <v>129</v>
      </c>
    </row>
    <row r="589" s="13" customFormat="1">
      <c r="A589" s="13"/>
      <c r="B589" s="226"/>
      <c r="C589" s="227"/>
      <c r="D589" s="219" t="s">
        <v>160</v>
      </c>
      <c r="E589" s="228" t="s">
        <v>21</v>
      </c>
      <c r="F589" s="229" t="s">
        <v>177</v>
      </c>
      <c r="G589" s="227"/>
      <c r="H589" s="228" t="s">
        <v>21</v>
      </c>
      <c r="I589" s="230"/>
      <c r="J589" s="227"/>
      <c r="K589" s="227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160</v>
      </c>
      <c r="AU589" s="235" t="s">
        <v>86</v>
      </c>
      <c r="AV589" s="13" t="s">
        <v>84</v>
      </c>
      <c r="AW589" s="13" t="s">
        <v>36</v>
      </c>
      <c r="AX589" s="13" t="s">
        <v>76</v>
      </c>
      <c r="AY589" s="235" t="s">
        <v>129</v>
      </c>
    </row>
    <row r="590" s="14" customFormat="1">
      <c r="A590" s="14"/>
      <c r="B590" s="236"/>
      <c r="C590" s="237"/>
      <c r="D590" s="219" t="s">
        <v>160</v>
      </c>
      <c r="E590" s="238" t="s">
        <v>21</v>
      </c>
      <c r="F590" s="239" t="s">
        <v>178</v>
      </c>
      <c r="G590" s="237"/>
      <c r="H590" s="240">
        <v>7.0199999999999996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160</v>
      </c>
      <c r="AU590" s="246" t="s">
        <v>86</v>
      </c>
      <c r="AV590" s="14" t="s">
        <v>86</v>
      </c>
      <c r="AW590" s="14" t="s">
        <v>36</v>
      </c>
      <c r="AX590" s="14" t="s">
        <v>76</v>
      </c>
      <c r="AY590" s="246" t="s">
        <v>129</v>
      </c>
    </row>
    <row r="591" s="13" customFormat="1">
      <c r="A591" s="13"/>
      <c r="B591" s="226"/>
      <c r="C591" s="227"/>
      <c r="D591" s="219" t="s">
        <v>160</v>
      </c>
      <c r="E591" s="228" t="s">
        <v>21</v>
      </c>
      <c r="F591" s="229" t="s">
        <v>179</v>
      </c>
      <c r="G591" s="227"/>
      <c r="H591" s="228" t="s">
        <v>21</v>
      </c>
      <c r="I591" s="230"/>
      <c r="J591" s="227"/>
      <c r="K591" s="227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160</v>
      </c>
      <c r="AU591" s="235" t="s">
        <v>86</v>
      </c>
      <c r="AV591" s="13" t="s">
        <v>84</v>
      </c>
      <c r="AW591" s="13" t="s">
        <v>36</v>
      </c>
      <c r="AX591" s="13" t="s">
        <v>76</v>
      </c>
      <c r="AY591" s="235" t="s">
        <v>129</v>
      </c>
    </row>
    <row r="592" s="14" customFormat="1">
      <c r="A592" s="14"/>
      <c r="B592" s="236"/>
      <c r="C592" s="237"/>
      <c r="D592" s="219" t="s">
        <v>160</v>
      </c>
      <c r="E592" s="238" t="s">
        <v>21</v>
      </c>
      <c r="F592" s="239" t="s">
        <v>180</v>
      </c>
      <c r="G592" s="237"/>
      <c r="H592" s="240">
        <v>1.26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6" t="s">
        <v>160</v>
      </c>
      <c r="AU592" s="246" t="s">
        <v>86</v>
      </c>
      <c r="AV592" s="14" t="s">
        <v>86</v>
      </c>
      <c r="AW592" s="14" t="s">
        <v>36</v>
      </c>
      <c r="AX592" s="14" t="s">
        <v>76</v>
      </c>
      <c r="AY592" s="246" t="s">
        <v>129</v>
      </c>
    </row>
    <row r="593" s="15" customFormat="1">
      <c r="A593" s="15"/>
      <c r="B593" s="247"/>
      <c r="C593" s="248"/>
      <c r="D593" s="219" t="s">
        <v>160</v>
      </c>
      <c r="E593" s="249" t="s">
        <v>21</v>
      </c>
      <c r="F593" s="250" t="s">
        <v>181</v>
      </c>
      <c r="G593" s="248"/>
      <c r="H593" s="251">
        <v>224.92000000000002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6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57" t="s">
        <v>160</v>
      </c>
      <c r="AU593" s="257" t="s">
        <v>86</v>
      </c>
      <c r="AV593" s="15" t="s">
        <v>137</v>
      </c>
      <c r="AW593" s="15" t="s">
        <v>36</v>
      </c>
      <c r="AX593" s="15" t="s">
        <v>84</v>
      </c>
      <c r="AY593" s="257" t="s">
        <v>129</v>
      </c>
    </row>
    <row r="594" s="2" customFormat="1" ht="16.5" customHeight="1">
      <c r="A594" s="40"/>
      <c r="B594" s="41"/>
      <c r="C594" s="206" t="s">
        <v>781</v>
      </c>
      <c r="D594" s="206" t="s">
        <v>132</v>
      </c>
      <c r="E594" s="207" t="s">
        <v>782</v>
      </c>
      <c r="F594" s="208" t="s">
        <v>783</v>
      </c>
      <c r="G594" s="209" t="s">
        <v>784</v>
      </c>
      <c r="H594" s="210">
        <v>8</v>
      </c>
      <c r="I594" s="211"/>
      <c r="J594" s="212">
        <f>ROUND(I594*H594,2)</f>
        <v>0</v>
      </c>
      <c r="K594" s="208" t="s">
        <v>136</v>
      </c>
      <c r="L594" s="46"/>
      <c r="M594" s="213" t="s">
        <v>21</v>
      </c>
      <c r="N594" s="214" t="s">
        <v>47</v>
      </c>
      <c r="O594" s="86"/>
      <c r="P594" s="215">
        <f>O594*H594</f>
        <v>0</v>
      </c>
      <c r="Q594" s="215">
        <v>0.00018000000000000001</v>
      </c>
      <c r="R594" s="215">
        <f>Q594*H594</f>
        <v>0.0014400000000000001</v>
      </c>
      <c r="S594" s="215">
        <v>0</v>
      </c>
      <c r="T594" s="216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7" t="s">
        <v>241</v>
      </c>
      <c r="AT594" s="217" t="s">
        <v>132</v>
      </c>
      <c r="AU594" s="217" t="s">
        <v>86</v>
      </c>
      <c r="AY594" s="19" t="s">
        <v>129</v>
      </c>
      <c r="BE594" s="218">
        <f>IF(N594="základní",J594,0)</f>
        <v>0</v>
      </c>
      <c r="BF594" s="218">
        <f>IF(N594="snížená",J594,0)</f>
        <v>0</v>
      </c>
      <c r="BG594" s="218">
        <f>IF(N594="zákl. přenesená",J594,0)</f>
        <v>0</v>
      </c>
      <c r="BH594" s="218">
        <f>IF(N594="sníž. přenesená",J594,0)</f>
        <v>0</v>
      </c>
      <c r="BI594" s="218">
        <f>IF(N594="nulová",J594,0)</f>
        <v>0</v>
      </c>
      <c r="BJ594" s="19" t="s">
        <v>84</v>
      </c>
      <c r="BK594" s="218">
        <f>ROUND(I594*H594,2)</f>
        <v>0</v>
      </c>
      <c r="BL594" s="19" t="s">
        <v>241</v>
      </c>
      <c r="BM594" s="217" t="s">
        <v>785</v>
      </c>
    </row>
    <row r="595" s="2" customFormat="1">
      <c r="A595" s="40"/>
      <c r="B595" s="41"/>
      <c r="C595" s="42"/>
      <c r="D595" s="219" t="s">
        <v>139</v>
      </c>
      <c r="E595" s="42"/>
      <c r="F595" s="220" t="s">
        <v>786</v>
      </c>
      <c r="G595" s="42"/>
      <c r="H595" s="42"/>
      <c r="I595" s="221"/>
      <c r="J595" s="42"/>
      <c r="K595" s="42"/>
      <c r="L595" s="46"/>
      <c r="M595" s="222"/>
      <c r="N595" s="223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139</v>
      </c>
      <c r="AU595" s="19" t="s">
        <v>86</v>
      </c>
    </row>
    <row r="596" s="2" customFormat="1">
      <c r="A596" s="40"/>
      <c r="B596" s="41"/>
      <c r="C596" s="42"/>
      <c r="D596" s="224" t="s">
        <v>141</v>
      </c>
      <c r="E596" s="42"/>
      <c r="F596" s="225" t="s">
        <v>787</v>
      </c>
      <c r="G596" s="42"/>
      <c r="H596" s="42"/>
      <c r="I596" s="221"/>
      <c r="J596" s="42"/>
      <c r="K596" s="42"/>
      <c r="L596" s="46"/>
      <c r="M596" s="222"/>
      <c r="N596" s="223"/>
      <c r="O596" s="86"/>
      <c r="P596" s="86"/>
      <c r="Q596" s="86"/>
      <c r="R596" s="86"/>
      <c r="S596" s="86"/>
      <c r="T596" s="87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T596" s="19" t="s">
        <v>141</v>
      </c>
      <c r="AU596" s="19" t="s">
        <v>86</v>
      </c>
    </row>
    <row r="597" s="2" customFormat="1" ht="16.5" customHeight="1">
      <c r="A597" s="40"/>
      <c r="B597" s="41"/>
      <c r="C597" s="260" t="s">
        <v>788</v>
      </c>
      <c r="D597" s="260" t="s">
        <v>789</v>
      </c>
      <c r="E597" s="261" t="s">
        <v>790</v>
      </c>
      <c r="F597" s="262" t="s">
        <v>791</v>
      </c>
      <c r="G597" s="263" t="s">
        <v>784</v>
      </c>
      <c r="H597" s="264">
        <v>8</v>
      </c>
      <c r="I597" s="265"/>
      <c r="J597" s="266">
        <f>ROUND(I597*H597,2)</f>
        <v>0</v>
      </c>
      <c r="K597" s="262" t="s">
        <v>136</v>
      </c>
      <c r="L597" s="267"/>
      <c r="M597" s="268" t="s">
        <v>21</v>
      </c>
      <c r="N597" s="269" t="s">
        <v>47</v>
      </c>
      <c r="O597" s="86"/>
      <c r="P597" s="215">
        <f>O597*H597</f>
        <v>0</v>
      </c>
      <c r="Q597" s="215">
        <v>0.0089999999999999993</v>
      </c>
      <c r="R597" s="215">
        <f>Q597*H597</f>
        <v>0.071999999999999995</v>
      </c>
      <c r="S597" s="215">
        <v>0</v>
      </c>
      <c r="T597" s="216">
        <f>S597*H597</f>
        <v>0</v>
      </c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R597" s="217" t="s">
        <v>305</v>
      </c>
      <c r="AT597" s="217" t="s">
        <v>789</v>
      </c>
      <c r="AU597" s="217" t="s">
        <v>86</v>
      </c>
      <c r="AY597" s="19" t="s">
        <v>129</v>
      </c>
      <c r="BE597" s="218">
        <f>IF(N597="základní",J597,0)</f>
        <v>0</v>
      </c>
      <c r="BF597" s="218">
        <f>IF(N597="snížená",J597,0)</f>
        <v>0</v>
      </c>
      <c r="BG597" s="218">
        <f>IF(N597="zákl. přenesená",J597,0)</f>
        <v>0</v>
      </c>
      <c r="BH597" s="218">
        <f>IF(N597="sníž. přenesená",J597,0)</f>
        <v>0</v>
      </c>
      <c r="BI597" s="218">
        <f>IF(N597="nulová",J597,0)</f>
        <v>0</v>
      </c>
      <c r="BJ597" s="19" t="s">
        <v>84</v>
      </c>
      <c r="BK597" s="218">
        <f>ROUND(I597*H597,2)</f>
        <v>0</v>
      </c>
      <c r="BL597" s="19" t="s">
        <v>241</v>
      </c>
      <c r="BM597" s="217" t="s">
        <v>792</v>
      </c>
    </row>
    <row r="598" s="2" customFormat="1">
      <c r="A598" s="40"/>
      <c r="B598" s="41"/>
      <c r="C598" s="42"/>
      <c r="D598" s="219" t="s">
        <v>139</v>
      </c>
      <c r="E598" s="42"/>
      <c r="F598" s="220" t="s">
        <v>791</v>
      </c>
      <c r="G598" s="42"/>
      <c r="H598" s="42"/>
      <c r="I598" s="221"/>
      <c r="J598" s="42"/>
      <c r="K598" s="42"/>
      <c r="L598" s="46"/>
      <c r="M598" s="222"/>
      <c r="N598" s="223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139</v>
      </c>
      <c r="AU598" s="19" t="s">
        <v>86</v>
      </c>
    </row>
    <row r="599" s="2" customFormat="1" ht="16.5" customHeight="1">
      <c r="A599" s="40"/>
      <c r="B599" s="41"/>
      <c r="C599" s="206" t="s">
        <v>793</v>
      </c>
      <c r="D599" s="206" t="s">
        <v>132</v>
      </c>
      <c r="E599" s="207" t="s">
        <v>794</v>
      </c>
      <c r="F599" s="208" t="s">
        <v>795</v>
      </c>
      <c r="G599" s="209" t="s">
        <v>216</v>
      </c>
      <c r="H599" s="210">
        <v>252.69999999999999</v>
      </c>
      <c r="I599" s="211"/>
      <c r="J599" s="212">
        <f>ROUND(I599*H599,2)</f>
        <v>0</v>
      </c>
      <c r="K599" s="208" t="s">
        <v>136</v>
      </c>
      <c r="L599" s="46"/>
      <c r="M599" s="213" t="s">
        <v>21</v>
      </c>
      <c r="N599" s="214" t="s">
        <v>47</v>
      </c>
      <c r="O599" s="86"/>
      <c r="P599" s="215">
        <f>O599*H599</f>
        <v>0</v>
      </c>
      <c r="Q599" s="215">
        <v>0</v>
      </c>
      <c r="R599" s="215">
        <f>Q599*H599</f>
        <v>0</v>
      </c>
      <c r="S599" s="215">
        <v>0</v>
      </c>
      <c r="T599" s="216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7" t="s">
        <v>241</v>
      </c>
      <c r="AT599" s="217" t="s">
        <v>132</v>
      </c>
      <c r="AU599" s="217" t="s">
        <v>86</v>
      </c>
      <c r="AY599" s="19" t="s">
        <v>129</v>
      </c>
      <c r="BE599" s="218">
        <f>IF(N599="základní",J599,0)</f>
        <v>0</v>
      </c>
      <c r="BF599" s="218">
        <f>IF(N599="snížená",J599,0)</f>
        <v>0</v>
      </c>
      <c r="BG599" s="218">
        <f>IF(N599="zákl. přenesená",J599,0)</f>
        <v>0</v>
      </c>
      <c r="BH599" s="218">
        <f>IF(N599="sníž. přenesená",J599,0)</f>
        <v>0</v>
      </c>
      <c r="BI599" s="218">
        <f>IF(N599="nulová",J599,0)</f>
        <v>0</v>
      </c>
      <c r="BJ599" s="19" t="s">
        <v>84</v>
      </c>
      <c r="BK599" s="218">
        <f>ROUND(I599*H599,2)</f>
        <v>0</v>
      </c>
      <c r="BL599" s="19" t="s">
        <v>241</v>
      </c>
      <c r="BM599" s="217" t="s">
        <v>796</v>
      </c>
    </row>
    <row r="600" s="2" customFormat="1">
      <c r="A600" s="40"/>
      <c r="B600" s="41"/>
      <c r="C600" s="42"/>
      <c r="D600" s="219" t="s">
        <v>139</v>
      </c>
      <c r="E600" s="42"/>
      <c r="F600" s="220" t="s">
        <v>797</v>
      </c>
      <c r="G600" s="42"/>
      <c r="H600" s="42"/>
      <c r="I600" s="221"/>
      <c r="J600" s="42"/>
      <c r="K600" s="42"/>
      <c r="L600" s="46"/>
      <c r="M600" s="222"/>
      <c r="N600" s="223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139</v>
      </c>
      <c r="AU600" s="19" t="s">
        <v>86</v>
      </c>
    </row>
    <row r="601" s="2" customFormat="1">
      <c r="A601" s="40"/>
      <c r="B601" s="41"/>
      <c r="C601" s="42"/>
      <c r="D601" s="224" t="s">
        <v>141</v>
      </c>
      <c r="E601" s="42"/>
      <c r="F601" s="225" t="s">
        <v>798</v>
      </c>
      <c r="G601" s="42"/>
      <c r="H601" s="42"/>
      <c r="I601" s="221"/>
      <c r="J601" s="42"/>
      <c r="K601" s="42"/>
      <c r="L601" s="46"/>
      <c r="M601" s="222"/>
      <c r="N601" s="223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141</v>
      </c>
      <c r="AU601" s="19" t="s">
        <v>86</v>
      </c>
    </row>
    <row r="602" s="13" customFormat="1">
      <c r="A602" s="13"/>
      <c r="B602" s="226"/>
      <c r="C602" s="227"/>
      <c r="D602" s="219" t="s">
        <v>160</v>
      </c>
      <c r="E602" s="228" t="s">
        <v>21</v>
      </c>
      <c r="F602" s="229" t="s">
        <v>161</v>
      </c>
      <c r="G602" s="227"/>
      <c r="H602" s="228" t="s">
        <v>21</v>
      </c>
      <c r="I602" s="230"/>
      <c r="J602" s="227"/>
      <c r="K602" s="227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160</v>
      </c>
      <c r="AU602" s="235" t="s">
        <v>86</v>
      </c>
      <c r="AV602" s="13" t="s">
        <v>84</v>
      </c>
      <c r="AW602" s="13" t="s">
        <v>36</v>
      </c>
      <c r="AX602" s="13" t="s">
        <v>76</v>
      </c>
      <c r="AY602" s="235" t="s">
        <v>129</v>
      </c>
    </row>
    <row r="603" s="14" customFormat="1">
      <c r="A603" s="14"/>
      <c r="B603" s="236"/>
      <c r="C603" s="237"/>
      <c r="D603" s="219" t="s">
        <v>160</v>
      </c>
      <c r="E603" s="238" t="s">
        <v>21</v>
      </c>
      <c r="F603" s="239" t="s">
        <v>799</v>
      </c>
      <c r="G603" s="237"/>
      <c r="H603" s="240">
        <v>44.490000000000002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6" t="s">
        <v>160</v>
      </c>
      <c r="AU603" s="246" t="s">
        <v>86</v>
      </c>
      <c r="AV603" s="14" t="s">
        <v>86</v>
      </c>
      <c r="AW603" s="14" t="s">
        <v>36</v>
      </c>
      <c r="AX603" s="14" t="s">
        <v>76</v>
      </c>
      <c r="AY603" s="246" t="s">
        <v>129</v>
      </c>
    </row>
    <row r="604" s="13" customFormat="1">
      <c r="A604" s="13"/>
      <c r="B604" s="226"/>
      <c r="C604" s="227"/>
      <c r="D604" s="219" t="s">
        <v>160</v>
      </c>
      <c r="E604" s="228" t="s">
        <v>21</v>
      </c>
      <c r="F604" s="229" t="s">
        <v>163</v>
      </c>
      <c r="G604" s="227"/>
      <c r="H604" s="228" t="s">
        <v>21</v>
      </c>
      <c r="I604" s="230"/>
      <c r="J604" s="227"/>
      <c r="K604" s="227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160</v>
      </c>
      <c r="AU604" s="235" t="s">
        <v>86</v>
      </c>
      <c r="AV604" s="13" t="s">
        <v>84</v>
      </c>
      <c r="AW604" s="13" t="s">
        <v>36</v>
      </c>
      <c r="AX604" s="13" t="s">
        <v>76</v>
      </c>
      <c r="AY604" s="235" t="s">
        <v>129</v>
      </c>
    </row>
    <row r="605" s="14" customFormat="1">
      <c r="A605" s="14"/>
      <c r="B605" s="236"/>
      <c r="C605" s="237"/>
      <c r="D605" s="219" t="s">
        <v>160</v>
      </c>
      <c r="E605" s="238" t="s">
        <v>21</v>
      </c>
      <c r="F605" s="239" t="s">
        <v>800</v>
      </c>
      <c r="G605" s="237"/>
      <c r="H605" s="240">
        <v>18.280000000000001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6" t="s">
        <v>160</v>
      </c>
      <c r="AU605" s="246" t="s">
        <v>86</v>
      </c>
      <c r="AV605" s="14" t="s">
        <v>86</v>
      </c>
      <c r="AW605" s="14" t="s">
        <v>36</v>
      </c>
      <c r="AX605" s="14" t="s">
        <v>76</v>
      </c>
      <c r="AY605" s="246" t="s">
        <v>129</v>
      </c>
    </row>
    <row r="606" s="13" customFormat="1">
      <c r="A606" s="13"/>
      <c r="B606" s="226"/>
      <c r="C606" s="227"/>
      <c r="D606" s="219" t="s">
        <v>160</v>
      </c>
      <c r="E606" s="228" t="s">
        <v>21</v>
      </c>
      <c r="F606" s="229" t="s">
        <v>163</v>
      </c>
      <c r="G606" s="227"/>
      <c r="H606" s="228" t="s">
        <v>21</v>
      </c>
      <c r="I606" s="230"/>
      <c r="J606" s="227"/>
      <c r="K606" s="227"/>
      <c r="L606" s="231"/>
      <c r="M606" s="232"/>
      <c r="N606" s="233"/>
      <c r="O606" s="233"/>
      <c r="P606" s="233"/>
      <c r="Q606" s="233"/>
      <c r="R606" s="233"/>
      <c r="S606" s="233"/>
      <c r="T606" s="23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5" t="s">
        <v>160</v>
      </c>
      <c r="AU606" s="235" t="s">
        <v>86</v>
      </c>
      <c r="AV606" s="13" t="s">
        <v>84</v>
      </c>
      <c r="AW606" s="13" t="s">
        <v>36</v>
      </c>
      <c r="AX606" s="13" t="s">
        <v>76</v>
      </c>
      <c r="AY606" s="235" t="s">
        <v>129</v>
      </c>
    </row>
    <row r="607" s="14" customFormat="1">
      <c r="A607" s="14"/>
      <c r="B607" s="236"/>
      <c r="C607" s="237"/>
      <c r="D607" s="219" t="s">
        <v>160</v>
      </c>
      <c r="E607" s="238" t="s">
        <v>21</v>
      </c>
      <c r="F607" s="239" t="s">
        <v>801</v>
      </c>
      <c r="G607" s="237"/>
      <c r="H607" s="240">
        <v>14.74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6" t="s">
        <v>160</v>
      </c>
      <c r="AU607" s="246" t="s">
        <v>86</v>
      </c>
      <c r="AV607" s="14" t="s">
        <v>86</v>
      </c>
      <c r="AW607" s="14" t="s">
        <v>36</v>
      </c>
      <c r="AX607" s="14" t="s">
        <v>76</v>
      </c>
      <c r="AY607" s="246" t="s">
        <v>129</v>
      </c>
    </row>
    <row r="608" s="13" customFormat="1">
      <c r="A608" s="13"/>
      <c r="B608" s="226"/>
      <c r="C608" s="227"/>
      <c r="D608" s="219" t="s">
        <v>160</v>
      </c>
      <c r="E608" s="228" t="s">
        <v>21</v>
      </c>
      <c r="F608" s="229" t="s">
        <v>166</v>
      </c>
      <c r="G608" s="227"/>
      <c r="H608" s="228" t="s">
        <v>21</v>
      </c>
      <c r="I608" s="230"/>
      <c r="J608" s="227"/>
      <c r="K608" s="227"/>
      <c r="L608" s="231"/>
      <c r="M608" s="232"/>
      <c r="N608" s="233"/>
      <c r="O608" s="233"/>
      <c r="P608" s="233"/>
      <c r="Q608" s="233"/>
      <c r="R608" s="233"/>
      <c r="S608" s="233"/>
      <c r="T608" s="23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5" t="s">
        <v>160</v>
      </c>
      <c r="AU608" s="235" t="s">
        <v>86</v>
      </c>
      <c r="AV608" s="13" t="s">
        <v>84</v>
      </c>
      <c r="AW608" s="13" t="s">
        <v>36</v>
      </c>
      <c r="AX608" s="13" t="s">
        <v>76</v>
      </c>
      <c r="AY608" s="235" t="s">
        <v>129</v>
      </c>
    </row>
    <row r="609" s="14" customFormat="1">
      <c r="A609" s="14"/>
      <c r="B609" s="236"/>
      <c r="C609" s="237"/>
      <c r="D609" s="219" t="s">
        <v>160</v>
      </c>
      <c r="E609" s="238" t="s">
        <v>21</v>
      </c>
      <c r="F609" s="239" t="s">
        <v>802</v>
      </c>
      <c r="G609" s="237"/>
      <c r="H609" s="240">
        <v>17.539999999999999</v>
      </c>
      <c r="I609" s="241"/>
      <c r="J609" s="237"/>
      <c r="K609" s="237"/>
      <c r="L609" s="242"/>
      <c r="M609" s="243"/>
      <c r="N609" s="244"/>
      <c r="O609" s="244"/>
      <c r="P609" s="244"/>
      <c r="Q609" s="244"/>
      <c r="R609" s="244"/>
      <c r="S609" s="244"/>
      <c r="T609" s="24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6" t="s">
        <v>160</v>
      </c>
      <c r="AU609" s="246" t="s">
        <v>86</v>
      </c>
      <c r="AV609" s="14" t="s">
        <v>86</v>
      </c>
      <c r="AW609" s="14" t="s">
        <v>36</v>
      </c>
      <c r="AX609" s="14" t="s">
        <v>76</v>
      </c>
      <c r="AY609" s="246" t="s">
        <v>129</v>
      </c>
    </row>
    <row r="610" s="13" customFormat="1">
      <c r="A610" s="13"/>
      <c r="B610" s="226"/>
      <c r="C610" s="227"/>
      <c r="D610" s="219" t="s">
        <v>160</v>
      </c>
      <c r="E610" s="228" t="s">
        <v>21</v>
      </c>
      <c r="F610" s="229" t="s">
        <v>168</v>
      </c>
      <c r="G610" s="227"/>
      <c r="H610" s="228" t="s">
        <v>21</v>
      </c>
      <c r="I610" s="230"/>
      <c r="J610" s="227"/>
      <c r="K610" s="227"/>
      <c r="L610" s="231"/>
      <c r="M610" s="232"/>
      <c r="N610" s="233"/>
      <c r="O610" s="233"/>
      <c r="P610" s="233"/>
      <c r="Q610" s="233"/>
      <c r="R610" s="233"/>
      <c r="S610" s="233"/>
      <c r="T610" s="23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5" t="s">
        <v>160</v>
      </c>
      <c r="AU610" s="235" t="s">
        <v>86</v>
      </c>
      <c r="AV610" s="13" t="s">
        <v>84</v>
      </c>
      <c r="AW610" s="13" t="s">
        <v>36</v>
      </c>
      <c r="AX610" s="13" t="s">
        <v>76</v>
      </c>
      <c r="AY610" s="235" t="s">
        <v>129</v>
      </c>
    </row>
    <row r="611" s="14" customFormat="1">
      <c r="A611" s="14"/>
      <c r="B611" s="236"/>
      <c r="C611" s="237"/>
      <c r="D611" s="219" t="s">
        <v>160</v>
      </c>
      <c r="E611" s="238" t="s">
        <v>21</v>
      </c>
      <c r="F611" s="239" t="s">
        <v>803</v>
      </c>
      <c r="G611" s="237"/>
      <c r="H611" s="240">
        <v>19.300000000000001</v>
      </c>
      <c r="I611" s="241"/>
      <c r="J611" s="237"/>
      <c r="K611" s="237"/>
      <c r="L611" s="242"/>
      <c r="M611" s="243"/>
      <c r="N611" s="244"/>
      <c r="O611" s="244"/>
      <c r="P611" s="244"/>
      <c r="Q611" s="244"/>
      <c r="R611" s="244"/>
      <c r="S611" s="244"/>
      <c r="T611" s="245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6" t="s">
        <v>160</v>
      </c>
      <c r="AU611" s="246" t="s">
        <v>86</v>
      </c>
      <c r="AV611" s="14" t="s">
        <v>86</v>
      </c>
      <c r="AW611" s="14" t="s">
        <v>36</v>
      </c>
      <c r="AX611" s="14" t="s">
        <v>76</v>
      </c>
      <c r="AY611" s="246" t="s">
        <v>129</v>
      </c>
    </row>
    <row r="612" s="13" customFormat="1">
      <c r="A612" s="13"/>
      <c r="B612" s="226"/>
      <c r="C612" s="227"/>
      <c r="D612" s="219" t="s">
        <v>160</v>
      </c>
      <c r="E612" s="228" t="s">
        <v>21</v>
      </c>
      <c r="F612" s="229" t="s">
        <v>168</v>
      </c>
      <c r="G612" s="227"/>
      <c r="H612" s="228" t="s">
        <v>21</v>
      </c>
      <c r="I612" s="230"/>
      <c r="J612" s="227"/>
      <c r="K612" s="227"/>
      <c r="L612" s="231"/>
      <c r="M612" s="232"/>
      <c r="N612" s="233"/>
      <c r="O612" s="233"/>
      <c r="P612" s="233"/>
      <c r="Q612" s="233"/>
      <c r="R612" s="233"/>
      <c r="S612" s="233"/>
      <c r="T612" s="23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5" t="s">
        <v>160</v>
      </c>
      <c r="AU612" s="235" t="s">
        <v>86</v>
      </c>
      <c r="AV612" s="13" t="s">
        <v>84</v>
      </c>
      <c r="AW612" s="13" t="s">
        <v>36</v>
      </c>
      <c r="AX612" s="13" t="s">
        <v>76</v>
      </c>
      <c r="AY612" s="235" t="s">
        <v>129</v>
      </c>
    </row>
    <row r="613" s="14" customFormat="1">
      <c r="A613" s="14"/>
      <c r="B613" s="236"/>
      <c r="C613" s="237"/>
      <c r="D613" s="219" t="s">
        <v>160</v>
      </c>
      <c r="E613" s="238" t="s">
        <v>21</v>
      </c>
      <c r="F613" s="239" t="s">
        <v>804</v>
      </c>
      <c r="G613" s="237"/>
      <c r="H613" s="240">
        <v>19.100000000000001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46" t="s">
        <v>160</v>
      </c>
      <c r="AU613" s="246" t="s">
        <v>86</v>
      </c>
      <c r="AV613" s="14" t="s">
        <v>86</v>
      </c>
      <c r="AW613" s="14" t="s">
        <v>36</v>
      </c>
      <c r="AX613" s="14" t="s">
        <v>76</v>
      </c>
      <c r="AY613" s="246" t="s">
        <v>129</v>
      </c>
    </row>
    <row r="614" s="13" customFormat="1">
      <c r="A614" s="13"/>
      <c r="B614" s="226"/>
      <c r="C614" s="227"/>
      <c r="D614" s="219" t="s">
        <v>160</v>
      </c>
      <c r="E614" s="228" t="s">
        <v>21</v>
      </c>
      <c r="F614" s="229" t="s">
        <v>171</v>
      </c>
      <c r="G614" s="227"/>
      <c r="H614" s="228" t="s">
        <v>21</v>
      </c>
      <c r="I614" s="230"/>
      <c r="J614" s="227"/>
      <c r="K614" s="227"/>
      <c r="L614" s="231"/>
      <c r="M614" s="232"/>
      <c r="N614" s="233"/>
      <c r="O614" s="233"/>
      <c r="P614" s="233"/>
      <c r="Q614" s="233"/>
      <c r="R614" s="233"/>
      <c r="S614" s="233"/>
      <c r="T614" s="23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5" t="s">
        <v>160</v>
      </c>
      <c r="AU614" s="235" t="s">
        <v>86</v>
      </c>
      <c r="AV614" s="13" t="s">
        <v>84</v>
      </c>
      <c r="AW614" s="13" t="s">
        <v>36</v>
      </c>
      <c r="AX614" s="13" t="s">
        <v>76</v>
      </c>
      <c r="AY614" s="235" t="s">
        <v>129</v>
      </c>
    </row>
    <row r="615" s="14" customFormat="1">
      <c r="A615" s="14"/>
      <c r="B615" s="236"/>
      <c r="C615" s="237"/>
      <c r="D615" s="219" t="s">
        <v>160</v>
      </c>
      <c r="E615" s="238" t="s">
        <v>21</v>
      </c>
      <c r="F615" s="239" t="s">
        <v>805</v>
      </c>
      <c r="G615" s="237"/>
      <c r="H615" s="240">
        <v>16.940000000000001</v>
      </c>
      <c r="I615" s="241"/>
      <c r="J615" s="237"/>
      <c r="K615" s="237"/>
      <c r="L615" s="242"/>
      <c r="M615" s="243"/>
      <c r="N615" s="244"/>
      <c r="O615" s="244"/>
      <c r="P615" s="244"/>
      <c r="Q615" s="244"/>
      <c r="R615" s="244"/>
      <c r="S615" s="244"/>
      <c r="T615" s="24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46" t="s">
        <v>160</v>
      </c>
      <c r="AU615" s="246" t="s">
        <v>86</v>
      </c>
      <c r="AV615" s="14" t="s">
        <v>86</v>
      </c>
      <c r="AW615" s="14" t="s">
        <v>36</v>
      </c>
      <c r="AX615" s="14" t="s">
        <v>76</v>
      </c>
      <c r="AY615" s="246" t="s">
        <v>129</v>
      </c>
    </row>
    <row r="616" s="13" customFormat="1">
      <c r="A616" s="13"/>
      <c r="B616" s="226"/>
      <c r="C616" s="227"/>
      <c r="D616" s="219" t="s">
        <v>160</v>
      </c>
      <c r="E616" s="228" t="s">
        <v>21</v>
      </c>
      <c r="F616" s="229" t="s">
        <v>171</v>
      </c>
      <c r="G616" s="227"/>
      <c r="H616" s="228" t="s">
        <v>21</v>
      </c>
      <c r="I616" s="230"/>
      <c r="J616" s="227"/>
      <c r="K616" s="227"/>
      <c r="L616" s="231"/>
      <c r="M616" s="232"/>
      <c r="N616" s="233"/>
      <c r="O616" s="233"/>
      <c r="P616" s="233"/>
      <c r="Q616" s="233"/>
      <c r="R616" s="233"/>
      <c r="S616" s="233"/>
      <c r="T616" s="23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5" t="s">
        <v>160</v>
      </c>
      <c r="AU616" s="235" t="s">
        <v>86</v>
      </c>
      <c r="AV616" s="13" t="s">
        <v>84</v>
      </c>
      <c r="AW616" s="13" t="s">
        <v>36</v>
      </c>
      <c r="AX616" s="13" t="s">
        <v>76</v>
      </c>
      <c r="AY616" s="235" t="s">
        <v>129</v>
      </c>
    </row>
    <row r="617" s="14" customFormat="1">
      <c r="A617" s="14"/>
      <c r="B617" s="236"/>
      <c r="C617" s="237"/>
      <c r="D617" s="219" t="s">
        <v>160</v>
      </c>
      <c r="E617" s="238" t="s">
        <v>21</v>
      </c>
      <c r="F617" s="239" t="s">
        <v>806</v>
      </c>
      <c r="G617" s="237"/>
      <c r="H617" s="240">
        <v>17.48</v>
      </c>
      <c r="I617" s="241"/>
      <c r="J617" s="237"/>
      <c r="K617" s="237"/>
      <c r="L617" s="242"/>
      <c r="M617" s="243"/>
      <c r="N617" s="244"/>
      <c r="O617" s="244"/>
      <c r="P617" s="244"/>
      <c r="Q617" s="244"/>
      <c r="R617" s="244"/>
      <c r="S617" s="244"/>
      <c r="T617" s="245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6" t="s">
        <v>160</v>
      </c>
      <c r="AU617" s="246" t="s">
        <v>86</v>
      </c>
      <c r="AV617" s="14" t="s">
        <v>86</v>
      </c>
      <c r="AW617" s="14" t="s">
        <v>36</v>
      </c>
      <c r="AX617" s="14" t="s">
        <v>76</v>
      </c>
      <c r="AY617" s="246" t="s">
        <v>129</v>
      </c>
    </row>
    <row r="618" s="13" customFormat="1">
      <c r="A618" s="13"/>
      <c r="B618" s="226"/>
      <c r="C618" s="227"/>
      <c r="D618" s="219" t="s">
        <v>160</v>
      </c>
      <c r="E618" s="228" t="s">
        <v>21</v>
      </c>
      <c r="F618" s="229" t="s">
        <v>171</v>
      </c>
      <c r="G618" s="227"/>
      <c r="H618" s="228" t="s">
        <v>21</v>
      </c>
      <c r="I618" s="230"/>
      <c r="J618" s="227"/>
      <c r="K618" s="227"/>
      <c r="L618" s="231"/>
      <c r="M618" s="232"/>
      <c r="N618" s="233"/>
      <c r="O618" s="233"/>
      <c r="P618" s="233"/>
      <c r="Q618" s="233"/>
      <c r="R618" s="233"/>
      <c r="S618" s="233"/>
      <c r="T618" s="23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5" t="s">
        <v>160</v>
      </c>
      <c r="AU618" s="235" t="s">
        <v>86</v>
      </c>
      <c r="AV618" s="13" t="s">
        <v>84</v>
      </c>
      <c r="AW618" s="13" t="s">
        <v>36</v>
      </c>
      <c r="AX618" s="13" t="s">
        <v>76</v>
      </c>
      <c r="AY618" s="235" t="s">
        <v>129</v>
      </c>
    </row>
    <row r="619" s="14" customFormat="1">
      <c r="A619" s="14"/>
      <c r="B619" s="236"/>
      <c r="C619" s="237"/>
      <c r="D619" s="219" t="s">
        <v>160</v>
      </c>
      <c r="E619" s="238" t="s">
        <v>21</v>
      </c>
      <c r="F619" s="239" t="s">
        <v>807</v>
      </c>
      <c r="G619" s="237"/>
      <c r="H619" s="240">
        <v>17.280000000000001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46" t="s">
        <v>160</v>
      </c>
      <c r="AU619" s="246" t="s">
        <v>86</v>
      </c>
      <c r="AV619" s="14" t="s">
        <v>86</v>
      </c>
      <c r="AW619" s="14" t="s">
        <v>36</v>
      </c>
      <c r="AX619" s="14" t="s">
        <v>76</v>
      </c>
      <c r="AY619" s="246" t="s">
        <v>129</v>
      </c>
    </row>
    <row r="620" s="13" customFormat="1">
      <c r="A620" s="13"/>
      <c r="B620" s="226"/>
      <c r="C620" s="227"/>
      <c r="D620" s="219" t="s">
        <v>160</v>
      </c>
      <c r="E620" s="228" t="s">
        <v>21</v>
      </c>
      <c r="F620" s="229" t="s">
        <v>171</v>
      </c>
      <c r="G620" s="227"/>
      <c r="H620" s="228" t="s">
        <v>21</v>
      </c>
      <c r="I620" s="230"/>
      <c r="J620" s="227"/>
      <c r="K620" s="227"/>
      <c r="L620" s="231"/>
      <c r="M620" s="232"/>
      <c r="N620" s="233"/>
      <c r="O620" s="233"/>
      <c r="P620" s="233"/>
      <c r="Q620" s="233"/>
      <c r="R620" s="233"/>
      <c r="S620" s="233"/>
      <c r="T620" s="23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5" t="s">
        <v>160</v>
      </c>
      <c r="AU620" s="235" t="s">
        <v>86</v>
      </c>
      <c r="AV620" s="13" t="s">
        <v>84</v>
      </c>
      <c r="AW620" s="13" t="s">
        <v>36</v>
      </c>
      <c r="AX620" s="13" t="s">
        <v>76</v>
      </c>
      <c r="AY620" s="235" t="s">
        <v>129</v>
      </c>
    </row>
    <row r="621" s="14" customFormat="1">
      <c r="A621" s="14"/>
      <c r="B621" s="236"/>
      <c r="C621" s="237"/>
      <c r="D621" s="219" t="s">
        <v>160</v>
      </c>
      <c r="E621" s="238" t="s">
        <v>21</v>
      </c>
      <c r="F621" s="239" t="s">
        <v>808</v>
      </c>
      <c r="G621" s="237"/>
      <c r="H621" s="240">
        <v>17.440000000000001</v>
      </c>
      <c r="I621" s="241"/>
      <c r="J621" s="237"/>
      <c r="K621" s="237"/>
      <c r="L621" s="242"/>
      <c r="M621" s="243"/>
      <c r="N621" s="244"/>
      <c r="O621" s="244"/>
      <c r="P621" s="244"/>
      <c r="Q621" s="244"/>
      <c r="R621" s="244"/>
      <c r="S621" s="244"/>
      <c r="T621" s="24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6" t="s">
        <v>160</v>
      </c>
      <c r="AU621" s="246" t="s">
        <v>86</v>
      </c>
      <c r="AV621" s="14" t="s">
        <v>86</v>
      </c>
      <c r="AW621" s="14" t="s">
        <v>36</v>
      </c>
      <c r="AX621" s="14" t="s">
        <v>76</v>
      </c>
      <c r="AY621" s="246" t="s">
        <v>129</v>
      </c>
    </row>
    <row r="622" s="13" customFormat="1">
      <c r="A622" s="13"/>
      <c r="B622" s="226"/>
      <c r="C622" s="227"/>
      <c r="D622" s="219" t="s">
        <v>160</v>
      </c>
      <c r="E622" s="228" t="s">
        <v>21</v>
      </c>
      <c r="F622" s="229" t="s">
        <v>171</v>
      </c>
      <c r="G622" s="227"/>
      <c r="H622" s="228" t="s">
        <v>21</v>
      </c>
      <c r="I622" s="230"/>
      <c r="J622" s="227"/>
      <c r="K622" s="227"/>
      <c r="L622" s="231"/>
      <c r="M622" s="232"/>
      <c r="N622" s="233"/>
      <c r="O622" s="233"/>
      <c r="P622" s="233"/>
      <c r="Q622" s="233"/>
      <c r="R622" s="233"/>
      <c r="S622" s="233"/>
      <c r="T622" s="23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5" t="s">
        <v>160</v>
      </c>
      <c r="AU622" s="235" t="s">
        <v>86</v>
      </c>
      <c r="AV622" s="13" t="s">
        <v>84</v>
      </c>
      <c r="AW622" s="13" t="s">
        <v>36</v>
      </c>
      <c r="AX622" s="13" t="s">
        <v>76</v>
      </c>
      <c r="AY622" s="235" t="s">
        <v>129</v>
      </c>
    </row>
    <row r="623" s="14" customFormat="1">
      <c r="A623" s="14"/>
      <c r="B623" s="236"/>
      <c r="C623" s="237"/>
      <c r="D623" s="219" t="s">
        <v>160</v>
      </c>
      <c r="E623" s="238" t="s">
        <v>21</v>
      </c>
      <c r="F623" s="239" t="s">
        <v>809</v>
      </c>
      <c r="G623" s="237"/>
      <c r="H623" s="240">
        <v>16.34</v>
      </c>
      <c r="I623" s="241"/>
      <c r="J623" s="237"/>
      <c r="K623" s="237"/>
      <c r="L623" s="242"/>
      <c r="M623" s="243"/>
      <c r="N623" s="244"/>
      <c r="O623" s="244"/>
      <c r="P623" s="244"/>
      <c r="Q623" s="244"/>
      <c r="R623" s="244"/>
      <c r="S623" s="244"/>
      <c r="T623" s="24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6" t="s">
        <v>160</v>
      </c>
      <c r="AU623" s="246" t="s">
        <v>86</v>
      </c>
      <c r="AV623" s="14" t="s">
        <v>86</v>
      </c>
      <c r="AW623" s="14" t="s">
        <v>36</v>
      </c>
      <c r="AX623" s="14" t="s">
        <v>76</v>
      </c>
      <c r="AY623" s="246" t="s">
        <v>129</v>
      </c>
    </row>
    <row r="624" s="13" customFormat="1">
      <c r="A624" s="13"/>
      <c r="B624" s="226"/>
      <c r="C624" s="227"/>
      <c r="D624" s="219" t="s">
        <v>160</v>
      </c>
      <c r="E624" s="228" t="s">
        <v>21</v>
      </c>
      <c r="F624" s="229" t="s">
        <v>171</v>
      </c>
      <c r="G624" s="227"/>
      <c r="H624" s="228" t="s">
        <v>21</v>
      </c>
      <c r="I624" s="230"/>
      <c r="J624" s="227"/>
      <c r="K624" s="227"/>
      <c r="L624" s="231"/>
      <c r="M624" s="232"/>
      <c r="N624" s="233"/>
      <c r="O624" s="233"/>
      <c r="P624" s="233"/>
      <c r="Q624" s="233"/>
      <c r="R624" s="233"/>
      <c r="S624" s="233"/>
      <c r="T624" s="23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5" t="s">
        <v>160</v>
      </c>
      <c r="AU624" s="235" t="s">
        <v>86</v>
      </c>
      <c r="AV624" s="13" t="s">
        <v>84</v>
      </c>
      <c r="AW624" s="13" t="s">
        <v>36</v>
      </c>
      <c r="AX624" s="13" t="s">
        <v>76</v>
      </c>
      <c r="AY624" s="235" t="s">
        <v>129</v>
      </c>
    </row>
    <row r="625" s="14" customFormat="1">
      <c r="A625" s="14"/>
      <c r="B625" s="236"/>
      <c r="C625" s="237"/>
      <c r="D625" s="219" t="s">
        <v>160</v>
      </c>
      <c r="E625" s="238" t="s">
        <v>21</v>
      </c>
      <c r="F625" s="239" t="s">
        <v>810</v>
      </c>
      <c r="G625" s="237"/>
      <c r="H625" s="240">
        <v>18.440000000000001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6" t="s">
        <v>160</v>
      </c>
      <c r="AU625" s="246" t="s">
        <v>86</v>
      </c>
      <c r="AV625" s="14" t="s">
        <v>86</v>
      </c>
      <c r="AW625" s="14" t="s">
        <v>36</v>
      </c>
      <c r="AX625" s="14" t="s">
        <v>76</v>
      </c>
      <c r="AY625" s="246" t="s">
        <v>129</v>
      </c>
    </row>
    <row r="626" s="13" customFormat="1">
      <c r="A626" s="13"/>
      <c r="B626" s="226"/>
      <c r="C626" s="227"/>
      <c r="D626" s="219" t="s">
        <v>160</v>
      </c>
      <c r="E626" s="228" t="s">
        <v>21</v>
      </c>
      <c r="F626" s="229" t="s">
        <v>177</v>
      </c>
      <c r="G626" s="227"/>
      <c r="H626" s="228" t="s">
        <v>21</v>
      </c>
      <c r="I626" s="230"/>
      <c r="J626" s="227"/>
      <c r="K626" s="227"/>
      <c r="L626" s="231"/>
      <c r="M626" s="232"/>
      <c r="N626" s="233"/>
      <c r="O626" s="233"/>
      <c r="P626" s="233"/>
      <c r="Q626" s="233"/>
      <c r="R626" s="233"/>
      <c r="S626" s="233"/>
      <c r="T626" s="23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5" t="s">
        <v>160</v>
      </c>
      <c r="AU626" s="235" t="s">
        <v>86</v>
      </c>
      <c r="AV626" s="13" t="s">
        <v>84</v>
      </c>
      <c r="AW626" s="13" t="s">
        <v>36</v>
      </c>
      <c r="AX626" s="13" t="s">
        <v>76</v>
      </c>
      <c r="AY626" s="235" t="s">
        <v>129</v>
      </c>
    </row>
    <row r="627" s="14" customFormat="1">
      <c r="A627" s="14"/>
      <c r="B627" s="236"/>
      <c r="C627" s="237"/>
      <c r="D627" s="219" t="s">
        <v>160</v>
      </c>
      <c r="E627" s="238" t="s">
        <v>21</v>
      </c>
      <c r="F627" s="239" t="s">
        <v>811</v>
      </c>
      <c r="G627" s="237"/>
      <c r="H627" s="240">
        <v>10.73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6" t="s">
        <v>160</v>
      </c>
      <c r="AU627" s="246" t="s">
        <v>86</v>
      </c>
      <c r="AV627" s="14" t="s">
        <v>86</v>
      </c>
      <c r="AW627" s="14" t="s">
        <v>36</v>
      </c>
      <c r="AX627" s="14" t="s">
        <v>76</v>
      </c>
      <c r="AY627" s="246" t="s">
        <v>129</v>
      </c>
    </row>
    <row r="628" s="13" customFormat="1">
      <c r="A628" s="13"/>
      <c r="B628" s="226"/>
      <c r="C628" s="227"/>
      <c r="D628" s="219" t="s">
        <v>160</v>
      </c>
      <c r="E628" s="228" t="s">
        <v>21</v>
      </c>
      <c r="F628" s="229" t="s">
        <v>179</v>
      </c>
      <c r="G628" s="227"/>
      <c r="H628" s="228" t="s">
        <v>21</v>
      </c>
      <c r="I628" s="230"/>
      <c r="J628" s="227"/>
      <c r="K628" s="227"/>
      <c r="L628" s="231"/>
      <c r="M628" s="232"/>
      <c r="N628" s="233"/>
      <c r="O628" s="233"/>
      <c r="P628" s="233"/>
      <c r="Q628" s="233"/>
      <c r="R628" s="233"/>
      <c r="S628" s="233"/>
      <c r="T628" s="23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5" t="s">
        <v>160</v>
      </c>
      <c r="AU628" s="235" t="s">
        <v>86</v>
      </c>
      <c r="AV628" s="13" t="s">
        <v>84</v>
      </c>
      <c r="AW628" s="13" t="s">
        <v>36</v>
      </c>
      <c r="AX628" s="13" t="s">
        <v>76</v>
      </c>
      <c r="AY628" s="235" t="s">
        <v>129</v>
      </c>
    </row>
    <row r="629" s="14" customFormat="1">
      <c r="A629" s="14"/>
      <c r="B629" s="236"/>
      <c r="C629" s="237"/>
      <c r="D629" s="219" t="s">
        <v>160</v>
      </c>
      <c r="E629" s="238" t="s">
        <v>21</v>
      </c>
      <c r="F629" s="239" t="s">
        <v>812</v>
      </c>
      <c r="G629" s="237"/>
      <c r="H629" s="240">
        <v>4.5999999999999996</v>
      </c>
      <c r="I629" s="241"/>
      <c r="J629" s="237"/>
      <c r="K629" s="237"/>
      <c r="L629" s="242"/>
      <c r="M629" s="243"/>
      <c r="N629" s="244"/>
      <c r="O629" s="244"/>
      <c r="P629" s="244"/>
      <c r="Q629" s="244"/>
      <c r="R629" s="244"/>
      <c r="S629" s="244"/>
      <c r="T629" s="24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46" t="s">
        <v>160</v>
      </c>
      <c r="AU629" s="246" t="s">
        <v>86</v>
      </c>
      <c r="AV629" s="14" t="s">
        <v>86</v>
      </c>
      <c r="AW629" s="14" t="s">
        <v>36</v>
      </c>
      <c r="AX629" s="14" t="s">
        <v>76</v>
      </c>
      <c r="AY629" s="246" t="s">
        <v>129</v>
      </c>
    </row>
    <row r="630" s="15" customFormat="1">
      <c r="A630" s="15"/>
      <c r="B630" s="247"/>
      <c r="C630" s="248"/>
      <c r="D630" s="219" t="s">
        <v>160</v>
      </c>
      <c r="E630" s="249" t="s">
        <v>21</v>
      </c>
      <c r="F630" s="250" t="s">
        <v>181</v>
      </c>
      <c r="G630" s="248"/>
      <c r="H630" s="251">
        <v>252.69999999999999</v>
      </c>
      <c r="I630" s="252"/>
      <c r="J630" s="248"/>
      <c r="K630" s="248"/>
      <c r="L630" s="253"/>
      <c r="M630" s="254"/>
      <c r="N630" s="255"/>
      <c r="O630" s="255"/>
      <c r="P630" s="255"/>
      <c r="Q630" s="255"/>
      <c r="R630" s="255"/>
      <c r="S630" s="255"/>
      <c r="T630" s="256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57" t="s">
        <v>160</v>
      </c>
      <c r="AU630" s="257" t="s">
        <v>86</v>
      </c>
      <c r="AV630" s="15" t="s">
        <v>137</v>
      </c>
      <c r="AW630" s="15" t="s">
        <v>36</v>
      </c>
      <c r="AX630" s="15" t="s">
        <v>84</v>
      </c>
      <c r="AY630" s="257" t="s">
        <v>129</v>
      </c>
    </row>
    <row r="631" s="2" customFormat="1" ht="16.5" customHeight="1">
      <c r="A631" s="40"/>
      <c r="B631" s="41"/>
      <c r="C631" s="206" t="s">
        <v>813</v>
      </c>
      <c r="D631" s="206" t="s">
        <v>132</v>
      </c>
      <c r="E631" s="207" t="s">
        <v>814</v>
      </c>
      <c r="F631" s="208" t="s">
        <v>815</v>
      </c>
      <c r="G631" s="209" t="s">
        <v>187</v>
      </c>
      <c r="H631" s="210">
        <v>3.2469999999999999</v>
      </c>
      <c r="I631" s="211"/>
      <c r="J631" s="212">
        <f>ROUND(I631*H631,2)</f>
        <v>0</v>
      </c>
      <c r="K631" s="208" t="s">
        <v>136</v>
      </c>
      <c r="L631" s="46"/>
      <c r="M631" s="213" t="s">
        <v>21</v>
      </c>
      <c r="N631" s="214" t="s">
        <v>47</v>
      </c>
      <c r="O631" s="86"/>
      <c r="P631" s="215">
        <f>O631*H631</f>
        <v>0</v>
      </c>
      <c r="Q631" s="215">
        <v>0</v>
      </c>
      <c r="R631" s="215">
        <f>Q631*H631</f>
        <v>0</v>
      </c>
      <c r="S631" s="215">
        <v>0</v>
      </c>
      <c r="T631" s="216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7" t="s">
        <v>241</v>
      </c>
      <c r="AT631" s="217" t="s">
        <v>132</v>
      </c>
      <c r="AU631" s="217" t="s">
        <v>86</v>
      </c>
      <c r="AY631" s="19" t="s">
        <v>129</v>
      </c>
      <c r="BE631" s="218">
        <f>IF(N631="základní",J631,0)</f>
        <v>0</v>
      </c>
      <c r="BF631" s="218">
        <f>IF(N631="snížená",J631,0)</f>
        <v>0</v>
      </c>
      <c r="BG631" s="218">
        <f>IF(N631="zákl. přenesená",J631,0)</f>
        <v>0</v>
      </c>
      <c r="BH631" s="218">
        <f>IF(N631="sníž. přenesená",J631,0)</f>
        <v>0</v>
      </c>
      <c r="BI631" s="218">
        <f>IF(N631="nulová",J631,0)</f>
        <v>0</v>
      </c>
      <c r="BJ631" s="19" t="s">
        <v>84</v>
      </c>
      <c r="BK631" s="218">
        <f>ROUND(I631*H631,2)</f>
        <v>0</v>
      </c>
      <c r="BL631" s="19" t="s">
        <v>241</v>
      </c>
      <c r="BM631" s="217" t="s">
        <v>816</v>
      </c>
    </row>
    <row r="632" s="2" customFormat="1">
      <c r="A632" s="40"/>
      <c r="B632" s="41"/>
      <c r="C632" s="42"/>
      <c r="D632" s="219" t="s">
        <v>139</v>
      </c>
      <c r="E632" s="42"/>
      <c r="F632" s="220" t="s">
        <v>817</v>
      </c>
      <c r="G632" s="42"/>
      <c r="H632" s="42"/>
      <c r="I632" s="221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139</v>
      </c>
      <c r="AU632" s="19" t="s">
        <v>86</v>
      </c>
    </row>
    <row r="633" s="2" customFormat="1">
      <c r="A633" s="40"/>
      <c r="B633" s="41"/>
      <c r="C633" s="42"/>
      <c r="D633" s="224" t="s">
        <v>141</v>
      </c>
      <c r="E633" s="42"/>
      <c r="F633" s="225" t="s">
        <v>818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141</v>
      </c>
      <c r="AU633" s="19" t="s">
        <v>86</v>
      </c>
    </row>
    <row r="634" s="2" customFormat="1" ht="21.75" customHeight="1">
      <c r="A634" s="40"/>
      <c r="B634" s="41"/>
      <c r="C634" s="206" t="s">
        <v>819</v>
      </c>
      <c r="D634" s="206" t="s">
        <v>132</v>
      </c>
      <c r="E634" s="207" t="s">
        <v>820</v>
      </c>
      <c r="F634" s="208" t="s">
        <v>821</v>
      </c>
      <c r="G634" s="209" t="s">
        <v>187</v>
      </c>
      <c r="H634" s="210">
        <v>3.2469999999999999</v>
      </c>
      <c r="I634" s="211"/>
      <c r="J634" s="212">
        <f>ROUND(I634*H634,2)</f>
        <v>0</v>
      </c>
      <c r="K634" s="208" t="s">
        <v>136</v>
      </c>
      <c r="L634" s="46"/>
      <c r="M634" s="213" t="s">
        <v>21</v>
      </c>
      <c r="N634" s="214" t="s">
        <v>47</v>
      </c>
      <c r="O634" s="86"/>
      <c r="P634" s="215">
        <f>O634*H634</f>
        <v>0</v>
      </c>
      <c r="Q634" s="215">
        <v>0</v>
      </c>
      <c r="R634" s="215">
        <f>Q634*H634</f>
        <v>0</v>
      </c>
      <c r="S634" s="215">
        <v>0</v>
      </c>
      <c r="T634" s="216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7" t="s">
        <v>241</v>
      </c>
      <c r="AT634" s="217" t="s">
        <v>132</v>
      </c>
      <c r="AU634" s="217" t="s">
        <v>86</v>
      </c>
      <c r="AY634" s="19" t="s">
        <v>129</v>
      </c>
      <c r="BE634" s="218">
        <f>IF(N634="základní",J634,0)</f>
        <v>0</v>
      </c>
      <c r="BF634" s="218">
        <f>IF(N634="snížená",J634,0)</f>
        <v>0</v>
      </c>
      <c r="BG634" s="218">
        <f>IF(N634="zákl. přenesená",J634,0)</f>
        <v>0</v>
      </c>
      <c r="BH634" s="218">
        <f>IF(N634="sníž. přenesená",J634,0)</f>
        <v>0</v>
      </c>
      <c r="BI634" s="218">
        <f>IF(N634="nulová",J634,0)</f>
        <v>0</v>
      </c>
      <c r="BJ634" s="19" t="s">
        <v>84</v>
      </c>
      <c r="BK634" s="218">
        <f>ROUND(I634*H634,2)</f>
        <v>0</v>
      </c>
      <c r="BL634" s="19" t="s">
        <v>241</v>
      </c>
      <c r="BM634" s="217" t="s">
        <v>822</v>
      </c>
    </row>
    <row r="635" s="2" customFormat="1">
      <c r="A635" s="40"/>
      <c r="B635" s="41"/>
      <c r="C635" s="42"/>
      <c r="D635" s="219" t="s">
        <v>139</v>
      </c>
      <c r="E635" s="42"/>
      <c r="F635" s="220" t="s">
        <v>823</v>
      </c>
      <c r="G635" s="42"/>
      <c r="H635" s="42"/>
      <c r="I635" s="221"/>
      <c r="J635" s="42"/>
      <c r="K635" s="42"/>
      <c r="L635" s="46"/>
      <c r="M635" s="222"/>
      <c r="N635" s="223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139</v>
      </c>
      <c r="AU635" s="19" t="s">
        <v>86</v>
      </c>
    </row>
    <row r="636" s="2" customFormat="1">
      <c r="A636" s="40"/>
      <c r="B636" s="41"/>
      <c r="C636" s="42"/>
      <c r="D636" s="224" t="s">
        <v>141</v>
      </c>
      <c r="E636" s="42"/>
      <c r="F636" s="225" t="s">
        <v>824</v>
      </c>
      <c r="G636" s="42"/>
      <c r="H636" s="42"/>
      <c r="I636" s="221"/>
      <c r="J636" s="42"/>
      <c r="K636" s="42"/>
      <c r="L636" s="46"/>
      <c r="M636" s="222"/>
      <c r="N636" s="223"/>
      <c r="O636" s="86"/>
      <c r="P636" s="86"/>
      <c r="Q636" s="86"/>
      <c r="R636" s="86"/>
      <c r="S636" s="86"/>
      <c r="T636" s="87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T636" s="19" t="s">
        <v>141</v>
      </c>
      <c r="AU636" s="19" t="s">
        <v>86</v>
      </c>
    </row>
    <row r="637" s="12" customFormat="1" ht="22.8" customHeight="1">
      <c r="A637" s="12"/>
      <c r="B637" s="190"/>
      <c r="C637" s="191"/>
      <c r="D637" s="192" t="s">
        <v>75</v>
      </c>
      <c r="E637" s="204" t="s">
        <v>825</v>
      </c>
      <c r="F637" s="204" t="s">
        <v>826</v>
      </c>
      <c r="G637" s="191"/>
      <c r="H637" s="191"/>
      <c r="I637" s="194"/>
      <c r="J637" s="205">
        <f>BK637</f>
        <v>0</v>
      </c>
      <c r="K637" s="191"/>
      <c r="L637" s="196"/>
      <c r="M637" s="197"/>
      <c r="N637" s="198"/>
      <c r="O637" s="198"/>
      <c r="P637" s="199">
        <f>SUM(P638:P669)</f>
        <v>0</v>
      </c>
      <c r="Q637" s="198"/>
      <c r="R637" s="199">
        <f>SUM(R638:R669)</f>
        <v>0</v>
      </c>
      <c r="S637" s="198"/>
      <c r="T637" s="200">
        <f>SUM(T638:T669)</f>
        <v>1.1246</v>
      </c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R637" s="201" t="s">
        <v>86</v>
      </c>
      <c r="AT637" s="202" t="s">
        <v>75</v>
      </c>
      <c r="AU637" s="202" t="s">
        <v>84</v>
      </c>
      <c r="AY637" s="201" t="s">
        <v>129</v>
      </c>
      <c r="BK637" s="203">
        <f>SUM(BK638:BK669)</f>
        <v>0</v>
      </c>
    </row>
    <row r="638" s="2" customFormat="1" ht="16.5" customHeight="1">
      <c r="A638" s="40"/>
      <c r="B638" s="41"/>
      <c r="C638" s="206" t="s">
        <v>827</v>
      </c>
      <c r="D638" s="206" t="s">
        <v>132</v>
      </c>
      <c r="E638" s="207" t="s">
        <v>828</v>
      </c>
      <c r="F638" s="208" t="s">
        <v>829</v>
      </c>
      <c r="G638" s="209" t="s">
        <v>156</v>
      </c>
      <c r="H638" s="210">
        <v>224.91999999999999</v>
      </c>
      <c r="I638" s="211"/>
      <c r="J638" s="212">
        <f>ROUND(I638*H638,2)</f>
        <v>0</v>
      </c>
      <c r="K638" s="208" t="s">
        <v>136</v>
      </c>
      <c r="L638" s="46"/>
      <c r="M638" s="213" t="s">
        <v>21</v>
      </c>
      <c r="N638" s="214" t="s">
        <v>47</v>
      </c>
      <c r="O638" s="86"/>
      <c r="P638" s="215">
        <f>O638*H638</f>
        <v>0</v>
      </c>
      <c r="Q638" s="215">
        <v>0</v>
      </c>
      <c r="R638" s="215">
        <f>Q638*H638</f>
        <v>0</v>
      </c>
      <c r="S638" s="215">
        <v>0.0050000000000000001</v>
      </c>
      <c r="T638" s="216">
        <f>S638*H638</f>
        <v>1.1246</v>
      </c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R638" s="217" t="s">
        <v>241</v>
      </c>
      <c r="AT638" s="217" t="s">
        <v>132</v>
      </c>
      <c r="AU638" s="217" t="s">
        <v>86</v>
      </c>
      <c r="AY638" s="19" t="s">
        <v>129</v>
      </c>
      <c r="BE638" s="218">
        <f>IF(N638="základní",J638,0)</f>
        <v>0</v>
      </c>
      <c r="BF638" s="218">
        <f>IF(N638="snížená",J638,0)</f>
        <v>0</v>
      </c>
      <c r="BG638" s="218">
        <f>IF(N638="zákl. přenesená",J638,0)</f>
        <v>0</v>
      </c>
      <c r="BH638" s="218">
        <f>IF(N638="sníž. přenesená",J638,0)</f>
        <v>0</v>
      </c>
      <c r="BI638" s="218">
        <f>IF(N638="nulová",J638,0)</f>
        <v>0</v>
      </c>
      <c r="BJ638" s="19" t="s">
        <v>84</v>
      </c>
      <c r="BK638" s="218">
        <f>ROUND(I638*H638,2)</f>
        <v>0</v>
      </c>
      <c r="BL638" s="19" t="s">
        <v>241</v>
      </c>
      <c r="BM638" s="217" t="s">
        <v>830</v>
      </c>
    </row>
    <row r="639" s="2" customFormat="1">
      <c r="A639" s="40"/>
      <c r="B639" s="41"/>
      <c r="C639" s="42"/>
      <c r="D639" s="219" t="s">
        <v>139</v>
      </c>
      <c r="E639" s="42"/>
      <c r="F639" s="220" t="s">
        <v>831</v>
      </c>
      <c r="G639" s="42"/>
      <c r="H639" s="42"/>
      <c r="I639" s="221"/>
      <c r="J639" s="42"/>
      <c r="K639" s="42"/>
      <c r="L639" s="46"/>
      <c r="M639" s="222"/>
      <c r="N639" s="223"/>
      <c r="O639" s="86"/>
      <c r="P639" s="86"/>
      <c r="Q639" s="86"/>
      <c r="R639" s="86"/>
      <c r="S639" s="86"/>
      <c r="T639" s="87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T639" s="19" t="s">
        <v>139</v>
      </c>
      <c r="AU639" s="19" t="s">
        <v>86</v>
      </c>
    </row>
    <row r="640" s="2" customFormat="1">
      <c r="A640" s="40"/>
      <c r="B640" s="41"/>
      <c r="C640" s="42"/>
      <c r="D640" s="224" t="s">
        <v>141</v>
      </c>
      <c r="E640" s="42"/>
      <c r="F640" s="225" t="s">
        <v>832</v>
      </c>
      <c r="G640" s="42"/>
      <c r="H640" s="42"/>
      <c r="I640" s="221"/>
      <c r="J640" s="42"/>
      <c r="K640" s="42"/>
      <c r="L640" s="46"/>
      <c r="M640" s="222"/>
      <c r="N640" s="223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141</v>
      </c>
      <c r="AU640" s="19" t="s">
        <v>86</v>
      </c>
    </row>
    <row r="641" s="13" customFormat="1">
      <c r="A641" s="13"/>
      <c r="B641" s="226"/>
      <c r="C641" s="227"/>
      <c r="D641" s="219" t="s">
        <v>160</v>
      </c>
      <c r="E641" s="228" t="s">
        <v>21</v>
      </c>
      <c r="F641" s="229" t="s">
        <v>161</v>
      </c>
      <c r="G641" s="227"/>
      <c r="H641" s="228" t="s">
        <v>21</v>
      </c>
      <c r="I641" s="230"/>
      <c r="J641" s="227"/>
      <c r="K641" s="227"/>
      <c r="L641" s="231"/>
      <c r="M641" s="232"/>
      <c r="N641" s="233"/>
      <c r="O641" s="233"/>
      <c r="P641" s="233"/>
      <c r="Q641" s="233"/>
      <c r="R641" s="233"/>
      <c r="S641" s="233"/>
      <c r="T641" s="23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5" t="s">
        <v>160</v>
      </c>
      <c r="AU641" s="235" t="s">
        <v>86</v>
      </c>
      <c r="AV641" s="13" t="s">
        <v>84</v>
      </c>
      <c r="AW641" s="13" t="s">
        <v>36</v>
      </c>
      <c r="AX641" s="13" t="s">
        <v>76</v>
      </c>
      <c r="AY641" s="235" t="s">
        <v>129</v>
      </c>
    </row>
    <row r="642" s="14" customFormat="1">
      <c r="A642" s="14"/>
      <c r="B642" s="236"/>
      <c r="C642" s="237"/>
      <c r="D642" s="219" t="s">
        <v>160</v>
      </c>
      <c r="E642" s="238" t="s">
        <v>21</v>
      </c>
      <c r="F642" s="239" t="s">
        <v>162</v>
      </c>
      <c r="G642" s="237"/>
      <c r="H642" s="240">
        <v>51.850000000000001</v>
      </c>
      <c r="I642" s="241"/>
      <c r="J642" s="237"/>
      <c r="K642" s="237"/>
      <c r="L642" s="242"/>
      <c r="M642" s="243"/>
      <c r="N642" s="244"/>
      <c r="O642" s="244"/>
      <c r="P642" s="244"/>
      <c r="Q642" s="244"/>
      <c r="R642" s="244"/>
      <c r="S642" s="244"/>
      <c r="T642" s="24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6" t="s">
        <v>160</v>
      </c>
      <c r="AU642" s="246" t="s">
        <v>86</v>
      </c>
      <c r="AV642" s="14" t="s">
        <v>86</v>
      </c>
      <c r="AW642" s="14" t="s">
        <v>36</v>
      </c>
      <c r="AX642" s="14" t="s">
        <v>76</v>
      </c>
      <c r="AY642" s="246" t="s">
        <v>129</v>
      </c>
    </row>
    <row r="643" s="13" customFormat="1">
      <c r="A643" s="13"/>
      <c r="B643" s="226"/>
      <c r="C643" s="227"/>
      <c r="D643" s="219" t="s">
        <v>160</v>
      </c>
      <c r="E643" s="228" t="s">
        <v>21</v>
      </c>
      <c r="F643" s="229" t="s">
        <v>163</v>
      </c>
      <c r="G643" s="227"/>
      <c r="H643" s="228" t="s">
        <v>21</v>
      </c>
      <c r="I643" s="230"/>
      <c r="J643" s="227"/>
      <c r="K643" s="227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160</v>
      </c>
      <c r="AU643" s="235" t="s">
        <v>86</v>
      </c>
      <c r="AV643" s="13" t="s">
        <v>84</v>
      </c>
      <c r="AW643" s="13" t="s">
        <v>36</v>
      </c>
      <c r="AX643" s="13" t="s">
        <v>76</v>
      </c>
      <c r="AY643" s="235" t="s">
        <v>129</v>
      </c>
    </row>
    <row r="644" s="14" customFormat="1">
      <c r="A644" s="14"/>
      <c r="B644" s="236"/>
      <c r="C644" s="237"/>
      <c r="D644" s="219" t="s">
        <v>160</v>
      </c>
      <c r="E644" s="238" t="s">
        <v>21</v>
      </c>
      <c r="F644" s="239" t="s">
        <v>164</v>
      </c>
      <c r="G644" s="237"/>
      <c r="H644" s="240">
        <v>8.4000000000000004</v>
      </c>
      <c r="I644" s="241"/>
      <c r="J644" s="237"/>
      <c r="K644" s="237"/>
      <c r="L644" s="242"/>
      <c r="M644" s="243"/>
      <c r="N644" s="244"/>
      <c r="O644" s="244"/>
      <c r="P644" s="244"/>
      <c r="Q644" s="244"/>
      <c r="R644" s="244"/>
      <c r="S644" s="244"/>
      <c r="T644" s="24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6" t="s">
        <v>160</v>
      </c>
      <c r="AU644" s="246" t="s">
        <v>86</v>
      </c>
      <c r="AV644" s="14" t="s">
        <v>86</v>
      </c>
      <c r="AW644" s="14" t="s">
        <v>36</v>
      </c>
      <c r="AX644" s="14" t="s">
        <v>76</v>
      </c>
      <c r="AY644" s="246" t="s">
        <v>129</v>
      </c>
    </row>
    <row r="645" s="13" customFormat="1">
      <c r="A645" s="13"/>
      <c r="B645" s="226"/>
      <c r="C645" s="227"/>
      <c r="D645" s="219" t="s">
        <v>160</v>
      </c>
      <c r="E645" s="228" t="s">
        <v>21</v>
      </c>
      <c r="F645" s="229" t="s">
        <v>163</v>
      </c>
      <c r="G645" s="227"/>
      <c r="H645" s="228" t="s">
        <v>21</v>
      </c>
      <c r="I645" s="230"/>
      <c r="J645" s="227"/>
      <c r="K645" s="227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160</v>
      </c>
      <c r="AU645" s="235" t="s">
        <v>86</v>
      </c>
      <c r="AV645" s="13" t="s">
        <v>84</v>
      </c>
      <c r="AW645" s="13" t="s">
        <v>36</v>
      </c>
      <c r="AX645" s="13" t="s">
        <v>76</v>
      </c>
      <c r="AY645" s="235" t="s">
        <v>129</v>
      </c>
    </row>
    <row r="646" s="14" customFormat="1">
      <c r="A646" s="14"/>
      <c r="B646" s="236"/>
      <c r="C646" s="237"/>
      <c r="D646" s="219" t="s">
        <v>160</v>
      </c>
      <c r="E646" s="238" t="s">
        <v>21</v>
      </c>
      <c r="F646" s="239" t="s">
        <v>165</v>
      </c>
      <c r="G646" s="237"/>
      <c r="H646" s="240">
        <v>6.5599999999999996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6" t="s">
        <v>160</v>
      </c>
      <c r="AU646" s="246" t="s">
        <v>86</v>
      </c>
      <c r="AV646" s="14" t="s">
        <v>86</v>
      </c>
      <c r="AW646" s="14" t="s">
        <v>36</v>
      </c>
      <c r="AX646" s="14" t="s">
        <v>76</v>
      </c>
      <c r="AY646" s="246" t="s">
        <v>129</v>
      </c>
    </row>
    <row r="647" s="13" customFormat="1">
      <c r="A647" s="13"/>
      <c r="B647" s="226"/>
      <c r="C647" s="227"/>
      <c r="D647" s="219" t="s">
        <v>160</v>
      </c>
      <c r="E647" s="228" t="s">
        <v>21</v>
      </c>
      <c r="F647" s="229" t="s">
        <v>166</v>
      </c>
      <c r="G647" s="227"/>
      <c r="H647" s="228" t="s">
        <v>21</v>
      </c>
      <c r="I647" s="230"/>
      <c r="J647" s="227"/>
      <c r="K647" s="227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160</v>
      </c>
      <c r="AU647" s="235" t="s">
        <v>86</v>
      </c>
      <c r="AV647" s="13" t="s">
        <v>84</v>
      </c>
      <c r="AW647" s="13" t="s">
        <v>36</v>
      </c>
      <c r="AX647" s="13" t="s">
        <v>76</v>
      </c>
      <c r="AY647" s="235" t="s">
        <v>129</v>
      </c>
    </row>
    <row r="648" s="14" customFormat="1">
      <c r="A648" s="14"/>
      <c r="B648" s="236"/>
      <c r="C648" s="237"/>
      <c r="D648" s="219" t="s">
        <v>160</v>
      </c>
      <c r="E648" s="238" t="s">
        <v>21</v>
      </c>
      <c r="F648" s="239" t="s">
        <v>167</v>
      </c>
      <c r="G648" s="237"/>
      <c r="H648" s="240">
        <v>17.600000000000001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6" t="s">
        <v>160</v>
      </c>
      <c r="AU648" s="246" t="s">
        <v>86</v>
      </c>
      <c r="AV648" s="14" t="s">
        <v>86</v>
      </c>
      <c r="AW648" s="14" t="s">
        <v>36</v>
      </c>
      <c r="AX648" s="14" t="s">
        <v>76</v>
      </c>
      <c r="AY648" s="246" t="s">
        <v>129</v>
      </c>
    </row>
    <row r="649" s="13" customFormat="1">
      <c r="A649" s="13"/>
      <c r="B649" s="226"/>
      <c r="C649" s="227"/>
      <c r="D649" s="219" t="s">
        <v>160</v>
      </c>
      <c r="E649" s="228" t="s">
        <v>21</v>
      </c>
      <c r="F649" s="229" t="s">
        <v>168</v>
      </c>
      <c r="G649" s="227"/>
      <c r="H649" s="228" t="s">
        <v>21</v>
      </c>
      <c r="I649" s="230"/>
      <c r="J649" s="227"/>
      <c r="K649" s="227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160</v>
      </c>
      <c r="AU649" s="235" t="s">
        <v>86</v>
      </c>
      <c r="AV649" s="13" t="s">
        <v>84</v>
      </c>
      <c r="AW649" s="13" t="s">
        <v>36</v>
      </c>
      <c r="AX649" s="13" t="s">
        <v>76</v>
      </c>
      <c r="AY649" s="235" t="s">
        <v>129</v>
      </c>
    </row>
    <row r="650" s="14" customFormat="1">
      <c r="A650" s="14"/>
      <c r="B650" s="236"/>
      <c r="C650" s="237"/>
      <c r="D650" s="219" t="s">
        <v>160</v>
      </c>
      <c r="E650" s="238" t="s">
        <v>21</v>
      </c>
      <c r="F650" s="239" t="s">
        <v>169</v>
      </c>
      <c r="G650" s="237"/>
      <c r="H650" s="240">
        <v>12.75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6" t="s">
        <v>160</v>
      </c>
      <c r="AU650" s="246" t="s">
        <v>86</v>
      </c>
      <c r="AV650" s="14" t="s">
        <v>86</v>
      </c>
      <c r="AW650" s="14" t="s">
        <v>36</v>
      </c>
      <c r="AX650" s="14" t="s">
        <v>76</v>
      </c>
      <c r="AY650" s="246" t="s">
        <v>129</v>
      </c>
    </row>
    <row r="651" s="13" customFormat="1">
      <c r="A651" s="13"/>
      <c r="B651" s="226"/>
      <c r="C651" s="227"/>
      <c r="D651" s="219" t="s">
        <v>160</v>
      </c>
      <c r="E651" s="228" t="s">
        <v>21</v>
      </c>
      <c r="F651" s="229" t="s">
        <v>168</v>
      </c>
      <c r="G651" s="227"/>
      <c r="H651" s="228" t="s">
        <v>21</v>
      </c>
      <c r="I651" s="230"/>
      <c r="J651" s="227"/>
      <c r="K651" s="227"/>
      <c r="L651" s="231"/>
      <c r="M651" s="232"/>
      <c r="N651" s="233"/>
      <c r="O651" s="233"/>
      <c r="P651" s="233"/>
      <c r="Q651" s="233"/>
      <c r="R651" s="233"/>
      <c r="S651" s="233"/>
      <c r="T651" s="23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5" t="s">
        <v>160</v>
      </c>
      <c r="AU651" s="235" t="s">
        <v>86</v>
      </c>
      <c r="AV651" s="13" t="s">
        <v>84</v>
      </c>
      <c r="AW651" s="13" t="s">
        <v>36</v>
      </c>
      <c r="AX651" s="13" t="s">
        <v>76</v>
      </c>
      <c r="AY651" s="235" t="s">
        <v>129</v>
      </c>
    </row>
    <row r="652" s="14" customFormat="1">
      <c r="A652" s="14"/>
      <c r="B652" s="236"/>
      <c r="C652" s="237"/>
      <c r="D652" s="219" t="s">
        <v>160</v>
      </c>
      <c r="E652" s="238" t="s">
        <v>21</v>
      </c>
      <c r="F652" s="239" t="s">
        <v>170</v>
      </c>
      <c r="G652" s="237"/>
      <c r="H652" s="240">
        <v>12.640000000000001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160</v>
      </c>
      <c r="AU652" s="246" t="s">
        <v>86</v>
      </c>
      <c r="AV652" s="14" t="s">
        <v>86</v>
      </c>
      <c r="AW652" s="14" t="s">
        <v>36</v>
      </c>
      <c r="AX652" s="14" t="s">
        <v>76</v>
      </c>
      <c r="AY652" s="246" t="s">
        <v>129</v>
      </c>
    </row>
    <row r="653" s="13" customFormat="1">
      <c r="A653" s="13"/>
      <c r="B653" s="226"/>
      <c r="C653" s="227"/>
      <c r="D653" s="219" t="s">
        <v>160</v>
      </c>
      <c r="E653" s="228" t="s">
        <v>21</v>
      </c>
      <c r="F653" s="229" t="s">
        <v>171</v>
      </c>
      <c r="G653" s="227"/>
      <c r="H653" s="228" t="s">
        <v>21</v>
      </c>
      <c r="I653" s="230"/>
      <c r="J653" s="227"/>
      <c r="K653" s="227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160</v>
      </c>
      <c r="AU653" s="235" t="s">
        <v>86</v>
      </c>
      <c r="AV653" s="13" t="s">
        <v>84</v>
      </c>
      <c r="AW653" s="13" t="s">
        <v>36</v>
      </c>
      <c r="AX653" s="13" t="s">
        <v>76</v>
      </c>
      <c r="AY653" s="235" t="s">
        <v>129</v>
      </c>
    </row>
    <row r="654" s="14" customFormat="1">
      <c r="A654" s="14"/>
      <c r="B654" s="236"/>
      <c r="C654" s="237"/>
      <c r="D654" s="219" t="s">
        <v>160</v>
      </c>
      <c r="E654" s="238" t="s">
        <v>21</v>
      </c>
      <c r="F654" s="239" t="s">
        <v>172</v>
      </c>
      <c r="G654" s="237"/>
      <c r="H654" s="240">
        <v>16.66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6" t="s">
        <v>160</v>
      </c>
      <c r="AU654" s="246" t="s">
        <v>86</v>
      </c>
      <c r="AV654" s="14" t="s">
        <v>86</v>
      </c>
      <c r="AW654" s="14" t="s">
        <v>36</v>
      </c>
      <c r="AX654" s="14" t="s">
        <v>76</v>
      </c>
      <c r="AY654" s="246" t="s">
        <v>129</v>
      </c>
    </row>
    <row r="655" s="13" customFormat="1">
      <c r="A655" s="13"/>
      <c r="B655" s="226"/>
      <c r="C655" s="227"/>
      <c r="D655" s="219" t="s">
        <v>160</v>
      </c>
      <c r="E655" s="228" t="s">
        <v>21</v>
      </c>
      <c r="F655" s="229" t="s">
        <v>171</v>
      </c>
      <c r="G655" s="227"/>
      <c r="H655" s="228" t="s">
        <v>21</v>
      </c>
      <c r="I655" s="230"/>
      <c r="J655" s="227"/>
      <c r="K655" s="227"/>
      <c r="L655" s="231"/>
      <c r="M655" s="232"/>
      <c r="N655" s="233"/>
      <c r="O655" s="233"/>
      <c r="P655" s="233"/>
      <c r="Q655" s="233"/>
      <c r="R655" s="233"/>
      <c r="S655" s="233"/>
      <c r="T655" s="23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5" t="s">
        <v>160</v>
      </c>
      <c r="AU655" s="235" t="s">
        <v>86</v>
      </c>
      <c r="AV655" s="13" t="s">
        <v>84</v>
      </c>
      <c r="AW655" s="13" t="s">
        <v>36</v>
      </c>
      <c r="AX655" s="13" t="s">
        <v>76</v>
      </c>
      <c r="AY655" s="235" t="s">
        <v>129</v>
      </c>
    </row>
    <row r="656" s="14" customFormat="1">
      <c r="A656" s="14"/>
      <c r="B656" s="236"/>
      <c r="C656" s="237"/>
      <c r="D656" s="219" t="s">
        <v>160</v>
      </c>
      <c r="E656" s="238" t="s">
        <v>21</v>
      </c>
      <c r="F656" s="239" t="s">
        <v>173</v>
      </c>
      <c r="G656" s="237"/>
      <c r="H656" s="240">
        <v>17.93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6" t="s">
        <v>160</v>
      </c>
      <c r="AU656" s="246" t="s">
        <v>86</v>
      </c>
      <c r="AV656" s="14" t="s">
        <v>86</v>
      </c>
      <c r="AW656" s="14" t="s">
        <v>36</v>
      </c>
      <c r="AX656" s="14" t="s">
        <v>76</v>
      </c>
      <c r="AY656" s="246" t="s">
        <v>129</v>
      </c>
    </row>
    <row r="657" s="13" customFormat="1">
      <c r="A657" s="13"/>
      <c r="B657" s="226"/>
      <c r="C657" s="227"/>
      <c r="D657" s="219" t="s">
        <v>160</v>
      </c>
      <c r="E657" s="228" t="s">
        <v>21</v>
      </c>
      <c r="F657" s="229" t="s">
        <v>171</v>
      </c>
      <c r="G657" s="227"/>
      <c r="H657" s="228" t="s">
        <v>21</v>
      </c>
      <c r="I657" s="230"/>
      <c r="J657" s="227"/>
      <c r="K657" s="227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160</v>
      </c>
      <c r="AU657" s="235" t="s">
        <v>86</v>
      </c>
      <c r="AV657" s="13" t="s">
        <v>84</v>
      </c>
      <c r="AW657" s="13" t="s">
        <v>36</v>
      </c>
      <c r="AX657" s="13" t="s">
        <v>76</v>
      </c>
      <c r="AY657" s="235" t="s">
        <v>129</v>
      </c>
    </row>
    <row r="658" s="14" customFormat="1">
      <c r="A658" s="14"/>
      <c r="B658" s="236"/>
      <c r="C658" s="237"/>
      <c r="D658" s="219" t="s">
        <v>160</v>
      </c>
      <c r="E658" s="238" t="s">
        <v>21</v>
      </c>
      <c r="F658" s="239" t="s">
        <v>173</v>
      </c>
      <c r="G658" s="237"/>
      <c r="H658" s="240">
        <v>17.93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6" t="s">
        <v>160</v>
      </c>
      <c r="AU658" s="246" t="s">
        <v>86</v>
      </c>
      <c r="AV658" s="14" t="s">
        <v>86</v>
      </c>
      <c r="AW658" s="14" t="s">
        <v>36</v>
      </c>
      <c r="AX658" s="14" t="s">
        <v>76</v>
      </c>
      <c r="AY658" s="246" t="s">
        <v>129</v>
      </c>
    </row>
    <row r="659" s="13" customFormat="1">
      <c r="A659" s="13"/>
      <c r="B659" s="226"/>
      <c r="C659" s="227"/>
      <c r="D659" s="219" t="s">
        <v>160</v>
      </c>
      <c r="E659" s="228" t="s">
        <v>21</v>
      </c>
      <c r="F659" s="229" t="s">
        <v>171</v>
      </c>
      <c r="G659" s="227"/>
      <c r="H659" s="228" t="s">
        <v>21</v>
      </c>
      <c r="I659" s="230"/>
      <c r="J659" s="227"/>
      <c r="K659" s="227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160</v>
      </c>
      <c r="AU659" s="235" t="s">
        <v>86</v>
      </c>
      <c r="AV659" s="13" t="s">
        <v>84</v>
      </c>
      <c r="AW659" s="13" t="s">
        <v>36</v>
      </c>
      <c r="AX659" s="13" t="s">
        <v>76</v>
      </c>
      <c r="AY659" s="235" t="s">
        <v>129</v>
      </c>
    </row>
    <row r="660" s="14" customFormat="1">
      <c r="A660" s="14"/>
      <c r="B660" s="236"/>
      <c r="C660" s="237"/>
      <c r="D660" s="219" t="s">
        <v>160</v>
      </c>
      <c r="E660" s="238" t="s">
        <v>21</v>
      </c>
      <c r="F660" s="239" t="s">
        <v>174</v>
      </c>
      <c r="G660" s="237"/>
      <c r="H660" s="240">
        <v>18.239999999999998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6" t="s">
        <v>160</v>
      </c>
      <c r="AU660" s="246" t="s">
        <v>86</v>
      </c>
      <c r="AV660" s="14" t="s">
        <v>86</v>
      </c>
      <c r="AW660" s="14" t="s">
        <v>36</v>
      </c>
      <c r="AX660" s="14" t="s">
        <v>76</v>
      </c>
      <c r="AY660" s="246" t="s">
        <v>129</v>
      </c>
    </row>
    <row r="661" s="13" customFormat="1">
      <c r="A661" s="13"/>
      <c r="B661" s="226"/>
      <c r="C661" s="227"/>
      <c r="D661" s="219" t="s">
        <v>160</v>
      </c>
      <c r="E661" s="228" t="s">
        <v>21</v>
      </c>
      <c r="F661" s="229" t="s">
        <v>171</v>
      </c>
      <c r="G661" s="227"/>
      <c r="H661" s="228" t="s">
        <v>21</v>
      </c>
      <c r="I661" s="230"/>
      <c r="J661" s="227"/>
      <c r="K661" s="227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160</v>
      </c>
      <c r="AU661" s="235" t="s">
        <v>86</v>
      </c>
      <c r="AV661" s="13" t="s">
        <v>84</v>
      </c>
      <c r="AW661" s="13" t="s">
        <v>36</v>
      </c>
      <c r="AX661" s="13" t="s">
        <v>76</v>
      </c>
      <c r="AY661" s="235" t="s">
        <v>129</v>
      </c>
    </row>
    <row r="662" s="14" customFormat="1">
      <c r="A662" s="14"/>
      <c r="B662" s="236"/>
      <c r="C662" s="237"/>
      <c r="D662" s="219" t="s">
        <v>160</v>
      </c>
      <c r="E662" s="238" t="s">
        <v>21</v>
      </c>
      <c r="F662" s="239" t="s">
        <v>175</v>
      </c>
      <c r="G662" s="237"/>
      <c r="H662" s="240">
        <v>15.810000000000001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6" t="s">
        <v>160</v>
      </c>
      <c r="AU662" s="246" t="s">
        <v>86</v>
      </c>
      <c r="AV662" s="14" t="s">
        <v>86</v>
      </c>
      <c r="AW662" s="14" t="s">
        <v>36</v>
      </c>
      <c r="AX662" s="14" t="s">
        <v>76</v>
      </c>
      <c r="AY662" s="246" t="s">
        <v>129</v>
      </c>
    </row>
    <row r="663" s="13" customFormat="1">
      <c r="A663" s="13"/>
      <c r="B663" s="226"/>
      <c r="C663" s="227"/>
      <c r="D663" s="219" t="s">
        <v>160</v>
      </c>
      <c r="E663" s="228" t="s">
        <v>21</v>
      </c>
      <c r="F663" s="229" t="s">
        <v>171</v>
      </c>
      <c r="G663" s="227"/>
      <c r="H663" s="228" t="s">
        <v>21</v>
      </c>
      <c r="I663" s="230"/>
      <c r="J663" s="227"/>
      <c r="K663" s="227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160</v>
      </c>
      <c r="AU663" s="235" t="s">
        <v>86</v>
      </c>
      <c r="AV663" s="13" t="s">
        <v>84</v>
      </c>
      <c r="AW663" s="13" t="s">
        <v>36</v>
      </c>
      <c r="AX663" s="13" t="s">
        <v>76</v>
      </c>
      <c r="AY663" s="235" t="s">
        <v>129</v>
      </c>
    </row>
    <row r="664" s="14" customFormat="1">
      <c r="A664" s="14"/>
      <c r="B664" s="236"/>
      <c r="C664" s="237"/>
      <c r="D664" s="219" t="s">
        <v>160</v>
      </c>
      <c r="E664" s="238" t="s">
        <v>21</v>
      </c>
      <c r="F664" s="239" t="s">
        <v>176</v>
      </c>
      <c r="G664" s="237"/>
      <c r="H664" s="240">
        <v>20.27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6" t="s">
        <v>160</v>
      </c>
      <c r="AU664" s="246" t="s">
        <v>86</v>
      </c>
      <c r="AV664" s="14" t="s">
        <v>86</v>
      </c>
      <c r="AW664" s="14" t="s">
        <v>36</v>
      </c>
      <c r="AX664" s="14" t="s">
        <v>76</v>
      </c>
      <c r="AY664" s="246" t="s">
        <v>129</v>
      </c>
    </row>
    <row r="665" s="13" customFormat="1">
      <c r="A665" s="13"/>
      <c r="B665" s="226"/>
      <c r="C665" s="227"/>
      <c r="D665" s="219" t="s">
        <v>160</v>
      </c>
      <c r="E665" s="228" t="s">
        <v>21</v>
      </c>
      <c r="F665" s="229" t="s">
        <v>177</v>
      </c>
      <c r="G665" s="227"/>
      <c r="H665" s="228" t="s">
        <v>21</v>
      </c>
      <c r="I665" s="230"/>
      <c r="J665" s="227"/>
      <c r="K665" s="227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160</v>
      </c>
      <c r="AU665" s="235" t="s">
        <v>86</v>
      </c>
      <c r="AV665" s="13" t="s">
        <v>84</v>
      </c>
      <c r="AW665" s="13" t="s">
        <v>36</v>
      </c>
      <c r="AX665" s="13" t="s">
        <v>76</v>
      </c>
      <c r="AY665" s="235" t="s">
        <v>129</v>
      </c>
    </row>
    <row r="666" s="14" customFormat="1">
      <c r="A666" s="14"/>
      <c r="B666" s="236"/>
      <c r="C666" s="237"/>
      <c r="D666" s="219" t="s">
        <v>160</v>
      </c>
      <c r="E666" s="238" t="s">
        <v>21</v>
      </c>
      <c r="F666" s="239" t="s">
        <v>178</v>
      </c>
      <c r="G666" s="237"/>
      <c r="H666" s="240">
        <v>7.0199999999999996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6" t="s">
        <v>160</v>
      </c>
      <c r="AU666" s="246" t="s">
        <v>86</v>
      </c>
      <c r="AV666" s="14" t="s">
        <v>86</v>
      </c>
      <c r="AW666" s="14" t="s">
        <v>36</v>
      </c>
      <c r="AX666" s="14" t="s">
        <v>76</v>
      </c>
      <c r="AY666" s="246" t="s">
        <v>129</v>
      </c>
    </row>
    <row r="667" s="13" customFormat="1">
      <c r="A667" s="13"/>
      <c r="B667" s="226"/>
      <c r="C667" s="227"/>
      <c r="D667" s="219" t="s">
        <v>160</v>
      </c>
      <c r="E667" s="228" t="s">
        <v>21</v>
      </c>
      <c r="F667" s="229" t="s">
        <v>179</v>
      </c>
      <c r="G667" s="227"/>
      <c r="H667" s="228" t="s">
        <v>21</v>
      </c>
      <c r="I667" s="230"/>
      <c r="J667" s="227"/>
      <c r="K667" s="227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160</v>
      </c>
      <c r="AU667" s="235" t="s">
        <v>86</v>
      </c>
      <c r="AV667" s="13" t="s">
        <v>84</v>
      </c>
      <c r="AW667" s="13" t="s">
        <v>36</v>
      </c>
      <c r="AX667" s="13" t="s">
        <v>76</v>
      </c>
      <c r="AY667" s="235" t="s">
        <v>129</v>
      </c>
    </row>
    <row r="668" s="14" customFormat="1">
      <c r="A668" s="14"/>
      <c r="B668" s="236"/>
      <c r="C668" s="237"/>
      <c r="D668" s="219" t="s">
        <v>160</v>
      </c>
      <c r="E668" s="238" t="s">
        <v>21</v>
      </c>
      <c r="F668" s="239" t="s">
        <v>180</v>
      </c>
      <c r="G668" s="237"/>
      <c r="H668" s="240">
        <v>1.26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6" t="s">
        <v>160</v>
      </c>
      <c r="AU668" s="246" t="s">
        <v>86</v>
      </c>
      <c r="AV668" s="14" t="s">
        <v>86</v>
      </c>
      <c r="AW668" s="14" t="s">
        <v>36</v>
      </c>
      <c r="AX668" s="14" t="s">
        <v>76</v>
      </c>
      <c r="AY668" s="246" t="s">
        <v>129</v>
      </c>
    </row>
    <row r="669" s="15" customFormat="1">
      <c r="A669" s="15"/>
      <c r="B669" s="247"/>
      <c r="C669" s="248"/>
      <c r="D669" s="219" t="s">
        <v>160</v>
      </c>
      <c r="E669" s="249" t="s">
        <v>21</v>
      </c>
      <c r="F669" s="250" t="s">
        <v>181</v>
      </c>
      <c r="G669" s="248"/>
      <c r="H669" s="251">
        <v>224.92000000000002</v>
      </c>
      <c r="I669" s="252"/>
      <c r="J669" s="248"/>
      <c r="K669" s="248"/>
      <c r="L669" s="253"/>
      <c r="M669" s="254"/>
      <c r="N669" s="255"/>
      <c r="O669" s="255"/>
      <c r="P669" s="255"/>
      <c r="Q669" s="255"/>
      <c r="R669" s="255"/>
      <c r="S669" s="255"/>
      <c r="T669" s="25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57" t="s">
        <v>160</v>
      </c>
      <c r="AU669" s="257" t="s">
        <v>86</v>
      </c>
      <c r="AV669" s="15" t="s">
        <v>137</v>
      </c>
      <c r="AW669" s="15" t="s">
        <v>36</v>
      </c>
      <c r="AX669" s="15" t="s">
        <v>84</v>
      </c>
      <c r="AY669" s="257" t="s">
        <v>129</v>
      </c>
    </row>
    <row r="670" s="12" customFormat="1" ht="22.8" customHeight="1">
      <c r="A670" s="12"/>
      <c r="B670" s="190"/>
      <c r="C670" s="191"/>
      <c r="D670" s="192" t="s">
        <v>75</v>
      </c>
      <c r="E670" s="204" t="s">
        <v>833</v>
      </c>
      <c r="F670" s="204" t="s">
        <v>834</v>
      </c>
      <c r="G670" s="191"/>
      <c r="H670" s="191"/>
      <c r="I670" s="194"/>
      <c r="J670" s="205">
        <f>BK670</f>
        <v>0</v>
      </c>
      <c r="K670" s="191"/>
      <c r="L670" s="196"/>
      <c r="M670" s="197"/>
      <c r="N670" s="198"/>
      <c r="O670" s="198"/>
      <c r="P670" s="199">
        <f>SUM(P671:P830)</f>
        <v>0</v>
      </c>
      <c r="Q670" s="198"/>
      <c r="R670" s="199">
        <f>SUM(R671:R830)</f>
        <v>0.11470920000000001</v>
      </c>
      <c r="S670" s="198"/>
      <c r="T670" s="200">
        <f>SUM(T671:T830)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01" t="s">
        <v>86</v>
      </c>
      <c r="AT670" s="202" t="s">
        <v>75</v>
      </c>
      <c r="AU670" s="202" t="s">
        <v>84</v>
      </c>
      <c r="AY670" s="201" t="s">
        <v>129</v>
      </c>
      <c r="BK670" s="203">
        <f>SUM(BK671:BK830)</f>
        <v>0</v>
      </c>
    </row>
    <row r="671" s="2" customFormat="1" ht="16.5" customHeight="1">
      <c r="A671" s="40"/>
      <c r="B671" s="41"/>
      <c r="C671" s="206" t="s">
        <v>835</v>
      </c>
      <c r="D671" s="206" t="s">
        <v>132</v>
      </c>
      <c r="E671" s="207" t="s">
        <v>836</v>
      </c>
      <c r="F671" s="208" t="s">
        <v>837</v>
      </c>
      <c r="G671" s="209" t="s">
        <v>156</v>
      </c>
      <c r="H671" s="210">
        <v>224.91999999999999</v>
      </c>
      <c r="I671" s="211"/>
      <c r="J671" s="212">
        <f>ROUND(I671*H671,2)</f>
        <v>0</v>
      </c>
      <c r="K671" s="208" t="s">
        <v>136</v>
      </c>
      <c r="L671" s="46"/>
      <c r="M671" s="213" t="s">
        <v>21</v>
      </c>
      <c r="N671" s="214" t="s">
        <v>47</v>
      </c>
      <c r="O671" s="86"/>
      <c r="P671" s="215">
        <f>O671*H671</f>
        <v>0</v>
      </c>
      <c r="Q671" s="215">
        <v>0.00020000000000000001</v>
      </c>
      <c r="R671" s="215">
        <f>Q671*H671</f>
        <v>0.044983999999999996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241</v>
      </c>
      <c r="AT671" s="217" t="s">
        <v>132</v>
      </c>
      <c r="AU671" s="217" t="s">
        <v>86</v>
      </c>
      <c r="AY671" s="19" t="s">
        <v>129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84</v>
      </c>
      <c r="BK671" s="218">
        <f>ROUND(I671*H671,2)</f>
        <v>0</v>
      </c>
      <c r="BL671" s="19" t="s">
        <v>241</v>
      </c>
      <c r="BM671" s="217" t="s">
        <v>838</v>
      </c>
    </row>
    <row r="672" s="2" customFormat="1">
      <c r="A672" s="40"/>
      <c r="B672" s="41"/>
      <c r="C672" s="42"/>
      <c r="D672" s="219" t="s">
        <v>139</v>
      </c>
      <c r="E672" s="42"/>
      <c r="F672" s="220" t="s">
        <v>839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139</v>
      </c>
      <c r="AU672" s="19" t="s">
        <v>86</v>
      </c>
    </row>
    <row r="673" s="2" customFormat="1">
      <c r="A673" s="40"/>
      <c r="B673" s="41"/>
      <c r="C673" s="42"/>
      <c r="D673" s="224" t="s">
        <v>141</v>
      </c>
      <c r="E673" s="42"/>
      <c r="F673" s="225" t="s">
        <v>840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141</v>
      </c>
      <c r="AU673" s="19" t="s">
        <v>86</v>
      </c>
    </row>
    <row r="674" s="13" customFormat="1">
      <c r="A674" s="13"/>
      <c r="B674" s="226"/>
      <c r="C674" s="227"/>
      <c r="D674" s="219" t="s">
        <v>160</v>
      </c>
      <c r="E674" s="228" t="s">
        <v>21</v>
      </c>
      <c r="F674" s="229" t="s">
        <v>161</v>
      </c>
      <c r="G674" s="227"/>
      <c r="H674" s="228" t="s">
        <v>21</v>
      </c>
      <c r="I674" s="230"/>
      <c r="J674" s="227"/>
      <c r="K674" s="227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160</v>
      </c>
      <c r="AU674" s="235" t="s">
        <v>86</v>
      </c>
      <c r="AV674" s="13" t="s">
        <v>84</v>
      </c>
      <c r="AW674" s="13" t="s">
        <v>36</v>
      </c>
      <c r="AX674" s="13" t="s">
        <v>76</v>
      </c>
      <c r="AY674" s="235" t="s">
        <v>129</v>
      </c>
    </row>
    <row r="675" s="14" customFormat="1">
      <c r="A675" s="14"/>
      <c r="B675" s="236"/>
      <c r="C675" s="237"/>
      <c r="D675" s="219" t="s">
        <v>160</v>
      </c>
      <c r="E675" s="238" t="s">
        <v>21</v>
      </c>
      <c r="F675" s="239" t="s">
        <v>162</v>
      </c>
      <c r="G675" s="237"/>
      <c r="H675" s="240">
        <v>51.850000000000001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160</v>
      </c>
      <c r="AU675" s="246" t="s">
        <v>86</v>
      </c>
      <c r="AV675" s="14" t="s">
        <v>86</v>
      </c>
      <c r="AW675" s="14" t="s">
        <v>36</v>
      </c>
      <c r="AX675" s="14" t="s">
        <v>76</v>
      </c>
      <c r="AY675" s="246" t="s">
        <v>129</v>
      </c>
    </row>
    <row r="676" s="13" customFormat="1">
      <c r="A676" s="13"/>
      <c r="B676" s="226"/>
      <c r="C676" s="227"/>
      <c r="D676" s="219" t="s">
        <v>160</v>
      </c>
      <c r="E676" s="228" t="s">
        <v>21</v>
      </c>
      <c r="F676" s="229" t="s">
        <v>163</v>
      </c>
      <c r="G676" s="227"/>
      <c r="H676" s="228" t="s">
        <v>21</v>
      </c>
      <c r="I676" s="230"/>
      <c r="J676" s="227"/>
      <c r="K676" s="227"/>
      <c r="L676" s="231"/>
      <c r="M676" s="232"/>
      <c r="N676" s="233"/>
      <c r="O676" s="233"/>
      <c r="P676" s="233"/>
      <c r="Q676" s="233"/>
      <c r="R676" s="233"/>
      <c r="S676" s="233"/>
      <c r="T676" s="23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5" t="s">
        <v>160</v>
      </c>
      <c r="AU676" s="235" t="s">
        <v>86</v>
      </c>
      <c r="AV676" s="13" t="s">
        <v>84</v>
      </c>
      <c r="AW676" s="13" t="s">
        <v>36</v>
      </c>
      <c r="AX676" s="13" t="s">
        <v>76</v>
      </c>
      <c r="AY676" s="235" t="s">
        <v>129</v>
      </c>
    </row>
    <row r="677" s="14" customFormat="1">
      <c r="A677" s="14"/>
      <c r="B677" s="236"/>
      <c r="C677" s="237"/>
      <c r="D677" s="219" t="s">
        <v>160</v>
      </c>
      <c r="E677" s="238" t="s">
        <v>21</v>
      </c>
      <c r="F677" s="239" t="s">
        <v>164</v>
      </c>
      <c r="G677" s="237"/>
      <c r="H677" s="240">
        <v>8.4000000000000004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6" t="s">
        <v>160</v>
      </c>
      <c r="AU677" s="246" t="s">
        <v>86</v>
      </c>
      <c r="AV677" s="14" t="s">
        <v>86</v>
      </c>
      <c r="AW677" s="14" t="s">
        <v>36</v>
      </c>
      <c r="AX677" s="14" t="s">
        <v>76</v>
      </c>
      <c r="AY677" s="246" t="s">
        <v>129</v>
      </c>
    </row>
    <row r="678" s="13" customFormat="1">
      <c r="A678" s="13"/>
      <c r="B678" s="226"/>
      <c r="C678" s="227"/>
      <c r="D678" s="219" t="s">
        <v>160</v>
      </c>
      <c r="E678" s="228" t="s">
        <v>21</v>
      </c>
      <c r="F678" s="229" t="s">
        <v>163</v>
      </c>
      <c r="G678" s="227"/>
      <c r="H678" s="228" t="s">
        <v>21</v>
      </c>
      <c r="I678" s="230"/>
      <c r="J678" s="227"/>
      <c r="K678" s="227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160</v>
      </c>
      <c r="AU678" s="235" t="s">
        <v>86</v>
      </c>
      <c r="AV678" s="13" t="s">
        <v>84</v>
      </c>
      <c r="AW678" s="13" t="s">
        <v>36</v>
      </c>
      <c r="AX678" s="13" t="s">
        <v>76</v>
      </c>
      <c r="AY678" s="235" t="s">
        <v>129</v>
      </c>
    </row>
    <row r="679" s="14" customFormat="1">
      <c r="A679" s="14"/>
      <c r="B679" s="236"/>
      <c r="C679" s="237"/>
      <c r="D679" s="219" t="s">
        <v>160</v>
      </c>
      <c r="E679" s="238" t="s">
        <v>21</v>
      </c>
      <c r="F679" s="239" t="s">
        <v>165</v>
      </c>
      <c r="G679" s="237"/>
      <c r="H679" s="240">
        <v>6.5599999999999996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6" t="s">
        <v>160</v>
      </c>
      <c r="AU679" s="246" t="s">
        <v>86</v>
      </c>
      <c r="AV679" s="14" t="s">
        <v>86</v>
      </c>
      <c r="AW679" s="14" t="s">
        <v>36</v>
      </c>
      <c r="AX679" s="14" t="s">
        <v>76</v>
      </c>
      <c r="AY679" s="246" t="s">
        <v>129</v>
      </c>
    </row>
    <row r="680" s="13" customFormat="1">
      <c r="A680" s="13"/>
      <c r="B680" s="226"/>
      <c r="C680" s="227"/>
      <c r="D680" s="219" t="s">
        <v>160</v>
      </c>
      <c r="E680" s="228" t="s">
        <v>21</v>
      </c>
      <c r="F680" s="229" t="s">
        <v>166</v>
      </c>
      <c r="G680" s="227"/>
      <c r="H680" s="228" t="s">
        <v>21</v>
      </c>
      <c r="I680" s="230"/>
      <c r="J680" s="227"/>
      <c r="K680" s="227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160</v>
      </c>
      <c r="AU680" s="235" t="s">
        <v>86</v>
      </c>
      <c r="AV680" s="13" t="s">
        <v>84</v>
      </c>
      <c r="AW680" s="13" t="s">
        <v>36</v>
      </c>
      <c r="AX680" s="13" t="s">
        <v>76</v>
      </c>
      <c r="AY680" s="235" t="s">
        <v>129</v>
      </c>
    </row>
    <row r="681" s="14" customFormat="1">
      <c r="A681" s="14"/>
      <c r="B681" s="236"/>
      <c r="C681" s="237"/>
      <c r="D681" s="219" t="s">
        <v>160</v>
      </c>
      <c r="E681" s="238" t="s">
        <v>21</v>
      </c>
      <c r="F681" s="239" t="s">
        <v>167</v>
      </c>
      <c r="G681" s="237"/>
      <c r="H681" s="240">
        <v>17.600000000000001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6" t="s">
        <v>160</v>
      </c>
      <c r="AU681" s="246" t="s">
        <v>86</v>
      </c>
      <c r="AV681" s="14" t="s">
        <v>86</v>
      </c>
      <c r="AW681" s="14" t="s">
        <v>36</v>
      </c>
      <c r="AX681" s="14" t="s">
        <v>76</v>
      </c>
      <c r="AY681" s="246" t="s">
        <v>129</v>
      </c>
    </row>
    <row r="682" s="13" customFormat="1">
      <c r="A682" s="13"/>
      <c r="B682" s="226"/>
      <c r="C682" s="227"/>
      <c r="D682" s="219" t="s">
        <v>160</v>
      </c>
      <c r="E682" s="228" t="s">
        <v>21</v>
      </c>
      <c r="F682" s="229" t="s">
        <v>168</v>
      </c>
      <c r="G682" s="227"/>
      <c r="H682" s="228" t="s">
        <v>21</v>
      </c>
      <c r="I682" s="230"/>
      <c r="J682" s="227"/>
      <c r="K682" s="227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160</v>
      </c>
      <c r="AU682" s="235" t="s">
        <v>86</v>
      </c>
      <c r="AV682" s="13" t="s">
        <v>84</v>
      </c>
      <c r="AW682" s="13" t="s">
        <v>36</v>
      </c>
      <c r="AX682" s="13" t="s">
        <v>76</v>
      </c>
      <c r="AY682" s="235" t="s">
        <v>129</v>
      </c>
    </row>
    <row r="683" s="14" customFormat="1">
      <c r="A683" s="14"/>
      <c r="B683" s="236"/>
      <c r="C683" s="237"/>
      <c r="D683" s="219" t="s">
        <v>160</v>
      </c>
      <c r="E683" s="238" t="s">
        <v>21</v>
      </c>
      <c r="F683" s="239" t="s">
        <v>169</v>
      </c>
      <c r="G683" s="237"/>
      <c r="H683" s="240">
        <v>12.75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6" t="s">
        <v>160</v>
      </c>
      <c r="AU683" s="246" t="s">
        <v>86</v>
      </c>
      <c r="AV683" s="14" t="s">
        <v>86</v>
      </c>
      <c r="AW683" s="14" t="s">
        <v>36</v>
      </c>
      <c r="AX683" s="14" t="s">
        <v>76</v>
      </c>
      <c r="AY683" s="246" t="s">
        <v>129</v>
      </c>
    </row>
    <row r="684" s="13" customFormat="1">
      <c r="A684" s="13"/>
      <c r="B684" s="226"/>
      <c r="C684" s="227"/>
      <c r="D684" s="219" t="s">
        <v>160</v>
      </c>
      <c r="E684" s="228" t="s">
        <v>21</v>
      </c>
      <c r="F684" s="229" t="s">
        <v>168</v>
      </c>
      <c r="G684" s="227"/>
      <c r="H684" s="228" t="s">
        <v>21</v>
      </c>
      <c r="I684" s="230"/>
      <c r="J684" s="227"/>
      <c r="K684" s="227"/>
      <c r="L684" s="231"/>
      <c r="M684" s="232"/>
      <c r="N684" s="233"/>
      <c r="O684" s="233"/>
      <c r="P684" s="233"/>
      <c r="Q684" s="233"/>
      <c r="R684" s="233"/>
      <c r="S684" s="233"/>
      <c r="T684" s="23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5" t="s">
        <v>160</v>
      </c>
      <c r="AU684" s="235" t="s">
        <v>86</v>
      </c>
      <c r="AV684" s="13" t="s">
        <v>84</v>
      </c>
      <c r="AW684" s="13" t="s">
        <v>36</v>
      </c>
      <c r="AX684" s="13" t="s">
        <v>76</v>
      </c>
      <c r="AY684" s="235" t="s">
        <v>129</v>
      </c>
    </row>
    <row r="685" s="14" customFormat="1">
      <c r="A685" s="14"/>
      <c r="B685" s="236"/>
      <c r="C685" s="237"/>
      <c r="D685" s="219" t="s">
        <v>160</v>
      </c>
      <c r="E685" s="238" t="s">
        <v>21</v>
      </c>
      <c r="F685" s="239" t="s">
        <v>170</v>
      </c>
      <c r="G685" s="237"/>
      <c r="H685" s="240">
        <v>12.640000000000001</v>
      </c>
      <c r="I685" s="241"/>
      <c r="J685" s="237"/>
      <c r="K685" s="237"/>
      <c r="L685" s="242"/>
      <c r="M685" s="243"/>
      <c r="N685" s="244"/>
      <c r="O685" s="244"/>
      <c r="P685" s="244"/>
      <c r="Q685" s="244"/>
      <c r="R685" s="244"/>
      <c r="S685" s="244"/>
      <c r="T685" s="24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6" t="s">
        <v>160</v>
      </c>
      <c r="AU685" s="246" t="s">
        <v>86</v>
      </c>
      <c r="AV685" s="14" t="s">
        <v>86</v>
      </c>
      <c r="AW685" s="14" t="s">
        <v>36</v>
      </c>
      <c r="AX685" s="14" t="s">
        <v>76</v>
      </c>
      <c r="AY685" s="246" t="s">
        <v>129</v>
      </c>
    </row>
    <row r="686" s="13" customFormat="1">
      <c r="A686" s="13"/>
      <c r="B686" s="226"/>
      <c r="C686" s="227"/>
      <c r="D686" s="219" t="s">
        <v>160</v>
      </c>
      <c r="E686" s="228" t="s">
        <v>21</v>
      </c>
      <c r="F686" s="229" t="s">
        <v>171</v>
      </c>
      <c r="G686" s="227"/>
      <c r="H686" s="228" t="s">
        <v>21</v>
      </c>
      <c r="I686" s="230"/>
      <c r="J686" s="227"/>
      <c r="K686" s="227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160</v>
      </c>
      <c r="AU686" s="235" t="s">
        <v>86</v>
      </c>
      <c r="AV686" s="13" t="s">
        <v>84</v>
      </c>
      <c r="AW686" s="13" t="s">
        <v>36</v>
      </c>
      <c r="AX686" s="13" t="s">
        <v>76</v>
      </c>
      <c r="AY686" s="235" t="s">
        <v>129</v>
      </c>
    </row>
    <row r="687" s="14" customFormat="1">
      <c r="A687" s="14"/>
      <c r="B687" s="236"/>
      <c r="C687" s="237"/>
      <c r="D687" s="219" t="s">
        <v>160</v>
      </c>
      <c r="E687" s="238" t="s">
        <v>21</v>
      </c>
      <c r="F687" s="239" t="s">
        <v>172</v>
      </c>
      <c r="G687" s="237"/>
      <c r="H687" s="240">
        <v>16.66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6" t="s">
        <v>160</v>
      </c>
      <c r="AU687" s="246" t="s">
        <v>86</v>
      </c>
      <c r="AV687" s="14" t="s">
        <v>86</v>
      </c>
      <c r="AW687" s="14" t="s">
        <v>36</v>
      </c>
      <c r="AX687" s="14" t="s">
        <v>76</v>
      </c>
      <c r="AY687" s="246" t="s">
        <v>129</v>
      </c>
    </row>
    <row r="688" s="13" customFormat="1">
      <c r="A688" s="13"/>
      <c r="B688" s="226"/>
      <c r="C688" s="227"/>
      <c r="D688" s="219" t="s">
        <v>160</v>
      </c>
      <c r="E688" s="228" t="s">
        <v>21</v>
      </c>
      <c r="F688" s="229" t="s">
        <v>171</v>
      </c>
      <c r="G688" s="227"/>
      <c r="H688" s="228" t="s">
        <v>21</v>
      </c>
      <c r="I688" s="230"/>
      <c r="J688" s="227"/>
      <c r="K688" s="227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160</v>
      </c>
      <c r="AU688" s="235" t="s">
        <v>86</v>
      </c>
      <c r="AV688" s="13" t="s">
        <v>84</v>
      </c>
      <c r="AW688" s="13" t="s">
        <v>36</v>
      </c>
      <c r="AX688" s="13" t="s">
        <v>76</v>
      </c>
      <c r="AY688" s="235" t="s">
        <v>129</v>
      </c>
    </row>
    <row r="689" s="14" customFormat="1">
      <c r="A689" s="14"/>
      <c r="B689" s="236"/>
      <c r="C689" s="237"/>
      <c r="D689" s="219" t="s">
        <v>160</v>
      </c>
      <c r="E689" s="238" t="s">
        <v>21</v>
      </c>
      <c r="F689" s="239" t="s">
        <v>173</v>
      </c>
      <c r="G689" s="237"/>
      <c r="H689" s="240">
        <v>17.93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6" t="s">
        <v>160</v>
      </c>
      <c r="AU689" s="246" t="s">
        <v>86</v>
      </c>
      <c r="AV689" s="14" t="s">
        <v>86</v>
      </c>
      <c r="AW689" s="14" t="s">
        <v>36</v>
      </c>
      <c r="AX689" s="14" t="s">
        <v>76</v>
      </c>
      <c r="AY689" s="246" t="s">
        <v>129</v>
      </c>
    </row>
    <row r="690" s="13" customFormat="1">
      <c r="A690" s="13"/>
      <c r="B690" s="226"/>
      <c r="C690" s="227"/>
      <c r="D690" s="219" t="s">
        <v>160</v>
      </c>
      <c r="E690" s="228" t="s">
        <v>21</v>
      </c>
      <c r="F690" s="229" t="s">
        <v>171</v>
      </c>
      <c r="G690" s="227"/>
      <c r="H690" s="228" t="s">
        <v>21</v>
      </c>
      <c r="I690" s="230"/>
      <c r="J690" s="227"/>
      <c r="K690" s="227"/>
      <c r="L690" s="231"/>
      <c r="M690" s="232"/>
      <c r="N690" s="233"/>
      <c r="O690" s="233"/>
      <c r="P690" s="233"/>
      <c r="Q690" s="233"/>
      <c r="R690" s="233"/>
      <c r="S690" s="233"/>
      <c r="T690" s="23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5" t="s">
        <v>160</v>
      </c>
      <c r="AU690" s="235" t="s">
        <v>86</v>
      </c>
      <c r="AV690" s="13" t="s">
        <v>84</v>
      </c>
      <c r="AW690" s="13" t="s">
        <v>36</v>
      </c>
      <c r="AX690" s="13" t="s">
        <v>76</v>
      </c>
      <c r="AY690" s="235" t="s">
        <v>129</v>
      </c>
    </row>
    <row r="691" s="14" customFormat="1">
      <c r="A691" s="14"/>
      <c r="B691" s="236"/>
      <c r="C691" s="237"/>
      <c r="D691" s="219" t="s">
        <v>160</v>
      </c>
      <c r="E691" s="238" t="s">
        <v>21</v>
      </c>
      <c r="F691" s="239" t="s">
        <v>173</v>
      </c>
      <c r="G691" s="237"/>
      <c r="H691" s="240">
        <v>17.93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6" t="s">
        <v>160</v>
      </c>
      <c r="AU691" s="246" t="s">
        <v>86</v>
      </c>
      <c r="AV691" s="14" t="s">
        <v>86</v>
      </c>
      <c r="AW691" s="14" t="s">
        <v>36</v>
      </c>
      <c r="AX691" s="14" t="s">
        <v>76</v>
      </c>
      <c r="AY691" s="246" t="s">
        <v>129</v>
      </c>
    </row>
    <row r="692" s="13" customFormat="1">
      <c r="A692" s="13"/>
      <c r="B692" s="226"/>
      <c r="C692" s="227"/>
      <c r="D692" s="219" t="s">
        <v>160</v>
      </c>
      <c r="E692" s="228" t="s">
        <v>21</v>
      </c>
      <c r="F692" s="229" t="s">
        <v>171</v>
      </c>
      <c r="G692" s="227"/>
      <c r="H692" s="228" t="s">
        <v>21</v>
      </c>
      <c r="I692" s="230"/>
      <c r="J692" s="227"/>
      <c r="K692" s="227"/>
      <c r="L692" s="231"/>
      <c r="M692" s="232"/>
      <c r="N692" s="233"/>
      <c r="O692" s="233"/>
      <c r="P692" s="233"/>
      <c r="Q692" s="233"/>
      <c r="R692" s="233"/>
      <c r="S692" s="233"/>
      <c r="T692" s="234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5" t="s">
        <v>160</v>
      </c>
      <c r="AU692" s="235" t="s">
        <v>86</v>
      </c>
      <c r="AV692" s="13" t="s">
        <v>84</v>
      </c>
      <c r="AW692" s="13" t="s">
        <v>36</v>
      </c>
      <c r="AX692" s="13" t="s">
        <v>76</v>
      </c>
      <c r="AY692" s="235" t="s">
        <v>129</v>
      </c>
    </row>
    <row r="693" s="14" customFormat="1">
      <c r="A693" s="14"/>
      <c r="B693" s="236"/>
      <c r="C693" s="237"/>
      <c r="D693" s="219" t="s">
        <v>160</v>
      </c>
      <c r="E693" s="238" t="s">
        <v>21</v>
      </c>
      <c r="F693" s="239" t="s">
        <v>174</v>
      </c>
      <c r="G693" s="237"/>
      <c r="H693" s="240">
        <v>18.239999999999998</v>
      </c>
      <c r="I693" s="241"/>
      <c r="J693" s="237"/>
      <c r="K693" s="237"/>
      <c r="L693" s="242"/>
      <c r="M693" s="243"/>
      <c r="N693" s="244"/>
      <c r="O693" s="244"/>
      <c r="P693" s="244"/>
      <c r="Q693" s="244"/>
      <c r="R693" s="244"/>
      <c r="S693" s="244"/>
      <c r="T693" s="24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6" t="s">
        <v>160</v>
      </c>
      <c r="AU693" s="246" t="s">
        <v>86</v>
      </c>
      <c r="AV693" s="14" t="s">
        <v>86</v>
      </c>
      <c r="AW693" s="14" t="s">
        <v>36</v>
      </c>
      <c r="AX693" s="14" t="s">
        <v>76</v>
      </c>
      <c r="AY693" s="246" t="s">
        <v>129</v>
      </c>
    </row>
    <row r="694" s="13" customFormat="1">
      <c r="A694" s="13"/>
      <c r="B694" s="226"/>
      <c r="C694" s="227"/>
      <c r="D694" s="219" t="s">
        <v>160</v>
      </c>
      <c r="E694" s="228" t="s">
        <v>21</v>
      </c>
      <c r="F694" s="229" t="s">
        <v>171</v>
      </c>
      <c r="G694" s="227"/>
      <c r="H694" s="228" t="s">
        <v>21</v>
      </c>
      <c r="I694" s="230"/>
      <c r="J694" s="227"/>
      <c r="K694" s="227"/>
      <c r="L694" s="231"/>
      <c r="M694" s="232"/>
      <c r="N694" s="233"/>
      <c r="O694" s="233"/>
      <c r="P694" s="233"/>
      <c r="Q694" s="233"/>
      <c r="R694" s="233"/>
      <c r="S694" s="233"/>
      <c r="T694" s="23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5" t="s">
        <v>160</v>
      </c>
      <c r="AU694" s="235" t="s">
        <v>86</v>
      </c>
      <c r="AV694" s="13" t="s">
        <v>84</v>
      </c>
      <c r="AW694" s="13" t="s">
        <v>36</v>
      </c>
      <c r="AX694" s="13" t="s">
        <v>76</v>
      </c>
      <c r="AY694" s="235" t="s">
        <v>129</v>
      </c>
    </row>
    <row r="695" s="14" customFormat="1">
      <c r="A695" s="14"/>
      <c r="B695" s="236"/>
      <c r="C695" s="237"/>
      <c r="D695" s="219" t="s">
        <v>160</v>
      </c>
      <c r="E695" s="238" t="s">
        <v>21</v>
      </c>
      <c r="F695" s="239" t="s">
        <v>175</v>
      </c>
      <c r="G695" s="237"/>
      <c r="H695" s="240">
        <v>15.810000000000001</v>
      </c>
      <c r="I695" s="241"/>
      <c r="J695" s="237"/>
      <c r="K695" s="237"/>
      <c r="L695" s="242"/>
      <c r="M695" s="243"/>
      <c r="N695" s="244"/>
      <c r="O695" s="244"/>
      <c r="P695" s="244"/>
      <c r="Q695" s="244"/>
      <c r="R695" s="244"/>
      <c r="S695" s="244"/>
      <c r="T695" s="24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6" t="s">
        <v>160</v>
      </c>
      <c r="AU695" s="246" t="s">
        <v>86</v>
      </c>
      <c r="AV695" s="14" t="s">
        <v>86</v>
      </c>
      <c r="AW695" s="14" t="s">
        <v>36</v>
      </c>
      <c r="AX695" s="14" t="s">
        <v>76</v>
      </c>
      <c r="AY695" s="246" t="s">
        <v>129</v>
      </c>
    </row>
    <row r="696" s="13" customFormat="1">
      <c r="A696" s="13"/>
      <c r="B696" s="226"/>
      <c r="C696" s="227"/>
      <c r="D696" s="219" t="s">
        <v>160</v>
      </c>
      <c r="E696" s="228" t="s">
        <v>21</v>
      </c>
      <c r="F696" s="229" t="s">
        <v>171</v>
      </c>
      <c r="G696" s="227"/>
      <c r="H696" s="228" t="s">
        <v>21</v>
      </c>
      <c r="I696" s="230"/>
      <c r="J696" s="227"/>
      <c r="K696" s="227"/>
      <c r="L696" s="231"/>
      <c r="M696" s="232"/>
      <c r="N696" s="233"/>
      <c r="O696" s="233"/>
      <c r="P696" s="233"/>
      <c r="Q696" s="233"/>
      <c r="R696" s="233"/>
      <c r="S696" s="233"/>
      <c r="T696" s="23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5" t="s">
        <v>160</v>
      </c>
      <c r="AU696" s="235" t="s">
        <v>86</v>
      </c>
      <c r="AV696" s="13" t="s">
        <v>84</v>
      </c>
      <c r="AW696" s="13" t="s">
        <v>36</v>
      </c>
      <c r="AX696" s="13" t="s">
        <v>76</v>
      </c>
      <c r="AY696" s="235" t="s">
        <v>129</v>
      </c>
    </row>
    <row r="697" s="14" customFormat="1">
      <c r="A697" s="14"/>
      <c r="B697" s="236"/>
      <c r="C697" s="237"/>
      <c r="D697" s="219" t="s">
        <v>160</v>
      </c>
      <c r="E697" s="238" t="s">
        <v>21</v>
      </c>
      <c r="F697" s="239" t="s">
        <v>176</v>
      </c>
      <c r="G697" s="237"/>
      <c r="H697" s="240">
        <v>20.27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6" t="s">
        <v>160</v>
      </c>
      <c r="AU697" s="246" t="s">
        <v>86</v>
      </c>
      <c r="AV697" s="14" t="s">
        <v>86</v>
      </c>
      <c r="AW697" s="14" t="s">
        <v>36</v>
      </c>
      <c r="AX697" s="14" t="s">
        <v>76</v>
      </c>
      <c r="AY697" s="246" t="s">
        <v>129</v>
      </c>
    </row>
    <row r="698" s="13" customFormat="1">
      <c r="A698" s="13"/>
      <c r="B698" s="226"/>
      <c r="C698" s="227"/>
      <c r="D698" s="219" t="s">
        <v>160</v>
      </c>
      <c r="E698" s="228" t="s">
        <v>21</v>
      </c>
      <c r="F698" s="229" t="s">
        <v>177</v>
      </c>
      <c r="G698" s="227"/>
      <c r="H698" s="228" t="s">
        <v>21</v>
      </c>
      <c r="I698" s="230"/>
      <c r="J698" s="227"/>
      <c r="K698" s="227"/>
      <c r="L698" s="231"/>
      <c r="M698" s="232"/>
      <c r="N698" s="233"/>
      <c r="O698" s="233"/>
      <c r="P698" s="233"/>
      <c r="Q698" s="233"/>
      <c r="R698" s="233"/>
      <c r="S698" s="233"/>
      <c r="T698" s="234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5" t="s">
        <v>160</v>
      </c>
      <c r="AU698" s="235" t="s">
        <v>86</v>
      </c>
      <c r="AV698" s="13" t="s">
        <v>84</v>
      </c>
      <c r="AW698" s="13" t="s">
        <v>36</v>
      </c>
      <c r="AX698" s="13" t="s">
        <v>76</v>
      </c>
      <c r="AY698" s="235" t="s">
        <v>129</v>
      </c>
    </row>
    <row r="699" s="14" customFormat="1">
      <c r="A699" s="14"/>
      <c r="B699" s="236"/>
      <c r="C699" s="237"/>
      <c r="D699" s="219" t="s">
        <v>160</v>
      </c>
      <c r="E699" s="238" t="s">
        <v>21</v>
      </c>
      <c r="F699" s="239" t="s">
        <v>178</v>
      </c>
      <c r="G699" s="237"/>
      <c r="H699" s="240">
        <v>7.0199999999999996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6" t="s">
        <v>160</v>
      </c>
      <c r="AU699" s="246" t="s">
        <v>86</v>
      </c>
      <c r="AV699" s="14" t="s">
        <v>86</v>
      </c>
      <c r="AW699" s="14" t="s">
        <v>36</v>
      </c>
      <c r="AX699" s="14" t="s">
        <v>76</v>
      </c>
      <c r="AY699" s="246" t="s">
        <v>129</v>
      </c>
    </row>
    <row r="700" s="13" customFormat="1">
      <c r="A700" s="13"/>
      <c r="B700" s="226"/>
      <c r="C700" s="227"/>
      <c r="D700" s="219" t="s">
        <v>160</v>
      </c>
      <c r="E700" s="228" t="s">
        <v>21</v>
      </c>
      <c r="F700" s="229" t="s">
        <v>179</v>
      </c>
      <c r="G700" s="227"/>
      <c r="H700" s="228" t="s">
        <v>21</v>
      </c>
      <c r="I700" s="230"/>
      <c r="J700" s="227"/>
      <c r="K700" s="227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160</v>
      </c>
      <c r="AU700" s="235" t="s">
        <v>86</v>
      </c>
      <c r="AV700" s="13" t="s">
        <v>84</v>
      </c>
      <c r="AW700" s="13" t="s">
        <v>36</v>
      </c>
      <c r="AX700" s="13" t="s">
        <v>76</v>
      </c>
      <c r="AY700" s="235" t="s">
        <v>129</v>
      </c>
    </row>
    <row r="701" s="14" customFormat="1">
      <c r="A701" s="14"/>
      <c r="B701" s="236"/>
      <c r="C701" s="237"/>
      <c r="D701" s="219" t="s">
        <v>160</v>
      </c>
      <c r="E701" s="238" t="s">
        <v>21</v>
      </c>
      <c r="F701" s="239" t="s">
        <v>180</v>
      </c>
      <c r="G701" s="237"/>
      <c r="H701" s="240">
        <v>1.26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6" t="s">
        <v>160</v>
      </c>
      <c r="AU701" s="246" t="s">
        <v>86</v>
      </c>
      <c r="AV701" s="14" t="s">
        <v>86</v>
      </c>
      <c r="AW701" s="14" t="s">
        <v>36</v>
      </c>
      <c r="AX701" s="14" t="s">
        <v>76</v>
      </c>
      <c r="AY701" s="246" t="s">
        <v>129</v>
      </c>
    </row>
    <row r="702" s="15" customFormat="1">
      <c r="A702" s="15"/>
      <c r="B702" s="247"/>
      <c r="C702" s="248"/>
      <c r="D702" s="219" t="s">
        <v>160</v>
      </c>
      <c r="E702" s="249" t="s">
        <v>21</v>
      </c>
      <c r="F702" s="250" t="s">
        <v>181</v>
      </c>
      <c r="G702" s="248"/>
      <c r="H702" s="251">
        <v>224.92000000000002</v>
      </c>
      <c r="I702" s="252"/>
      <c r="J702" s="248"/>
      <c r="K702" s="248"/>
      <c r="L702" s="253"/>
      <c r="M702" s="254"/>
      <c r="N702" s="255"/>
      <c r="O702" s="255"/>
      <c r="P702" s="255"/>
      <c r="Q702" s="255"/>
      <c r="R702" s="255"/>
      <c r="S702" s="255"/>
      <c r="T702" s="256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57" t="s">
        <v>160</v>
      </c>
      <c r="AU702" s="257" t="s">
        <v>86</v>
      </c>
      <c r="AV702" s="15" t="s">
        <v>137</v>
      </c>
      <c r="AW702" s="15" t="s">
        <v>36</v>
      </c>
      <c r="AX702" s="15" t="s">
        <v>84</v>
      </c>
      <c r="AY702" s="257" t="s">
        <v>129</v>
      </c>
    </row>
    <row r="703" s="2" customFormat="1" ht="16.5" customHeight="1">
      <c r="A703" s="40"/>
      <c r="B703" s="41"/>
      <c r="C703" s="206" t="s">
        <v>841</v>
      </c>
      <c r="D703" s="206" t="s">
        <v>132</v>
      </c>
      <c r="E703" s="207" t="s">
        <v>842</v>
      </c>
      <c r="F703" s="208" t="s">
        <v>843</v>
      </c>
      <c r="G703" s="209" t="s">
        <v>156</v>
      </c>
      <c r="H703" s="210">
        <v>224.91999999999999</v>
      </c>
      <c r="I703" s="211"/>
      <c r="J703" s="212">
        <f>ROUND(I703*H703,2)</f>
        <v>0</v>
      </c>
      <c r="K703" s="208" t="s">
        <v>136</v>
      </c>
      <c r="L703" s="46"/>
      <c r="M703" s="213" t="s">
        <v>21</v>
      </c>
      <c r="N703" s="214" t="s">
        <v>47</v>
      </c>
      <c r="O703" s="86"/>
      <c r="P703" s="215">
        <f>O703*H703</f>
        <v>0</v>
      </c>
      <c r="Q703" s="215">
        <v>1.0000000000000001E-05</v>
      </c>
      <c r="R703" s="215">
        <f>Q703*H703</f>
        <v>0.0022492000000000002</v>
      </c>
      <c r="S703" s="215">
        <v>0</v>
      </c>
      <c r="T703" s="216">
        <f>S703*H703</f>
        <v>0</v>
      </c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R703" s="217" t="s">
        <v>241</v>
      </c>
      <c r="AT703" s="217" t="s">
        <v>132</v>
      </c>
      <c r="AU703" s="217" t="s">
        <v>86</v>
      </c>
      <c r="AY703" s="19" t="s">
        <v>129</v>
      </c>
      <c r="BE703" s="218">
        <f>IF(N703="základní",J703,0)</f>
        <v>0</v>
      </c>
      <c r="BF703" s="218">
        <f>IF(N703="snížená",J703,0)</f>
        <v>0</v>
      </c>
      <c r="BG703" s="218">
        <f>IF(N703="zákl. přenesená",J703,0)</f>
        <v>0</v>
      </c>
      <c r="BH703" s="218">
        <f>IF(N703="sníž. přenesená",J703,0)</f>
        <v>0</v>
      </c>
      <c r="BI703" s="218">
        <f>IF(N703="nulová",J703,0)</f>
        <v>0</v>
      </c>
      <c r="BJ703" s="19" t="s">
        <v>84</v>
      </c>
      <c r="BK703" s="218">
        <f>ROUND(I703*H703,2)</f>
        <v>0</v>
      </c>
      <c r="BL703" s="19" t="s">
        <v>241</v>
      </c>
      <c r="BM703" s="217" t="s">
        <v>844</v>
      </c>
    </row>
    <row r="704" s="2" customFormat="1">
      <c r="A704" s="40"/>
      <c r="B704" s="41"/>
      <c r="C704" s="42"/>
      <c r="D704" s="219" t="s">
        <v>139</v>
      </c>
      <c r="E704" s="42"/>
      <c r="F704" s="220" t="s">
        <v>845</v>
      </c>
      <c r="G704" s="42"/>
      <c r="H704" s="42"/>
      <c r="I704" s="221"/>
      <c r="J704" s="42"/>
      <c r="K704" s="42"/>
      <c r="L704" s="46"/>
      <c r="M704" s="222"/>
      <c r="N704" s="223"/>
      <c r="O704" s="86"/>
      <c r="P704" s="86"/>
      <c r="Q704" s="86"/>
      <c r="R704" s="86"/>
      <c r="S704" s="86"/>
      <c r="T704" s="87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T704" s="19" t="s">
        <v>139</v>
      </c>
      <c r="AU704" s="19" t="s">
        <v>86</v>
      </c>
    </row>
    <row r="705" s="2" customFormat="1">
      <c r="A705" s="40"/>
      <c r="B705" s="41"/>
      <c r="C705" s="42"/>
      <c r="D705" s="224" t="s">
        <v>141</v>
      </c>
      <c r="E705" s="42"/>
      <c r="F705" s="225" t="s">
        <v>846</v>
      </c>
      <c r="G705" s="42"/>
      <c r="H705" s="42"/>
      <c r="I705" s="221"/>
      <c r="J705" s="42"/>
      <c r="K705" s="42"/>
      <c r="L705" s="46"/>
      <c r="M705" s="222"/>
      <c r="N705" s="223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141</v>
      </c>
      <c r="AU705" s="19" t="s">
        <v>86</v>
      </c>
    </row>
    <row r="706" s="13" customFormat="1">
      <c r="A706" s="13"/>
      <c r="B706" s="226"/>
      <c r="C706" s="227"/>
      <c r="D706" s="219" t="s">
        <v>160</v>
      </c>
      <c r="E706" s="228" t="s">
        <v>21</v>
      </c>
      <c r="F706" s="229" t="s">
        <v>161</v>
      </c>
      <c r="G706" s="227"/>
      <c r="H706" s="228" t="s">
        <v>21</v>
      </c>
      <c r="I706" s="230"/>
      <c r="J706" s="227"/>
      <c r="K706" s="227"/>
      <c r="L706" s="231"/>
      <c r="M706" s="232"/>
      <c r="N706" s="233"/>
      <c r="O706" s="233"/>
      <c r="P706" s="233"/>
      <c r="Q706" s="233"/>
      <c r="R706" s="233"/>
      <c r="S706" s="233"/>
      <c r="T706" s="23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5" t="s">
        <v>160</v>
      </c>
      <c r="AU706" s="235" t="s">
        <v>86</v>
      </c>
      <c r="AV706" s="13" t="s">
        <v>84</v>
      </c>
      <c r="AW706" s="13" t="s">
        <v>36</v>
      </c>
      <c r="AX706" s="13" t="s">
        <v>76</v>
      </c>
      <c r="AY706" s="235" t="s">
        <v>129</v>
      </c>
    </row>
    <row r="707" s="14" customFormat="1">
      <c r="A707" s="14"/>
      <c r="B707" s="236"/>
      <c r="C707" s="237"/>
      <c r="D707" s="219" t="s">
        <v>160</v>
      </c>
      <c r="E707" s="238" t="s">
        <v>21</v>
      </c>
      <c r="F707" s="239" t="s">
        <v>162</v>
      </c>
      <c r="G707" s="237"/>
      <c r="H707" s="240">
        <v>51.850000000000001</v>
      </c>
      <c r="I707" s="241"/>
      <c r="J707" s="237"/>
      <c r="K707" s="237"/>
      <c r="L707" s="242"/>
      <c r="M707" s="243"/>
      <c r="N707" s="244"/>
      <c r="O707" s="244"/>
      <c r="P707" s="244"/>
      <c r="Q707" s="244"/>
      <c r="R707" s="244"/>
      <c r="S707" s="244"/>
      <c r="T707" s="24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6" t="s">
        <v>160</v>
      </c>
      <c r="AU707" s="246" t="s">
        <v>86</v>
      </c>
      <c r="AV707" s="14" t="s">
        <v>86</v>
      </c>
      <c r="AW707" s="14" t="s">
        <v>36</v>
      </c>
      <c r="AX707" s="14" t="s">
        <v>76</v>
      </c>
      <c r="AY707" s="246" t="s">
        <v>129</v>
      </c>
    </row>
    <row r="708" s="13" customFormat="1">
      <c r="A708" s="13"/>
      <c r="B708" s="226"/>
      <c r="C708" s="227"/>
      <c r="D708" s="219" t="s">
        <v>160</v>
      </c>
      <c r="E708" s="228" t="s">
        <v>21</v>
      </c>
      <c r="F708" s="229" t="s">
        <v>163</v>
      </c>
      <c r="G708" s="227"/>
      <c r="H708" s="228" t="s">
        <v>21</v>
      </c>
      <c r="I708" s="230"/>
      <c r="J708" s="227"/>
      <c r="K708" s="227"/>
      <c r="L708" s="231"/>
      <c r="M708" s="232"/>
      <c r="N708" s="233"/>
      <c r="O708" s="233"/>
      <c r="P708" s="233"/>
      <c r="Q708" s="233"/>
      <c r="R708" s="233"/>
      <c r="S708" s="233"/>
      <c r="T708" s="23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5" t="s">
        <v>160</v>
      </c>
      <c r="AU708" s="235" t="s">
        <v>86</v>
      </c>
      <c r="AV708" s="13" t="s">
        <v>84</v>
      </c>
      <c r="AW708" s="13" t="s">
        <v>36</v>
      </c>
      <c r="AX708" s="13" t="s">
        <v>76</v>
      </c>
      <c r="AY708" s="235" t="s">
        <v>129</v>
      </c>
    </row>
    <row r="709" s="14" customFormat="1">
      <c r="A709" s="14"/>
      <c r="B709" s="236"/>
      <c r="C709" s="237"/>
      <c r="D709" s="219" t="s">
        <v>160</v>
      </c>
      <c r="E709" s="238" t="s">
        <v>21</v>
      </c>
      <c r="F709" s="239" t="s">
        <v>164</v>
      </c>
      <c r="G709" s="237"/>
      <c r="H709" s="240">
        <v>8.4000000000000004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6" t="s">
        <v>160</v>
      </c>
      <c r="AU709" s="246" t="s">
        <v>86</v>
      </c>
      <c r="AV709" s="14" t="s">
        <v>86</v>
      </c>
      <c r="AW709" s="14" t="s">
        <v>36</v>
      </c>
      <c r="AX709" s="14" t="s">
        <v>76</v>
      </c>
      <c r="AY709" s="246" t="s">
        <v>129</v>
      </c>
    </row>
    <row r="710" s="13" customFormat="1">
      <c r="A710" s="13"/>
      <c r="B710" s="226"/>
      <c r="C710" s="227"/>
      <c r="D710" s="219" t="s">
        <v>160</v>
      </c>
      <c r="E710" s="228" t="s">
        <v>21</v>
      </c>
      <c r="F710" s="229" t="s">
        <v>163</v>
      </c>
      <c r="G710" s="227"/>
      <c r="H710" s="228" t="s">
        <v>21</v>
      </c>
      <c r="I710" s="230"/>
      <c r="J710" s="227"/>
      <c r="K710" s="227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160</v>
      </c>
      <c r="AU710" s="235" t="s">
        <v>86</v>
      </c>
      <c r="AV710" s="13" t="s">
        <v>84</v>
      </c>
      <c r="AW710" s="13" t="s">
        <v>36</v>
      </c>
      <c r="AX710" s="13" t="s">
        <v>76</v>
      </c>
      <c r="AY710" s="235" t="s">
        <v>129</v>
      </c>
    </row>
    <row r="711" s="14" customFormat="1">
      <c r="A711" s="14"/>
      <c r="B711" s="236"/>
      <c r="C711" s="237"/>
      <c r="D711" s="219" t="s">
        <v>160</v>
      </c>
      <c r="E711" s="238" t="s">
        <v>21</v>
      </c>
      <c r="F711" s="239" t="s">
        <v>165</v>
      </c>
      <c r="G711" s="237"/>
      <c r="H711" s="240">
        <v>6.5599999999999996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6" t="s">
        <v>160</v>
      </c>
      <c r="AU711" s="246" t="s">
        <v>86</v>
      </c>
      <c r="AV711" s="14" t="s">
        <v>86</v>
      </c>
      <c r="AW711" s="14" t="s">
        <v>36</v>
      </c>
      <c r="AX711" s="14" t="s">
        <v>76</v>
      </c>
      <c r="AY711" s="246" t="s">
        <v>129</v>
      </c>
    </row>
    <row r="712" s="13" customFormat="1">
      <c r="A712" s="13"/>
      <c r="B712" s="226"/>
      <c r="C712" s="227"/>
      <c r="D712" s="219" t="s">
        <v>160</v>
      </c>
      <c r="E712" s="228" t="s">
        <v>21</v>
      </c>
      <c r="F712" s="229" t="s">
        <v>166</v>
      </c>
      <c r="G712" s="227"/>
      <c r="H712" s="228" t="s">
        <v>21</v>
      </c>
      <c r="I712" s="230"/>
      <c r="J712" s="227"/>
      <c r="K712" s="227"/>
      <c r="L712" s="231"/>
      <c r="M712" s="232"/>
      <c r="N712" s="233"/>
      <c r="O712" s="233"/>
      <c r="P712" s="233"/>
      <c r="Q712" s="233"/>
      <c r="R712" s="233"/>
      <c r="S712" s="233"/>
      <c r="T712" s="23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5" t="s">
        <v>160</v>
      </c>
      <c r="AU712" s="235" t="s">
        <v>86</v>
      </c>
      <c r="AV712" s="13" t="s">
        <v>84</v>
      </c>
      <c r="AW712" s="13" t="s">
        <v>36</v>
      </c>
      <c r="AX712" s="13" t="s">
        <v>76</v>
      </c>
      <c r="AY712" s="235" t="s">
        <v>129</v>
      </c>
    </row>
    <row r="713" s="14" customFormat="1">
      <c r="A713" s="14"/>
      <c r="B713" s="236"/>
      <c r="C713" s="237"/>
      <c r="D713" s="219" t="s">
        <v>160</v>
      </c>
      <c r="E713" s="238" t="s">
        <v>21</v>
      </c>
      <c r="F713" s="239" t="s">
        <v>167</v>
      </c>
      <c r="G713" s="237"/>
      <c r="H713" s="240">
        <v>17.600000000000001</v>
      </c>
      <c r="I713" s="241"/>
      <c r="J713" s="237"/>
      <c r="K713" s="237"/>
      <c r="L713" s="242"/>
      <c r="M713" s="243"/>
      <c r="N713" s="244"/>
      <c r="O713" s="244"/>
      <c r="P713" s="244"/>
      <c r="Q713" s="244"/>
      <c r="R713" s="244"/>
      <c r="S713" s="244"/>
      <c r="T713" s="24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6" t="s">
        <v>160</v>
      </c>
      <c r="AU713" s="246" t="s">
        <v>86</v>
      </c>
      <c r="AV713" s="14" t="s">
        <v>86</v>
      </c>
      <c r="AW713" s="14" t="s">
        <v>36</v>
      </c>
      <c r="AX713" s="14" t="s">
        <v>76</v>
      </c>
      <c r="AY713" s="246" t="s">
        <v>129</v>
      </c>
    </row>
    <row r="714" s="13" customFormat="1">
      <c r="A714" s="13"/>
      <c r="B714" s="226"/>
      <c r="C714" s="227"/>
      <c r="D714" s="219" t="s">
        <v>160</v>
      </c>
      <c r="E714" s="228" t="s">
        <v>21</v>
      </c>
      <c r="F714" s="229" t="s">
        <v>168</v>
      </c>
      <c r="G714" s="227"/>
      <c r="H714" s="228" t="s">
        <v>21</v>
      </c>
      <c r="I714" s="230"/>
      <c r="J714" s="227"/>
      <c r="K714" s="227"/>
      <c r="L714" s="231"/>
      <c r="M714" s="232"/>
      <c r="N714" s="233"/>
      <c r="O714" s="233"/>
      <c r="P714" s="233"/>
      <c r="Q714" s="233"/>
      <c r="R714" s="233"/>
      <c r="S714" s="233"/>
      <c r="T714" s="23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5" t="s">
        <v>160</v>
      </c>
      <c r="AU714" s="235" t="s">
        <v>86</v>
      </c>
      <c r="AV714" s="13" t="s">
        <v>84</v>
      </c>
      <c r="AW714" s="13" t="s">
        <v>36</v>
      </c>
      <c r="AX714" s="13" t="s">
        <v>76</v>
      </c>
      <c r="AY714" s="235" t="s">
        <v>129</v>
      </c>
    </row>
    <row r="715" s="14" customFormat="1">
      <c r="A715" s="14"/>
      <c r="B715" s="236"/>
      <c r="C715" s="237"/>
      <c r="D715" s="219" t="s">
        <v>160</v>
      </c>
      <c r="E715" s="238" t="s">
        <v>21</v>
      </c>
      <c r="F715" s="239" t="s">
        <v>169</v>
      </c>
      <c r="G715" s="237"/>
      <c r="H715" s="240">
        <v>12.75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6" t="s">
        <v>160</v>
      </c>
      <c r="AU715" s="246" t="s">
        <v>86</v>
      </c>
      <c r="AV715" s="14" t="s">
        <v>86</v>
      </c>
      <c r="AW715" s="14" t="s">
        <v>36</v>
      </c>
      <c r="AX715" s="14" t="s">
        <v>76</v>
      </c>
      <c r="AY715" s="246" t="s">
        <v>129</v>
      </c>
    </row>
    <row r="716" s="13" customFormat="1">
      <c r="A716" s="13"/>
      <c r="B716" s="226"/>
      <c r="C716" s="227"/>
      <c r="D716" s="219" t="s">
        <v>160</v>
      </c>
      <c r="E716" s="228" t="s">
        <v>21</v>
      </c>
      <c r="F716" s="229" t="s">
        <v>168</v>
      </c>
      <c r="G716" s="227"/>
      <c r="H716" s="228" t="s">
        <v>21</v>
      </c>
      <c r="I716" s="230"/>
      <c r="J716" s="227"/>
      <c r="K716" s="227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160</v>
      </c>
      <c r="AU716" s="235" t="s">
        <v>86</v>
      </c>
      <c r="AV716" s="13" t="s">
        <v>84</v>
      </c>
      <c r="AW716" s="13" t="s">
        <v>36</v>
      </c>
      <c r="AX716" s="13" t="s">
        <v>76</v>
      </c>
      <c r="AY716" s="235" t="s">
        <v>129</v>
      </c>
    </row>
    <row r="717" s="14" customFormat="1">
      <c r="A717" s="14"/>
      <c r="B717" s="236"/>
      <c r="C717" s="237"/>
      <c r="D717" s="219" t="s">
        <v>160</v>
      </c>
      <c r="E717" s="238" t="s">
        <v>21</v>
      </c>
      <c r="F717" s="239" t="s">
        <v>170</v>
      </c>
      <c r="G717" s="237"/>
      <c r="H717" s="240">
        <v>12.640000000000001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6" t="s">
        <v>160</v>
      </c>
      <c r="AU717" s="246" t="s">
        <v>86</v>
      </c>
      <c r="AV717" s="14" t="s">
        <v>86</v>
      </c>
      <c r="AW717" s="14" t="s">
        <v>36</v>
      </c>
      <c r="AX717" s="14" t="s">
        <v>76</v>
      </c>
      <c r="AY717" s="246" t="s">
        <v>129</v>
      </c>
    </row>
    <row r="718" s="13" customFormat="1">
      <c r="A718" s="13"/>
      <c r="B718" s="226"/>
      <c r="C718" s="227"/>
      <c r="D718" s="219" t="s">
        <v>160</v>
      </c>
      <c r="E718" s="228" t="s">
        <v>21</v>
      </c>
      <c r="F718" s="229" t="s">
        <v>171</v>
      </c>
      <c r="G718" s="227"/>
      <c r="H718" s="228" t="s">
        <v>21</v>
      </c>
      <c r="I718" s="230"/>
      <c r="J718" s="227"/>
      <c r="K718" s="227"/>
      <c r="L718" s="231"/>
      <c r="M718" s="232"/>
      <c r="N718" s="233"/>
      <c r="O718" s="233"/>
      <c r="P718" s="233"/>
      <c r="Q718" s="233"/>
      <c r="R718" s="233"/>
      <c r="S718" s="233"/>
      <c r="T718" s="23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5" t="s">
        <v>160</v>
      </c>
      <c r="AU718" s="235" t="s">
        <v>86</v>
      </c>
      <c r="AV718" s="13" t="s">
        <v>84</v>
      </c>
      <c r="AW718" s="13" t="s">
        <v>36</v>
      </c>
      <c r="AX718" s="13" t="s">
        <v>76</v>
      </c>
      <c r="AY718" s="235" t="s">
        <v>129</v>
      </c>
    </row>
    <row r="719" s="14" customFormat="1">
      <c r="A719" s="14"/>
      <c r="B719" s="236"/>
      <c r="C719" s="237"/>
      <c r="D719" s="219" t="s">
        <v>160</v>
      </c>
      <c r="E719" s="238" t="s">
        <v>21</v>
      </c>
      <c r="F719" s="239" t="s">
        <v>172</v>
      </c>
      <c r="G719" s="237"/>
      <c r="H719" s="240">
        <v>16.66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6" t="s">
        <v>160</v>
      </c>
      <c r="AU719" s="246" t="s">
        <v>86</v>
      </c>
      <c r="AV719" s="14" t="s">
        <v>86</v>
      </c>
      <c r="AW719" s="14" t="s">
        <v>36</v>
      </c>
      <c r="AX719" s="14" t="s">
        <v>76</v>
      </c>
      <c r="AY719" s="246" t="s">
        <v>129</v>
      </c>
    </row>
    <row r="720" s="13" customFormat="1">
      <c r="A720" s="13"/>
      <c r="B720" s="226"/>
      <c r="C720" s="227"/>
      <c r="D720" s="219" t="s">
        <v>160</v>
      </c>
      <c r="E720" s="228" t="s">
        <v>21</v>
      </c>
      <c r="F720" s="229" t="s">
        <v>171</v>
      </c>
      <c r="G720" s="227"/>
      <c r="H720" s="228" t="s">
        <v>21</v>
      </c>
      <c r="I720" s="230"/>
      <c r="J720" s="227"/>
      <c r="K720" s="227"/>
      <c r="L720" s="231"/>
      <c r="M720" s="232"/>
      <c r="N720" s="233"/>
      <c r="O720" s="233"/>
      <c r="P720" s="233"/>
      <c r="Q720" s="233"/>
      <c r="R720" s="233"/>
      <c r="S720" s="233"/>
      <c r="T720" s="23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5" t="s">
        <v>160</v>
      </c>
      <c r="AU720" s="235" t="s">
        <v>86</v>
      </c>
      <c r="AV720" s="13" t="s">
        <v>84</v>
      </c>
      <c r="AW720" s="13" t="s">
        <v>36</v>
      </c>
      <c r="AX720" s="13" t="s">
        <v>76</v>
      </c>
      <c r="AY720" s="235" t="s">
        <v>129</v>
      </c>
    </row>
    <row r="721" s="14" customFormat="1">
      <c r="A721" s="14"/>
      <c r="B721" s="236"/>
      <c r="C721" s="237"/>
      <c r="D721" s="219" t="s">
        <v>160</v>
      </c>
      <c r="E721" s="238" t="s">
        <v>21</v>
      </c>
      <c r="F721" s="239" t="s">
        <v>173</v>
      </c>
      <c r="G721" s="237"/>
      <c r="H721" s="240">
        <v>17.93</v>
      </c>
      <c r="I721" s="241"/>
      <c r="J721" s="237"/>
      <c r="K721" s="237"/>
      <c r="L721" s="242"/>
      <c r="M721" s="243"/>
      <c r="N721" s="244"/>
      <c r="O721" s="244"/>
      <c r="P721" s="244"/>
      <c r="Q721" s="244"/>
      <c r="R721" s="244"/>
      <c r="S721" s="244"/>
      <c r="T721" s="24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6" t="s">
        <v>160</v>
      </c>
      <c r="AU721" s="246" t="s">
        <v>86</v>
      </c>
      <c r="AV721" s="14" t="s">
        <v>86</v>
      </c>
      <c r="AW721" s="14" t="s">
        <v>36</v>
      </c>
      <c r="AX721" s="14" t="s">
        <v>76</v>
      </c>
      <c r="AY721" s="246" t="s">
        <v>129</v>
      </c>
    </row>
    <row r="722" s="13" customFormat="1">
      <c r="A722" s="13"/>
      <c r="B722" s="226"/>
      <c r="C722" s="227"/>
      <c r="D722" s="219" t="s">
        <v>160</v>
      </c>
      <c r="E722" s="228" t="s">
        <v>21</v>
      </c>
      <c r="F722" s="229" t="s">
        <v>171</v>
      </c>
      <c r="G722" s="227"/>
      <c r="H722" s="228" t="s">
        <v>21</v>
      </c>
      <c r="I722" s="230"/>
      <c r="J722" s="227"/>
      <c r="K722" s="227"/>
      <c r="L722" s="231"/>
      <c r="M722" s="232"/>
      <c r="N722" s="233"/>
      <c r="O722" s="233"/>
      <c r="P722" s="233"/>
      <c r="Q722" s="233"/>
      <c r="R722" s="233"/>
      <c r="S722" s="233"/>
      <c r="T722" s="23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5" t="s">
        <v>160</v>
      </c>
      <c r="AU722" s="235" t="s">
        <v>86</v>
      </c>
      <c r="AV722" s="13" t="s">
        <v>84</v>
      </c>
      <c r="AW722" s="13" t="s">
        <v>36</v>
      </c>
      <c r="AX722" s="13" t="s">
        <v>76</v>
      </c>
      <c r="AY722" s="235" t="s">
        <v>129</v>
      </c>
    </row>
    <row r="723" s="14" customFormat="1">
      <c r="A723" s="14"/>
      <c r="B723" s="236"/>
      <c r="C723" s="237"/>
      <c r="D723" s="219" t="s">
        <v>160</v>
      </c>
      <c r="E723" s="238" t="s">
        <v>21</v>
      </c>
      <c r="F723" s="239" t="s">
        <v>173</v>
      </c>
      <c r="G723" s="237"/>
      <c r="H723" s="240">
        <v>17.93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46" t="s">
        <v>160</v>
      </c>
      <c r="AU723" s="246" t="s">
        <v>86</v>
      </c>
      <c r="AV723" s="14" t="s">
        <v>86</v>
      </c>
      <c r="AW723" s="14" t="s">
        <v>36</v>
      </c>
      <c r="AX723" s="14" t="s">
        <v>76</v>
      </c>
      <c r="AY723" s="246" t="s">
        <v>129</v>
      </c>
    </row>
    <row r="724" s="13" customFormat="1">
      <c r="A724" s="13"/>
      <c r="B724" s="226"/>
      <c r="C724" s="227"/>
      <c r="D724" s="219" t="s">
        <v>160</v>
      </c>
      <c r="E724" s="228" t="s">
        <v>21</v>
      </c>
      <c r="F724" s="229" t="s">
        <v>171</v>
      </c>
      <c r="G724" s="227"/>
      <c r="H724" s="228" t="s">
        <v>21</v>
      </c>
      <c r="I724" s="230"/>
      <c r="J724" s="227"/>
      <c r="K724" s="227"/>
      <c r="L724" s="231"/>
      <c r="M724" s="232"/>
      <c r="N724" s="233"/>
      <c r="O724" s="233"/>
      <c r="P724" s="233"/>
      <c r="Q724" s="233"/>
      <c r="R724" s="233"/>
      <c r="S724" s="233"/>
      <c r="T724" s="23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5" t="s">
        <v>160</v>
      </c>
      <c r="AU724" s="235" t="s">
        <v>86</v>
      </c>
      <c r="AV724" s="13" t="s">
        <v>84</v>
      </c>
      <c r="AW724" s="13" t="s">
        <v>36</v>
      </c>
      <c r="AX724" s="13" t="s">
        <v>76</v>
      </c>
      <c r="AY724" s="235" t="s">
        <v>129</v>
      </c>
    </row>
    <row r="725" s="14" customFormat="1">
      <c r="A725" s="14"/>
      <c r="B725" s="236"/>
      <c r="C725" s="237"/>
      <c r="D725" s="219" t="s">
        <v>160</v>
      </c>
      <c r="E725" s="238" t="s">
        <v>21</v>
      </c>
      <c r="F725" s="239" t="s">
        <v>174</v>
      </c>
      <c r="G725" s="237"/>
      <c r="H725" s="240">
        <v>18.239999999999998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6" t="s">
        <v>160</v>
      </c>
      <c r="AU725" s="246" t="s">
        <v>86</v>
      </c>
      <c r="AV725" s="14" t="s">
        <v>86</v>
      </c>
      <c r="AW725" s="14" t="s">
        <v>36</v>
      </c>
      <c r="AX725" s="14" t="s">
        <v>76</v>
      </c>
      <c r="AY725" s="246" t="s">
        <v>129</v>
      </c>
    </row>
    <row r="726" s="13" customFormat="1">
      <c r="A726" s="13"/>
      <c r="B726" s="226"/>
      <c r="C726" s="227"/>
      <c r="D726" s="219" t="s">
        <v>160</v>
      </c>
      <c r="E726" s="228" t="s">
        <v>21</v>
      </c>
      <c r="F726" s="229" t="s">
        <v>171</v>
      </c>
      <c r="G726" s="227"/>
      <c r="H726" s="228" t="s">
        <v>21</v>
      </c>
      <c r="I726" s="230"/>
      <c r="J726" s="227"/>
      <c r="K726" s="227"/>
      <c r="L726" s="231"/>
      <c r="M726" s="232"/>
      <c r="N726" s="233"/>
      <c r="O726" s="233"/>
      <c r="P726" s="233"/>
      <c r="Q726" s="233"/>
      <c r="R726" s="233"/>
      <c r="S726" s="233"/>
      <c r="T726" s="23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5" t="s">
        <v>160</v>
      </c>
      <c r="AU726" s="235" t="s">
        <v>86</v>
      </c>
      <c r="AV726" s="13" t="s">
        <v>84</v>
      </c>
      <c r="AW726" s="13" t="s">
        <v>36</v>
      </c>
      <c r="AX726" s="13" t="s">
        <v>76</v>
      </c>
      <c r="AY726" s="235" t="s">
        <v>129</v>
      </c>
    </row>
    <row r="727" s="14" customFormat="1">
      <c r="A727" s="14"/>
      <c r="B727" s="236"/>
      <c r="C727" s="237"/>
      <c r="D727" s="219" t="s">
        <v>160</v>
      </c>
      <c r="E727" s="238" t="s">
        <v>21</v>
      </c>
      <c r="F727" s="239" t="s">
        <v>175</v>
      </c>
      <c r="G727" s="237"/>
      <c r="H727" s="240">
        <v>15.810000000000001</v>
      </c>
      <c r="I727" s="241"/>
      <c r="J727" s="237"/>
      <c r="K727" s="237"/>
      <c r="L727" s="242"/>
      <c r="M727" s="243"/>
      <c r="N727" s="244"/>
      <c r="O727" s="244"/>
      <c r="P727" s="244"/>
      <c r="Q727" s="244"/>
      <c r="R727" s="244"/>
      <c r="S727" s="244"/>
      <c r="T727" s="24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6" t="s">
        <v>160</v>
      </c>
      <c r="AU727" s="246" t="s">
        <v>86</v>
      </c>
      <c r="AV727" s="14" t="s">
        <v>86</v>
      </c>
      <c r="AW727" s="14" t="s">
        <v>36</v>
      </c>
      <c r="AX727" s="14" t="s">
        <v>76</v>
      </c>
      <c r="AY727" s="246" t="s">
        <v>129</v>
      </c>
    </row>
    <row r="728" s="13" customFormat="1">
      <c r="A728" s="13"/>
      <c r="B728" s="226"/>
      <c r="C728" s="227"/>
      <c r="D728" s="219" t="s">
        <v>160</v>
      </c>
      <c r="E728" s="228" t="s">
        <v>21</v>
      </c>
      <c r="F728" s="229" t="s">
        <v>171</v>
      </c>
      <c r="G728" s="227"/>
      <c r="H728" s="228" t="s">
        <v>21</v>
      </c>
      <c r="I728" s="230"/>
      <c r="J728" s="227"/>
      <c r="K728" s="227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160</v>
      </c>
      <c r="AU728" s="235" t="s">
        <v>86</v>
      </c>
      <c r="AV728" s="13" t="s">
        <v>84</v>
      </c>
      <c r="AW728" s="13" t="s">
        <v>36</v>
      </c>
      <c r="AX728" s="13" t="s">
        <v>76</v>
      </c>
      <c r="AY728" s="235" t="s">
        <v>129</v>
      </c>
    </row>
    <row r="729" s="14" customFormat="1">
      <c r="A729" s="14"/>
      <c r="B729" s="236"/>
      <c r="C729" s="237"/>
      <c r="D729" s="219" t="s">
        <v>160</v>
      </c>
      <c r="E729" s="238" t="s">
        <v>21</v>
      </c>
      <c r="F729" s="239" t="s">
        <v>176</v>
      </c>
      <c r="G729" s="237"/>
      <c r="H729" s="240">
        <v>20.27</v>
      </c>
      <c r="I729" s="241"/>
      <c r="J729" s="237"/>
      <c r="K729" s="237"/>
      <c r="L729" s="242"/>
      <c r="M729" s="243"/>
      <c r="N729" s="244"/>
      <c r="O729" s="244"/>
      <c r="P729" s="244"/>
      <c r="Q729" s="244"/>
      <c r="R729" s="244"/>
      <c r="S729" s="244"/>
      <c r="T729" s="24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6" t="s">
        <v>160</v>
      </c>
      <c r="AU729" s="246" t="s">
        <v>86</v>
      </c>
      <c r="AV729" s="14" t="s">
        <v>86</v>
      </c>
      <c r="AW729" s="14" t="s">
        <v>36</v>
      </c>
      <c r="AX729" s="14" t="s">
        <v>76</v>
      </c>
      <c r="AY729" s="246" t="s">
        <v>129</v>
      </c>
    </row>
    <row r="730" s="13" customFormat="1">
      <c r="A730" s="13"/>
      <c r="B730" s="226"/>
      <c r="C730" s="227"/>
      <c r="D730" s="219" t="s">
        <v>160</v>
      </c>
      <c r="E730" s="228" t="s">
        <v>21</v>
      </c>
      <c r="F730" s="229" t="s">
        <v>177</v>
      </c>
      <c r="G730" s="227"/>
      <c r="H730" s="228" t="s">
        <v>21</v>
      </c>
      <c r="I730" s="230"/>
      <c r="J730" s="227"/>
      <c r="K730" s="227"/>
      <c r="L730" s="231"/>
      <c r="M730" s="232"/>
      <c r="N730" s="233"/>
      <c r="O730" s="233"/>
      <c r="P730" s="233"/>
      <c r="Q730" s="233"/>
      <c r="R730" s="233"/>
      <c r="S730" s="233"/>
      <c r="T730" s="23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5" t="s">
        <v>160</v>
      </c>
      <c r="AU730" s="235" t="s">
        <v>86</v>
      </c>
      <c r="AV730" s="13" t="s">
        <v>84</v>
      </c>
      <c r="AW730" s="13" t="s">
        <v>36</v>
      </c>
      <c r="AX730" s="13" t="s">
        <v>76</v>
      </c>
      <c r="AY730" s="235" t="s">
        <v>129</v>
      </c>
    </row>
    <row r="731" s="14" customFormat="1">
      <c r="A731" s="14"/>
      <c r="B731" s="236"/>
      <c r="C731" s="237"/>
      <c r="D731" s="219" t="s">
        <v>160</v>
      </c>
      <c r="E731" s="238" t="s">
        <v>21</v>
      </c>
      <c r="F731" s="239" t="s">
        <v>178</v>
      </c>
      <c r="G731" s="237"/>
      <c r="H731" s="240">
        <v>7.0199999999999996</v>
      </c>
      <c r="I731" s="241"/>
      <c r="J731" s="237"/>
      <c r="K731" s="237"/>
      <c r="L731" s="242"/>
      <c r="M731" s="243"/>
      <c r="N731" s="244"/>
      <c r="O731" s="244"/>
      <c r="P731" s="244"/>
      <c r="Q731" s="244"/>
      <c r="R731" s="244"/>
      <c r="S731" s="244"/>
      <c r="T731" s="24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46" t="s">
        <v>160</v>
      </c>
      <c r="AU731" s="246" t="s">
        <v>86</v>
      </c>
      <c r="AV731" s="14" t="s">
        <v>86</v>
      </c>
      <c r="AW731" s="14" t="s">
        <v>36</v>
      </c>
      <c r="AX731" s="14" t="s">
        <v>76</v>
      </c>
      <c r="AY731" s="246" t="s">
        <v>129</v>
      </c>
    </row>
    <row r="732" s="13" customFormat="1">
      <c r="A732" s="13"/>
      <c r="B732" s="226"/>
      <c r="C732" s="227"/>
      <c r="D732" s="219" t="s">
        <v>160</v>
      </c>
      <c r="E732" s="228" t="s">
        <v>21</v>
      </c>
      <c r="F732" s="229" t="s">
        <v>179</v>
      </c>
      <c r="G732" s="227"/>
      <c r="H732" s="228" t="s">
        <v>21</v>
      </c>
      <c r="I732" s="230"/>
      <c r="J732" s="227"/>
      <c r="K732" s="227"/>
      <c r="L732" s="231"/>
      <c r="M732" s="232"/>
      <c r="N732" s="233"/>
      <c r="O732" s="233"/>
      <c r="P732" s="233"/>
      <c r="Q732" s="233"/>
      <c r="R732" s="233"/>
      <c r="S732" s="233"/>
      <c r="T732" s="23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5" t="s">
        <v>160</v>
      </c>
      <c r="AU732" s="235" t="s">
        <v>86</v>
      </c>
      <c r="AV732" s="13" t="s">
        <v>84</v>
      </c>
      <c r="AW732" s="13" t="s">
        <v>36</v>
      </c>
      <c r="AX732" s="13" t="s">
        <v>76</v>
      </c>
      <c r="AY732" s="235" t="s">
        <v>129</v>
      </c>
    </row>
    <row r="733" s="14" customFormat="1">
      <c r="A733" s="14"/>
      <c r="B733" s="236"/>
      <c r="C733" s="237"/>
      <c r="D733" s="219" t="s">
        <v>160</v>
      </c>
      <c r="E733" s="238" t="s">
        <v>21</v>
      </c>
      <c r="F733" s="239" t="s">
        <v>180</v>
      </c>
      <c r="G733" s="237"/>
      <c r="H733" s="240">
        <v>1.26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6" t="s">
        <v>160</v>
      </c>
      <c r="AU733" s="246" t="s">
        <v>86</v>
      </c>
      <c r="AV733" s="14" t="s">
        <v>86</v>
      </c>
      <c r="AW733" s="14" t="s">
        <v>36</v>
      </c>
      <c r="AX733" s="14" t="s">
        <v>76</v>
      </c>
      <c r="AY733" s="246" t="s">
        <v>129</v>
      </c>
    </row>
    <row r="734" s="15" customFormat="1">
      <c r="A734" s="15"/>
      <c r="B734" s="247"/>
      <c r="C734" s="248"/>
      <c r="D734" s="219" t="s">
        <v>160</v>
      </c>
      <c r="E734" s="249" t="s">
        <v>21</v>
      </c>
      <c r="F734" s="250" t="s">
        <v>181</v>
      </c>
      <c r="G734" s="248"/>
      <c r="H734" s="251">
        <v>224.92000000000002</v>
      </c>
      <c r="I734" s="252"/>
      <c r="J734" s="248"/>
      <c r="K734" s="248"/>
      <c r="L734" s="253"/>
      <c r="M734" s="254"/>
      <c r="N734" s="255"/>
      <c r="O734" s="255"/>
      <c r="P734" s="255"/>
      <c r="Q734" s="255"/>
      <c r="R734" s="255"/>
      <c r="S734" s="255"/>
      <c r="T734" s="256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57" t="s">
        <v>160</v>
      </c>
      <c r="AU734" s="257" t="s">
        <v>86</v>
      </c>
      <c r="AV734" s="15" t="s">
        <v>137</v>
      </c>
      <c r="AW734" s="15" t="s">
        <v>36</v>
      </c>
      <c r="AX734" s="15" t="s">
        <v>84</v>
      </c>
      <c r="AY734" s="257" t="s">
        <v>129</v>
      </c>
    </row>
    <row r="735" s="2" customFormat="1" ht="16.5" customHeight="1">
      <c r="A735" s="40"/>
      <c r="B735" s="41"/>
      <c r="C735" s="206" t="s">
        <v>847</v>
      </c>
      <c r="D735" s="206" t="s">
        <v>132</v>
      </c>
      <c r="E735" s="207" t="s">
        <v>848</v>
      </c>
      <c r="F735" s="208" t="s">
        <v>849</v>
      </c>
      <c r="G735" s="209" t="s">
        <v>156</v>
      </c>
      <c r="H735" s="210">
        <v>224.91999999999999</v>
      </c>
      <c r="I735" s="211"/>
      <c r="J735" s="212">
        <f>ROUND(I735*H735,2)</f>
        <v>0</v>
      </c>
      <c r="K735" s="208" t="s">
        <v>136</v>
      </c>
      <c r="L735" s="46"/>
      <c r="M735" s="213" t="s">
        <v>21</v>
      </c>
      <c r="N735" s="214" t="s">
        <v>47</v>
      </c>
      <c r="O735" s="86"/>
      <c r="P735" s="215">
        <f>O735*H735</f>
        <v>0</v>
      </c>
      <c r="Q735" s="215">
        <v>0.00029</v>
      </c>
      <c r="R735" s="215">
        <f>Q735*H735</f>
        <v>0.065226800000000001</v>
      </c>
      <c r="S735" s="215">
        <v>0</v>
      </c>
      <c r="T735" s="216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17" t="s">
        <v>241</v>
      </c>
      <c r="AT735" s="217" t="s">
        <v>132</v>
      </c>
      <c r="AU735" s="217" t="s">
        <v>86</v>
      </c>
      <c r="AY735" s="19" t="s">
        <v>129</v>
      </c>
      <c r="BE735" s="218">
        <f>IF(N735="základní",J735,0)</f>
        <v>0</v>
      </c>
      <c r="BF735" s="218">
        <f>IF(N735="snížená",J735,0)</f>
        <v>0</v>
      </c>
      <c r="BG735" s="218">
        <f>IF(N735="zákl. přenesená",J735,0)</f>
        <v>0</v>
      </c>
      <c r="BH735" s="218">
        <f>IF(N735="sníž. přenesená",J735,0)</f>
        <v>0</v>
      </c>
      <c r="BI735" s="218">
        <f>IF(N735="nulová",J735,0)</f>
        <v>0</v>
      </c>
      <c r="BJ735" s="19" t="s">
        <v>84</v>
      </c>
      <c r="BK735" s="218">
        <f>ROUND(I735*H735,2)</f>
        <v>0</v>
      </c>
      <c r="BL735" s="19" t="s">
        <v>241</v>
      </c>
      <c r="BM735" s="217" t="s">
        <v>850</v>
      </c>
    </row>
    <row r="736" s="2" customFormat="1">
      <c r="A736" s="40"/>
      <c r="B736" s="41"/>
      <c r="C736" s="42"/>
      <c r="D736" s="219" t="s">
        <v>139</v>
      </c>
      <c r="E736" s="42"/>
      <c r="F736" s="220" t="s">
        <v>851</v>
      </c>
      <c r="G736" s="42"/>
      <c r="H736" s="42"/>
      <c r="I736" s="221"/>
      <c r="J736" s="42"/>
      <c r="K736" s="42"/>
      <c r="L736" s="46"/>
      <c r="M736" s="222"/>
      <c r="N736" s="223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139</v>
      </c>
      <c r="AU736" s="19" t="s">
        <v>86</v>
      </c>
    </row>
    <row r="737" s="2" customFormat="1">
      <c r="A737" s="40"/>
      <c r="B737" s="41"/>
      <c r="C737" s="42"/>
      <c r="D737" s="224" t="s">
        <v>141</v>
      </c>
      <c r="E737" s="42"/>
      <c r="F737" s="225" t="s">
        <v>852</v>
      </c>
      <c r="G737" s="42"/>
      <c r="H737" s="42"/>
      <c r="I737" s="221"/>
      <c r="J737" s="42"/>
      <c r="K737" s="42"/>
      <c r="L737" s="46"/>
      <c r="M737" s="222"/>
      <c r="N737" s="223"/>
      <c r="O737" s="86"/>
      <c r="P737" s="86"/>
      <c r="Q737" s="86"/>
      <c r="R737" s="86"/>
      <c r="S737" s="86"/>
      <c r="T737" s="87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19" t="s">
        <v>141</v>
      </c>
      <c r="AU737" s="19" t="s">
        <v>86</v>
      </c>
    </row>
    <row r="738" s="13" customFormat="1">
      <c r="A738" s="13"/>
      <c r="B738" s="226"/>
      <c r="C738" s="227"/>
      <c r="D738" s="219" t="s">
        <v>160</v>
      </c>
      <c r="E738" s="228" t="s">
        <v>21</v>
      </c>
      <c r="F738" s="229" t="s">
        <v>161</v>
      </c>
      <c r="G738" s="227"/>
      <c r="H738" s="228" t="s">
        <v>21</v>
      </c>
      <c r="I738" s="230"/>
      <c r="J738" s="227"/>
      <c r="K738" s="227"/>
      <c r="L738" s="231"/>
      <c r="M738" s="232"/>
      <c r="N738" s="233"/>
      <c r="O738" s="233"/>
      <c r="P738" s="233"/>
      <c r="Q738" s="233"/>
      <c r="R738" s="233"/>
      <c r="S738" s="233"/>
      <c r="T738" s="23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5" t="s">
        <v>160</v>
      </c>
      <c r="AU738" s="235" t="s">
        <v>86</v>
      </c>
      <c r="AV738" s="13" t="s">
        <v>84</v>
      </c>
      <c r="AW738" s="13" t="s">
        <v>36</v>
      </c>
      <c r="AX738" s="13" t="s">
        <v>76</v>
      </c>
      <c r="AY738" s="235" t="s">
        <v>129</v>
      </c>
    </row>
    <row r="739" s="14" customFormat="1">
      <c r="A739" s="14"/>
      <c r="B739" s="236"/>
      <c r="C739" s="237"/>
      <c r="D739" s="219" t="s">
        <v>160</v>
      </c>
      <c r="E739" s="238" t="s">
        <v>21</v>
      </c>
      <c r="F739" s="239" t="s">
        <v>162</v>
      </c>
      <c r="G739" s="237"/>
      <c r="H739" s="240">
        <v>51.850000000000001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6" t="s">
        <v>160</v>
      </c>
      <c r="AU739" s="246" t="s">
        <v>86</v>
      </c>
      <c r="AV739" s="14" t="s">
        <v>86</v>
      </c>
      <c r="AW739" s="14" t="s">
        <v>36</v>
      </c>
      <c r="AX739" s="14" t="s">
        <v>76</v>
      </c>
      <c r="AY739" s="246" t="s">
        <v>129</v>
      </c>
    </row>
    <row r="740" s="13" customFormat="1">
      <c r="A740" s="13"/>
      <c r="B740" s="226"/>
      <c r="C740" s="227"/>
      <c r="D740" s="219" t="s">
        <v>160</v>
      </c>
      <c r="E740" s="228" t="s">
        <v>21</v>
      </c>
      <c r="F740" s="229" t="s">
        <v>163</v>
      </c>
      <c r="G740" s="227"/>
      <c r="H740" s="228" t="s">
        <v>21</v>
      </c>
      <c r="I740" s="230"/>
      <c r="J740" s="227"/>
      <c r="K740" s="227"/>
      <c r="L740" s="231"/>
      <c r="M740" s="232"/>
      <c r="N740" s="233"/>
      <c r="O740" s="233"/>
      <c r="P740" s="233"/>
      <c r="Q740" s="233"/>
      <c r="R740" s="233"/>
      <c r="S740" s="233"/>
      <c r="T740" s="23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5" t="s">
        <v>160</v>
      </c>
      <c r="AU740" s="235" t="s">
        <v>86</v>
      </c>
      <c r="AV740" s="13" t="s">
        <v>84</v>
      </c>
      <c r="AW740" s="13" t="s">
        <v>36</v>
      </c>
      <c r="AX740" s="13" t="s">
        <v>76</v>
      </c>
      <c r="AY740" s="235" t="s">
        <v>129</v>
      </c>
    </row>
    <row r="741" s="14" customFormat="1">
      <c r="A741" s="14"/>
      <c r="B741" s="236"/>
      <c r="C741" s="237"/>
      <c r="D741" s="219" t="s">
        <v>160</v>
      </c>
      <c r="E741" s="238" t="s">
        <v>21</v>
      </c>
      <c r="F741" s="239" t="s">
        <v>164</v>
      </c>
      <c r="G741" s="237"/>
      <c r="H741" s="240">
        <v>8.4000000000000004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6" t="s">
        <v>160</v>
      </c>
      <c r="AU741" s="246" t="s">
        <v>86</v>
      </c>
      <c r="AV741" s="14" t="s">
        <v>86</v>
      </c>
      <c r="AW741" s="14" t="s">
        <v>36</v>
      </c>
      <c r="AX741" s="14" t="s">
        <v>76</v>
      </c>
      <c r="AY741" s="246" t="s">
        <v>129</v>
      </c>
    </row>
    <row r="742" s="13" customFormat="1">
      <c r="A742" s="13"/>
      <c r="B742" s="226"/>
      <c r="C742" s="227"/>
      <c r="D742" s="219" t="s">
        <v>160</v>
      </c>
      <c r="E742" s="228" t="s">
        <v>21</v>
      </c>
      <c r="F742" s="229" t="s">
        <v>163</v>
      </c>
      <c r="G742" s="227"/>
      <c r="H742" s="228" t="s">
        <v>21</v>
      </c>
      <c r="I742" s="230"/>
      <c r="J742" s="227"/>
      <c r="K742" s="227"/>
      <c r="L742" s="231"/>
      <c r="M742" s="232"/>
      <c r="N742" s="233"/>
      <c r="O742" s="233"/>
      <c r="P742" s="233"/>
      <c r="Q742" s="233"/>
      <c r="R742" s="233"/>
      <c r="S742" s="233"/>
      <c r="T742" s="23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5" t="s">
        <v>160</v>
      </c>
      <c r="AU742" s="235" t="s">
        <v>86</v>
      </c>
      <c r="AV742" s="13" t="s">
        <v>84</v>
      </c>
      <c r="AW742" s="13" t="s">
        <v>36</v>
      </c>
      <c r="AX742" s="13" t="s">
        <v>76</v>
      </c>
      <c r="AY742" s="235" t="s">
        <v>129</v>
      </c>
    </row>
    <row r="743" s="14" customFormat="1">
      <c r="A743" s="14"/>
      <c r="B743" s="236"/>
      <c r="C743" s="237"/>
      <c r="D743" s="219" t="s">
        <v>160</v>
      </c>
      <c r="E743" s="238" t="s">
        <v>21</v>
      </c>
      <c r="F743" s="239" t="s">
        <v>165</v>
      </c>
      <c r="G743" s="237"/>
      <c r="H743" s="240">
        <v>6.5599999999999996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6" t="s">
        <v>160</v>
      </c>
      <c r="AU743" s="246" t="s">
        <v>86</v>
      </c>
      <c r="AV743" s="14" t="s">
        <v>86</v>
      </c>
      <c r="AW743" s="14" t="s">
        <v>36</v>
      </c>
      <c r="AX743" s="14" t="s">
        <v>76</v>
      </c>
      <c r="AY743" s="246" t="s">
        <v>129</v>
      </c>
    </row>
    <row r="744" s="13" customFormat="1">
      <c r="A744" s="13"/>
      <c r="B744" s="226"/>
      <c r="C744" s="227"/>
      <c r="D744" s="219" t="s">
        <v>160</v>
      </c>
      <c r="E744" s="228" t="s">
        <v>21</v>
      </c>
      <c r="F744" s="229" t="s">
        <v>166</v>
      </c>
      <c r="G744" s="227"/>
      <c r="H744" s="228" t="s">
        <v>21</v>
      </c>
      <c r="I744" s="230"/>
      <c r="J744" s="227"/>
      <c r="K744" s="227"/>
      <c r="L744" s="231"/>
      <c r="M744" s="232"/>
      <c r="N744" s="233"/>
      <c r="O744" s="233"/>
      <c r="P744" s="233"/>
      <c r="Q744" s="233"/>
      <c r="R744" s="233"/>
      <c r="S744" s="233"/>
      <c r="T744" s="23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5" t="s">
        <v>160</v>
      </c>
      <c r="AU744" s="235" t="s">
        <v>86</v>
      </c>
      <c r="AV744" s="13" t="s">
        <v>84</v>
      </c>
      <c r="AW744" s="13" t="s">
        <v>36</v>
      </c>
      <c r="AX744" s="13" t="s">
        <v>76</v>
      </c>
      <c r="AY744" s="235" t="s">
        <v>129</v>
      </c>
    </row>
    <row r="745" s="14" customFormat="1">
      <c r="A745" s="14"/>
      <c r="B745" s="236"/>
      <c r="C745" s="237"/>
      <c r="D745" s="219" t="s">
        <v>160</v>
      </c>
      <c r="E745" s="238" t="s">
        <v>21</v>
      </c>
      <c r="F745" s="239" t="s">
        <v>167</v>
      </c>
      <c r="G745" s="237"/>
      <c r="H745" s="240">
        <v>17.600000000000001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6" t="s">
        <v>160</v>
      </c>
      <c r="AU745" s="246" t="s">
        <v>86</v>
      </c>
      <c r="AV745" s="14" t="s">
        <v>86</v>
      </c>
      <c r="AW745" s="14" t="s">
        <v>36</v>
      </c>
      <c r="AX745" s="14" t="s">
        <v>76</v>
      </c>
      <c r="AY745" s="246" t="s">
        <v>129</v>
      </c>
    </row>
    <row r="746" s="13" customFormat="1">
      <c r="A746" s="13"/>
      <c r="B746" s="226"/>
      <c r="C746" s="227"/>
      <c r="D746" s="219" t="s">
        <v>160</v>
      </c>
      <c r="E746" s="228" t="s">
        <v>21</v>
      </c>
      <c r="F746" s="229" t="s">
        <v>168</v>
      </c>
      <c r="G746" s="227"/>
      <c r="H746" s="228" t="s">
        <v>21</v>
      </c>
      <c r="I746" s="230"/>
      <c r="J746" s="227"/>
      <c r="K746" s="227"/>
      <c r="L746" s="231"/>
      <c r="M746" s="232"/>
      <c r="N746" s="233"/>
      <c r="O746" s="233"/>
      <c r="P746" s="233"/>
      <c r="Q746" s="233"/>
      <c r="R746" s="233"/>
      <c r="S746" s="233"/>
      <c r="T746" s="23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5" t="s">
        <v>160</v>
      </c>
      <c r="AU746" s="235" t="s">
        <v>86</v>
      </c>
      <c r="AV746" s="13" t="s">
        <v>84</v>
      </c>
      <c r="AW746" s="13" t="s">
        <v>36</v>
      </c>
      <c r="AX746" s="13" t="s">
        <v>76</v>
      </c>
      <c r="AY746" s="235" t="s">
        <v>129</v>
      </c>
    </row>
    <row r="747" s="14" customFormat="1">
      <c r="A747" s="14"/>
      <c r="B747" s="236"/>
      <c r="C747" s="237"/>
      <c r="D747" s="219" t="s">
        <v>160</v>
      </c>
      <c r="E747" s="238" t="s">
        <v>21</v>
      </c>
      <c r="F747" s="239" t="s">
        <v>169</v>
      </c>
      <c r="G747" s="237"/>
      <c r="H747" s="240">
        <v>12.75</v>
      </c>
      <c r="I747" s="241"/>
      <c r="J747" s="237"/>
      <c r="K747" s="237"/>
      <c r="L747" s="242"/>
      <c r="M747" s="243"/>
      <c r="N747" s="244"/>
      <c r="O747" s="244"/>
      <c r="P747" s="244"/>
      <c r="Q747" s="244"/>
      <c r="R747" s="244"/>
      <c r="S747" s="244"/>
      <c r="T747" s="24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6" t="s">
        <v>160</v>
      </c>
      <c r="AU747" s="246" t="s">
        <v>86</v>
      </c>
      <c r="AV747" s="14" t="s">
        <v>86</v>
      </c>
      <c r="AW747" s="14" t="s">
        <v>36</v>
      </c>
      <c r="AX747" s="14" t="s">
        <v>76</v>
      </c>
      <c r="AY747" s="246" t="s">
        <v>129</v>
      </c>
    </row>
    <row r="748" s="13" customFormat="1">
      <c r="A748" s="13"/>
      <c r="B748" s="226"/>
      <c r="C748" s="227"/>
      <c r="D748" s="219" t="s">
        <v>160</v>
      </c>
      <c r="E748" s="228" t="s">
        <v>21</v>
      </c>
      <c r="F748" s="229" t="s">
        <v>168</v>
      </c>
      <c r="G748" s="227"/>
      <c r="H748" s="228" t="s">
        <v>21</v>
      </c>
      <c r="I748" s="230"/>
      <c r="J748" s="227"/>
      <c r="K748" s="227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160</v>
      </c>
      <c r="AU748" s="235" t="s">
        <v>86</v>
      </c>
      <c r="AV748" s="13" t="s">
        <v>84</v>
      </c>
      <c r="AW748" s="13" t="s">
        <v>36</v>
      </c>
      <c r="AX748" s="13" t="s">
        <v>76</v>
      </c>
      <c r="AY748" s="235" t="s">
        <v>129</v>
      </c>
    </row>
    <row r="749" s="14" customFormat="1">
      <c r="A749" s="14"/>
      <c r="B749" s="236"/>
      <c r="C749" s="237"/>
      <c r="D749" s="219" t="s">
        <v>160</v>
      </c>
      <c r="E749" s="238" t="s">
        <v>21</v>
      </c>
      <c r="F749" s="239" t="s">
        <v>170</v>
      </c>
      <c r="G749" s="237"/>
      <c r="H749" s="240">
        <v>12.640000000000001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6" t="s">
        <v>160</v>
      </c>
      <c r="AU749" s="246" t="s">
        <v>86</v>
      </c>
      <c r="AV749" s="14" t="s">
        <v>86</v>
      </c>
      <c r="AW749" s="14" t="s">
        <v>36</v>
      </c>
      <c r="AX749" s="14" t="s">
        <v>76</v>
      </c>
      <c r="AY749" s="246" t="s">
        <v>129</v>
      </c>
    </row>
    <row r="750" s="13" customFormat="1">
      <c r="A750" s="13"/>
      <c r="B750" s="226"/>
      <c r="C750" s="227"/>
      <c r="D750" s="219" t="s">
        <v>160</v>
      </c>
      <c r="E750" s="228" t="s">
        <v>21</v>
      </c>
      <c r="F750" s="229" t="s">
        <v>171</v>
      </c>
      <c r="G750" s="227"/>
      <c r="H750" s="228" t="s">
        <v>21</v>
      </c>
      <c r="I750" s="230"/>
      <c r="J750" s="227"/>
      <c r="K750" s="227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160</v>
      </c>
      <c r="AU750" s="235" t="s">
        <v>86</v>
      </c>
      <c r="AV750" s="13" t="s">
        <v>84</v>
      </c>
      <c r="AW750" s="13" t="s">
        <v>36</v>
      </c>
      <c r="AX750" s="13" t="s">
        <v>76</v>
      </c>
      <c r="AY750" s="235" t="s">
        <v>129</v>
      </c>
    </row>
    <row r="751" s="14" customFormat="1">
      <c r="A751" s="14"/>
      <c r="B751" s="236"/>
      <c r="C751" s="237"/>
      <c r="D751" s="219" t="s">
        <v>160</v>
      </c>
      <c r="E751" s="238" t="s">
        <v>21</v>
      </c>
      <c r="F751" s="239" t="s">
        <v>172</v>
      </c>
      <c r="G751" s="237"/>
      <c r="H751" s="240">
        <v>16.66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6" t="s">
        <v>160</v>
      </c>
      <c r="AU751" s="246" t="s">
        <v>86</v>
      </c>
      <c r="AV751" s="14" t="s">
        <v>86</v>
      </c>
      <c r="AW751" s="14" t="s">
        <v>36</v>
      </c>
      <c r="AX751" s="14" t="s">
        <v>76</v>
      </c>
      <c r="AY751" s="246" t="s">
        <v>129</v>
      </c>
    </row>
    <row r="752" s="13" customFormat="1">
      <c r="A752" s="13"/>
      <c r="B752" s="226"/>
      <c r="C752" s="227"/>
      <c r="D752" s="219" t="s">
        <v>160</v>
      </c>
      <c r="E752" s="228" t="s">
        <v>21</v>
      </c>
      <c r="F752" s="229" t="s">
        <v>171</v>
      </c>
      <c r="G752" s="227"/>
      <c r="H752" s="228" t="s">
        <v>21</v>
      </c>
      <c r="I752" s="230"/>
      <c r="J752" s="227"/>
      <c r="K752" s="227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160</v>
      </c>
      <c r="AU752" s="235" t="s">
        <v>86</v>
      </c>
      <c r="AV752" s="13" t="s">
        <v>84</v>
      </c>
      <c r="AW752" s="13" t="s">
        <v>36</v>
      </c>
      <c r="AX752" s="13" t="s">
        <v>76</v>
      </c>
      <c r="AY752" s="235" t="s">
        <v>129</v>
      </c>
    </row>
    <row r="753" s="14" customFormat="1">
      <c r="A753" s="14"/>
      <c r="B753" s="236"/>
      <c r="C753" s="237"/>
      <c r="D753" s="219" t="s">
        <v>160</v>
      </c>
      <c r="E753" s="238" t="s">
        <v>21</v>
      </c>
      <c r="F753" s="239" t="s">
        <v>173</v>
      </c>
      <c r="G753" s="237"/>
      <c r="H753" s="240">
        <v>17.93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6" t="s">
        <v>160</v>
      </c>
      <c r="AU753" s="246" t="s">
        <v>86</v>
      </c>
      <c r="AV753" s="14" t="s">
        <v>86</v>
      </c>
      <c r="AW753" s="14" t="s">
        <v>36</v>
      </c>
      <c r="AX753" s="14" t="s">
        <v>76</v>
      </c>
      <c r="AY753" s="246" t="s">
        <v>129</v>
      </c>
    </row>
    <row r="754" s="13" customFormat="1">
      <c r="A754" s="13"/>
      <c r="B754" s="226"/>
      <c r="C754" s="227"/>
      <c r="D754" s="219" t="s">
        <v>160</v>
      </c>
      <c r="E754" s="228" t="s">
        <v>21</v>
      </c>
      <c r="F754" s="229" t="s">
        <v>171</v>
      </c>
      <c r="G754" s="227"/>
      <c r="H754" s="228" t="s">
        <v>21</v>
      </c>
      <c r="I754" s="230"/>
      <c r="J754" s="227"/>
      <c r="K754" s="227"/>
      <c r="L754" s="231"/>
      <c r="M754" s="232"/>
      <c r="N754" s="233"/>
      <c r="O754" s="233"/>
      <c r="P754" s="233"/>
      <c r="Q754" s="233"/>
      <c r="R754" s="233"/>
      <c r="S754" s="233"/>
      <c r="T754" s="23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5" t="s">
        <v>160</v>
      </c>
      <c r="AU754" s="235" t="s">
        <v>86</v>
      </c>
      <c r="AV754" s="13" t="s">
        <v>84</v>
      </c>
      <c r="AW754" s="13" t="s">
        <v>36</v>
      </c>
      <c r="AX754" s="13" t="s">
        <v>76</v>
      </c>
      <c r="AY754" s="235" t="s">
        <v>129</v>
      </c>
    </row>
    <row r="755" s="14" customFormat="1">
      <c r="A755" s="14"/>
      <c r="B755" s="236"/>
      <c r="C755" s="237"/>
      <c r="D755" s="219" t="s">
        <v>160</v>
      </c>
      <c r="E755" s="238" t="s">
        <v>21</v>
      </c>
      <c r="F755" s="239" t="s">
        <v>173</v>
      </c>
      <c r="G755" s="237"/>
      <c r="H755" s="240">
        <v>17.93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6" t="s">
        <v>160</v>
      </c>
      <c r="AU755" s="246" t="s">
        <v>86</v>
      </c>
      <c r="AV755" s="14" t="s">
        <v>86</v>
      </c>
      <c r="AW755" s="14" t="s">
        <v>36</v>
      </c>
      <c r="AX755" s="14" t="s">
        <v>76</v>
      </c>
      <c r="AY755" s="246" t="s">
        <v>129</v>
      </c>
    </row>
    <row r="756" s="13" customFormat="1">
      <c r="A756" s="13"/>
      <c r="B756" s="226"/>
      <c r="C756" s="227"/>
      <c r="D756" s="219" t="s">
        <v>160</v>
      </c>
      <c r="E756" s="228" t="s">
        <v>21</v>
      </c>
      <c r="F756" s="229" t="s">
        <v>171</v>
      </c>
      <c r="G756" s="227"/>
      <c r="H756" s="228" t="s">
        <v>21</v>
      </c>
      <c r="I756" s="230"/>
      <c r="J756" s="227"/>
      <c r="K756" s="227"/>
      <c r="L756" s="231"/>
      <c r="M756" s="232"/>
      <c r="N756" s="233"/>
      <c r="O756" s="233"/>
      <c r="P756" s="233"/>
      <c r="Q756" s="233"/>
      <c r="R756" s="233"/>
      <c r="S756" s="233"/>
      <c r="T756" s="23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5" t="s">
        <v>160</v>
      </c>
      <c r="AU756" s="235" t="s">
        <v>86</v>
      </c>
      <c r="AV756" s="13" t="s">
        <v>84</v>
      </c>
      <c r="AW756" s="13" t="s">
        <v>36</v>
      </c>
      <c r="AX756" s="13" t="s">
        <v>76</v>
      </c>
      <c r="AY756" s="235" t="s">
        <v>129</v>
      </c>
    </row>
    <row r="757" s="14" customFormat="1">
      <c r="A757" s="14"/>
      <c r="B757" s="236"/>
      <c r="C757" s="237"/>
      <c r="D757" s="219" t="s">
        <v>160</v>
      </c>
      <c r="E757" s="238" t="s">
        <v>21</v>
      </c>
      <c r="F757" s="239" t="s">
        <v>174</v>
      </c>
      <c r="G757" s="237"/>
      <c r="H757" s="240">
        <v>18.239999999999998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6" t="s">
        <v>160</v>
      </c>
      <c r="AU757" s="246" t="s">
        <v>86</v>
      </c>
      <c r="AV757" s="14" t="s">
        <v>86</v>
      </c>
      <c r="AW757" s="14" t="s">
        <v>36</v>
      </c>
      <c r="AX757" s="14" t="s">
        <v>76</v>
      </c>
      <c r="AY757" s="246" t="s">
        <v>129</v>
      </c>
    </row>
    <row r="758" s="13" customFormat="1">
      <c r="A758" s="13"/>
      <c r="B758" s="226"/>
      <c r="C758" s="227"/>
      <c r="D758" s="219" t="s">
        <v>160</v>
      </c>
      <c r="E758" s="228" t="s">
        <v>21</v>
      </c>
      <c r="F758" s="229" t="s">
        <v>171</v>
      </c>
      <c r="G758" s="227"/>
      <c r="H758" s="228" t="s">
        <v>21</v>
      </c>
      <c r="I758" s="230"/>
      <c r="J758" s="227"/>
      <c r="K758" s="227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160</v>
      </c>
      <c r="AU758" s="235" t="s">
        <v>86</v>
      </c>
      <c r="AV758" s="13" t="s">
        <v>84</v>
      </c>
      <c r="AW758" s="13" t="s">
        <v>36</v>
      </c>
      <c r="AX758" s="13" t="s">
        <v>76</v>
      </c>
      <c r="AY758" s="235" t="s">
        <v>129</v>
      </c>
    </row>
    <row r="759" s="14" customFormat="1">
      <c r="A759" s="14"/>
      <c r="B759" s="236"/>
      <c r="C759" s="237"/>
      <c r="D759" s="219" t="s">
        <v>160</v>
      </c>
      <c r="E759" s="238" t="s">
        <v>21</v>
      </c>
      <c r="F759" s="239" t="s">
        <v>175</v>
      </c>
      <c r="G759" s="237"/>
      <c r="H759" s="240">
        <v>15.810000000000001</v>
      </c>
      <c r="I759" s="241"/>
      <c r="J759" s="237"/>
      <c r="K759" s="237"/>
      <c r="L759" s="242"/>
      <c r="M759" s="243"/>
      <c r="N759" s="244"/>
      <c r="O759" s="244"/>
      <c r="P759" s="244"/>
      <c r="Q759" s="244"/>
      <c r="R759" s="244"/>
      <c r="S759" s="244"/>
      <c r="T759" s="24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6" t="s">
        <v>160</v>
      </c>
      <c r="AU759" s="246" t="s">
        <v>86</v>
      </c>
      <c r="AV759" s="14" t="s">
        <v>86</v>
      </c>
      <c r="AW759" s="14" t="s">
        <v>36</v>
      </c>
      <c r="AX759" s="14" t="s">
        <v>76</v>
      </c>
      <c r="AY759" s="246" t="s">
        <v>129</v>
      </c>
    </row>
    <row r="760" s="13" customFormat="1">
      <c r="A760" s="13"/>
      <c r="B760" s="226"/>
      <c r="C760" s="227"/>
      <c r="D760" s="219" t="s">
        <v>160</v>
      </c>
      <c r="E760" s="228" t="s">
        <v>21</v>
      </c>
      <c r="F760" s="229" t="s">
        <v>171</v>
      </c>
      <c r="G760" s="227"/>
      <c r="H760" s="228" t="s">
        <v>21</v>
      </c>
      <c r="I760" s="230"/>
      <c r="J760" s="227"/>
      <c r="K760" s="227"/>
      <c r="L760" s="231"/>
      <c r="M760" s="232"/>
      <c r="N760" s="233"/>
      <c r="O760" s="233"/>
      <c r="P760" s="233"/>
      <c r="Q760" s="233"/>
      <c r="R760" s="233"/>
      <c r="S760" s="233"/>
      <c r="T760" s="23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5" t="s">
        <v>160</v>
      </c>
      <c r="AU760" s="235" t="s">
        <v>86</v>
      </c>
      <c r="AV760" s="13" t="s">
        <v>84</v>
      </c>
      <c r="AW760" s="13" t="s">
        <v>36</v>
      </c>
      <c r="AX760" s="13" t="s">
        <v>76</v>
      </c>
      <c r="AY760" s="235" t="s">
        <v>129</v>
      </c>
    </row>
    <row r="761" s="14" customFormat="1">
      <c r="A761" s="14"/>
      <c r="B761" s="236"/>
      <c r="C761" s="237"/>
      <c r="D761" s="219" t="s">
        <v>160</v>
      </c>
      <c r="E761" s="238" t="s">
        <v>21</v>
      </c>
      <c r="F761" s="239" t="s">
        <v>176</v>
      </c>
      <c r="G761" s="237"/>
      <c r="H761" s="240">
        <v>20.27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6" t="s">
        <v>160</v>
      </c>
      <c r="AU761" s="246" t="s">
        <v>86</v>
      </c>
      <c r="AV761" s="14" t="s">
        <v>86</v>
      </c>
      <c r="AW761" s="14" t="s">
        <v>36</v>
      </c>
      <c r="AX761" s="14" t="s">
        <v>76</v>
      </c>
      <c r="AY761" s="246" t="s">
        <v>129</v>
      </c>
    </row>
    <row r="762" s="13" customFormat="1">
      <c r="A762" s="13"/>
      <c r="B762" s="226"/>
      <c r="C762" s="227"/>
      <c r="D762" s="219" t="s">
        <v>160</v>
      </c>
      <c r="E762" s="228" t="s">
        <v>21</v>
      </c>
      <c r="F762" s="229" t="s">
        <v>177</v>
      </c>
      <c r="G762" s="227"/>
      <c r="H762" s="228" t="s">
        <v>21</v>
      </c>
      <c r="I762" s="230"/>
      <c r="J762" s="227"/>
      <c r="K762" s="227"/>
      <c r="L762" s="231"/>
      <c r="M762" s="232"/>
      <c r="N762" s="233"/>
      <c r="O762" s="233"/>
      <c r="P762" s="233"/>
      <c r="Q762" s="233"/>
      <c r="R762" s="233"/>
      <c r="S762" s="233"/>
      <c r="T762" s="23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5" t="s">
        <v>160</v>
      </c>
      <c r="AU762" s="235" t="s">
        <v>86</v>
      </c>
      <c r="AV762" s="13" t="s">
        <v>84</v>
      </c>
      <c r="AW762" s="13" t="s">
        <v>36</v>
      </c>
      <c r="AX762" s="13" t="s">
        <v>76</v>
      </c>
      <c r="AY762" s="235" t="s">
        <v>129</v>
      </c>
    </row>
    <row r="763" s="14" customFormat="1">
      <c r="A763" s="14"/>
      <c r="B763" s="236"/>
      <c r="C763" s="237"/>
      <c r="D763" s="219" t="s">
        <v>160</v>
      </c>
      <c r="E763" s="238" t="s">
        <v>21</v>
      </c>
      <c r="F763" s="239" t="s">
        <v>178</v>
      </c>
      <c r="G763" s="237"/>
      <c r="H763" s="240">
        <v>7.0199999999999996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6" t="s">
        <v>160</v>
      </c>
      <c r="AU763" s="246" t="s">
        <v>86</v>
      </c>
      <c r="AV763" s="14" t="s">
        <v>86</v>
      </c>
      <c r="AW763" s="14" t="s">
        <v>36</v>
      </c>
      <c r="AX763" s="14" t="s">
        <v>76</v>
      </c>
      <c r="AY763" s="246" t="s">
        <v>129</v>
      </c>
    </row>
    <row r="764" s="13" customFormat="1">
      <c r="A764" s="13"/>
      <c r="B764" s="226"/>
      <c r="C764" s="227"/>
      <c r="D764" s="219" t="s">
        <v>160</v>
      </c>
      <c r="E764" s="228" t="s">
        <v>21</v>
      </c>
      <c r="F764" s="229" t="s">
        <v>179</v>
      </c>
      <c r="G764" s="227"/>
      <c r="H764" s="228" t="s">
        <v>21</v>
      </c>
      <c r="I764" s="230"/>
      <c r="J764" s="227"/>
      <c r="K764" s="227"/>
      <c r="L764" s="231"/>
      <c r="M764" s="232"/>
      <c r="N764" s="233"/>
      <c r="O764" s="233"/>
      <c r="P764" s="233"/>
      <c r="Q764" s="233"/>
      <c r="R764" s="233"/>
      <c r="S764" s="233"/>
      <c r="T764" s="23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5" t="s">
        <v>160</v>
      </c>
      <c r="AU764" s="235" t="s">
        <v>86</v>
      </c>
      <c r="AV764" s="13" t="s">
        <v>84</v>
      </c>
      <c r="AW764" s="13" t="s">
        <v>36</v>
      </c>
      <c r="AX764" s="13" t="s">
        <v>76</v>
      </c>
      <c r="AY764" s="235" t="s">
        <v>129</v>
      </c>
    </row>
    <row r="765" s="14" customFormat="1">
      <c r="A765" s="14"/>
      <c r="B765" s="236"/>
      <c r="C765" s="237"/>
      <c r="D765" s="219" t="s">
        <v>160</v>
      </c>
      <c r="E765" s="238" t="s">
        <v>21</v>
      </c>
      <c r="F765" s="239" t="s">
        <v>180</v>
      </c>
      <c r="G765" s="237"/>
      <c r="H765" s="240">
        <v>1.26</v>
      </c>
      <c r="I765" s="241"/>
      <c r="J765" s="237"/>
      <c r="K765" s="237"/>
      <c r="L765" s="242"/>
      <c r="M765" s="243"/>
      <c r="N765" s="244"/>
      <c r="O765" s="244"/>
      <c r="P765" s="244"/>
      <c r="Q765" s="244"/>
      <c r="R765" s="244"/>
      <c r="S765" s="244"/>
      <c r="T765" s="24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6" t="s">
        <v>160</v>
      </c>
      <c r="AU765" s="246" t="s">
        <v>86</v>
      </c>
      <c r="AV765" s="14" t="s">
        <v>86</v>
      </c>
      <c r="AW765" s="14" t="s">
        <v>36</v>
      </c>
      <c r="AX765" s="14" t="s">
        <v>76</v>
      </c>
      <c r="AY765" s="246" t="s">
        <v>129</v>
      </c>
    </row>
    <row r="766" s="15" customFormat="1">
      <c r="A766" s="15"/>
      <c r="B766" s="247"/>
      <c r="C766" s="248"/>
      <c r="D766" s="219" t="s">
        <v>160</v>
      </c>
      <c r="E766" s="249" t="s">
        <v>21</v>
      </c>
      <c r="F766" s="250" t="s">
        <v>181</v>
      </c>
      <c r="G766" s="248"/>
      <c r="H766" s="251">
        <v>224.92000000000002</v>
      </c>
      <c r="I766" s="252"/>
      <c r="J766" s="248"/>
      <c r="K766" s="248"/>
      <c r="L766" s="253"/>
      <c r="M766" s="254"/>
      <c r="N766" s="255"/>
      <c r="O766" s="255"/>
      <c r="P766" s="255"/>
      <c r="Q766" s="255"/>
      <c r="R766" s="255"/>
      <c r="S766" s="255"/>
      <c r="T766" s="25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57" t="s">
        <v>160</v>
      </c>
      <c r="AU766" s="257" t="s">
        <v>86</v>
      </c>
      <c r="AV766" s="15" t="s">
        <v>137</v>
      </c>
      <c r="AW766" s="15" t="s">
        <v>36</v>
      </c>
      <c r="AX766" s="15" t="s">
        <v>84</v>
      </c>
      <c r="AY766" s="257" t="s">
        <v>129</v>
      </c>
    </row>
    <row r="767" s="2" customFormat="1" ht="16.5" customHeight="1">
      <c r="A767" s="40"/>
      <c r="B767" s="41"/>
      <c r="C767" s="206" t="s">
        <v>853</v>
      </c>
      <c r="D767" s="206" t="s">
        <v>132</v>
      </c>
      <c r="E767" s="207" t="s">
        <v>854</v>
      </c>
      <c r="F767" s="208" t="s">
        <v>855</v>
      </c>
      <c r="G767" s="209" t="s">
        <v>156</v>
      </c>
      <c r="H767" s="210">
        <v>224.91999999999999</v>
      </c>
      <c r="I767" s="211"/>
      <c r="J767" s="212">
        <f>ROUND(I767*H767,2)</f>
        <v>0</v>
      </c>
      <c r="K767" s="208" t="s">
        <v>136</v>
      </c>
      <c r="L767" s="46"/>
      <c r="M767" s="213" t="s">
        <v>21</v>
      </c>
      <c r="N767" s="214" t="s">
        <v>47</v>
      </c>
      <c r="O767" s="86"/>
      <c r="P767" s="215">
        <f>O767*H767</f>
        <v>0</v>
      </c>
      <c r="Q767" s="215">
        <v>0</v>
      </c>
      <c r="R767" s="215">
        <f>Q767*H767</f>
        <v>0</v>
      </c>
      <c r="S767" s="215">
        <v>0</v>
      </c>
      <c r="T767" s="216">
        <f>S767*H767</f>
        <v>0</v>
      </c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R767" s="217" t="s">
        <v>241</v>
      </c>
      <c r="AT767" s="217" t="s">
        <v>132</v>
      </c>
      <c r="AU767" s="217" t="s">
        <v>86</v>
      </c>
      <c r="AY767" s="19" t="s">
        <v>129</v>
      </c>
      <c r="BE767" s="218">
        <f>IF(N767="základní",J767,0)</f>
        <v>0</v>
      </c>
      <c r="BF767" s="218">
        <f>IF(N767="snížená",J767,0)</f>
        <v>0</v>
      </c>
      <c r="BG767" s="218">
        <f>IF(N767="zákl. přenesená",J767,0)</f>
        <v>0</v>
      </c>
      <c r="BH767" s="218">
        <f>IF(N767="sníž. přenesená",J767,0)</f>
        <v>0</v>
      </c>
      <c r="BI767" s="218">
        <f>IF(N767="nulová",J767,0)</f>
        <v>0</v>
      </c>
      <c r="BJ767" s="19" t="s">
        <v>84</v>
      </c>
      <c r="BK767" s="218">
        <f>ROUND(I767*H767,2)</f>
        <v>0</v>
      </c>
      <c r="BL767" s="19" t="s">
        <v>241</v>
      </c>
      <c r="BM767" s="217" t="s">
        <v>856</v>
      </c>
    </row>
    <row r="768" s="2" customFormat="1">
      <c r="A768" s="40"/>
      <c r="B768" s="41"/>
      <c r="C768" s="42"/>
      <c r="D768" s="219" t="s">
        <v>139</v>
      </c>
      <c r="E768" s="42"/>
      <c r="F768" s="220" t="s">
        <v>857</v>
      </c>
      <c r="G768" s="42"/>
      <c r="H768" s="42"/>
      <c r="I768" s="221"/>
      <c r="J768" s="42"/>
      <c r="K768" s="42"/>
      <c r="L768" s="46"/>
      <c r="M768" s="222"/>
      <c r="N768" s="223"/>
      <c r="O768" s="86"/>
      <c r="P768" s="86"/>
      <c r="Q768" s="86"/>
      <c r="R768" s="86"/>
      <c r="S768" s="86"/>
      <c r="T768" s="87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T768" s="19" t="s">
        <v>139</v>
      </c>
      <c r="AU768" s="19" t="s">
        <v>86</v>
      </c>
    </row>
    <row r="769" s="2" customFormat="1">
      <c r="A769" s="40"/>
      <c r="B769" s="41"/>
      <c r="C769" s="42"/>
      <c r="D769" s="224" t="s">
        <v>141</v>
      </c>
      <c r="E769" s="42"/>
      <c r="F769" s="225" t="s">
        <v>858</v>
      </c>
      <c r="G769" s="42"/>
      <c r="H769" s="42"/>
      <c r="I769" s="221"/>
      <c r="J769" s="42"/>
      <c r="K769" s="42"/>
      <c r="L769" s="46"/>
      <c r="M769" s="222"/>
      <c r="N769" s="223"/>
      <c r="O769" s="86"/>
      <c r="P769" s="86"/>
      <c r="Q769" s="86"/>
      <c r="R769" s="86"/>
      <c r="S769" s="86"/>
      <c r="T769" s="87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T769" s="19" t="s">
        <v>141</v>
      </c>
      <c r="AU769" s="19" t="s">
        <v>86</v>
      </c>
    </row>
    <row r="770" s="13" customFormat="1">
      <c r="A770" s="13"/>
      <c r="B770" s="226"/>
      <c r="C770" s="227"/>
      <c r="D770" s="219" t="s">
        <v>160</v>
      </c>
      <c r="E770" s="228" t="s">
        <v>21</v>
      </c>
      <c r="F770" s="229" t="s">
        <v>161</v>
      </c>
      <c r="G770" s="227"/>
      <c r="H770" s="228" t="s">
        <v>21</v>
      </c>
      <c r="I770" s="230"/>
      <c r="J770" s="227"/>
      <c r="K770" s="227"/>
      <c r="L770" s="231"/>
      <c r="M770" s="232"/>
      <c r="N770" s="233"/>
      <c r="O770" s="233"/>
      <c r="P770" s="233"/>
      <c r="Q770" s="233"/>
      <c r="R770" s="233"/>
      <c r="S770" s="233"/>
      <c r="T770" s="23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5" t="s">
        <v>160</v>
      </c>
      <c r="AU770" s="235" t="s">
        <v>86</v>
      </c>
      <c r="AV770" s="13" t="s">
        <v>84</v>
      </c>
      <c r="AW770" s="13" t="s">
        <v>36</v>
      </c>
      <c r="AX770" s="13" t="s">
        <v>76</v>
      </c>
      <c r="AY770" s="235" t="s">
        <v>129</v>
      </c>
    </row>
    <row r="771" s="14" customFormat="1">
      <c r="A771" s="14"/>
      <c r="B771" s="236"/>
      <c r="C771" s="237"/>
      <c r="D771" s="219" t="s">
        <v>160</v>
      </c>
      <c r="E771" s="238" t="s">
        <v>21</v>
      </c>
      <c r="F771" s="239" t="s">
        <v>162</v>
      </c>
      <c r="G771" s="237"/>
      <c r="H771" s="240">
        <v>51.850000000000001</v>
      </c>
      <c r="I771" s="241"/>
      <c r="J771" s="237"/>
      <c r="K771" s="237"/>
      <c r="L771" s="242"/>
      <c r="M771" s="243"/>
      <c r="N771" s="244"/>
      <c r="O771" s="244"/>
      <c r="P771" s="244"/>
      <c r="Q771" s="244"/>
      <c r="R771" s="244"/>
      <c r="S771" s="244"/>
      <c r="T771" s="24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46" t="s">
        <v>160</v>
      </c>
      <c r="AU771" s="246" t="s">
        <v>86</v>
      </c>
      <c r="AV771" s="14" t="s">
        <v>86</v>
      </c>
      <c r="AW771" s="14" t="s">
        <v>36</v>
      </c>
      <c r="AX771" s="14" t="s">
        <v>76</v>
      </c>
      <c r="AY771" s="246" t="s">
        <v>129</v>
      </c>
    </row>
    <row r="772" s="13" customFormat="1">
      <c r="A772" s="13"/>
      <c r="B772" s="226"/>
      <c r="C772" s="227"/>
      <c r="D772" s="219" t="s">
        <v>160</v>
      </c>
      <c r="E772" s="228" t="s">
        <v>21</v>
      </c>
      <c r="F772" s="229" t="s">
        <v>163</v>
      </c>
      <c r="G772" s="227"/>
      <c r="H772" s="228" t="s">
        <v>21</v>
      </c>
      <c r="I772" s="230"/>
      <c r="J772" s="227"/>
      <c r="K772" s="227"/>
      <c r="L772" s="231"/>
      <c r="M772" s="232"/>
      <c r="N772" s="233"/>
      <c r="O772" s="233"/>
      <c r="P772" s="233"/>
      <c r="Q772" s="233"/>
      <c r="R772" s="233"/>
      <c r="S772" s="233"/>
      <c r="T772" s="23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5" t="s">
        <v>160</v>
      </c>
      <c r="AU772" s="235" t="s">
        <v>86</v>
      </c>
      <c r="AV772" s="13" t="s">
        <v>84</v>
      </c>
      <c r="AW772" s="13" t="s">
        <v>36</v>
      </c>
      <c r="AX772" s="13" t="s">
        <v>76</v>
      </c>
      <c r="AY772" s="235" t="s">
        <v>129</v>
      </c>
    </row>
    <row r="773" s="14" customFormat="1">
      <c r="A773" s="14"/>
      <c r="B773" s="236"/>
      <c r="C773" s="237"/>
      <c r="D773" s="219" t="s">
        <v>160</v>
      </c>
      <c r="E773" s="238" t="s">
        <v>21</v>
      </c>
      <c r="F773" s="239" t="s">
        <v>164</v>
      </c>
      <c r="G773" s="237"/>
      <c r="H773" s="240">
        <v>8.4000000000000004</v>
      </c>
      <c r="I773" s="241"/>
      <c r="J773" s="237"/>
      <c r="K773" s="237"/>
      <c r="L773" s="242"/>
      <c r="M773" s="243"/>
      <c r="N773" s="244"/>
      <c r="O773" s="244"/>
      <c r="P773" s="244"/>
      <c r="Q773" s="244"/>
      <c r="R773" s="244"/>
      <c r="S773" s="244"/>
      <c r="T773" s="245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6" t="s">
        <v>160</v>
      </c>
      <c r="AU773" s="246" t="s">
        <v>86</v>
      </c>
      <c r="AV773" s="14" t="s">
        <v>86</v>
      </c>
      <c r="AW773" s="14" t="s">
        <v>36</v>
      </c>
      <c r="AX773" s="14" t="s">
        <v>76</v>
      </c>
      <c r="AY773" s="246" t="s">
        <v>129</v>
      </c>
    </row>
    <row r="774" s="13" customFormat="1">
      <c r="A774" s="13"/>
      <c r="B774" s="226"/>
      <c r="C774" s="227"/>
      <c r="D774" s="219" t="s">
        <v>160</v>
      </c>
      <c r="E774" s="228" t="s">
        <v>21</v>
      </c>
      <c r="F774" s="229" t="s">
        <v>163</v>
      </c>
      <c r="G774" s="227"/>
      <c r="H774" s="228" t="s">
        <v>21</v>
      </c>
      <c r="I774" s="230"/>
      <c r="J774" s="227"/>
      <c r="K774" s="227"/>
      <c r="L774" s="231"/>
      <c r="M774" s="232"/>
      <c r="N774" s="233"/>
      <c r="O774" s="233"/>
      <c r="P774" s="233"/>
      <c r="Q774" s="233"/>
      <c r="R774" s="233"/>
      <c r="S774" s="233"/>
      <c r="T774" s="234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5" t="s">
        <v>160</v>
      </c>
      <c r="AU774" s="235" t="s">
        <v>86</v>
      </c>
      <c r="AV774" s="13" t="s">
        <v>84</v>
      </c>
      <c r="AW774" s="13" t="s">
        <v>36</v>
      </c>
      <c r="AX774" s="13" t="s">
        <v>76</v>
      </c>
      <c r="AY774" s="235" t="s">
        <v>129</v>
      </c>
    </row>
    <row r="775" s="14" customFormat="1">
      <c r="A775" s="14"/>
      <c r="B775" s="236"/>
      <c r="C775" s="237"/>
      <c r="D775" s="219" t="s">
        <v>160</v>
      </c>
      <c r="E775" s="238" t="s">
        <v>21</v>
      </c>
      <c r="F775" s="239" t="s">
        <v>165</v>
      </c>
      <c r="G775" s="237"/>
      <c r="H775" s="240">
        <v>6.5599999999999996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6" t="s">
        <v>160</v>
      </c>
      <c r="AU775" s="246" t="s">
        <v>86</v>
      </c>
      <c r="AV775" s="14" t="s">
        <v>86</v>
      </c>
      <c r="AW775" s="14" t="s">
        <v>36</v>
      </c>
      <c r="AX775" s="14" t="s">
        <v>76</v>
      </c>
      <c r="AY775" s="246" t="s">
        <v>129</v>
      </c>
    </row>
    <row r="776" s="13" customFormat="1">
      <c r="A776" s="13"/>
      <c r="B776" s="226"/>
      <c r="C776" s="227"/>
      <c r="D776" s="219" t="s">
        <v>160</v>
      </c>
      <c r="E776" s="228" t="s">
        <v>21</v>
      </c>
      <c r="F776" s="229" t="s">
        <v>166</v>
      </c>
      <c r="G776" s="227"/>
      <c r="H776" s="228" t="s">
        <v>21</v>
      </c>
      <c r="I776" s="230"/>
      <c r="J776" s="227"/>
      <c r="K776" s="227"/>
      <c r="L776" s="231"/>
      <c r="M776" s="232"/>
      <c r="N776" s="233"/>
      <c r="O776" s="233"/>
      <c r="P776" s="233"/>
      <c r="Q776" s="233"/>
      <c r="R776" s="233"/>
      <c r="S776" s="233"/>
      <c r="T776" s="23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5" t="s">
        <v>160</v>
      </c>
      <c r="AU776" s="235" t="s">
        <v>86</v>
      </c>
      <c r="AV776" s="13" t="s">
        <v>84</v>
      </c>
      <c r="AW776" s="13" t="s">
        <v>36</v>
      </c>
      <c r="AX776" s="13" t="s">
        <v>76</v>
      </c>
      <c r="AY776" s="235" t="s">
        <v>129</v>
      </c>
    </row>
    <row r="777" s="14" customFormat="1">
      <c r="A777" s="14"/>
      <c r="B777" s="236"/>
      <c r="C777" s="237"/>
      <c r="D777" s="219" t="s">
        <v>160</v>
      </c>
      <c r="E777" s="238" t="s">
        <v>21</v>
      </c>
      <c r="F777" s="239" t="s">
        <v>167</v>
      </c>
      <c r="G777" s="237"/>
      <c r="H777" s="240">
        <v>17.600000000000001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6" t="s">
        <v>160</v>
      </c>
      <c r="AU777" s="246" t="s">
        <v>86</v>
      </c>
      <c r="AV777" s="14" t="s">
        <v>86</v>
      </c>
      <c r="AW777" s="14" t="s">
        <v>36</v>
      </c>
      <c r="AX777" s="14" t="s">
        <v>76</v>
      </c>
      <c r="AY777" s="246" t="s">
        <v>129</v>
      </c>
    </row>
    <row r="778" s="13" customFormat="1">
      <c r="A778" s="13"/>
      <c r="B778" s="226"/>
      <c r="C778" s="227"/>
      <c r="D778" s="219" t="s">
        <v>160</v>
      </c>
      <c r="E778" s="228" t="s">
        <v>21</v>
      </c>
      <c r="F778" s="229" t="s">
        <v>168</v>
      </c>
      <c r="G778" s="227"/>
      <c r="H778" s="228" t="s">
        <v>21</v>
      </c>
      <c r="I778" s="230"/>
      <c r="J778" s="227"/>
      <c r="K778" s="227"/>
      <c r="L778" s="231"/>
      <c r="M778" s="232"/>
      <c r="N778" s="233"/>
      <c r="O778" s="233"/>
      <c r="P778" s="233"/>
      <c r="Q778" s="233"/>
      <c r="R778" s="233"/>
      <c r="S778" s="233"/>
      <c r="T778" s="23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5" t="s">
        <v>160</v>
      </c>
      <c r="AU778" s="235" t="s">
        <v>86</v>
      </c>
      <c r="AV778" s="13" t="s">
        <v>84</v>
      </c>
      <c r="AW778" s="13" t="s">
        <v>36</v>
      </c>
      <c r="AX778" s="13" t="s">
        <v>76</v>
      </c>
      <c r="AY778" s="235" t="s">
        <v>129</v>
      </c>
    </row>
    <row r="779" s="14" customFormat="1">
      <c r="A779" s="14"/>
      <c r="B779" s="236"/>
      <c r="C779" s="237"/>
      <c r="D779" s="219" t="s">
        <v>160</v>
      </c>
      <c r="E779" s="238" t="s">
        <v>21</v>
      </c>
      <c r="F779" s="239" t="s">
        <v>169</v>
      </c>
      <c r="G779" s="237"/>
      <c r="H779" s="240">
        <v>12.75</v>
      </c>
      <c r="I779" s="241"/>
      <c r="J779" s="237"/>
      <c r="K779" s="237"/>
      <c r="L779" s="242"/>
      <c r="M779" s="243"/>
      <c r="N779" s="244"/>
      <c r="O779" s="244"/>
      <c r="P779" s="244"/>
      <c r="Q779" s="244"/>
      <c r="R779" s="244"/>
      <c r="S779" s="244"/>
      <c r="T779" s="245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6" t="s">
        <v>160</v>
      </c>
      <c r="AU779" s="246" t="s">
        <v>86</v>
      </c>
      <c r="AV779" s="14" t="s">
        <v>86</v>
      </c>
      <c r="AW779" s="14" t="s">
        <v>36</v>
      </c>
      <c r="AX779" s="14" t="s">
        <v>76</v>
      </c>
      <c r="AY779" s="246" t="s">
        <v>129</v>
      </c>
    </row>
    <row r="780" s="13" customFormat="1">
      <c r="A780" s="13"/>
      <c r="B780" s="226"/>
      <c r="C780" s="227"/>
      <c r="D780" s="219" t="s">
        <v>160</v>
      </c>
      <c r="E780" s="228" t="s">
        <v>21</v>
      </c>
      <c r="F780" s="229" t="s">
        <v>168</v>
      </c>
      <c r="G780" s="227"/>
      <c r="H780" s="228" t="s">
        <v>21</v>
      </c>
      <c r="I780" s="230"/>
      <c r="J780" s="227"/>
      <c r="K780" s="227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160</v>
      </c>
      <c r="AU780" s="235" t="s">
        <v>86</v>
      </c>
      <c r="AV780" s="13" t="s">
        <v>84</v>
      </c>
      <c r="AW780" s="13" t="s">
        <v>36</v>
      </c>
      <c r="AX780" s="13" t="s">
        <v>76</v>
      </c>
      <c r="AY780" s="235" t="s">
        <v>129</v>
      </c>
    </row>
    <row r="781" s="14" customFormat="1">
      <c r="A781" s="14"/>
      <c r="B781" s="236"/>
      <c r="C781" s="237"/>
      <c r="D781" s="219" t="s">
        <v>160</v>
      </c>
      <c r="E781" s="238" t="s">
        <v>21</v>
      </c>
      <c r="F781" s="239" t="s">
        <v>170</v>
      </c>
      <c r="G781" s="237"/>
      <c r="H781" s="240">
        <v>12.640000000000001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6" t="s">
        <v>160</v>
      </c>
      <c r="AU781" s="246" t="s">
        <v>86</v>
      </c>
      <c r="AV781" s="14" t="s">
        <v>86</v>
      </c>
      <c r="AW781" s="14" t="s">
        <v>36</v>
      </c>
      <c r="AX781" s="14" t="s">
        <v>76</v>
      </c>
      <c r="AY781" s="246" t="s">
        <v>129</v>
      </c>
    </row>
    <row r="782" s="13" customFormat="1">
      <c r="A782" s="13"/>
      <c r="B782" s="226"/>
      <c r="C782" s="227"/>
      <c r="D782" s="219" t="s">
        <v>160</v>
      </c>
      <c r="E782" s="228" t="s">
        <v>21</v>
      </c>
      <c r="F782" s="229" t="s">
        <v>171</v>
      </c>
      <c r="G782" s="227"/>
      <c r="H782" s="228" t="s">
        <v>21</v>
      </c>
      <c r="I782" s="230"/>
      <c r="J782" s="227"/>
      <c r="K782" s="227"/>
      <c r="L782" s="231"/>
      <c r="M782" s="232"/>
      <c r="N782" s="233"/>
      <c r="O782" s="233"/>
      <c r="P782" s="233"/>
      <c r="Q782" s="233"/>
      <c r="R782" s="233"/>
      <c r="S782" s="233"/>
      <c r="T782" s="23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5" t="s">
        <v>160</v>
      </c>
      <c r="AU782" s="235" t="s">
        <v>86</v>
      </c>
      <c r="AV782" s="13" t="s">
        <v>84</v>
      </c>
      <c r="AW782" s="13" t="s">
        <v>36</v>
      </c>
      <c r="AX782" s="13" t="s">
        <v>76</v>
      </c>
      <c r="AY782" s="235" t="s">
        <v>129</v>
      </c>
    </row>
    <row r="783" s="14" customFormat="1">
      <c r="A783" s="14"/>
      <c r="B783" s="236"/>
      <c r="C783" s="237"/>
      <c r="D783" s="219" t="s">
        <v>160</v>
      </c>
      <c r="E783" s="238" t="s">
        <v>21</v>
      </c>
      <c r="F783" s="239" t="s">
        <v>172</v>
      </c>
      <c r="G783" s="237"/>
      <c r="H783" s="240">
        <v>16.66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6" t="s">
        <v>160</v>
      </c>
      <c r="AU783" s="246" t="s">
        <v>86</v>
      </c>
      <c r="AV783" s="14" t="s">
        <v>86</v>
      </c>
      <c r="AW783" s="14" t="s">
        <v>36</v>
      </c>
      <c r="AX783" s="14" t="s">
        <v>76</v>
      </c>
      <c r="AY783" s="246" t="s">
        <v>129</v>
      </c>
    </row>
    <row r="784" s="13" customFormat="1">
      <c r="A784" s="13"/>
      <c r="B784" s="226"/>
      <c r="C784" s="227"/>
      <c r="D784" s="219" t="s">
        <v>160</v>
      </c>
      <c r="E784" s="228" t="s">
        <v>21</v>
      </c>
      <c r="F784" s="229" t="s">
        <v>171</v>
      </c>
      <c r="G784" s="227"/>
      <c r="H784" s="228" t="s">
        <v>21</v>
      </c>
      <c r="I784" s="230"/>
      <c r="J784" s="227"/>
      <c r="K784" s="227"/>
      <c r="L784" s="231"/>
      <c r="M784" s="232"/>
      <c r="N784" s="233"/>
      <c r="O784" s="233"/>
      <c r="P784" s="233"/>
      <c r="Q784" s="233"/>
      <c r="R784" s="233"/>
      <c r="S784" s="233"/>
      <c r="T784" s="23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5" t="s">
        <v>160</v>
      </c>
      <c r="AU784" s="235" t="s">
        <v>86</v>
      </c>
      <c r="AV784" s="13" t="s">
        <v>84</v>
      </c>
      <c r="AW784" s="13" t="s">
        <v>36</v>
      </c>
      <c r="AX784" s="13" t="s">
        <v>76</v>
      </c>
      <c r="AY784" s="235" t="s">
        <v>129</v>
      </c>
    </row>
    <row r="785" s="14" customFormat="1">
      <c r="A785" s="14"/>
      <c r="B785" s="236"/>
      <c r="C785" s="237"/>
      <c r="D785" s="219" t="s">
        <v>160</v>
      </c>
      <c r="E785" s="238" t="s">
        <v>21</v>
      </c>
      <c r="F785" s="239" t="s">
        <v>173</v>
      </c>
      <c r="G785" s="237"/>
      <c r="H785" s="240">
        <v>17.93</v>
      </c>
      <c r="I785" s="241"/>
      <c r="J785" s="237"/>
      <c r="K785" s="237"/>
      <c r="L785" s="242"/>
      <c r="M785" s="243"/>
      <c r="N785" s="244"/>
      <c r="O785" s="244"/>
      <c r="P785" s="244"/>
      <c r="Q785" s="244"/>
      <c r="R785" s="244"/>
      <c r="S785" s="244"/>
      <c r="T785" s="24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6" t="s">
        <v>160</v>
      </c>
      <c r="AU785" s="246" t="s">
        <v>86</v>
      </c>
      <c r="AV785" s="14" t="s">
        <v>86</v>
      </c>
      <c r="AW785" s="14" t="s">
        <v>36</v>
      </c>
      <c r="AX785" s="14" t="s">
        <v>76</v>
      </c>
      <c r="AY785" s="246" t="s">
        <v>129</v>
      </c>
    </row>
    <row r="786" s="13" customFormat="1">
      <c r="A786" s="13"/>
      <c r="B786" s="226"/>
      <c r="C786" s="227"/>
      <c r="D786" s="219" t="s">
        <v>160</v>
      </c>
      <c r="E786" s="228" t="s">
        <v>21</v>
      </c>
      <c r="F786" s="229" t="s">
        <v>171</v>
      </c>
      <c r="G786" s="227"/>
      <c r="H786" s="228" t="s">
        <v>21</v>
      </c>
      <c r="I786" s="230"/>
      <c r="J786" s="227"/>
      <c r="K786" s="227"/>
      <c r="L786" s="231"/>
      <c r="M786" s="232"/>
      <c r="N786" s="233"/>
      <c r="O786" s="233"/>
      <c r="P786" s="233"/>
      <c r="Q786" s="233"/>
      <c r="R786" s="233"/>
      <c r="S786" s="233"/>
      <c r="T786" s="23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5" t="s">
        <v>160</v>
      </c>
      <c r="AU786" s="235" t="s">
        <v>86</v>
      </c>
      <c r="AV786" s="13" t="s">
        <v>84</v>
      </c>
      <c r="AW786" s="13" t="s">
        <v>36</v>
      </c>
      <c r="AX786" s="13" t="s">
        <v>76</v>
      </c>
      <c r="AY786" s="235" t="s">
        <v>129</v>
      </c>
    </row>
    <row r="787" s="14" customFormat="1">
      <c r="A787" s="14"/>
      <c r="B787" s="236"/>
      <c r="C787" s="237"/>
      <c r="D787" s="219" t="s">
        <v>160</v>
      </c>
      <c r="E787" s="238" t="s">
        <v>21</v>
      </c>
      <c r="F787" s="239" t="s">
        <v>173</v>
      </c>
      <c r="G787" s="237"/>
      <c r="H787" s="240">
        <v>17.93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6" t="s">
        <v>160</v>
      </c>
      <c r="AU787" s="246" t="s">
        <v>86</v>
      </c>
      <c r="AV787" s="14" t="s">
        <v>86</v>
      </c>
      <c r="AW787" s="14" t="s">
        <v>36</v>
      </c>
      <c r="AX787" s="14" t="s">
        <v>76</v>
      </c>
      <c r="AY787" s="246" t="s">
        <v>129</v>
      </c>
    </row>
    <row r="788" s="13" customFormat="1">
      <c r="A788" s="13"/>
      <c r="B788" s="226"/>
      <c r="C788" s="227"/>
      <c r="D788" s="219" t="s">
        <v>160</v>
      </c>
      <c r="E788" s="228" t="s">
        <v>21</v>
      </c>
      <c r="F788" s="229" t="s">
        <v>171</v>
      </c>
      <c r="G788" s="227"/>
      <c r="H788" s="228" t="s">
        <v>21</v>
      </c>
      <c r="I788" s="230"/>
      <c r="J788" s="227"/>
      <c r="K788" s="227"/>
      <c r="L788" s="231"/>
      <c r="M788" s="232"/>
      <c r="N788" s="233"/>
      <c r="O788" s="233"/>
      <c r="P788" s="233"/>
      <c r="Q788" s="233"/>
      <c r="R788" s="233"/>
      <c r="S788" s="233"/>
      <c r="T788" s="23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5" t="s">
        <v>160</v>
      </c>
      <c r="AU788" s="235" t="s">
        <v>86</v>
      </c>
      <c r="AV788" s="13" t="s">
        <v>84</v>
      </c>
      <c r="AW788" s="13" t="s">
        <v>36</v>
      </c>
      <c r="AX788" s="13" t="s">
        <v>76</v>
      </c>
      <c r="AY788" s="235" t="s">
        <v>129</v>
      </c>
    </row>
    <row r="789" s="14" customFormat="1">
      <c r="A789" s="14"/>
      <c r="B789" s="236"/>
      <c r="C789" s="237"/>
      <c r="D789" s="219" t="s">
        <v>160</v>
      </c>
      <c r="E789" s="238" t="s">
        <v>21</v>
      </c>
      <c r="F789" s="239" t="s">
        <v>174</v>
      </c>
      <c r="G789" s="237"/>
      <c r="H789" s="240">
        <v>18.239999999999998</v>
      </c>
      <c r="I789" s="241"/>
      <c r="J789" s="237"/>
      <c r="K789" s="237"/>
      <c r="L789" s="242"/>
      <c r="M789" s="243"/>
      <c r="N789" s="244"/>
      <c r="O789" s="244"/>
      <c r="P789" s="244"/>
      <c r="Q789" s="244"/>
      <c r="R789" s="244"/>
      <c r="S789" s="244"/>
      <c r="T789" s="245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6" t="s">
        <v>160</v>
      </c>
      <c r="AU789" s="246" t="s">
        <v>86</v>
      </c>
      <c r="AV789" s="14" t="s">
        <v>86</v>
      </c>
      <c r="AW789" s="14" t="s">
        <v>36</v>
      </c>
      <c r="AX789" s="14" t="s">
        <v>76</v>
      </c>
      <c r="AY789" s="246" t="s">
        <v>129</v>
      </c>
    </row>
    <row r="790" s="13" customFormat="1">
      <c r="A790" s="13"/>
      <c r="B790" s="226"/>
      <c r="C790" s="227"/>
      <c r="D790" s="219" t="s">
        <v>160</v>
      </c>
      <c r="E790" s="228" t="s">
        <v>21</v>
      </c>
      <c r="F790" s="229" t="s">
        <v>171</v>
      </c>
      <c r="G790" s="227"/>
      <c r="H790" s="228" t="s">
        <v>21</v>
      </c>
      <c r="I790" s="230"/>
      <c r="J790" s="227"/>
      <c r="K790" s="227"/>
      <c r="L790" s="231"/>
      <c r="M790" s="232"/>
      <c r="N790" s="233"/>
      <c r="O790" s="233"/>
      <c r="P790" s="233"/>
      <c r="Q790" s="233"/>
      <c r="R790" s="233"/>
      <c r="S790" s="233"/>
      <c r="T790" s="23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5" t="s">
        <v>160</v>
      </c>
      <c r="AU790" s="235" t="s">
        <v>86</v>
      </c>
      <c r="AV790" s="13" t="s">
        <v>84</v>
      </c>
      <c r="AW790" s="13" t="s">
        <v>36</v>
      </c>
      <c r="AX790" s="13" t="s">
        <v>76</v>
      </c>
      <c r="AY790" s="235" t="s">
        <v>129</v>
      </c>
    </row>
    <row r="791" s="14" customFormat="1">
      <c r="A791" s="14"/>
      <c r="B791" s="236"/>
      <c r="C791" s="237"/>
      <c r="D791" s="219" t="s">
        <v>160</v>
      </c>
      <c r="E791" s="238" t="s">
        <v>21</v>
      </c>
      <c r="F791" s="239" t="s">
        <v>175</v>
      </c>
      <c r="G791" s="237"/>
      <c r="H791" s="240">
        <v>15.810000000000001</v>
      </c>
      <c r="I791" s="241"/>
      <c r="J791" s="237"/>
      <c r="K791" s="237"/>
      <c r="L791" s="242"/>
      <c r="M791" s="243"/>
      <c r="N791" s="244"/>
      <c r="O791" s="244"/>
      <c r="P791" s="244"/>
      <c r="Q791" s="244"/>
      <c r="R791" s="244"/>
      <c r="S791" s="244"/>
      <c r="T791" s="24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6" t="s">
        <v>160</v>
      </c>
      <c r="AU791" s="246" t="s">
        <v>86</v>
      </c>
      <c r="AV791" s="14" t="s">
        <v>86</v>
      </c>
      <c r="AW791" s="14" t="s">
        <v>36</v>
      </c>
      <c r="AX791" s="14" t="s">
        <v>76</v>
      </c>
      <c r="AY791" s="246" t="s">
        <v>129</v>
      </c>
    </row>
    <row r="792" s="13" customFormat="1">
      <c r="A792" s="13"/>
      <c r="B792" s="226"/>
      <c r="C792" s="227"/>
      <c r="D792" s="219" t="s">
        <v>160</v>
      </c>
      <c r="E792" s="228" t="s">
        <v>21</v>
      </c>
      <c r="F792" s="229" t="s">
        <v>171</v>
      </c>
      <c r="G792" s="227"/>
      <c r="H792" s="228" t="s">
        <v>21</v>
      </c>
      <c r="I792" s="230"/>
      <c r="J792" s="227"/>
      <c r="K792" s="227"/>
      <c r="L792" s="231"/>
      <c r="M792" s="232"/>
      <c r="N792" s="233"/>
      <c r="O792" s="233"/>
      <c r="P792" s="233"/>
      <c r="Q792" s="233"/>
      <c r="R792" s="233"/>
      <c r="S792" s="233"/>
      <c r="T792" s="23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5" t="s">
        <v>160</v>
      </c>
      <c r="AU792" s="235" t="s">
        <v>86</v>
      </c>
      <c r="AV792" s="13" t="s">
        <v>84</v>
      </c>
      <c r="AW792" s="13" t="s">
        <v>36</v>
      </c>
      <c r="AX792" s="13" t="s">
        <v>76</v>
      </c>
      <c r="AY792" s="235" t="s">
        <v>129</v>
      </c>
    </row>
    <row r="793" s="14" customFormat="1">
      <c r="A793" s="14"/>
      <c r="B793" s="236"/>
      <c r="C793" s="237"/>
      <c r="D793" s="219" t="s">
        <v>160</v>
      </c>
      <c r="E793" s="238" t="s">
        <v>21</v>
      </c>
      <c r="F793" s="239" t="s">
        <v>176</v>
      </c>
      <c r="G793" s="237"/>
      <c r="H793" s="240">
        <v>20.27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6" t="s">
        <v>160</v>
      </c>
      <c r="AU793" s="246" t="s">
        <v>86</v>
      </c>
      <c r="AV793" s="14" t="s">
        <v>86</v>
      </c>
      <c r="AW793" s="14" t="s">
        <v>36</v>
      </c>
      <c r="AX793" s="14" t="s">
        <v>76</v>
      </c>
      <c r="AY793" s="246" t="s">
        <v>129</v>
      </c>
    </row>
    <row r="794" s="13" customFormat="1">
      <c r="A794" s="13"/>
      <c r="B794" s="226"/>
      <c r="C794" s="227"/>
      <c r="D794" s="219" t="s">
        <v>160</v>
      </c>
      <c r="E794" s="228" t="s">
        <v>21</v>
      </c>
      <c r="F794" s="229" t="s">
        <v>177</v>
      </c>
      <c r="G794" s="227"/>
      <c r="H794" s="228" t="s">
        <v>21</v>
      </c>
      <c r="I794" s="230"/>
      <c r="J794" s="227"/>
      <c r="K794" s="227"/>
      <c r="L794" s="231"/>
      <c r="M794" s="232"/>
      <c r="N794" s="233"/>
      <c r="O794" s="233"/>
      <c r="P794" s="233"/>
      <c r="Q794" s="233"/>
      <c r="R794" s="233"/>
      <c r="S794" s="233"/>
      <c r="T794" s="23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5" t="s">
        <v>160</v>
      </c>
      <c r="AU794" s="235" t="s">
        <v>86</v>
      </c>
      <c r="AV794" s="13" t="s">
        <v>84</v>
      </c>
      <c r="AW794" s="13" t="s">
        <v>36</v>
      </c>
      <c r="AX794" s="13" t="s">
        <v>76</v>
      </c>
      <c r="AY794" s="235" t="s">
        <v>129</v>
      </c>
    </row>
    <row r="795" s="14" customFormat="1">
      <c r="A795" s="14"/>
      <c r="B795" s="236"/>
      <c r="C795" s="237"/>
      <c r="D795" s="219" t="s">
        <v>160</v>
      </c>
      <c r="E795" s="238" t="s">
        <v>21</v>
      </c>
      <c r="F795" s="239" t="s">
        <v>178</v>
      </c>
      <c r="G795" s="237"/>
      <c r="H795" s="240">
        <v>7.0199999999999996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6" t="s">
        <v>160</v>
      </c>
      <c r="AU795" s="246" t="s">
        <v>86</v>
      </c>
      <c r="AV795" s="14" t="s">
        <v>86</v>
      </c>
      <c r="AW795" s="14" t="s">
        <v>36</v>
      </c>
      <c r="AX795" s="14" t="s">
        <v>76</v>
      </c>
      <c r="AY795" s="246" t="s">
        <v>129</v>
      </c>
    </row>
    <row r="796" s="13" customFormat="1">
      <c r="A796" s="13"/>
      <c r="B796" s="226"/>
      <c r="C796" s="227"/>
      <c r="D796" s="219" t="s">
        <v>160</v>
      </c>
      <c r="E796" s="228" t="s">
        <v>21</v>
      </c>
      <c r="F796" s="229" t="s">
        <v>179</v>
      </c>
      <c r="G796" s="227"/>
      <c r="H796" s="228" t="s">
        <v>21</v>
      </c>
      <c r="I796" s="230"/>
      <c r="J796" s="227"/>
      <c r="K796" s="227"/>
      <c r="L796" s="231"/>
      <c r="M796" s="232"/>
      <c r="N796" s="233"/>
      <c r="O796" s="233"/>
      <c r="P796" s="233"/>
      <c r="Q796" s="233"/>
      <c r="R796" s="233"/>
      <c r="S796" s="233"/>
      <c r="T796" s="23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5" t="s">
        <v>160</v>
      </c>
      <c r="AU796" s="235" t="s">
        <v>86</v>
      </c>
      <c r="AV796" s="13" t="s">
        <v>84</v>
      </c>
      <c r="AW796" s="13" t="s">
        <v>36</v>
      </c>
      <c r="AX796" s="13" t="s">
        <v>76</v>
      </c>
      <c r="AY796" s="235" t="s">
        <v>129</v>
      </c>
    </row>
    <row r="797" s="14" customFormat="1">
      <c r="A797" s="14"/>
      <c r="B797" s="236"/>
      <c r="C797" s="237"/>
      <c r="D797" s="219" t="s">
        <v>160</v>
      </c>
      <c r="E797" s="238" t="s">
        <v>21</v>
      </c>
      <c r="F797" s="239" t="s">
        <v>180</v>
      </c>
      <c r="G797" s="237"/>
      <c r="H797" s="240">
        <v>1.26</v>
      </c>
      <c r="I797" s="241"/>
      <c r="J797" s="237"/>
      <c r="K797" s="237"/>
      <c r="L797" s="242"/>
      <c r="M797" s="243"/>
      <c r="N797" s="244"/>
      <c r="O797" s="244"/>
      <c r="P797" s="244"/>
      <c r="Q797" s="244"/>
      <c r="R797" s="244"/>
      <c r="S797" s="244"/>
      <c r="T797" s="245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6" t="s">
        <v>160</v>
      </c>
      <c r="AU797" s="246" t="s">
        <v>86</v>
      </c>
      <c r="AV797" s="14" t="s">
        <v>86</v>
      </c>
      <c r="AW797" s="14" t="s">
        <v>36</v>
      </c>
      <c r="AX797" s="14" t="s">
        <v>76</v>
      </c>
      <c r="AY797" s="246" t="s">
        <v>129</v>
      </c>
    </row>
    <row r="798" s="15" customFormat="1">
      <c r="A798" s="15"/>
      <c r="B798" s="247"/>
      <c r="C798" s="248"/>
      <c r="D798" s="219" t="s">
        <v>160</v>
      </c>
      <c r="E798" s="249" t="s">
        <v>21</v>
      </c>
      <c r="F798" s="250" t="s">
        <v>181</v>
      </c>
      <c r="G798" s="248"/>
      <c r="H798" s="251">
        <v>224.92000000000002</v>
      </c>
      <c r="I798" s="252"/>
      <c r="J798" s="248"/>
      <c r="K798" s="248"/>
      <c r="L798" s="253"/>
      <c r="M798" s="254"/>
      <c r="N798" s="255"/>
      <c r="O798" s="255"/>
      <c r="P798" s="255"/>
      <c r="Q798" s="255"/>
      <c r="R798" s="255"/>
      <c r="S798" s="255"/>
      <c r="T798" s="256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57" t="s">
        <v>160</v>
      </c>
      <c r="AU798" s="257" t="s">
        <v>86</v>
      </c>
      <c r="AV798" s="15" t="s">
        <v>137</v>
      </c>
      <c r="AW798" s="15" t="s">
        <v>36</v>
      </c>
      <c r="AX798" s="15" t="s">
        <v>84</v>
      </c>
      <c r="AY798" s="257" t="s">
        <v>129</v>
      </c>
    </row>
    <row r="799" s="2" customFormat="1" ht="16.5" customHeight="1">
      <c r="A799" s="40"/>
      <c r="B799" s="41"/>
      <c r="C799" s="206" t="s">
        <v>859</v>
      </c>
      <c r="D799" s="206" t="s">
        <v>132</v>
      </c>
      <c r="E799" s="207" t="s">
        <v>860</v>
      </c>
      <c r="F799" s="208" t="s">
        <v>861</v>
      </c>
      <c r="G799" s="209" t="s">
        <v>156</v>
      </c>
      <c r="H799" s="210">
        <v>224.91999999999999</v>
      </c>
      <c r="I799" s="211"/>
      <c r="J799" s="212">
        <f>ROUND(I799*H799,2)</f>
        <v>0</v>
      </c>
      <c r="K799" s="208" t="s">
        <v>136</v>
      </c>
      <c r="L799" s="46"/>
      <c r="M799" s="213" t="s">
        <v>21</v>
      </c>
      <c r="N799" s="214" t="s">
        <v>47</v>
      </c>
      <c r="O799" s="86"/>
      <c r="P799" s="215">
        <f>O799*H799</f>
        <v>0</v>
      </c>
      <c r="Q799" s="215">
        <v>1.0000000000000001E-05</v>
      </c>
      <c r="R799" s="215">
        <f>Q799*H799</f>
        <v>0.0022492000000000002</v>
      </c>
      <c r="S799" s="215">
        <v>0</v>
      </c>
      <c r="T799" s="216">
        <f>S799*H799</f>
        <v>0</v>
      </c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R799" s="217" t="s">
        <v>241</v>
      </c>
      <c r="AT799" s="217" t="s">
        <v>132</v>
      </c>
      <c r="AU799" s="217" t="s">
        <v>86</v>
      </c>
      <c r="AY799" s="19" t="s">
        <v>129</v>
      </c>
      <c r="BE799" s="218">
        <f>IF(N799="základní",J799,0)</f>
        <v>0</v>
      </c>
      <c r="BF799" s="218">
        <f>IF(N799="snížená",J799,0)</f>
        <v>0</v>
      </c>
      <c r="BG799" s="218">
        <f>IF(N799="zákl. přenesená",J799,0)</f>
        <v>0</v>
      </c>
      <c r="BH799" s="218">
        <f>IF(N799="sníž. přenesená",J799,0)</f>
        <v>0</v>
      </c>
      <c r="BI799" s="218">
        <f>IF(N799="nulová",J799,0)</f>
        <v>0</v>
      </c>
      <c r="BJ799" s="19" t="s">
        <v>84</v>
      </c>
      <c r="BK799" s="218">
        <f>ROUND(I799*H799,2)</f>
        <v>0</v>
      </c>
      <c r="BL799" s="19" t="s">
        <v>241</v>
      </c>
      <c r="BM799" s="217" t="s">
        <v>862</v>
      </c>
    </row>
    <row r="800" s="2" customFormat="1">
      <c r="A800" s="40"/>
      <c r="B800" s="41"/>
      <c r="C800" s="42"/>
      <c r="D800" s="219" t="s">
        <v>139</v>
      </c>
      <c r="E800" s="42"/>
      <c r="F800" s="220" t="s">
        <v>863</v>
      </c>
      <c r="G800" s="42"/>
      <c r="H800" s="42"/>
      <c r="I800" s="221"/>
      <c r="J800" s="42"/>
      <c r="K800" s="42"/>
      <c r="L800" s="46"/>
      <c r="M800" s="222"/>
      <c r="N800" s="223"/>
      <c r="O800" s="86"/>
      <c r="P800" s="86"/>
      <c r="Q800" s="86"/>
      <c r="R800" s="86"/>
      <c r="S800" s="86"/>
      <c r="T800" s="87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T800" s="19" t="s">
        <v>139</v>
      </c>
      <c r="AU800" s="19" t="s">
        <v>86</v>
      </c>
    </row>
    <row r="801" s="2" customFormat="1">
      <c r="A801" s="40"/>
      <c r="B801" s="41"/>
      <c r="C801" s="42"/>
      <c r="D801" s="224" t="s">
        <v>141</v>
      </c>
      <c r="E801" s="42"/>
      <c r="F801" s="225" t="s">
        <v>864</v>
      </c>
      <c r="G801" s="42"/>
      <c r="H801" s="42"/>
      <c r="I801" s="221"/>
      <c r="J801" s="42"/>
      <c r="K801" s="42"/>
      <c r="L801" s="46"/>
      <c r="M801" s="222"/>
      <c r="N801" s="223"/>
      <c r="O801" s="86"/>
      <c r="P801" s="86"/>
      <c r="Q801" s="86"/>
      <c r="R801" s="86"/>
      <c r="S801" s="86"/>
      <c r="T801" s="87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T801" s="19" t="s">
        <v>141</v>
      </c>
      <c r="AU801" s="19" t="s">
        <v>86</v>
      </c>
    </row>
    <row r="802" s="13" customFormat="1">
      <c r="A802" s="13"/>
      <c r="B802" s="226"/>
      <c r="C802" s="227"/>
      <c r="D802" s="219" t="s">
        <v>160</v>
      </c>
      <c r="E802" s="228" t="s">
        <v>21</v>
      </c>
      <c r="F802" s="229" t="s">
        <v>161</v>
      </c>
      <c r="G802" s="227"/>
      <c r="H802" s="228" t="s">
        <v>21</v>
      </c>
      <c r="I802" s="230"/>
      <c r="J802" s="227"/>
      <c r="K802" s="227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160</v>
      </c>
      <c r="AU802" s="235" t="s">
        <v>86</v>
      </c>
      <c r="AV802" s="13" t="s">
        <v>84</v>
      </c>
      <c r="AW802" s="13" t="s">
        <v>36</v>
      </c>
      <c r="AX802" s="13" t="s">
        <v>76</v>
      </c>
      <c r="AY802" s="235" t="s">
        <v>129</v>
      </c>
    </row>
    <row r="803" s="14" customFormat="1">
      <c r="A803" s="14"/>
      <c r="B803" s="236"/>
      <c r="C803" s="237"/>
      <c r="D803" s="219" t="s">
        <v>160</v>
      </c>
      <c r="E803" s="238" t="s">
        <v>21</v>
      </c>
      <c r="F803" s="239" t="s">
        <v>162</v>
      </c>
      <c r="G803" s="237"/>
      <c r="H803" s="240">
        <v>51.850000000000001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6" t="s">
        <v>160</v>
      </c>
      <c r="AU803" s="246" t="s">
        <v>86</v>
      </c>
      <c r="AV803" s="14" t="s">
        <v>86</v>
      </c>
      <c r="AW803" s="14" t="s">
        <v>36</v>
      </c>
      <c r="AX803" s="14" t="s">
        <v>76</v>
      </c>
      <c r="AY803" s="246" t="s">
        <v>129</v>
      </c>
    </row>
    <row r="804" s="13" customFormat="1">
      <c r="A804" s="13"/>
      <c r="B804" s="226"/>
      <c r="C804" s="227"/>
      <c r="D804" s="219" t="s">
        <v>160</v>
      </c>
      <c r="E804" s="228" t="s">
        <v>21</v>
      </c>
      <c r="F804" s="229" t="s">
        <v>163</v>
      </c>
      <c r="G804" s="227"/>
      <c r="H804" s="228" t="s">
        <v>21</v>
      </c>
      <c r="I804" s="230"/>
      <c r="J804" s="227"/>
      <c r="K804" s="227"/>
      <c r="L804" s="231"/>
      <c r="M804" s="232"/>
      <c r="N804" s="233"/>
      <c r="O804" s="233"/>
      <c r="P804" s="233"/>
      <c r="Q804" s="233"/>
      <c r="R804" s="233"/>
      <c r="S804" s="233"/>
      <c r="T804" s="23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5" t="s">
        <v>160</v>
      </c>
      <c r="AU804" s="235" t="s">
        <v>86</v>
      </c>
      <c r="AV804" s="13" t="s">
        <v>84</v>
      </c>
      <c r="AW804" s="13" t="s">
        <v>36</v>
      </c>
      <c r="AX804" s="13" t="s">
        <v>76</v>
      </c>
      <c r="AY804" s="235" t="s">
        <v>129</v>
      </c>
    </row>
    <row r="805" s="14" customFormat="1">
      <c r="A805" s="14"/>
      <c r="B805" s="236"/>
      <c r="C805" s="237"/>
      <c r="D805" s="219" t="s">
        <v>160</v>
      </c>
      <c r="E805" s="238" t="s">
        <v>21</v>
      </c>
      <c r="F805" s="239" t="s">
        <v>164</v>
      </c>
      <c r="G805" s="237"/>
      <c r="H805" s="240">
        <v>8.4000000000000004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6" t="s">
        <v>160</v>
      </c>
      <c r="AU805" s="246" t="s">
        <v>86</v>
      </c>
      <c r="AV805" s="14" t="s">
        <v>86</v>
      </c>
      <c r="AW805" s="14" t="s">
        <v>36</v>
      </c>
      <c r="AX805" s="14" t="s">
        <v>76</v>
      </c>
      <c r="AY805" s="246" t="s">
        <v>129</v>
      </c>
    </row>
    <row r="806" s="13" customFormat="1">
      <c r="A806" s="13"/>
      <c r="B806" s="226"/>
      <c r="C806" s="227"/>
      <c r="D806" s="219" t="s">
        <v>160</v>
      </c>
      <c r="E806" s="228" t="s">
        <v>21</v>
      </c>
      <c r="F806" s="229" t="s">
        <v>163</v>
      </c>
      <c r="G806" s="227"/>
      <c r="H806" s="228" t="s">
        <v>21</v>
      </c>
      <c r="I806" s="230"/>
      <c r="J806" s="227"/>
      <c r="K806" s="227"/>
      <c r="L806" s="231"/>
      <c r="M806" s="232"/>
      <c r="N806" s="233"/>
      <c r="O806" s="233"/>
      <c r="P806" s="233"/>
      <c r="Q806" s="233"/>
      <c r="R806" s="233"/>
      <c r="S806" s="233"/>
      <c r="T806" s="23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5" t="s">
        <v>160</v>
      </c>
      <c r="AU806" s="235" t="s">
        <v>86</v>
      </c>
      <c r="AV806" s="13" t="s">
        <v>84</v>
      </c>
      <c r="AW806" s="13" t="s">
        <v>36</v>
      </c>
      <c r="AX806" s="13" t="s">
        <v>76</v>
      </c>
      <c r="AY806" s="235" t="s">
        <v>129</v>
      </c>
    </row>
    <row r="807" s="14" customFormat="1">
      <c r="A807" s="14"/>
      <c r="B807" s="236"/>
      <c r="C807" s="237"/>
      <c r="D807" s="219" t="s">
        <v>160</v>
      </c>
      <c r="E807" s="238" t="s">
        <v>21</v>
      </c>
      <c r="F807" s="239" t="s">
        <v>165</v>
      </c>
      <c r="G807" s="237"/>
      <c r="H807" s="240">
        <v>6.5599999999999996</v>
      </c>
      <c r="I807" s="241"/>
      <c r="J807" s="237"/>
      <c r="K807" s="237"/>
      <c r="L807" s="242"/>
      <c r="M807" s="243"/>
      <c r="N807" s="244"/>
      <c r="O807" s="244"/>
      <c r="P807" s="244"/>
      <c r="Q807" s="244"/>
      <c r="R807" s="244"/>
      <c r="S807" s="244"/>
      <c r="T807" s="245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6" t="s">
        <v>160</v>
      </c>
      <c r="AU807" s="246" t="s">
        <v>86</v>
      </c>
      <c r="AV807" s="14" t="s">
        <v>86</v>
      </c>
      <c r="AW807" s="14" t="s">
        <v>36</v>
      </c>
      <c r="AX807" s="14" t="s">
        <v>76</v>
      </c>
      <c r="AY807" s="246" t="s">
        <v>129</v>
      </c>
    </row>
    <row r="808" s="13" customFormat="1">
      <c r="A808" s="13"/>
      <c r="B808" s="226"/>
      <c r="C808" s="227"/>
      <c r="D808" s="219" t="s">
        <v>160</v>
      </c>
      <c r="E808" s="228" t="s">
        <v>21</v>
      </c>
      <c r="F808" s="229" t="s">
        <v>166</v>
      </c>
      <c r="G808" s="227"/>
      <c r="H808" s="228" t="s">
        <v>21</v>
      </c>
      <c r="I808" s="230"/>
      <c r="J808" s="227"/>
      <c r="K808" s="227"/>
      <c r="L808" s="231"/>
      <c r="M808" s="232"/>
      <c r="N808" s="233"/>
      <c r="O808" s="233"/>
      <c r="P808" s="233"/>
      <c r="Q808" s="233"/>
      <c r="R808" s="233"/>
      <c r="S808" s="233"/>
      <c r="T808" s="23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5" t="s">
        <v>160</v>
      </c>
      <c r="AU808" s="235" t="s">
        <v>86</v>
      </c>
      <c r="AV808" s="13" t="s">
        <v>84</v>
      </c>
      <c r="AW808" s="13" t="s">
        <v>36</v>
      </c>
      <c r="AX808" s="13" t="s">
        <v>76</v>
      </c>
      <c r="AY808" s="235" t="s">
        <v>129</v>
      </c>
    </row>
    <row r="809" s="14" customFormat="1">
      <c r="A809" s="14"/>
      <c r="B809" s="236"/>
      <c r="C809" s="237"/>
      <c r="D809" s="219" t="s">
        <v>160</v>
      </c>
      <c r="E809" s="238" t="s">
        <v>21</v>
      </c>
      <c r="F809" s="239" t="s">
        <v>167</v>
      </c>
      <c r="G809" s="237"/>
      <c r="H809" s="240">
        <v>17.600000000000001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6" t="s">
        <v>160</v>
      </c>
      <c r="AU809" s="246" t="s">
        <v>86</v>
      </c>
      <c r="AV809" s="14" t="s">
        <v>86</v>
      </c>
      <c r="AW809" s="14" t="s">
        <v>36</v>
      </c>
      <c r="AX809" s="14" t="s">
        <v>76</v>
      </c>
      <c r="AY809" s="246" t="s">
        <v>129</v>
      </c>
    </row>
    <row r="810" s="13" customFormat="1">
      <c r="A810" s="13"/>
      <c r="B810" s="226"/>
      <c r="C810" s="227"/>
      <c r="D810" s="219" t="s">
        <v>160</v>
      </c>
      <c r="E810" s="228" t="s">
        <v>21</v>
      </c>
      <c r="F810" s="229" t="s">
        <v>168</v>
      </c>
      <c r="G810" s="227"/>
      <c r="H810" s="228" t="s">
        <v>21</v>
      </c>
      <c r="I810" s="230"/>
      <c r="J810" s="227"/>
      <c r="K810" s="227"/>
      <c r="L810" s="231"/>
      <c r="M810" s="232"/>
      <c r="N810" s="233"/>
      <c r="O810" s="233"/>
      <c r="P810" s="233"/>
      <c r="Q810" s="233"/>
      <c r="R810" s="233"/>
      <c r="S810" s="233"/>
      <c r="T810" s="23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5" t="s">
        <v>160</v>
      </c>
      <c r="AU810" s="235" t="s">
        <v>86</v>
      </c>
      <c r="AV810" s="13" t="s">
        <v>84</v>
      </c>
      <c r="AW810" s="13" t="s">
        <v>36</v>
      </c>
      <c r="AX810" s="13" t="s">
        <v>76</v>
      </c>
      <c r="AY810" s="235" t="s">
        <v>129</v>
      </c>
    </row>
    <row r="811" s="14" customFormat="1">
      <c r="A811" s="14"/>
      <c r="B811" s="236"/>
      <c r="C811" s="237"/>
      <c r="D811" s="219" t="s">
        <v>160</v>
      </c>
      <c r="E811" s="238" t="s">
        <v>21</v>
      </c>
      <c r="F811" s="239" t="s">
        <v>169</v>
      </c>
      <c r="G811" s="237"/>
      <c r="H811" s="240">
        <v>12.75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6" t="s">
        <v>160</v>
      </c>
      <c r="AU811" s="246" t="s">
        <v>86</v>
      </c>
      <c r="AV811" s="14" t="s">
        <v>86</v>
      </c>
      <c r="AW811" s="14" t="s">
        <v>36</v>
      </c>
      <c r="AX811" s="14" t="s">
        <v>76</v>
      </c>
      <c r="AY811" s="246" t="s">
        <v>129</v>
      </c>
    </row>
    <row r="812" s="13" customFormat="1">
      <c r="A812" s="13"/>
      <c r="B812" s="226"/>
      <c r="C812" s="227"/>
      <c r="D812" s="219" t="s">
        <v>160</v>
      </c>
      <c r="E812" s="228" t="s">
        <v>21</v>
      </c>
      <c r="F812" s="229" t="s">
        <v>168</v>
      </c>
      <c r="G812" s="227"/>
      <c r="H812" s="228" t="s">
        <v>21</v>
      </c>
      <c r="I812" s="230"/>
      <c r="J812" s="227"/>
      <c r="K812" s="227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160</v>
      </c>
      <c r="AU812" s="235" t="s">
        <v>86</v>
      </c>
      <c r="AV812" s="13" t="s">
        <v>84</v>
      </c>
      <c r="AW812" s="13" t="s">
        <v>36</v>
      </c>
      <c r="AX812" s="13" t="s">
        <v>76</v>
      </c>
      <c r="AY812" s="235" t="s">
        <v>129</v>
      </c>
    </row>
    <row r="813" s="14" customFormat="1">
      <c r="A813" s="14"/>
      <c r="B813" s="236"/>
      <c r="C813" s="237"/>
      <c r="D813" s="219" t="s">
        <v>160</v>
      </c>
      <c r="E813" s="238" t="s">
        <v>21</v>
      </c>
      <c r="F813" s="239" t="s">
        <v>170</v>
      </c>
      <c r="G813" s="237"/>
      <c r="H813" s="240">
        <v>12.640000000000001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6" t="s">
        <v>160</v>
      </c>
      <c r="AU813" s="246" t="s">
        <v>86</v>
      </c>
      <c r="AV813" s="14" t="s">
        <v>86</v>
      </c>
      <c r="AW813" s="14" t="s">
        <v>36</v>
      </c>
      <c r="AX813" s="14" t="s">
        <v>76</v>
      </c>
      <c r="AY813" s="246" t="s">
        <v>129</v>
      </c>
    </row>
    <row r="814" s="13" customFormat="1">
      <c r="A814" s="13"/>
      <c r="B814" s="226"/>
      <c r="C814" s="227"/>
      <c r="D814" s="219" t="s">
        <v>160</v>
      </c>
      <c r="E814" s="228" t="s">
        <v>21</v>
      </c>
      <c r="F814" s="229" t="s">
        <v>171</v>
      </c>
      <c r="G814" s="227"/>
      <c r="H814" s="228" t="s">
        <v>21</v>
      </c>
      <c r="I814" s="230"/>
      <c r="J814" s="227"/>
      <c r="K814" s="227"/>
      <c r="L814" s="231"/>
      <c r="M814" s="232"/>
      <c r="N814" s="233"/>
      <c r="O814" s="233"/>
      <c r="P814" s="233"/>
      <c r="Q814" s="233"/>
      <c r="R814" s="233"/>
      <c r="S814" s="233"/>
      <c r="T814" s="23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5" t="s">
        <v>160</v>
      </c>
      <c r="AU814" s="235" t="s">
        <v>86</v>
      </c>
      <c r="AV814" s="13" t="s">
        <v>84</v>
      </c>
      <c r="AW814" s="13" t="s">
        <v>36</v>
      </c>
      <c r="AX814" s="13" t="s">
        <v>76</v>
      </c>
      <c r="AY814" s="235" t="s">
        <v>129</v>
      </c>
    </row>
    <row r="815" s="14" customFormat="1">
      <c r="A815" s="14"/>
      <c r="B815" s="236"/>
      <c r="C815" s="237"/>
      <c r="D815" s="219" t="s">
        <v>160</v>
      </c>
      <c r="E815" s="238" t="s">
        <v>21</v>
      </c>
      <c r="F815" s="239" t="s">
        <v>172</v>
      </c>
      <c r="G815" s="237"/>
      <c r="H815" s="240">
        <v>16.66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6" t="s">
        <v>160</v>
      </c>
      <c r="AU815" s="246" t="s">
        <v>86</v>
      </c>
      <c r="AV815" s="14" t="s">
        <v>86</v>
      </c>
      <c r="AW815" s="14" t="s">
        <v>36</v>
      </c>
      <c r="AX815" s="14" t="s">
        <v>76</v>
      </c>
      <c r="AY815" s="246" t="s">
        <v>129</v>
      </c>
    </row>
    <row r="816" s="13" customFormat="1">
      <c r="A816" s="13"/>
      <c r="B816" s="226"/>
      <c r="C816" s="227"/>
      <c r="D816" s="219" t="s">
        <v>160</v>
      </c>
      <c r="E816" s="228" t="s">
        <v>21</v>
      </c>
      <c r="F816" s="229" t="s">
        <v>171</v>
      </c>
      <c r="G816" s="227"/>
      <c r="H816" s="228" t="s">
        <v>21</v>
      </c>
      <c r="I816" s="230"/>
      <c r="J816" s="227"/>
      <c r="K816" s="227"/>
      <c r="L816" s="231"/>
      <c r="M816" s="232"/>
      <c r="N816" s="233"/>
      <c r="O816" s="233"/>
      <c r="P816" s="233"/>
      <c r="Q816" s="233"/>
      <c r="R816" s="233"/>
      <c r="S816" s="233"/>
      <c r="T816" s="23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5" t="s">
        <v>160</v>
      </c>
      <c r="AU816" s="235" t="s">
        <v>86</v>
      </c>
      <c r="AV816" s="13" t="s">
        <v>84</v>
      </c>
      <c r="AW816" s="13" t="s">
        <v>36</v>
      </c>
      <c r="AX816" s="13" t="s">
        <v>76</v>
      </c>
      <c r="AY816" s="235" t="s">
        <v>129</v>
      </c>
    </row>
    <row r="817" s="14" customFormat="1">
      <c r="A817" s="14"/>
      <c r="B817" s="236"/>
      <c r="C817" s="237"/>
      <c r="D817" s="219" t="s">
        <v>160</v>
      </c>
      <c r="E817" s="238" t="s">
        <v>21</v>
      </c>
      <c r="F817" s="239" t="s">
        <v>173</v>
      </c>
      <c r="G817" s="237"/>
      <c r="H817" s="240">
        <v>17.93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6" t="s">
        <v>160</v>
      </c>
      <c r="AU817" s="246" t="s">
        <v>86</v>
      </c>
      <c r="AV817" s="14" t="s">
        <v>86</v>
      </c>
      <c r="AW817" s="14" t="s">
        <v>36</v>
      </c>
      <c r="AX817" s="14" t="s">
        <v>76</v>
      </c>
      <c r="AY817" s="246" t="s">
        <v>129</v>
      </c>
    </row>
    <row r="818" s="13" customFormat="1">
      <c r="A818" s="13"/>
      <c r="B818" s="226"/>
      <c r="C818" s="227"/>
      <c r="D818" s="219" t="s">
        <v>160</v>
      </c>
      <c r="E818" s="228" t="s">
        <v>21</v>
      </c>
      <c r="F818" s="229" t="s">
        <v>171</v>
      </c>
      <c r="G818" s="227"/>
      <c r="H818" s="228" t="s">
        <v>21</v>
      </c>
      <c r="I818" s="230"/>
      <c r="J818" s="227"/>
      <c r="K818" s="227"/>
      <c r="L818" s="231"/>
      <c r="M818" s="232"/>
      <c r="N818" s="233"/>
      <c r="O818" s="233"/>
      <c r="P818" s="233"/>
      <c r="Q818" s="233"/>
      <c r="R818" s="233"/>
      <c r="S818" s="233"/>
      <c r="T818" s="23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5" t="s">
        <v>160</v>
      </c>
      <c r="AU818" s="235" t="s">
        <v>86</v>
      </c>
      <c r="AV818" s="13" t="s">
        <v>84</v>
      </c>
      <c r="AW818" s="13" t="s">
        <v>36</v>
      </c>
      <c r="AX818" s="13" t="s">
        <v>76</v>
      </c>
      <c r="AY818" s="235" t="s">
        <v>129</v>
      </c>
    </row>
    <row r="819" s="14" customFormat="1">
      <c r="A819" s="14"/>
      <c r="B819" s="236"/>
      <c r="C819" s="237"/>
      <c r="D819" s="219" t="s">
        <v>160</v>
      </c>
      <c r="E819" s="238" t="s">
        <v>21</v>
      </c>
      <c r="F819" s="239" t="s">
        <v>173</v>
      </c>
      <c r="G819" s="237"/>
      <c r="H819" s="240">
        <v>17.93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6" t="s">
        <v>160</v>
      </c>
      <c r="AU819" s="246" t="s">
        <v>86</v>
      </c>
      <c r="AV819" s="14" t="s">
        <v>86</v>
      </c>
      <c r="AW819" s="14" t="s">
        <v>36</v>
      </c>
      <c r="AX819" s="14" t="s">
        <v>76</v>
      </c>
      <c r="AY819" s="246" t="s">
        <v>129</v>
      </c>
    </row>
    <row r="820" s="13" customFormat="1">
      <c r="A820" s="13"/>
      <c r="B820" s="226"/>
      <c r="C820" s="227"/>
      <c r="D820" s="219" t="s">
        <v>160</v>
      </c>
      <c r="E820" s="228" t="s">
        <v>21</v>
      </c>
      <c r="F820" s="229" t="s">
        <v>171</v>
      </c>
      <c r="G820" s="227"/>
      <c r="H820" s="228" t="s">
        <v>21</v>
      </c>
      <c r="I820" s="230"/>
      <c r="J820" s="227"/>
      <c r="K820" s="227"/>
      <c r="L820" s="231"/>
      <c r="M820" s="232"/>
      <c r="N820" s="233"/>
      <c r="O820" s="233"/>
      <c r="P820" s="233"/>
      <c r="Q820" s="233"/>
      <c r="R820" s="233"/>
      <c r="S820" s="233"/>
      <c r="T820" s="23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5" t="s">
        <v>160</v>
      </c>
      <c r="AU820" s="235" t="s">
        <v>86</v>
      </c>
      <c r="AV820" s="13" t="s">
        <v>84</v>
      </c>
      <c r="AW820" s="13" t="s">
        <v>36</v>
      </c>
      <c r="AX820" s="13" t="s">
        <v>76</v>
      </c>
      <c r="AY820" s="235" t="s">
        <v>129</v>
      </c>
    </row>
    <row r="821" s="14" customFormat="1">
      <c r="A821" s="14"/>
      <c r="B821" s="236"/>
      <c r="C821" s="237"/>
      <c r="D821" s="219" t="s">
        <v>160</v>
      </c>
      <c r="E821" s="238" t="s">
        <v>21</v>
      </c>
      <c r="F821" s="239" t="s">
        <v>174</v>
      </c>
      <c r="G821" s="237"/>
      <c r="H821" s="240">
        <v>18.239999999999998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6" t="s">
        <v>160</v>
      </c>
      <c r="AU821" s="246" t="s">
        <v>86</v>
      </c>
      <c r="AV821" s="14" t="s">
        <v>86</v>
      </c>
      <c r="AW821" s="14" t="s">
        <v>36</v>
      </c>
      <c r="AX821" s="14" t="s">
        <v>76</v>
      </c>
      <c r="AY821" s="246" t="s">
        <v>129</v>
      </c>
    </row>
    <row r="822" s="13" customFormat="1">
      <c r="A822" s="13"/>
      <c r="B822" s="226"/>
      <c r="C822" s="227"/>
      <c r="D822" s="219" t="s">
        <v>160</v>
      </c>
      <c r="E822" s="228" t="s">
        <v>21</v>
      </c>
      <c r="F822" s="229" t="s">
        <v>171</v>
      </c>
      <c r="G822" s="227"/>
      <c r="H822" s="228" t="s">
        <v>21</v>
      </c>
      <c r="I822" s="230"/>
      <c r="J822" s="227"/>
      <c r="K822" s="227"/>
      <c r="L822" s="231"/>
      <c r="M822" s="232"/>
      <c r="N822" s="233"/>
      <c r="O822" s="233"/>
      <c r="P822" s="233"/>
      <c r="Q822" s="233"/>
      <c r="R822" s="233"/>
      <c r="S822" s="233"/>
      <c r="T822" s="23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5" t="s">
        <v>160</v>
      </c>
      <c r="AU822" s="235" t="s">
        <v>86</v>
      </c>
      <c r="AV822" s="13" t="s">
        <v>84</v>
      </c>
      <c r="AW822" s="13" t="s">
        <v>36</v>
      </c>
      <c r="AX822" s="13" t="s">
        <v>76</v>
      </c>
      <c r="AY822" s="235" t="s">
        <v>129</v>
      </c>
    </row>
    <row r="823" s="14" customFormat="1">
      <c r="A823" s="14"/>
      <c r="B823" s="236"/>
      <c r="C823" s="237"/>
      <c r="D823" s="219" t="s">
        <v>160</v>
      </c>
      <c r="E823" s="238" t="s">
        <v>21</v>
      </c>
      <c r="F823" s="239" t="s">
        <v>175</v>
      </c>
      <c r="G823" s="237"/>
      <c r="H823" s="240">
        <v>15.810000000000001</v>
      </c>
      <c r="I823" s="241"/>
      <c r="J823" s="237"/>
      <c r="K823" s="237"/>
      <c r="L823" s="242"/>
      <c r="M823" s="243"/>
      <c r="N823" s="244"/>
      <c r="O823" s="244"/>
      <c r="P823" s="244"/>
      <c r="Q823" s="244"/>
      <c r="R823" s="244"/>
      <c r="S823" s="244"/>
      <c r="T823" s="245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46" t="s">
        <v>160</v>
      </c>
      <c r="AU823" s="246" t="s">
        <v>86</v>
      </c>
      <c r="AV823" s="14" t="s">
        <v>86</v>
      </c>
      <c r="AW823" s="14" t="s">
        <v>36</v>
      </c>
      <c r="AX823" s="14" t="s">
        <v>76</v>
      </c>
      <c r="AY823" s="246" t="s">
        <v>129</v>
      </c>
    </row>
    <row r="824" s="13" customFormat="1">
      <c r="A824" s="13"/>
      <c r="B824" s="226"/>
      <c r="C824" s="227"/>
      <c r="D824" s="219" t="s">
        <v>160</v>
      </c>
      <c r="E824" s="228" t="s">
        <v>21</v>
      </c>
      <c r="F824" s="229" t="s">
        <v>171</v>
      </c>
      <c r="G824" s="227"/>
      <c r="H824" s="228" t="s">
        <v>21</v>
      </c>
      <c r="I824" s="230"/>
      <c r="J824" s="227"/>
      <c r="K824" s="227"/>
      <c r="L824" s="231"/>
      <c r="M824" s="232"/>
      <c r="N824" s="233"/>
      <c r="O824" s="233"/>
      <c r="P824" s="233"/>
      <c r="Q824" s="233"/>
      <c r="R824" s="233"/>
      <c r="S824" s="233"/>
      <c r="T824" s="234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5" t="s">
        <v>160</v>
      </c>
      <c r="AU824" s="235" t="s">
        <v>86</v>
      </c>
      <c r="AV824" s="13" t="s">
        <v>84</v>
      </c>
      <c r="AW824" s="13" t="s">
        <v>36</v>
      </c>
      <c r="AX824" s="13" t="s">
        <v>76</v>
      </c>
      <c r="AY824" s="235" t="s">
        <v>129</v>
      </c>
    </row>
    <row r="825" s="14" customFormat="1">
      <c r="A825" s="14"/>
      <c r="B825" s="236"/>
      <c r="C825" s="237"/>
      <c r="D825" s="219" t="s">
        <v>160</v>
      </c>
      <c r="E825" s="238" t="s">
        <v>21</v>
      </c>
      <c r="F825" s="239" t="s">
        <v>176</v>
      </c>
      <c r="G825" s="237"/>
      <c r="H825" s="240">
        <v>20.27</v>
      </c>
      <c r="I825" s="241"/>
      <c r="J825" s="237"/>
      <c r="K825" s="237"/>
      <c r="L825" s="242"/>
      <c r="M825" s="243"/>
      <c r="N825" s="244"/>
      <c r="O825" s="244"/>
      <c r="P825" s="244"/>
      <c r="Q825" s="244"/>
      <c r="R825" s="244"/>
      <c r="S825" s="244"/>
      <c r="T825" s="245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6" t="s">
        <v>160</v>
      </c>
      <c r="AU825" s="246" t="s">
        <v>86</v>
      </c>
      <c r="AV825" s="14" t="s">
        <v>86</v>
      </c>
      <c r="AW825" s="14" t="s">
        <v>36</v>
      </c>
      <c r="AX825" s="14" t="s">
        <v>76</v>
      </c>
      <c r="AY825" s="246" t="s">
        <v>129</v>
      </c>
    </row>
    <row r="826" s="13" customFormat="1">
      <c r="A826" s="13"/>
      <c r="B826" s="226"/>
      <c r="C826" s="227"/>
      <c r="D826" s="219" t="s">
        <v>160</v>
      </c>
      <c r="E826" s="228" t="s">
        <v>21</v>
      </c>
      <c r="F826" s="229" t="s">
        <v>177</v>
      </c>
      <c r="G826" s="227"/>
      <c r="H826" s="228" t="s">
        <v>21</v>
      </c>
      <c r="I826" s="230"/>
      <c r="J826" s="227"/>
      <c r="K826" s="227"/>
      <c r="L826" s="231"/>
      <c r="M826" s="232"/>
      <c r="N826" s="233"/>
      <c r="O826" s="233"/>
      <c r="P826" s="233"/>
      <c r="Q826" s="233"/>
      <c r="R826" s="233"/>
      <c r="S826" s="233"/>
      <c r="T826" s="23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5" t="s">
        <v>160</v>
      </c>
      <c r="AU826" s="235" t="s">
        <v>86</v>
      </c>
      <c r="AV826" s="13" t="s">
        <v>84</v>
      </c>
      <c r="AW826" s="13" t="s">
        <v>36</v>
      </c>
      <c r="AX826" s="13" t="s">
        <v>76</v>
      </c>
      <c r="AY826" s="235" t="s">
        <v>129</v>
      </c>
    </row>
    <row r="827" s="14" customFormat="1">
      <c r="A827" s="14"/>
      <c r="B827" s="236"/>
      <c r="C827" s="237"/>
      <c r="D827" s="219" t="s">
        <v>160</v>
      </c>
      <c r="E827" s="238" t="s">
        <v>21</v>
      </c>
      <c r="F827" s="239" t="s">
        <v>178</v>
      </c>
      <c r="G827" s="237"/>
      <c r="H827" s="240">
        <v>7.0199999999999996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6" t="s">
        <v>160</v>
      </c>
      <c r="AU827" s="246" t="s">
        <v>86</v>
      </c>
      <c r="AV827" s="14" t="s">
        <v>86</v>
      </c>
      <c r="AW827" s="14" t="s">
        <v>36</v>
      </c>
      <c r="AX827" s="14" t="s">
        <v>76</v>
      </c>
      <c r="AY827" s="246" t="s">
        <v>129</v>
      </c>
    </row>
    <row r="828" s="13" customFormat="1">
      <c r="A828" s="13"/>
      <c r="B828" s="226"/>
      <c r="C828" s="227"/>
      <c r="D828" s="219" t="s">
        <v>160</v>
      </c>
      <c r="E828" s="228" t="s">
        <v>21</v>
      </c>
      <c r="F828" s="229" t="s">
        <v>179</v>
      </c>
      <c r="G828" s="227"/>
      <c r="H828" s="228" t="s">
        <v>21</v>
      </c>
      <c r="I828" s="230"/>
      <c r="J828" s="227"/>
      <c r="K828" s="227"/>
      <c r="L828" s="231"/>
      <c r="M828" s="232"/>
      <c r="N828" s="233"/>
      <c r="O828" s="233"/>
      <c r="P828" s="233"/>
      <c r="Q828" s="233"/>
      <c r="R828" s="233"/>
      <c r="S828" s="233"/>
      <c r="T828" s="234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5" t="s">
        <v>160</v>
      </c>
      <c r="AU828" s="235" t="s">
        <v>86</v>
      </c>
      <c r="AV828" s="13" t="s">
        <v>84</v>
      </c>
      <c r="AW828" s="13" t="s">
        <v>36</v>
      </c>
      <c r="AX828" s="13" t="s">
        <v>76</v>
      </c>
      <c r="AY828" s="235" t="s">
        <v>129</v>
      </c>
    </row>
    <row r="829" s="14" customFormat="1">
      <c r="A829" s="14"/>
      <c r="B829" s="236"/>
      <c r="C829" s="237"/>
      <c r="D829" s="219" t="s">
        <v>160</v>
      </c>
      <c r="E829" s="238" t="s">
        <v>21</v>
      </c>
      <c r="F829" s="239" t="s">
        <v>180</v>
      </c>
      <c r="G829" s="237"/>
      <c r="H829" s="240">
        <v>1.26</v>
      </c>
      <c r="I829" s="241"/>
      <c r="J829" s="237"/>
      <c r="K829" s="237"/>
      <c r="L829" s="242"/>
      <c r="M829" s="243"/>
      <c r="N829" s="244"/>
      <c r="O829" s="244"/>
      <c r="P829" s="244"/>
      <c r="Q829" s="244"/>
      <c r="R829" s="244"/>
      <c r="S829" s="244"/>
      <c r="T829" s="245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6" t="s">
        <v>160</v>
      </c>
      <c r="AU829" s="246" t="s">
        <v>86</v>
      </c>
      <c r="AV829" s="14" t="s">
        <v>86</v>
      </c>
      <c r="AW829" s="14" t="s">
        <v>36</v>
      </c>
      <c r="AX829" s="14" t="s">
        <v>76</v>
      </c>
      <c r="AY829" s="246" t="s">
        <v>129</v>
      </c>
    </row>
    <row r="830" s="15" customFormat="1">
      <c r="A830" s="15"/>
      <c r="B830" s="247"/>
      <c r="C830" s="248"/>
      <c r="D830" s="219" t="s">
        <v>160</v>
      </c>
      <c r="E830" s="249" t="s">
        <v>21</v>
      </c>
      <c r="F830" s="250" t="s">
        <v>181</v>
      </c>
      <c r="G830" s="248"/>
      <c r="H830" s="251">
        <v>224.92000000000002</v>
      </c>
      <c r="I830" s="252"/>
      <c r="J830" s="248"/>
      <c r="K830" s="248"/>
      <c r="L830" s="253"/>
      <c r="M830" s="270"/>
      <c r="N830" s="271"/>
      <c r="O830" s="271"/>
      <c r="P830" s="271"/>
      <c r="Q830" s="271"/>
      <c r="R830" s="271"/>
      <c r="S830" s="271"/>
      <c r="T830" s="272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57" t="s">
        <v>160</v>
      </c>
      <c r="AU830" s="257" t="s">
        <v>86</v>
      </c>
      <c r="AV830" s="15" t="s">
        <v>137</v>
      </c>
      <c r="AW830" s="15" t="s">
        <v>36</v>
      </c>
      <c r="AX830" s="15" t="s">
        <v>84</v>
      </c>
      <c r="AY830" s="257" t="s">
        <v>129</v>
      </c>
    </row>
    <row r="831" s="2" customFormat="1" ht="6.96" customHeight="1">
      <c r="A831" s="40"/>
      <c r="B831" s="61"/>
      <c r="C831" s="62"/>
      <c r="D831" s="62"/>
      <c r="E831" s="62"/>
      <c r="F831" s="62"/>
      <c r="G831" s="62"/>
      <c r="H831" s="62"/>
      <c r="I831" s="62"/>
      <c r="J831" s="62"/>
      <c r="K831" s="62"/>
      <c r="L831" s="46"/>
      <c r="M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</row>
  </sheetData>
  <sheetProtection sheet="1" autoFilter="0" formatColumns="0" formatRows="0" objects="1" scenarios="1" spinCount="100000" saltValue="eRaq7T8WNyaYIB3JXdYU2xbcekltEV1cGDMp0N3ktb8CJNYc6npCgS+HzFt1D0lkgeQqc6ldUJ+7BBhEdE2mWw==" hashValue="/2eQSiMLGaWot3uM0OGxc2AruvLnWfCGb/TCCml6mKuNnvWW/lgicxTrtDE/UR9nDaSoK7S8L9EEis3EZ0EQhw==" algorithmName="SHA-512" password="CC35"/>
  <autoFilter ref="C89:K830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949121111"/>
    <hyperlink ref="F98" r:id="rId2" display="https://podminky.urs.cz/item/CS_URS_2025_01/949121211"/>
    <hyperlink ref="F101" r:id="rId3" display="https://podminky.urs.cz/item/CS_URS_2025_01/949121811"/>
    <hyperlink ref="F104" r:id="rId4" display="https://podminky.urs.cz/item/CS_URS_2025_01/952901114"/>
    <hyperlink ref="F137" r:id="rId5" display="https://podminky.urs.cz/item/CS_URS_2025_01/997013213"/>
    <hyperlink ref="F140" r:id="rId6" display="https://podminky.urs.cz/item/CS_URS_2025_01/997013219"/>
    <hyperlink ref="F143" r:id="rId7" display="https://podminky.urs.cz/item/CS_URS_2025_01/997013501"/>
    <hyperlink ref="F146" r:id="rId8" display="https://podminky.urs.cz/item/CS_URS_2025_01/997013509"/>
    <hyperlink ref="F323" r:id="rId9" display="https://podminky.urs.cz/item/CS_URS_2025_01/733120815"/>
    <hyperlink ref="F328" r:id="rId10" display="https://podminky.urs.cz/item/CS_URS_2025_01/733120819"/>
    <hyperlink ref="F334" r:id="rId11" display="https://podminky.urs.cz/item/CS_URS_2025_01/735121810"/>
    <hyperlink ref="F368" r:id="rId12" display="https://podminky.urs.cz/item/CS_URS_2025_01/735494811"/>
    <hyperlink ref="F468" r:id="rId13" display="https://podminky.urs.cz/item/CS_URS_2025_01/763131431"/>
    <hyperlink ref="F500" r:id="rId14" display="https://podminky.urs.cz/item/CS_URS_2025_01/763131714"/>
    <hyperlink ref="F532" r:id="rId15" display="https://podminky.urs.cz/item/CS_URS_2025_01/763131761"/>
    <hyperlink ref="F564" r:id="rId16" display="https://podminky.urs.cz/item/CS_URS_2025_01/763131766"/>
    <hyperlink ref="F596" r:id="rId17" display="https://podminky.urs.cz/item/CS_URS_2025_01/763171413"/>
    <hyperlink ref="F601" r:id="rId18" display="https://podminky.urs.cz/item/CS_URS_2025_01/763797101"/>
    <hyperlink ref="F633" r:id="rId19" display="https://podminky.urs.cz/item/CS_URS_2025_01/998763332"/>
    <hyperlink ref="F636" r:id="rId20" display="https://podminky.urs.cz/item/CS_URS_2025_01/998763339"/>
    <hyperlink ref="F640" r:id="rId21" display="https://podminky.urs.cz/item/CS_URS_2025_01/767581801"/>
    <hyperlink ref="F673" r:id="rId22" display="https://podminky.urs.cz/item/CS_URS_2025_01/784181121"/>
    <hyperlink ref="F705" r:id="rId23" display="https://podminky.urs.cz/item/CS_URS_2025_01/784191007"/>
    <hyperlink ref="F737" r:id="rId24" display="https://podminky.urs.cz/item/CS_URS_2025_01/784221101"/>
    <hyperlink ref="F769" r:id="rId25" display="https://podminky.urs.cz/item/CS_URS_2025_01/784221131"/>
    <hyperlink ref="F801" r:id="rId26" display="https://podminky.urs.cz/item/CS_URS_2025_01/78422115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Středisko Zdravotnické záchranné služby v Klatovech - výměna rozvodů ÚT + EI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865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10. 2. 2025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tr">
        <f>IF('Rekapitulace zakázky'!AN16="","",'Rekapitulace zakázky'!AN16)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zakázky'!E17="","",'Rekapitulace zakázky'!E17)</f>
        <v xml:space="preserve"> </v>
      </c>
      <c r="F21" s="40"/>
      <c r="G21" s="40"/>
      <c r="H21" s="40"/>
      <c r="I21" s="134" t="s">
        <v>30</v>
      </c>
      <c r="J21" s="138" t="str">
        <f>IF('Rekapitulace zakázky'!AN17="","",'Rekapitulace zakázky'!AN17)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27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30</v>
      </c>
      <c r="J24" s="138" t="s">
        <v>21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ROUND((SUM(BE88:BE920)),  2)</f>
        <v>0</v>
      </c>
      <c r="G33" s="40"/>
      <c r="H33" s="40"/>
      <c r="I33" s="150">
        <v>0.20999999999999999</v>
      </c>
      <c r="J33" s="149">
        <f>ROUND(((SUM(BE88:BE920))*I33),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ROUND((SUM(BF88:BF920)),  2)</f>
        <v>0</v>
      </c>
      <c r="G34" s="40"/>
      <c r="H34" s="40"/>
      <c r="I34" s="150">
        <v>0.12</v>
      </c>
      <c r="J34" s="149">
        <f>ROUND(((SUM(BF88:BF920))*I34),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ROUND((SUM(BG88:BG920)),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ROUND((SUM(BH88:BH920)),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ROUND((SUM(BI88:BI920)),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Středisko Zdravotnické záchranné služby v Klatovech - výměna rozvodů ÚT + EI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002 - 2.NP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Klatovy</v>
      </c>
      <c r="G52" s="42"/>
      <c r="H52" s="42"/>
      <c r="I52" s="34" t="s">
        <v>24</v>
      </c>
      <c r="J52" s="74" t="str">
        <f>IF(J12="","",J12)</f>
        <v>10. 2. 2025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ZZSPK, Klatovská 2960/200i, 301 00 Plzeň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Ing. Jiří Červený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J152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106</v>
      </c>
      <c r="E63" s="170"/>
      <c r="F63" s="170"/>
      <c r="G63" s="170"/>
      <c r="H63" s="170"/>
      <c r="I63" s="170"/>
      <c r="J63" s="171">
        <f>J166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J167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110</v>
      </c>
      <c r="E65" s="176"/>
      <c r="F65" s="176"/>
      <c r="G65" s="176"/>
      <c r="H65" s="176"/>
      <c r="I65" s="176"/>
      <c r="J65" s="177">
        <f>J290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111</v>
      </c>
      <c r="E66" s="176"/>
      <c r="F66" s="176"/>
      <c r="G66" s="176"/>
      <c r="H66" s="176"/>
      <c r="I66" s="176"/>
      <c r="J66" s="177">
        <f>J357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112</v>
      </c>
      <c r="E67" s="176"/>
      <c r="F67" s="176"/>
      <c r="G67" s="176"/>
      <c r="H67" s="176"/>
      <c r="I67" s="176"/>
      <c r="J67" s="177">
        <f>J619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113</v>
      </c>
      <c r="E68" s="176"/>
      <c r="F68" s="176"/>
      <c r="G68" s="176"/>
      <c r="H68" s="176"/>
      <c r="I68" s="176"/>
      <c r="J68" s="177">
        <f>J670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114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Středisko Zdravotnické záchranné služby v Klatovech - výměna rozvodů ÚT + EI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002 - 2.NP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Klatovy</v>
      </c>
      <c r="G82" s="42"/>
      <c r="H82" s="42"/>
      <c r="I82" s="34" t="s">
        <v>24</v>
      </c>
      <c r="J82" s="74" t="str">
        <f>IF(J12="","",J12)</f>
        <v>10. 2. 2025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26</v>
      </c>
      <c r="D84" s="42"/>
      <c r="E84" s="42"/>
      <c r="F84" s="29" t="str">
        <f>E15</f>
        <v>ZZSPK, Klatovská 2960/200i, 301 00 Plzeň</v>
      </c>
      <c r="G84" s="42"/>
      <c r="H84" s="42"/>
      <c r="I84" s="34" t="s">
        <v>34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32</v>
      </c>
      <c r="D85" s="42"/>
      <c r="E85" s="42"/>
      <c r="F85" s="29" t="str">
        <f>IF(E18="","",E18)</f>
        <v>Vyplň údaj</v>
      </c>
      <c r="G85" s="42"/>
      <c r="H85" s="42"/>
      <c r="I85" s="34" t="s">
        <v>37</v>
      </c>
      <c r="J85" s="38" t="str">
        <f>E24</f>
        <v>Ing. Jiří Červený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115</v>
      </c>
      <c r="D87" s="182" t="s">
        <v>61</v>
      </c>
      <c r="E87" s="182" t="s">
        <v>57</v>
      </c>
      <c r="F87" s="182" t="s">
        <v>58</v>
      </c>
      <c r="G87" s="182" t="s">
        <v>116</v>
      </c>
      <c r="H87" s="182" t="s">
        <v>117</v>
      </c>
      <c r="I87" s="182" t="s">
        <v>118</v>
      </c>
      <c r="J87" s="182" t="s">
        <v>101</v>
      </c>
      <c r="K87" s="183" t="s">
        <v>119</v>
      </c>
      <c r="L87" s="184"/>
      <c r="M87" s="94" t="s">
        <v>21</v>
      </c>
      <c r="N87" s="95" t="s">
        <v>46</v>
      </c>
      <c r="O87" s="95" t="s">
        <v>120</v>
      </c>
      <c r="P87" s="95" t="s">
        <v>121</v>
      </c>
      <c r="Q87" s="95" t="s">
        <v>122</v>
      </c>
      <c r="R87" s="95" t="s">
        <v>123</v>
      </c>
      <c r="S87" s="95" t="s">
        <v>124</v>
      </c>
      <c r="T87" s="96" t="s">
        <v>125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126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P89+P166</f>
        <v>0</v>
      </c>
      <c r="Q88" s="98"/>
      <c r="R88" s="187">
        <f>R89+R166</f>
        <v>5.0796834000000013</v>
      </c>
      <c r="S88" s="98"/>
      <c r="T88" s="188">
        <f>T89+T166</f>
        <v>1.7074500000000001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102</v>
      </c>
      <c r="BK88" s="189">
        <f>BK89+BK166</f>
        <v>0</v>
      </c>
    </row>
    <row r="89" s="12" customFormat="1" ht="25.92" customHeight="1">
      <c r="A89" s="12"/>
      <c r="B89" s="190"/>
      <c r="C89" s="191"/>
      <c r="D89" s="192" t="s">
        <v>75</v>
      </c>
      <c r="E89" s="193" t="s">
        <v>127</v>
      </c>
      <c r="F89" s="193" t="s">
        <v>128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P90+P152</f>
        <v>0</v>
      </c>
      <c r="Q89" s="198"/>
      <c r="R89" s="199">
        <f>R90+R152</f>
        <v>0.013659600000000001</v>
      </c>
      <c r="S89" s="198"/>
      <c r="T89" s="200">
        <f>T90+T152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84</v>
      </c>
      <c r="AT89" s="202" t="s">
        <v>75</v>
      </c>
      <c r="AU89" s="202" t="s">
        <v>76</v>
      </c>
      <c r="AY89" s="201" t="s">
        <v>129</v>
      </c>
      <c r="BK89" s="203">
        <f>BK90+BK152</f>
        <v>0</v>
      </c>
    </row>
    <row r="90" s="12" customFormat="1" ht="22.8" customHeight="1">
      <c r="A90" s="12"/>
      <c r="B90" s="190"/>
      <c r="C90" s="191"/>
      <c r="D90" s="192" t="s">
        <v>75</v>
      </c>
      <c r="E90" s="204" t="s">
        <v>130</v>
      </c>
      <c r="F90" s="204" t="s">
        <v>131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SUM(P91:P151)</f>
        <v>0</v>
      </c>
      <c r="Q90" s="198"/>
      <c r="R90" s="199">
        <f>SUM(R91:R151)</f>
        <v>0.013659600000000001</v>
      </c>
      <c r="S90" s="198"/>
      <c r="T90" s="200">
        <f>SUM(T91:T151)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84</v>
      </c>
      <c r="AT90" s="202" t="s">
        <v>75</v>
      </c>
      <c r="AU90" s="202" t="s">
        <v>84</v>
      </c>
      <c r="AY90" s="201" t="s">
        <v>129</v>
      </c>
      <c r="BK90" s="203">
        <f>SUM(BK91:BK151)</f>
        <v>0</v>
      </c>
    </row>
    <row r="91" s="2" customFormat="1" ht="16.5" customHeight="1">
      <c r="A91" s="40"/>
      <c r="B91" s="41"/>
      <c r="C91" s="206" t="s">
        <v>84</v>
      </c>
      <c r="D91" s="206" t="s">
        <v>132</v>
      </c>
      <c r="E91" s="207" t="s">
        <v>133</v>
      </c>
      <c r="F91" s="208" t="s">
        <v>134</v>
      </c>
      <c r="G91" s="209" t="s">
        <v>135</v>
      </c>
      <c r="H91" s="210">
        <v>10</v>
      </c>
      <c r="I91" s="211"/>
      <c r="J91" s="212">
        <f>ROUND(I91*H91,2)</f>
        <v>0</v>
      </c>
      <c r="K91" s="208" t="s">
        <v>136</v>
      </c>
      <c r="L91" s="46"/>
      <c r="M91" s="213" t="s">
        <v>21</v>
      </c>
      <c r="N91" s="214" t="s">
        <v>47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137</v>
      </c>
      <c r="AT91" s="217" t="s">
        <v>132</v>
      </c>
      <c r="AU91" s="217" t="s">
        <v>86</v>
      </c>
      <c r="AY91" s="19" t="s">
        <v>129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84</v>
      </c>
      <c r="BK91" s="218">
        <f>ROUND(I91*H91,2)</f>
        <v>0</v>
      </c>
      <c r="BL91" s="19" t="s">
        <v>137</v>
      </c>
      <c r="BM91" s="217" t="s">
        <v>866</v>
      </c>
    </row>
    <row r="92" s="2" customFormat="1">
      <c r="A92" s="40"/>
      <c r="B92" s="41"/>
      <c r="C92" s="42"/>
      <c r="D92" s="219" t="s">
        <v>139</v>
      </c>
      <c r="E92" s="42"/>
      <c r="F92" s="220" t="s">
        <v>140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139</v>
      </c>
      <c r="AU92" s="19" t="s">
        <v>86</v>
      </c>
    </row>
    <row r="93" s="2" customFormat="1">
      <c r="A93" s="40"/>
      <c r="B93" s="41"/>
      <c r="C93" s="42"/>
      <c r="D93" s="224" t="s">
        <v>141</v>
      </c>
      <c r="E93" s="42"/>
      <c r="F93" s="225" t="s">
        <v>142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86</v>
      </c>
    </row>
    <row r="94" s="2" customFormat="1" ht="16.5" customHeight="1">
      <c r="A94" s="40"/>
      <c r="B94" s="41"/>
      <c r="C94" s="206" t="s">
        <v>86</v>
      </c>
      <c r="D94" s="206" t="s">
        <v>132</v>
      </c>
      <c r="E94" s="207" t="s">
        <v>143</v>
      </c>
      <c r="F94" s="208" t="s">
        <v>144</v>
      </c>
      <c r="G94" s="209" t="s">
        <v>135</v>
      </c>
      <c r="H94" s="210">
        <v>150</v>
      </c>
      <c r="I94" s="211"/>
      <c r="J94" s="212">
        <f>ROUND(I94*H94,2)</f>
        <v>0</v>
      </c>
      <c r="K94" s="208" t="s">
        <v>136</v>
      </c>
      <c r="L94" s="46"/>
      <c r="M94" s="213" t="s">
        <v>21</v>
      </c>
      <c r="N94" s="214" t="s">
        <v>47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137</v>
      </c>
      <c r="AT94" s="217" t="s">
        <v>132</v>
      </c>
      <c r="AU94" s="217" t="s">
        <v>86</v>
      </c>
      <c r="AY94" s="19" t="s">
        <v>129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84</v>
      </c>
      <c r="BK94" s="218">
        <f>ROUND(I94*H94,2)</f>
        <v>0</v>
      </c>
      <c r="BL94" s="19" t="s">
        <v>137</v>
      </c>
      <c r="BM94" s="217" t="s">
        <v>867</v>
      </c>
    </row>
    <row r="95" s="2" customFormat="1">
      <c r="A95" s="40"/>
      <c r="B95" s="41"/>
      <c r="C95" s="42"/>
      <c r="D95" s="219" t="s">
        <v>139</v>
      </c>
      <c r="E95" s="42"/>
      <c r="F95" s="220" t="s">
        <v>146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139</v>
      </c>
      <c r="AU95" s="19" t="s">
        <v>86</v>
      </c>
    </row>
    <row r="96" s="2" customFormat="1">
      <c r="A96" s="40"/>
      <c r="B96" s="41"/>
      <c r="C96" s="42"/>
      <c r="D96" s="224" t="s">
        <v>141</v>
      </c>
      <c r="E96" s="42"/>
      <c r="F96" s="225" t="s">
        <v>147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86</v>
      </c>
    </row>
    <row r="97" s="14" customFormat="1">
      <c r="A97" s="14"/>
      <c r="B97" s="236"/>
      <c r="C97" s="237"/>
      <c r="D97" s="219" t="s">
        <v>160</v>
      </c>
      <c r="E97" s="238" t="s">
        <v>21</v>
      </c>
      <c r="F97" s="239" t="s">
        <v>868</v>
      </c>
      <c r="G97" s="237"/>
      <c r="H97" s="240">
        <v>150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160</v>
      </c>
      <c r="AU97" s="246" t="s">
        <v>86</v>
      </c>
      <c r="AV97" s="14" t="s">
        <v>86</v>
      </c>
      <c r="AW97" s="14" t="s">
        <v>36</v>
      </c>
      <c r="AX97" s="14" t="s">
        <v>76</v>
      </c>
      <c r="AY97" s="246" t="s">
        <v>129</v>
      </c>
    </row>
    <row r="98" s="15" customFormat="1">
      <c r="A98" s="15"/>
      <c r="B98" s="247"/>
      <c r="C98" s="248"/>
      <c r="D98" s="219" t="s">
        <v>160</v>
      </c>
      <c r="E98" s="249" t="s">
        <v>21</v>
      </c>
      <c r="F98" s="250" t="s">
        <v>181</v>
      </c>
      <c r="G98" s="248"/>
      <c r="H98" s="251">
        <v>150</v>
      </c>
      <c r="I98" s="252"/>
      <c r="J98" s="248"/>
      <c r="K98" s="248"/>
      <c r="L98" s="253"/>
      <c r="M98" s="254"/>
      <c r="N98" s="255"/>
      <c r="O98" s="255"/>
      <c r="P98" s="255"/>
      <c r="Q98" s="255"/>
      <c r="R98" s="255"/>
      <c r="S98" s="255"/>
      <c r="T98" s="25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7" t="s">
        <v>160</v>
      </c>
      <c r="AU98" s="257" t="s">
        <v>86</v>
      </c>
      <c r="AV98" s="15" t="s">
        <v>137</v>
      </c>
      <c r="AW98" s="15" t="s">
        <v>36</v>
      </c>
      <c r="AX98" s="15" t="s">
        <v>84</v>
      </c>
      <c r="AY98" s="257" t="s">
        <v>129</v>
      </c>
    </row>
    <row r="99" s="2" customFormat="1" ht="16.5" customHeight="1">
      <c r="A99" s="40"/>
      <c r="B99" s="41"/>
      <c r="C99" s="206" t="s">
        <v>148</v>
      </c>
      <c r="D99" s="206" t="s">
        <v>132</v>
      </c>
      <c r="E99" s="207" t="s">
        <v>149</v>
      </c>
      <c r="F99" s="208" t="s">
        <v>150</v>
      </c>
      <c r="G99" s="209" t="s">
        <v>135</v>
      </c>
      <c r="H99" s="210">
        <v>10</v>
      </c>
      <c r="I99" s="211"/>
      <c r="J99" s="212">
        <f>ROUND(I99*H99,2)</f>
        <v>0</v>
      </c>
      <c r="K99" s="208" t="s">
        <v>136</v>
      </c>
      <c r="L99" s="46"/>
      <c r="M99" s="213" t="s">
        <v>21</v>
      </c>
      <c r="N99" s="214" t="s">
        <v>47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137</v>
      </c>
      <c r="AT99" s="217" t="s">
        <v>132</v>
      </c>
      <c r="AU99" s="217" t="s">
        <v>86</v>
      </c>
      <c r="AY99" s="19" t="s">
        <v>129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84</v>
      </c>
      <c r="BK99" s="218">
        <f>ROUND(I99*H99,2)</f>
        <v>0</v>
      </c>
      <c r="BL99" s="19" t="s">
        <v>137</v>
      </c>
      <c r="BM99" s="217" t="s">
        <v>869</v>
      </c>
    </row>
    <row r="100" s="2" customFormat="1">
      <c r="A100" s="40"/>
      <c r="B100" s="41"/>
      <c r="C100" s="42"/>
      <c r="D100" s="219" t="s">
        <v>139</v>
      </c>
      <c r="E100" s="42"/>
      <c r="F100" s="220" t="s">
        <v>152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139</v>
      </c>
      <c r="AU100" s="19" t="s">
        <v>86</v>
      </c>
    </row>
    <row r="101" s="2" customFormat="1">
      <c r="A101" s="40"/>
      <c r="B101" s="41"/>
      <c r="C101" s="42"/>
      <c r="D101" s="224" t="s">
        <v>141</v>
      </c>
      <c r="E101" s="42"/>
      <c r="F101" s="225" t="s">
        <v>153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141</v>
      </c>
      <c r="AU101" s="19" t="s">
        <v>86</v>
      </c>
    </row>
    <row r="102" s="2" customFormat="1" ht="16.5" customHeight="1">
      <c r="A102" s="40"/>
      <c r="B102" s="41"/>
      <c r="C102" s="206" t="s">
        <v>137</v>
      </c>
      <c r="D102" s="206" t="s">
        <v>132</v>
      </c>
      <c r="E102" s="207" t="s">
        <v>154</v>
      </c>
      <c r="F102" s="208" t="s">
        <v>155</v>
      </c>
      <c r="G102" s="209" t="s">
        <v>156</v>
      </c>
      <c r="H102" s="210">
        <v>341.49000000000001</v>
      </c>
      <c r="I102" s="211"/>
      <c r="J102" s="212">
        <f>ROUND(I102*H102,2)</f>
        <v>0</v>
      </c>
      <c r="K102" s="208" t="s">
        <v>136</v>
      </c>
      <c r="L102" s="46"/>
      <c r="M102" s="213" t="s">
        <v>21</v>
      </c>
      <c r="N102" s="214" t="s">
        <v>47</v>
      </c>
      <c r="O102" s="86"/>
      <c r="P102" s="215">
        <f>O102*H102</f>
        <v>0</v>
      </c>
      <c r="Q102" s="215">
        <v>4.0000000000000003E-05</v>
      </c>
      <c r="R102" s="215">
        <f>Q102*H102</f>
        <v>0.013659600000000001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137</v>
      </c>
      <c r="AT102" s="217" t="s">
        <v>132</v>
      </c>
      <c r="AU102" s="217" t="s">
        <v>86</v>
      </c>
      <c r="AY102" s="19" t="s">
        <v>129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84</v>
      </c>
      <c r="BK102" s="218">
        <f>ROUND(I102*H102,2)</f>
        <v>0</v>
      </c>
      <c r="BL102" s="19" t="s">
        <v>137</v>
      </c>
      <c r="BM102" s="217" t="s">
        <v>870</v>
      </c>
    </row>
    <row r="103" s="2" customFormat="1">
      <c r="A103" s="40"/>
      <c r="B103" s="41"/>
      <c r="C103" s="42"/>
      <c r="D103" s="219" t="s">
        <v>139</v>
      </c>
      <c r="E103" s="42"/>
      <c r="F103" s="220" t="s">
        <v>158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139</v>
      </c>
      <c r="AU103" s="19" t="s">
        <v>86</v>
      </c>
    </row>
    <row r="104" s="2" customFormat="1">
      <c r="A104" s="40"/>
      <c r="B104" s="41"/>
      <c r="C104" s="42"/>
      <c r="D104" s="224" t="s">
        <v>141</v>
      </c>
      <c r="E104" s="42"/>
      <c r="F104" s="225" t="s">
        <v>159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86</v>
      </c>
    </row>
    <row r="105" s="13" customFormat="1">
      <c r="A105" s="13"/>
      <c r="B105" s="226"/>
      <c r="C105" s="227"/>
      <c r="D105" s="219" t="s">
        <v>160</v>
      </c>
      <c r="E105" s="228" t="s">
        <v>21</v>
      </c>
      <c r="F105" s="229" t="s">
        <v>168</v>
      </c>
      <c r="G105" s="227"/>
      <c r="H105" s="228" t="s">
        <v>21</v>
      </c>
      <c r="I105" s="230"/>
      <c r="J105" s="227"/>
      <c r="K105" s="227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160</v>
      </c>
      <c r="AU105" s="235" t="s">
        <v>86</v>
      </c>
      <c r="AV105" s="13" t="s">
        <v>84</v>
      </c>
      <c r="AW105" s="13" t="s">
        <v>36</v>
      </c>
      <c r="AX105" s="13" t="s">
        <v>76</v>
      </c>
      <c r="AY105" s="235" t="s">
        <v>129</v>
      </c>
    </row>
    <row r="106" s="14" customFormat="1">
      <c r="A106" s="14"/>
      <c r="B106" s="236"/>
      <c r="C106" s="237"/>
      <c r="D106" s="219" t="s">
        <v>160</v>
      </c>
      <c r="E106" s="238" t="s">
        <v>21</v>
      </c>
      <c r="F106" s="239" t="s">
        <v>167</v>
      </c>
      <c r="G106" s="237"/>
      <c r="H106" s="240">
        <v>17.600000000000001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160</v>
      </c>
      <c r="AU106" s="246" t="s">
        <v>86</v>
      </c>
      <c r="AV106" s="14" t="s">
        <v>86</v>
      </c>
      <c r="AW106" s="14" t="s">
        <v>36</v>
      </c>
      <c r="AX106" s="14" t="s">
        <v>76</v>
      </c>
      <c r="AY106" s="246" t="s">
        <v>129</v>
      </c>
    </row>
    <row r="107" s="13" customFormat="1">
      <c r="A107" s="13"/>
      <c r="B107" s="226"/>
      <c r="C107" s="227"/>
      <c r="D107" s="219" t="s">
        <v>160</v>
      </c>
      <c r="E107" s="228" t="s">
        <v>21</v>
      </c>
      <c r="F107" s="229" t="s">
        <v>168</v>
      </c>
      <c r="G107" s="227"/>
      <c r="H107" s="228" t="s">
        <v>21</v>
      </c>
      <c r="I107" s="230"/>
      <c r="J107" s="227"/>
      <c r="K107" s="227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160</v>
      </c>
      <c r="AU107" s="235" t="s">
        <v>86</v>
      </c>
      <c r="AV107" s="13" t="s">
        <v>84</v>
      </c>
      <c r="AW107" s="13" t="s">
        <v>36</v>
      </c>
      <c r="AX107" s="13" t="s">
        <v>76</v>
      </c>
      <c r="AY107" s="235" t="s">
        <v>129</v>
      </c>
    </row>
    <row r="108" s="14" customFormat="1">
      <c r="A108" s="14"/>
      <c r="B108" s="236"/>
      <c r="C108" s="237"/>
      <c r="D108" s="219" t="s">
        <v>160</v>
      </c>
      <c r="E108" s="238" t="s">
        <v>21</v>
      </c>
      <c r="F108" s="239" t="s">
        <v>871</v>
      </c>
      <c r="G108" s="237"/>
      <c r="H108" s="240">
        <v>16.989999999999998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160</v>
      </c>
      <c r="AU108" s="246" t="s">
        <v>86</v>
      </c>
      <c r="AV108" s="14" t="s">
        <v>86</v>
      </c>
      <c r="AW108" s="14" t="s">
        <v>36</v>
      </c>
      <c r="AX108" s="14" t="s">
        <v>76</v>
      </c>
      <c r="AY108" s="246" t="s">
        <v>129</v>
      </c>
    </row>
    <row r="109" s="13" customFormat="1">
      <c r="A109" s="13"/>
      <c r="B109" s="226"/>
      <c r="C109" s="227"/>
      <c r="D109" s="219" t="s">
        <v>160</v>
      </c>
      <c r="E109" s="228" t="s">
        <v>21</v>
      </c>
      <c r="F109" s="229" t="s">
        <v>168</v>
      </c>
      <c r="G109" s="227"/>
      <c r="H109" s="228" t="s">
        <v>21</v>
      </c>
      <c r="I109" s="230"/>
      <c r="J109" s="227"/>
      <c r="K109" s="227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160</v>
      </c>
      <c r="AU109" s="235" t="s">
        <v>86</v>
      </c>
      <c r="AV109" s="13" t="s">
        <v>84</v>
      </c>
      <c r="AW109" s="13" t="s">
        <v>36</v>
      </c>
      <c r="AX109" s="13" t="s">
        <v>76</v>
      </c>
      <c r="AY109" s="235" t="s">
        <v>129</v>
      </c>
    </row>
    <row r="110" s="14" customFormat="1">
      <c r="A110" s="14"/>
      <c r="B110" s="236"/>
      <c r="C110" s="237"/>
      <c r="D110" s="219" t="s">
        <v>160</v>
      </c>
      <c r="E110" s="238" t="s">
        <v>21</v>
      </c>
      <c r="F110" s="239" t="s">
        <v>872</v>
      </c>
      <c r="G110" s="237"/>
      <c r="H110" s="240">
        <v>14.92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160</v>
      </c>
      <c r="AU110" s="246" t="s">
        <v>86</v>
      </c>
      <c r="AV110" s="14" t="s">
        <v>86</v>
      </c>
      <c r="AW110" s="14" t="s">
        <v>36</v>
      </c>
      <c r="AX110" s="14" t="s">
        <v>76</v>
      </c>
      <c r="AY110" s="246" t="s">
        <v>129</v>
      </c>
    </row>
    <row r="111" s="13" customFormat="1">
      <c r="A111" s="13"/>
      <c r="B111" s="226"/>
      <c r="C111" s="227"/>
      <c r="D111" s="219" t="s">
        <v>160</v>
      </c>
      <c r="E111" s="228" t="s">
        <v>21</v>
      </c>
      <c r="F111" s="229" t="s">
        <v>163</v>
      </c>
      <c r="G111" s="227"/>
      <c r="H111" s="228" t="s">
        <v>21</v>
      </c>
      <c r="I111" s="230"/>
      <c r="J111" s="227"/>
      <c r="K111" s="227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160</v>
      </c>
      <c r="AU111" s="235" t="s">
        <v>86</v>
      </c>
      <c r="AV111" s="13" t="s">
        <v>84</v>
      </c>
      <c r="AW111" s="13" t="s">
        <v>36</v>
      </c>
      <c r="AX111" s="13" t="s">
        <v>76</v>
      </c>
      <c r="AY111" s="235" t="s">
        <v>129</v>
      </c>
    </row>
    <row r="112" s="14" customFormat="1">
      <c r="A112" s="14"/>
      <c r="B112" s="236"/>
      <c r="C112" s="237"/>
      <c r="D112" s="219" t="s">
        <v>160</v>
      </c>
      <c r="E112" s="238" t="s">
        <v>21</v>
      </c>
      <c r="F112" s="239" t="s">
        <v>873</v>
      </c>
      <c r="G112" s="237"/>
      <c r="H112" s="240">
        <v>8.5999999999999996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160</v>
      </c>
      <c r="AU112" s="246" t="s">
        <v>86</v>
      </c>
      <c r="AV112" s="14" t="s">
        <v>86</v>
      </c>
      <c r="AW112" s="14" t="s">
        <v>36</v>
      </c>
      <c r="AX112" s="14" t="s">
        <v>76</v>
      </c>
      <c r="AY112" s="246" t="s">
        <v>129</v>
      </c>
    </row>
    <row r="113" s="13" customFormat="1">
      <c r="A113" s="13"/>
      <c r="B113" s="226"/>
      <c r="C113" s="227"/>
      <c r="D113" s="219" t="s">
        <v>160</v>
      </c>
      <c r="E113" s="228" t="s">
        <v>21</v>
      </c>
      <c r="F113" s="229" t="s">
        <v>163</v>
      </c>
      <c r="G113" s="227"/>
      <c r="H113" s="228" t="s">
        <v>21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160</v>
      </c>
      <c r="AU113" s="235" t="s">
        <v>86</v>
      </c>
      <c r="AV113" s="13" t="s">
        <v>84</v>
      </c>
      <c r="AW113" s="13" t="s">
        <v>36</v>
      </c>
      <c r="AX113" s="13" t="s">
        <v>76</v>
      </c>
      <c r="AY113" s="235" t="s">
        <v>129</v>
      </c>
    </row>
    <row r="114" s="14" customFormat="1">
      <c r="A114" s="14"/>
      <c r="B114" s="236"/>
      <c r="C114" s="237"/>
      <c r="D114" s="219" t="s">
        <v>160</v>
      </c>
      <c r="E114" s="238" t="s">
        <v>21</v>
      </c>
      <c r="F114" s="239" t="s">
        <v>874</v>
      </c>
      <c r="G114" s="237"/>
      <c r="H114" s="240">
        <v>6.7599999999999998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160</v>
      </c>
      <c r="AU114" s="246" t="s">
        <v>86</v>
      </c>
      <c r="AV114" s="14" t="s">
        <v>86</v>
      </c>
      <c r="AW114" s="14" t="s">
        <v>36</v>
      </c>
      <c r="AX114" s="14" t="s">
        <v>76</v>
      </c>
      <c r="AY114" s="246" t="s">
        <v>129</v>
      </c>
    </row>
    <row r="115" s="13" customFormat="1">
      <c r="A115" s="13"/>
      <c r="B115" s="226"/>
      <c r="C115" s="227"/>
      <c r="D115" s="219" t="s">
        <v>160</v>
      </c>
      <c r="E115" s="228" t="s">
        <v>21</v>
      </c>
      <c r="F115" s="229" t="s">
        <v>875</v>
      </c>
      <c r="G115" s="227"/>
      <c r="H115" s="228" t="s">
        <v>21</v>
      </c>
      <c r="I115" s="230"/>
      <c r="J115" s="227"/>
      <c r="K115" s="227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160</v>
      </c>
      <c r="AU115" s="235" t="s">
        <v>86</v>
      </c>
      <c r="AV115" s="13" t="s">
        <v>84</v>
      </c>
      <c r="AW115" s="13" t="s">
        <v>36</v>
      </c>
      <c r="AX115" s="13" t="s">
        <v>76</v>
      </c>
      <c r="AY115" s="235" t="s">
        <v>129</v>
      </c>
    </row>
    <row r="116" s="14" customFormat="1">
      <c r="A116" s="14"/>
      <c r="B116" s="236"/>
      <c r="C116" s="237"/>
      <c r="D116" s="219" t="s">
        <v>160</v>
      </c>
      <c r="E116" s="238" t="s">
        <v>21</v>
      </c>
      <c r="F116" s="239" t="s">
        <v>876</v>
      </c>
      <c r="G116" s="237"/>
      <c r="H116" s="240">
        <v>17.719999999999999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160</v>
      </c>
      <c r="AU116" s="246" t="s">
        <v>86</v>
      </c>
      <c r="AV116" s="14" t="s">
        <v>86</v>
      </c>
      <c r="AW116" s="14" t="s">
        <v>36</v>
      </c>
      <c r="AX116" s="14" t="s">
        <v>76</v>
      </c>
      <c r="AY116" s="246" t="s">
        <v>129</v>
      </c>
    </row>
    <row r="117" s="13" customFormat="1">
      <c r="A117" s="13"/>
      <c r="B117" s="226"/>
      <c r="C117" s="227"/>
      <c r="D117" s="219" t="s">
        <v>160</v>
      </c>
      <c r="E117" s="228" t="s">
        <v>21</v>
      </c>
      <c r="F117" s="229" t="s">
        <v>877</v>
      </c>
      <c r="G117" s="227"/>
      <c r="H117" s="228" t="s">
        <v>21</v>
      </c>
      <c r="I117" s="230"/>
      <c r="J117" s="227"/>
      <c r="K117" s="227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160</v>
      </c>
      <c r="AU117" s="235" t="s">
        <v>86</v>
      </c>
      <c r="AV117" s="13" t="s">
        <v>84</v>
      </c>
      <c r="AW117" s="13" t="s">
        <v>36</v>
      </c>
      <c r="AX117" s="13" t="s">
        <v>76</v>
      </c>
      <c r="AY117" s="235" t="s">
        <v>129</v>
      </c>
    </row>
    <row r="118" s="14" customFormat="1">
      <c r="A118" s="14"/>
      <c r="B118" s="236"/>
      <c r="C118" s="237"/>
      <c r="D118" s="219" t="s">
        <v>160</v>
      </c>
      <c r="E118" s="238" t="s">
        <v>21</v>
      </c>
      <c r="F118" s="239" t="s">
        <v>878</v>
      </c>
      <c r="G118" s="237"/>
      <c r="H118" s="240">
        <v>11.68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160</v>
      </c>
      <c r="AU118" s="246" t="s">
        <v>86</v>
      </c>
      <c r="AV118" s="14" t="s">
        <v>86</v>
      </c>
      <c r="AW118" s="14" t="s">
        <v>36</v>
      </c>
      <c r="AX118" s="14" t="s">
        <v>76</v>
      </c>
      <c r="AY118" s="246" t="s">
        <v>129</v>
      </c>
    </row>
    <row r="119" s="13" customFormat="1">
      <c r="A119" s="13"/>
      <c r="B119" s="226"/>
      <c r="C119" s="227"/>
      <c r="D119" s="219" t="s">
        <v>160</v>
      </c>
      <c r="E119" s="228" t="s">
        <v>21</v>
      </c>
      <c r="F119" s="229" t="s">
        <v>166</v>
      </c>
      <c r="G119" s="227"/>
      <c r="H119" s="228" t="s">
        <v>21</v>
      </c>
      <c r="I119" s="230"/>
      <c r="J119" s="227"/>
      <c r="K119" s="227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160</v>
      </c>
      <c r="AU119" s="235" t="s">
        <v>86</v>
      </c>
      <c r="AV119" s="13" t="s">
        <v>84</v>
      </c>
      <c r="AW119" s="13" t="s">
        <v>36</v>
      </c>
      <c r="AX119" s="13" t="s">
        <v>76</v>
      </c>
      <c r="AY119" s="235" t="s">
        <v>129</v>
      </c>
    </row>
    <row r="120" s="14" customFormat="1">
      <c r="A120" s="14"/>
      <c r="B120" s="236"/>
      <c r="C120" s="237"/>
      <c r="D120" s="219" t="s">
        <v>160</v>
      </c>
      <c r="E120" s="238" t="s">
        <v>21</v>
      </c>
      <c r="F120" s="239" t="s">
        <v>879</v>
      </c>
      <c r="G120" s="237"/>
      <c r="H120" s="240">
        <v>34.280000000000001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160</v>
      </c>
      <c r="AU120" s="246" t="s">
        <v>86</v>
      </c>
      <c r="AV120" s="14" t="s">
        <v>86</v>
      </c>
      <c r="AW120" s="14" t="s">
        <v>36</v>
      </c>
      <c r="AX120" s="14" t="s">
        <v>76</v>
      </c>
      <c r="AY120" s="246" t="s">
        <v>129</v>
      </c>
    </row>
    <row r="121" s="13" customFormat="1">
      <c r="A121" s="13"/>
      <c r="B121" s="226"/>
      <c r="C121" s="227"/>
      <c r="D121" s="219" t="s">
        <v>160</v>
      </c>
      <c r="E121" s="228" t="s">
        <v>21</v>
      </c>
      <c r="F121" s="229" t="s">
        <v>875</v>
      </c>
      <c r="G121" s="227"/>
      <c r="H121" s="228" t="s">
        <v>21</v>
      </c>
      <c r="I121" s="230"/>
      <c r="J121" s="227"/>
      <c r="K121" s="227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160</v>
      </c>
      <c r="AU121" s="235" t="s">
        <v>86</v>
      </c>
      <c r="AV121" s="13" t="s">
        <v>84</v>
      </c>
      <c r="AW121" s="13" t="s">
        <v>36</v>
      </c>
      <c r="AX121" s="13" t="s">
        <v>76</v>
      </c>
      <c r="AY121" s="235" t="s">
        <v>129</v>
      </c>
    </row>
    <row r="122" s="14" customFormat="1">
      <c r="A122" s="14"/>
      <c r="B122" s="236"/>
      <c r="C122" s="237"/>
      <c r="D122" s="219" t="s">
        <v>160</v>
      </c>
      <c r="E122" s="238" t="s">
        <v>21</v>
      </c>
      <c r="F122" s="239" t="s">
        <v>880</v>
      </c>
      <c r="G122" s="237"/>
      <c r="H122" s="240">
        <v>19.350000000000001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160</v>
      </c>
      <c r="AU122" s="246" t="s">
        <v>86</v>
      </c>
      <c r="AV122" s="14" t="s">
        <v>86</v>
      </c>
      <c r="AW122" s="14" t="s">
        <v>36</v>
      </c>
      <c r="AX122" s="14" t="s">
        <v>76</v>
      </c>
      <c r="AY122" s="246" t="s">
        <v>129</v>
      </c>
    </row>
    <row r="123" s="13" customFormat="1">
      <c r="A123" s="13"/>
      <c r="B123" s="226"/>
      <c r="C123" s="227"/>
      <c r="D123" s="219" t="s">
        <v>160</v>
      </c>
      <c r="E123" s="228" t="s">
        <v>21</v>
      </c>
      <c r="F123" s="229" t="s">
        <v>875</v>
      </c>
      <c r="G123" s="227"/>
      <c r="H123" s="228" t="s">
        <v>21</v>
      </c>
      <c r="I123" s="230"/>
      <c r="J123" s="227"/>
      <c r="K123" s="227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160</v>
      </c>
      <c r="AU123" s="235" t="s">
        <v>86</v>
      </c>
      <c r="AV123" s="13" t="s">
        <v>84</v>
      </c>
      <c r="AW123" s="13" t="s">
        <v>36</v>
      </c>
      <c r="AX123" s="13" t="s">
        <v>76</v>
      </c>
      <c r="AY123" s="235" t="s">
        <v>129</v>
      </c>
    </row>
    <row r="124" s="14" customFormat="1">
      <c r="A124" s="14"/>
      <c r="B124" s="236"/>
      <c r="C124" s="237"/>
      <c r="D124" s="219" t="s">
        <v>160</v>
      </c>
      <c r="E124" s="238" t="s">
        <v>21</v>
      </c>
      <c r="F124" s="239" t="s">
        <v>881</v>
      </c>
      <c r="G124" s="237"/>
      <c r="H124" s="240">
        <v>11.449999999999999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160</v>
      </c>
      <c r="AU124" s="246" t="s">
        <v>86</v>
      </c>
      <c r="AV124" s="14" t="s">
        <v>86</v>
      </c>
      <c r="AW124" s="14" t="s">
        <v>36</v>
      </c>
      <c r="AX124" s="14" t="s">
        <v>76</v>
      </c>
      <c r="AY124" s="246" t="s">
        <v>129</v>
      </c>
    </row>
    <row r="125" s="13" customFormat="1">
      <c r="A125" s="13"/>
      <c r="B125" s="226"/>
      <c r="C125" s="227"/>
      <c r="D125" s="219" t="s">
        <v>160</v>
      </c>
      <c r="E125" s="228" t="s">
        <v>21</v>
      </c>
      <c r="F125" s="229" t="s">
        <v>875</v>
      </c>
      <c r="G125" s="227"/>
      <c r="H125" s="228" t="s">
        <v>21</v>
      </c>
      <c r="I125" s="230"/>
      <c r="J125" s="227"/>
      <c r="K125" s="227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160</v>
      </c>
      <c r="AU125" s="235" t="s">
        <v>86</v>
      </c>
      <c r="AV125" s="13" t="s">
        <v>84</v>
      </c>
      <c r="AW125" s="13" t="s">
        <v>36</v>
      </c>
      <c r="AX125" s="13" t="s">
        <v>76</v>
      </c>
      <c r="AY125" s="235" t="s">
        <v>129</v>
      </c>
    </row>
    <row r="126" s="14" customFormat="1">
      <c r="A126" s="14"/>
      <c r="B126" s="236"/>
      <c r="C126" s="237"/>
      <c r="D126" s="219" t="s">
        <v>160</v>
      </c>
      <c r="E126" s="238" t="s">
        <v>21</v>
      </c>
      <c r="F126" s="239" t="s">
        <v>882</v>
      </c>
      <c r="G126" s="237"/>
      <c r="H126" s="240">
        <v>17.739999999999998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160</v>
      </c>
      <c r="AU126" s="246" t="s">
        <v>86</v>
      </c>
      <c r="AV126" s="14" t="s">
        <v>86</v>
      </c>
      <c r="AW126" s="14" t="s">
        <v>36</v>
      </c>
      <c r="AX126" s="14" t="s">
        <v>76</v>
      </c>
      <c r="AY126" s="246" t="s">
        <v>129</v>
      </c>
    </row>
    <row r="127" s="13" customFormat="1">
      <c r="A127" s="13"/>
      <c r="B127" s="226"/>
      <c r="C127" s="227"/>
      <c r="D127" s="219" t="s">
        <v>160</v>
      </c>
      <c r="E127" s="228" t="s">
        <v>21</v>
      </c>
      <c r="F127" s="229" t="s">
        <v>875</v>
      </c>
      <c r="G127" s="227"/>
      <c r="H127" s="228" t="s">
        <v>21</v>
      </c>
      <c r="I127" s="230"/>
      <c r="J127" s="227"/>
      <c r="K127" s="227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160</v>
      </c>
      <c r="AU127" s="235" t="s">
        <v>86</v>
      </c>
      <c r="AV127" s="13" t="s">
        <v>84</v>
      </c>
      <c r="AW127" s="13" t="s">
        <v>36</v>
      </c>
      <c r="AX127" s="13" t="s">
        <v>76</v>
      </c>
      <c r="AY127" s="235" t="s">
        <v>129</v>
      </c>
    </row>
    <row r="128" s="14" customFormat="1">
      <c r="A128" s="14"/>
      <c r="B128" s="236"/>
      <c r="C128" s="237"/>
      <c r="D128" s="219" t="s">
        <v>160</v>
      </c>
      <c r="E128" s="238" t="s">
        <v>21</v>
      </c>
      <c r="F128" s="239" t="s">
        <v>883</v>
      </c>
      <c r="G128" s="237"/>
      <c r="H128" s="240">
        <v>11.529999999999999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160</v>
      </c>
      <c r="AU128" s="246" t="s">
        <v>86</v>
      </c>
      <c r="AV128" s="14" t="s">
        <v>86</v>
      </c>
      <c r="AW128" s="14" t="s">
        <v>36</v>
      </c>
      <c r="AX128" s="14" t="s">
        <v>76</v>
      </c>
      <c r="AY128" s="246" t="s">
        <v>129</v>
      </c>
    </row>
    <row r="129" s="13" customFormat="1">
      <c r="A129" s="13"/>
      <c r="B129" s="226"/>
      <c r="C129" s="227"/>
      <c r="D129" s="219" t="s">
        <v>160</v>
      </c>
      <c r="E129" s="228" t="s">
        <v>21</v>
      </c>
      <c r="F129" s="229" t="s">
        <v>875</v>
      </c>
      <c r="G129" s="227"/>
      <c r="H129" s="228" t="s">
        <v>21</v>
      </c>
      <c r="I129" s="230"/>
      <c r="J129" s="227"/>
      <c r="K129" s="227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160</v>
      </c>
      <c r="AU129" s="235" t="s">
        <v>86</v>
      </c>
      <c r="AV129" s="13" t="s">
        <v>84</v>
      </c>
      <c r="AW129" s="13" t="s">
        <v>36</v>
      </c>
      <c r="AX129" s="13" t="s">
        <v>76</v>
      </c>
      <c r="AY129" s="235" t="s">
        <v>129</v>
      </c>
    </row>
    <row r="130" s="14" customFormat="1">
      <c r="A130" s="14"/>
      <c r="B130" s="236"/>
      <c r="C130" s="237"/>
      <c r="D130" s="219" t="s">
        <v>160</v>
      </c>
      <c r="E130" s="238" t="s">
        <v>21</v>
      </c>
      <c r="F130" s="239" t="s">
        <v>884</v>
      </c>
      <c r="G130" s="237"/>
      <c r="H130" s="240">
        <v>23.719999999999999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160</v>
      </c>
      <c r="AU130" s="246" t="s">
        <v>86</v>
      </c>
      <c r="AV130" s="14" t="s">
        <v>86</v>
      </c>
      <c r="AW130" s="14" t="s">
        <v>36</v>
      </c>
      <c r="AX130" s="14" t="s">
        <v>76</v>
      </c>
      <c r="AY130" s="246" t="s">
        <v>129</v>
      </c>
    </row>
    <row r="131" s="13" customFormat="1">
      <c r="A131" s="13"/>
      <c r="B131" s="226"/>
      <c r="C131" s="227"/>
      <c r="D131" s="219" t="s">
        <v>160</v>
      </c>
      <c r="E131" s="228" t="s">
        <v>21</v>
      </c>
      <c r="F131" s="229" t="s">
        <v>171</v>
      </c>
      <c r="G131" s="227"/>
      <c r="H131" s="228" t="s">
        <v>21</v>
      </c>
      <c r="I131" s="230"/>
      <c r="J131" s="227"/>
      <c r="K131" s="227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160</v>
      </c>
      <c r="AU131" s="235" t="s">
        <v>86</v>
      </c>
      <c r="AV131" s="13" t="s">
        <v>84</v>
      </c>
      <c r="AW131" s="13" t="s">
        <v>36</v>
      </c>
      <c r="AX131" s="13" t="s">
        <v>76</v>
      </c>
      <c r="AY131" s="235" t="s">
        <v>129</v>
      </c>
    </row>
    <row r="132" s="14" customFormat="1">
      <c r="A132" s="14"/>
      <c r="B132" s="236"/>
      <c r="C132" s="237"/>
      <c r="D132" s="219" t="s">
        <v>160</v>
      </c>
      <c r="E132" s="238" t="s">
        <v>21</v>
      </c>
      <c r="F132" s="239" t="s">
        <v>883</v>
      </c>
      <c r="G132" s="237"/>
      <c r="H132" s="240">
        <v>11.529999999999999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160</v>
      </c>
      <c r="AU132" s="246" t="s">
        <v>86</v>
      </c>
      <c r="AV132" s="14" t="s">
        <v>86</v>
      </c>
      <c r="AW132" s="14" t="s">
        <v>36</v>
      </c>
      <c r="AX132" s="14" t="s">
        <v>76</v>
      </c>
      <c r="AY132" s="246" t="s">
        <v>129</v>
      </c>
    </row>
    <row r="133" s="13" customFormat="1">
      <c r="A133" s="13"/>
      <c r="B133" s="226"/>
      <c r="C133" s="227"/>
      <c r="D133" s="219" t="s">
        <v>160</v>
      </c>
      <c r="E133" s="228" t="s">
        <v>21</v>
      </c>
      <c r="F133" s="229" t="s">
        <v>885</v>
      </c>
      <c r="G133" s="227"/>
      <c r="H133" s="228" t="s">
        <v>21</v>
      </c>
      <c r="I133" s="230"/>
      <c r="J133" s="227"/>
      <c r="K133" s="227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160</v>
      </c>
      <c r="AU133" s="235" t="s">
        <v>86</v>
      </c>
      <c r="AV133" s="13" t="s">
        <v>84</v>
      </c>
      <c r="AW133" s="13" t="s">
        <v>36</v>
      </c>
      <c r="AX133" s="13" t="s">
        <v>76</v>
      </c>
      <c r="AY133" s="235" t="s">
        <v>129</v>
      </c>
    </row>
    <row r="134" s="14" customFormat="1">
      <c r="A134" s="14"/>
      <c r="B134" s="236"/>
      <c r="C134" s="237"/>
      <c r="D134" s="219" t="s">
        <v>160</v>
      </c>
      <c r="E134" s="238" t="s">
        <v>21</v>
      </c>
      <c r="F134" s="239" t="s">
        <v>886</v>
      </c>
      <c r="G134" s="237"/>
      <c r="H134" s="240">
        <v>17.66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160</v>
      </c>
      <c r="AU134" s="246" t="s">
        <v>86</v>
      </c>
      <c r="AV134" s="14" t="s">
        <v>86</v>
      </c>
      <c r="AW134" s="14" t="s">
        <v>36</v>
      </c>
      <c r="AX134" s="14" t="s">
        <v>76</v>
      </c>
      <c r="AY134" s="246" t="s">
        <v>129</v>
      </c>
    </row>
    <row r="135" s="13" customFormat="1">
      <c r="A135" s="13"/>
      <c r="B135" s="226"/>
      <c r="C135" s="227"/>
      <c r="D135" s="219" t="s">
        <v>160</v>
      </c>
      <c r="E135" s="228" t="s">
        <v>21</v>
      </c>
      <c r="F135" s="229" t="s">
        <v>885</v>
      </c>
      <c r="G135" s="227"/>
      <c r="H135" s="228" t="s">
        <v>21</v>
      </c>
      <c r="I135" s="230"/>
      <c r="J135" s="227"/>
      <c r="K135" s="227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160</v>
      </c>
      <c r="AU135" s="235" t="s">
        <v>86</v>
      </c>
      <c r="AV135" s="13" t="s">
        <v>84</v>
      </c>
      <c r="AW135" s="13" t="s">
        <v>36</v>
      </c>
      <c r="AX135" s="13" t="s">
        <v>76</v>
      </c>
      <c r="AY135" s="235" t="s">
        <v>129</v>
      </c>
    </row>
    <row r="136" s="14" customFormat="1">
      <c r="A136" s="14"/>
      <c r="B136" s="236"/>
      <c r="C136" s="237"/>
      <c r="D136" s="219" t="s">
        <v>160</v>
      </c>
      <c r="E136" s="238" t="s">
        <v>21</v>
      </c>
      <c r="F136" s="239" t="s">
        <v>887</v>
      </c>
      <c r="G136" s="237"/>
      <c r="H136" s="240">
        <v>31.359999999999999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160</v>
      </c>
      <c r="AU136" s="246" t="s">
        <v>86</v>
      </c>
      <c r="AV136" s="14" t="s">
        <v>86</v>
      </c>
      <c r="AW136" s="14" t="s">
        <v>36</v>
      </c>
      <c r="AX136" s="14" t="s">
        <v>76</v>
      </c>
      <c r="AY136" s="246" t="s">
        <v>129</v>
      </c>
    </row>
    <row r="137" s="13" customFormat="1">
      <c r="A137" s="13"/>
      <c r="B137" s="226"/>
      <c r="C137" s="227"/>
      <c r="D137" s="219" t="s">
        <v>160</v>
      </c>
      <c r="E137" s="228" t="s">
        <v>21</v>
      </c>
      <c r="F137" s="229" t="s">
        <v>171</v>
      </c>
      <c r="G137" s="227"/>
      <c r="H137" s="228" t="s">
        <v>21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160</v>
      </c>
      <c r="AU137" s="235" t="s">
        <v>86</v>
      </c>
      <c r="AV137" s="13" t="s">
        <v>84</v>
      </c>
      <c r="AW137" s="13" t="s">
        <v>36</v>
      </c>
      <c r="AX137" s="13" t="s">
        <v>76</v>
      </c>
      <c r="AY137" s="235" t="s">
        <v>129</v>
      </c>
    </row>
    <row r="138" s="14" customFormat="1">
      <c r="A138" s="14"/>
      <c r="B138" s="236"/>
      <c r="C138" s="237"/>
      <c r="D138" s="219" t="s">
        <v>160</v>
      </c>
      <c r="E138" s="238" t="s">
        <v>21</v>
      </c>
      <c r="F138" s="239" t="s">
        <v>888</v>
      </c>
      <c r="G138" s="237"/>
      <c r="H138" s="240">
        <v>19.420000000000002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160</v>
      </c>
      <c r="AU138" s="246" t="s">
        <v>86</v>
      </c>
      <c r="AV138" s="14" t="s">
        <v>86</v>
      </c>
      <c r="AW138" s="14" t="s">
        <v>36</v>
      </c>
      <c r="AX138" s="14" t="s">
        <v>76</v>
      </c>
      <c r="AY138" s="246" t="s">
        <v>129</v>
      </c>
    </row>
    <row r="139" s="13" customFormat="1">
      <c r="A139" s="13"/>
      <c r="B139" s="226"/>
      <c r="C139" s="227"/>
      <c r="D139" s="219" t="s">
        <v>160</v>
      </c>
      <c r="E139" s="228" t="s">
        <v>21</v>
      </c>
      <c r="F139" s="229" t="s">
        <v>179</v>
      </c>
      <c r="G139" s="227"/>
      <c r="H139" s="228" t="s">
        <v>21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160</v>
      </c>
      <c r="AU139" s="235" t="s">
        <v>86</v>
      </c>
      <c r="AV139" s="13" t="s">
        <v>84</v>
      </c>
      <c r="AW139" s="13" t="s">
        <v>36</v>
      </c>
      <c r="AX139" s="13" t="s">
        <v>76</v>
      </c>
      <c r="AY139" s="235" t="s">
        <v>129</v>
      </c>
    </row>
    <row r="140" s="14" customFormat="1">
      <c r="A140" s="14"/>
      <c r="B140" s="236"/>
      <c r="C140" s="237"/>
      <c r="D140" s="219" t="s">
        <v>160</v>
      </c>
      <c r="E140" s="238" t="s">
        <v>21</v>
      </c>
      <c r="F140" s="239" t="s">
        <v>889</v>
      </c>
      <c r="G140" s="237"/>
      <c r="H140" s="240">
        <v>2.5800000000000001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160</v>
      </c>
      <c r="AU140" s="246" t="s">
        <v>86</v>
      </c>
      <c r="AV140" s="14" t="s">
        <v>86</v>
      </c>
      <c r="AW140" s="14" t="s">
        <v>36</v>
      </c>
      <c r="AX140" s="14" t="s">
        <v>76</v>
      </c>
      <c r="AY140" s="246" t="s">
        <v>129</v>
      </c>
    </row>
    <row r="141" s="13" customFormat="1">
      <c r="A141" s="13"/>
      <c r="B141" s="226"/>
      <c r="C141" s="227"/>
      <c r="D141" s="219" t="s">
        <v>160</v>
      </c>
      <c r="E141" s="228" t="s">
        <v>21</v>
      </c>
      <c r="F141" s="229" t="s">
        <v>890</v>
      </c>
      <c r="G141" s="227"/>
      <c r="H141" s="228" t="s">
        <v>21</v>
      </c>
      <c r="I141" s="230"/>
      <c r="J141" s="227"/>
      <c r="K141" s="227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160</v>
      </c>
      <c r="AU141" s="235" t="s">
        <v>86</v>
      </c>
      <c r="AV141" s="13" t="s">
        <v>84</v>
      </c>
      <c r="AW141" s="13" t="s">
        <v>36</v>
      </c>
      <c r="AX141" s="13" t="s">
        <v>76</v>
      </c>
      <c r="AY141" s="235" t="s">
        <v>129</v>
      </c>
    </row>
    <row r="142" s="14" customFormat="1">
      <c r="A142" s="14"/>
      <c r="B142" s="236"/>
      <c r="C142" s="237"/>
      <c r="D142" s="219" t="s">
        <v>160</v>
      </c>
      <c r="E142" s="238" t="s">
        <v>21</v>
      </c>
      <c r="F142" s="239" t="s">
        <v>891</v>
      </c>
      <c r="G142" s="237"/>
      <c r="H142" s="240">
        <v>7.6799999999999997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160</v>
      </c>
      <c r="AU142" s="246" t="s">
        <v>86</v>
      </c>
      <c r="AV142" s="14" t="s">
        <v>86</v>
      </c>
      <c r="AW142" s="14" t="s">
        <v>36</v>
      </c>
      <c r="AX142" s="14" t="s">
        <v>76</v>
      </c>
      <c r="AY142" s="246" t="s">
        <v>129</v>
      </c>
    </row>
    <row r="143" s="13" customFormat="1">
      <c r="A143" s="13"/>
      <c r="B143" s="226"/>
      <c r="C143" s="227"/>
      <c r="D143" s="219" t="s">
        <v>160</v>
      </c>
      <c r="E143" s="228" t="s">
        <v>21</v>
      </c>
      <c r="F143" s="229" t="s">
        <v>890</v>
      </c>
      <c r="G143" s="227"/>
      <c r="H143" s="228" t="s">
        <v>21</v>
      </c>
      <c r="I143" s="230"/>
      <c r="J143" s="227"/>
      <c r="K143" s="227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160</v>
      </c>
      <c r="AU143" s="235" t="s">
        <v>86</v>
      </c>
      <c r="AV143" s="13" t="s">
        <v>84</v>
      </c>
      <c r="AW143" s="13" t="s">
        <v>36</v>
      </c>
      <c r="AX143" s="13" t="s">
        <v>76</v>
      </c>
      <c r="AY143" s="235" t="s">
        <v>129</v>
      </c>
    </row>
    <row r="144" s="14" customFormat="1">
      <c r="A144" s="14"/>
      <c r="B144" s="236"/>
      <c r="C144" s="237"/>
      <c r="D144" s="219" t="s">
        <v>160</v>
      </c>
      <c r="E144" s="238" t="s">
        <v>21</v>
      </c>
      <c r="F144" s="239" t="s">
        <v>892</v>
      </c>
      <c r="G144" s="237"/>
      <c r="H144" s="240">
        <v>7.9800000000000004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160</v>
      </c>
      <c r="AU144" s="246" t="s">
        <v>86</v>
      </c>
      <c r="AV144" s="14" t="s">
        <v>86</v>
      </c>
      <c r="AW144" s="14" t="s">
        <v>36</v>
      </c>
      <c r="AX144" s="14" t="s">
        <v>76</v>
      </c>
      <c r="AY144" s="246" t="s">
        <v>129</v>
      </c>
    </row>
    <row r="145" s="13" customFormat="1">
      <c r="A145" s="13"/>
      <c r="B145" s="226"/>
      <c r="C145" s="227"/>
      <c r="D145" s="219" t="s">
        <v>160</v>
      </c>
      <c r="E145" s="228" t="s">
        <v>21</v>
      </c>
      <c r="F145" s="229" t="s">
        <v>171</v>
      </c>
      <c r="G145" s="227"/>
      <c r="H145" s="228" t="s">
        <v>21</v>
      </c>
      <c r="I145" s="230"/>
      <c r="J145" s="227"/>
      <c r="K145" s="227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160</v>
      </c>
      <c r="AU145" s="235" t="s">
        <v>86</v>
      </c>
      <c r="AV145" s="13" t="s">
        <v>84</v>
      </c>
      <c r="AW145" s="13" t="s">
        <v>36</v>
      </c>
      <c r="AX145" s="13" t="s">
        <v>76</v>
      </c>
      <c r="AY145" s="235" t="s">
        <v>129</v>
      </c>
    </row>
    <row r="146" s="14" customFormat="1">
      <c r="A146" s="14"/>
      <c r="B146" s="236"/>
      <c r="C146" s="237"/>
      <c r="D146" s="219" t="s">
        <v>160</v>
      </c>
      <c r="E146" s="238" t="s">
        <v>21</v>
      </c>
      <c r="F146" s="239" t="s">
        <v>180</v>
      </c>
      <c r="G146" s="237"/>
      <c r="H146" s="240">
        <v>1.26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160</v>
      </c>
      <c r="AU146" s="246" t="s">
        <v>86</v>
      </c>
      <c r="AV146" s="14" t="s">
        <v>86</v>
      </c>
      <c r="AW146" s="14" t="s">
        <v>36</v>
      </c>
      <c r="AX146" s="14" t="s">
        <v>76</v>
      </c>
      <c r="AY146" s="246" t="s">
        <v>129</v>
      </c>
    </row>
    <row r="147" s="13" customFormat="1">
      <c r="A147" s="13"/>
      <c r="B147" s="226"/>
      <c r="C147" s="227"/>
      <c r="D147" s="219" t="s">
        <v>160</v>
      </c>
      <c r="E147" s="228" t="s">
        <v>21</v>
      </c>
      <c r="F147" s="229" t="s">
        <v>177</v>
      </c>
      <c r="G147" s="227"/>
      <c r="H147" s="228" t="s">
        <v>21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160</v>
      </c>
      <c r="AU147" s="235" t="s">
        <v>86</v>
      </c>
      <c r="AV147" s="13" t="s">
        <v>84</v>
      </c>
      <c r="AW147" s="13" t="s">
        <v>36</v>
      </c>
      <c r="AX147" s="13" t="s">
        <v>76</v>
      </c>
      <c r="AY147" s="235" t="s">
        <v>129</v>
      </c>
    </row>
    <row r="148" s="14" customFormat="1">
      <c r="A148" s="14"/>
      <c r="B148" s="236"/>
      <c r="C148" s="237"/>
      <c r="D148" s="219" t="s">
        <v>160</v>
      </c>
      <c r="E148" s="238" t="s">
        <v>21</v>
      </c>
      <c r="F148" s="239" t="s">
        <v>178</v>
      </c>
      <c r="G148" s="237"/>
      <c r="H148" s="240">
        <v>7.0199999999999996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160</v>
      </c>
      <c r="AU148" s="246" t="s">
        <v>86</v>
      </c>
      <c r="AV148" s="14" t="s">
        <v>86</v>
      </c>
      <c r="AW148" s="14" t="s">
        <v>36</v>
      </c>
      <c r="AX148" s="14" t="s">
        <v>76</v>
      </c>
      <c r="AY148" s="246" t="s">
        <v>129</v>
      </c>
    </row>
    <row r="149" s="13" customFormat="1">
      <c r="A149" s="13"/>
      <c r="B149" s="226"/>
      <c r="C149" s="227"/>
      <c r="D149" s="219" t="s">
        <v>160</v>
      </c>
      <c r="E149" s="228" t="s">
        <v>21</v>
      </c>
      <c r="F149" s="229" t="s">
        <v>893</v>
      </c>
      <c r="G149" s="227"/>
      <c r="H149" s="228" t="s">
        <v>21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160</v>
      </c>
      <c r="AU149" s="235" t="s">
        <v>86</v>
      </c>
      <c r="AV149" s="13" t="s">
        <v>84</v>
      </c>
      <c r="AW149" s="13" t="s">
        <v>36</v>
      </c>
      <c r="AX149" s="13" t="s">
        <v>76</v>
      </c>
      <c r="AY149" s="235" t="s">
        <v>129</v>
      </c>
    </row>
    <row r="150" s="14" customFormat="1">
      <c r="A150" s="14"/>
      <c r="B150" s="236"/>
      <c r="C150" s="237"/>
      <c r="D150" s="219" t="s">
        <v>160</v>
      </c>
      <c r="E150" s="238" t="s">
        <v>21</v>
      </c>
      <c r="F150" s="239" t="s">
        <v>894</v>
      </c>
      <c r="G150" s="237"/>
      <c r="H150" s="240">
        <v>22.66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160</v>
      </c>
      <c r="AU150" s="246" t="s">
        <v>86</v>
      </c>
      <c r="AV150" s="14" t="s">
        <v>86</v>
      </c>
      <c r="AW150" s="14" t="s">
        <v>36</v>
      </c>
      <c r="AX150" s="14" t="s">
        <v>76</v>
      </c>
      <c r="AY150" s="246" t="s">
        <v>129</v>
      </c>
    </row>
    <row r="151" s="15" customFormat="1">
      <c r="A151" s="15"/>
      <c r="B151" s="247"/>
      <c r="C151" s="248"/>
      <c r="D151" s="219" t="s">
        <v>160</v>
      </c>
      <c r="E151" s="249" t="s">
        <v>21</v>
      </c>
      <c r="F151" s="250" t="s">
        <v>181</v>
      </c>
      <c r="G151" s="248"/>
      <c r="H151" s="251">
        <v>341.49000000000001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160</v>
      </c>
      <c r="AU151" s="257" t="s">
        <v>86</v>
      </c>
      <c r="AV151" s="15" t="s">
        <v>137</v>
      </c>
      <c r="AW151" s="15" t="s">
        <v>36</v>
      </c>
      <c r="AX151" s="15" t="s">
        <v>84</v>
      </c>
      <c r="AY151" s="257" t="s">
        <v>129</v>
      </c>
    </row>
    <row r="152" s="12" customFormat="1" ht="22.8" customHeight="1">
      <c r="A152" s="12"/>
      <c r="B152" s="190"/>
      <c r="C152" s="191"/>
      <c r="D152" s="192" t="s">
        <v>75</v>
      </c>
      <c r="E152" s="204" t="s">
        <v>182</v>
      </c>
      <c r="F152" s="204" t="s">
        <v>183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SUM(P153:P165)</f>
        <v>0</v>
      </c>
      <c r="Q152" s="198"/>
      <c r="R152" s="199">
        <f>SUM(R153:R165)</f>
        <v>0</v>
      </c>
      <c r="S152" s="198"/>
      <c r="T152" s="200">
        <f>SUM(T153:T165)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84</v>
      </c>
      <c r="AT152" s="202" t="s">
        <v>75</v>
      </c>
      <c r="AU152" s="202" t="s">
        <v>84</v>
      </c>
      <c r="AY152" s="201" t="s">
        <v>129</v>
      </c>
      <c r="BK152" s="203">
        <f>SUM(BK153:BK165)</f>
        <v>0</v>
      </c>
    </row>
    <row r="153" s="2" customFormat="1" ht="16.5" customHeight="1">
      <c r="A153" s="40"/>
      <c r="B153" s="41"/>
      <c r="C153" s="206" t="s">
        <v>184</v>
      </c>
      <c r="D153" s="206" t="s">
        <v>132</v>
      </c>
      <c r="E153" s="207" t="s">
        <v>185</v>
      </c>
      <c r="F153" s="208" t="s">
        <v>186</v>
      </c>
      <c r="G153" s="209" t="s">
        <v>187</v>
      </c>
      <c r="H153" s="210">
        <v>1.7070000000000001</v>
      </c>
      <c r="I153" s="211"/>
      <c r="J153" s="212">
        <f>ROUND(I153*H153,2)</f>
        <v>0</v>
      </c>
      <c r="K153" s="208" t="s">
        <v>136</v>
      </c>
      <c r="L153" s="46"/>
      <c r="M153" s="213" t="s">
        <v>21</v>
      </c>
      <c r="N153" s="214" t="s">
        <v>47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137</v>
      </c>
      <c r="AT153" s="217" t="s">
        <v>132</v>
      </c>
      <c r="AU153" s="217" t="s">
        <v>86</v>
      </c>
      <c r="AY153" s="19" t="s">
        <v>129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84</v>
      </c>
      <c r="BK153" s="218">
        <f>ROUND(I153*H153,2)</f>
        <v>0</v>
      </c>
      <c r="BL153" s="19" t="s">
        <v>137</v>
      </c>
      <c r="BM153" s="217" t="s">
        <v>188</v>
      </c>
    </row>
    <row r="154" s="2" customFormat="1">
      <c r="A154" s="40"/>
      <c r="B154" s="41"/>
      <c r="C154" s="42"/>
      <c r="D154" s="219" t="s">
        <v>139</v>
      </c>
      <c r="E154" s="42"/>
      <c r="F154" s="220" t="s">
        <v>189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139</v>
      </c>
      <c r="AU154" s="19" t="s">
        <v>86</v>
      </c>
    </row>
    <row r="155" s="2" customFormat="1">
      <c r="A155" s="40"/>
      <c r="B155" s="41"/>
      <c r="C155" s="42"/>
      <c r="D155" s="224" t="s">
        <v>141</v>
      </c>
      <c r="E155" s="42"/>
      <c r="F155" s="225" t="s">
        <v>190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86</v>
      </c>
    </row>
    <row r="156" s="2" customFormat="1" ht="21.75" customHeight="1">
      <c r="A156" s="40"/>
      <c r="B156" s="41"/>
      <c r="C156" s="206" t="s">
        <v>191</v>
      </c>
      <c r="D156" s="206" t="s">
        <v>132</v>
      </c>
      <c r="E156" s="207" t="s">
        <v>192</v>
      </c>
      <c r="F156" s="208" t="s">
        <v>193</v>
      </c>
      <c r="G156" s="209" t="s">
        <v>187</v>
      </c>
      <c r="H156" s="210">
        <v>1.7070000000000001</v>
      </c>
      <c r="I156" s="211"/>
      <c r="J156" s="212">
        <f>ROUND(I156*H156,2)</f>
        <v>0</v>
      </c>
      <c r="K156" s="208" t="s">
        <v>136</v>
      </c>
      <c r="L156" s="46"/>
      <c r="M156" s="213" t="s">
        <v>21</v>
      </c>
      <c r="N156" s="214" t="s">
        <v>47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137</v>
      </c>
      <c r="AT156" s="217" t="s">
        <v>132</v>
      </c>
      <c r="AU156" s="217" t="s">
        <v>86</v>
      </c>
      <c r="AY156" s="19" t="s">
        <v>129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84</v>
      </c>
      <c r="BK156" s="218">
        <f>ROUND(I156*H156,2)</f>
        <v>0</v>
      </c>
      <c r="BL156" s="19" t="s">
        <v>137</v>
      </c>
      <c r="BM156" s="217" t="s">
        <v>194</v>
      </c>
    </row>
    <row r="157" s="2" customFormat="1">
      <c r="A157" s="40"/>
      <c r="B157" s="41"/>
      <c r="C157" s="42"/>
      <c r="D157" s="219" t="s">
        <v>139</v>
      </c>
      <c r="E157" s="42"/>
      <c r="F157" s="220" t="s">
        <v>195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139</v>
      </c>
      <c r="AU157" s="19" t="s">
        <v>86</v>
      </c>
    </row>
    <row r="158" s="2" customFormat="1">
      <c r="A158" s="40"/>
      <c r="B158" s="41"/>
      <c r="C158" s="42"/>
      <c r="D158" s="224" t="s">
        <v>141</v>
      </c>
      <c r="E158" s="42"/>
      <c r="F158" s="225" t="s">
        <v>196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141</v>
      </c>
      <c r="AU158" s="19" t="s">
        <v>86</v>
      </c>
    </row>
    <row r="159" s="2" customFormat="1" ht="16.5" customHeight="1">
      <c r="A159" s="40"/>
      <c r="B159" s="41"/>
      <c r="C159" s="206" t="s">
        <v>197</v>
      </c>
      <c r="D159" s="206" t="s">
        <v>132</v>
      </c>
      <c r="E159" s="207" t="s">
        <v>198</v>
      </c>
      <c r="F159" s="208" t="s">
        <v>199</v>
      </c>
      <c r="G159" s="209" t="s">
        <v>187</v>
      </c>
      <c r="H159" s="210">
        <v>1.7070000000000001</v>
      </c>
      <c r="I159" s="211"/>
      <c r="J159" s="212">
        <f>ROUND(I159*H159,2)</f>
        <v>0</v>
      </c>
      <c r="K159" s="208" t="s">
        <v>136</v>
      </c>
      <c r="L159" s="46"/>
      <c r="M159" s="213" t="s">
        <v>21</v>
      </c>
      <c r="N159" s="214" t="s">
        <v>47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137</v>
      </c>
      <c r="AT159" s="217" t="s">
        <v>132</v>
      </c>
      <c r="AU159" s="217" t="s">
        <v>86</v>
      </c>
      <c r="AY159" s="19" t="s">
        <v>129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84</v>
      </c>
      <c r="BK159" s="218">
        <f>ROUND(I159*H159,2)</f>
        <v>0</v>
      </c>
      <c r="BL159" s="19" t="s">
        <v>137</v>
      </c>
      <c r="BM159" s="217" t="s">
        <v>200</v>
      </c>
    </row>
    <row r="160" s="2" customFormat="1">
      <c r="A160" s="40"/>
      <c r="B160" s="41"/>
      <c r="C160" s="42"/>
      <c r="D160" s="219" t="s">
        <v>139</v>
      </c>
      <c r="E160" s="42"/>
      <c r="F160" s="220" t="s">
        <v>201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139</v>
      </c>
      <c r="AU160" s="19" t="s">
        <v>86</v>
      </c>
    </row>
    <row r="161" s="2" customFormat="1">
      <c r="A161" s="40"/>
      <c r="B161" s="41"/>
      <c r="C161" s="42"/>
      <c r="D161" s="224" t="s">
        <v>141</v>
      </c>
      <c r="E161" s="42"/>
      <c r="F161" s="225" t="s">
        <v>202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141</v>
      </c>
      <c r="AU161" s="19" t="s">
        <v>86</v>
      </c>
    </row>
    <row r="162" s="2" customFormat="1" ht="16.5" customHeight="1">
      <c r="A162" s="40"/>
      <c r="B162" s="41"/>
      <c r="C162" s="206" t="s">
        <v>203</v>
      </c>
      <c r="D162" s="206" t="s">
        <v>132</v>
      </c>
      <c r="E162" s="207" t="s">
        <v>204</v>
      </c>
      <c r="F162" s="208" t="s">
        <v>205</v>
      </c>
      <c r="G162" s="209" t="s">
        <v>187</v>
      </c>
      <c r="H162" s="210">
        <v>42.674999999999997</v>
      </c>
      <c r="I162" s="211"/>
      <c r="J162" s="212">
        <f>ROUND(I162*H162,2)</f>
        <v>0</v>
      </c>
      <c r="K162" s="208" t="s">
        <v>136</v>
      </c>
      <c r="L162" s="46"/>
      <c r="M162" s="213" t="s">
        <v>21</v>
      </c>
      <c r="N162" s="214" t="s">
        <v>47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137</v>
      </c>
      <c r="AT162" s="217" t="s">
        <v>132</v>
      </c>
      <c r="AU162" s="217" t="s">
        <v>86</v>
      </c>
      <c r="AY162" s="19" t="s">
        <v>129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84</v>
      </c>
      <c r="BK162" s="218">
        <f>ROUND(I162*H162,2)</f>
        <v>0</v>
      </c>
      <c r="BL162" s="19" t="s">
        <v>137</v>
      </c>
      <c r="BM162" s="217" t="s">
        <v>206</v>
      </c>
    </row>
    <row r="163" s="2" customFormat="1">
      <c r="A163" s="40"/>
      <c r="B163" s="41"/>
      <c r="C163" s="42"/>
      <c r="D163" s="219" t="s">
        <v>139</v>
      </c>
      <c r="E163" s="42"/>
      <c r="F163" s="220" t="s">
        <v>207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139</v>
      </c>
      <c r="AU163" s="19" t="s">
        <v>86</v>
      </c>
    </row>
    <row r="164" s="2" customFormat="1">
      <c r="A164" s="40"/>
      <c r="B164" s="41"/>
      <c r="C164" s="42"/>
      <c r="D164" s="224" t="s">
        <v>141</v>
      </c>
      <c r="E164" s="42"/>
      <c r="F164" s="225" t="s">
        <v>208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141</v>
      </c>
      <c r="AU164" s="19" t="s">
        <v>86</v>
      </c>
    </row>
    <row r="165" s="14" customFormat="1">
      <c r="A165" s="14"/>
      <c r="B165" s="236"/>
      <c r="C165" s="237"/>
      <c r="D165" s="219" t="s">
        <v>160</v>
      </c>
      <c r="E165" s="237"/>
      <c r="F165" s="239" t="s">
        <v>895</v>
      </c>
      <c r="G165" s="237"/>
      <c r="H165" s="240">
        <v>42.674999999999997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160</v>
      </c>
      <c r="AU165" s="246" t="s">
        <v>86</v>
      </c>
      <c r="AV165" s="14" t="s">
        <v>86</v>
      </c>
      <c r="AW165" s="14" t="s">
        <v>4</v>
      </c>
      <c r="AX165" s="14" t="s">
        <v>84</v>
      </c>
      <c r="AY165" s="246" t="s">
        <v>129</v>
      </c>
    </row>
    <row r="166" s="12" customFormat="1" ht="25.92" customHeight="1">
      <c r="A166" s="12"/>
      <c r="B166" s="190"/>
      <c r="C166" s="191"/>
      <c r="D166" s="192" t="s">
        <v>75</v>
      </c>
      <c r="E166" s="193" t="s">
        <v>210</v>
      </c>
      <c r="F166" s="193" t="s">
        <v>211</v>
      </c>
      <c r="G166" s="191"/>
      <c r="H166" s="191"/>
      <c r="I166" s="194"/>
      <c r="J166" s="195">
        <f>BK166</f>
        <v>0</v>
      </c>
      <c r="K166" s="191"/>
      <c r="L166" s="196"/>
      <c r="M166" s="197"/>
      <c r="N166" s="198"/>
      <c r="O166" s="198"/>
      <c r="P166" s="199">
        <f>P167+P290+P357+P619+P670</f>
        <v>0</v>
      </c>
      <c r="Q166" s="198"/>
      <c r="R166" s="199">
        <f>R167+R290+R357+R619+R670</f>
        <v>5.0660238000000009</v>
      </c>
      <c r="S166" s="198"/>
      <c r="T166" s="200">
        <f>T167+T290+T357+T619+T670</f>
        <v>1.7074500000000001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86</v>
      </c>
      <c r="AT166" s="202" t="s">
        <v>75</v>
      </c>
      <c r="AU166" s="202" t="s">
        <v>76</v>
      </c>
      <c r="AY166" s="201" t="s">
        <v>129</v>
      </c>
      <c r="BK166" s="203">
        <f>BK167+BK290+BK357+BK619+BK670</f>
        <v>0</v>
      </c>
    </row>
    <row r="167" s="12" customFormat="1" ht="22.8" customHeight="1">
      <c r="A167" s="12"/>
      <c r="B167" s="190"/>
      <c r="C167" s="191"/>
      <c r="D167" s="192" t="s">
        <v>75</v>
      </c>
      <c r="E167" s="204" t="s">
        <v>212</v>
      </c>
      <c r="F167" s="204" t="s">
        <v>213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SUM(P168:P289)</f>
        <v>0</v>
      </c>
      <c r="Q167" s="198"/>
      <c r="R167" s="199">
        <f>SUM(R168:R289)</f>
        <v>0</v>
      </c>
      <c r="S167" s="198"/>
      <c r="T167" s="200">
        <f>SUM(T168:T289)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86</v>
      </c>
      <c r="AT167" s="202" t="s">
        <v>75</v>
      </c>
      <c r="AU167" s="202" t="s">
        <v>84</v>
      </c>
      <c r="AY167" s="201" t="s">
        <v>129</v>
      </c>
      <c r="BK167" s="203">
        <f>SUM(BK168:BK289)</f>
        <v>0</v>
      </c>
    </row>
    <row r="168" s="2" customFormat="1" ht="16.5" customHeight="1">
      <c r="A168" s="40"/>
      <c r="B168" s="41"/>
      <c r="C168" s="206" t="s">
        <v>130</v>
      </c>
      <c r="D168" s="206" t="s">
        <v>132</v>
      </c>
      <c r="E168" s="207" t="s">
        <v>214</v>
      </c>
      <c r="F168" s="208" t="s">
        <v>215</v>
      </c>
      <c r="G168" s="209" t="s">
        <v>216</v>
      </c>
      <c r="H168" s="210">
        <v>150</v>
      </c>
      <c r="I168" s="211"/>
      <c r="J168" s="212">
        <f>ROUND(I168*H168,2)</f>
        <v>0</v>
      </c>
      <c r="K168" s="208" t="s">
        <v>21</v>
      </c>
      <c r="L168" s="46"/>
      <c r="M168" s="213" t="s">
        <v>21</v>
      </c>
      <c r="N168" s="214" t="s">
        <v>47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137</v>
      </c>
      <c r="AT168" s="217" t="s">
        <v>132</v>
      </c>
      <c r="AU168" s="217" t="s">
        <v>86</v>
      </c>
      <c r="AY168" s="19" t="s">
        <v>129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84</v>
      </c>
      <c r="BK168" s="218">
        <f>ROUND(I168*H168,2)</f>
        <v>0</v>
      </c>
      <c r="BL168" s="19" t="s">
        <v>137</v>
      </c>
      <c r="BM168" s="217" t="s">
        <v>896</v>
      </c>
    </row>
    <row r="169" s="2" customFormat="1">
      <c r="A169" s="40"/>
      <c r="B169" s="41"/>
      <c r="C169" s="42"/>
      <c r="D169" s="219" t="s">
        <v>139</v>
      </c>
      <c r="E169" s="42"/>
      <c r="F169" s="220" t="s">
        <v>215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139</v>
      </c>
      <c r="AU169" s="19" t="s">
        <v>86</v>
      </c>
    </row>
    <row r="170" s="2" customFormat="1" ht="16.5" customHeight="1">
      <c r="A170" s="40"/>
      <c r="B170" s="41"/>
      <c r="C170" s="206" t="s">
        <v>218</v>
      </c>
      <c r="D170" s="206" t="s">
        <v>132</v>
      </c>
      <c r="E170" s="207" t="s">
        <v>219</v>
      </c>
      <c r="F170" s="208" t="s">
        <v>220</v>
      </c>
      <c r="G170" s="209" t="s">
        <v>216</v>
      </c>
      <c r="H170" s="210">
        <v>85</v>
      </c>
      <c r="I170" s="211"/>
      <c r="J170" s="212">
        <f>ROUND(I170*H170,2)</f>
        <v>0</v>
      </c>
      <c r="K170" s="208" t="s">
        <v>21</v>
      </c>
      <c r="L170" s="46"/>
      <c r="M170" s="213" t="s">
        <v>21</v>
      </c>
      <c r="N170" s="214" t="s">
        <v>47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137</v>
      </c>
      <c r="AT170" s="217" t="s">
        <v>132</v>
      </c>
      <c r="AU170" s="217" t="s">
        <v>86</v>
      </c>
      <c r="AY170" s="19" t="s">
        <v>129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84</v>
      </c>
      <c r="BK170" s="218">
        <f>ROUND(I170*H170,2)</f>
        <v>0</v>
      </c>
      <c r="BL170" s="19" t="s">
        <v>137</v>
      </c>
      <c r="BM170" s="217" t="s">
        <v>897</v>
      </c>
    </row>
    <row r="171" s="2" customFormat="1">
      <c r="A171" s="40"/>
      <c r="B171" s="41"/>
      <c r="C171" s="42"/>
      <c r="D171" s="219" t="s">
        <v>139</v>
      </c>
      <c r="E171" s="42"/>
      <c r="F171" s="220" t="s">
        <v>220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139</v>
      </c>
      <c r="AU171" s="19" t="s">
        <v>86</v>
      </c>
    </row>
    <row r="172" s="2" customFormat="1" ht="16.5" customHeight="1">
      <c r="A172" s="40"/>
      <c r="B172" s="41"/>
      <c r="C172" s="206" t="s">
        <v>222</v>
      </c>
      <c r="D172" s="206" t="s">
        <v>132</v>
      </c>
      <c r="E172" s="207" t="s">
        <v>223</v>
      </c>
      <c r="F172" s="208" t="s">
        <v>224</v>
      </c>
      <c r="G172" s="209" t="s">
        <v>216</v>
      </c>
      <c r="H172" s="210">
        <v>45</v>
      </c>
      <c r="I172" s="211"/>
      <c r="J172" s="212">
        <f>ROUND(I172*H172,2)</f>
        <v>0</v>
      </c>
      <c r="K172" s="208" t="s">
        <v>21</v>
      </c>
      <c r="L172" s="46"/>
      <c r="M172" s="213" t="s">
        <v>21</v>
      </c>
      <c r="N172" s="214" t="s">
        <v>47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137</v>
      </c>
      <c r="AT172" s="217" t="s">
        <v>132</v>
      </c>
      <c r="AU172" s="217" t="s">
        <v>86</v>
      </c>
      <c r="AY172" s="19" t="s">
        <v>129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84</v>
      </c>
      <c r="BK172" s="218">
        <f>ROUND(I172*H172,2)</f>
        <v>0</v>
      </c>
      <c r="BL172" s="19" t="s">
        <v>137</v>
      </c>
      <c r="BM172" s="217" t="s">
        <v>898</v>
      </c>
    </row>
    <row r="173" s="2" customFormat="1">
      <c r="A173" s="40"/>
      <c r="B173" s="41"/>
      <c r="C173" s="42"/>
      <c r="D173" s="219" t="s">
        <v>139</v>
      </c>
      <c r="E173" s="42"/>
      <c r="F173" s="220" t="s">
        <v>224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139</v>
      </c>
      <c r="AU173" s="19" t="s">
        <v>86</v>
      </c>
    </row>
    <row r="174" s="2" customFormat="1" ht="16.5" customHeight="1">
      <c r="A174" s="40"/>
      <c r="B174" s="41"/>
      <c r="C174" s="206" t="s">
        <v>8</v>
      </c>
      <c r="D174" s="206" t="s">
        <v>132</v>
      </c>
      <c r="E174" s="207" t="s">
        <v>226</v>
      </c>
      <c r="F174" s="208" t="s">
        <v>227</v>
      </c>
      <c r="G174" s="209" t="s">
        <v>216</v>
      </c>
      <c r="H174" s="210">
        <v>2</v>
      </c>
      <c r="I174" s="211"/>
      <c r="J174" s="212">
        <f>ROUND(I174*H174,2)</f>
        <v>0</v>
      </c>
      <c r="K174" s="208" t="s">
        <v>21</v>
      </c>
      <c r="L174" s="46"/>
      <c r="M174" s="213" t="s">
        <v>21</v>
      </c>
      <c r="N174" s="214" t="s">
        <v>47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137</v>
      </c>
      <c r="AT174" s="217" t="s">
        <v>132</v>
      </c>
      <c r="AU174" s="217" t="s">
        <v>86</v>
      </c>
      <c r="AY174" s="19" t="s">
        <v>129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84</v>
      </c>
      <c r="BK174" s="218">
        <f>ROUND(I174*H174,2)</f>
        <v>0</v>
      </c>
      <c r="BL174" s="19" t="s">
        <v>137</v>
      </c>
      <c r="BM174" s="217" t="s">
        <v>899</v>
      </c>
    </row>
    <row r="175" s="2" customFormat="1">
      <c r="A175" s="40"/>
      <c r="B175" s="41"/>
      <c r="C175" s="42"/>
      <c r="D175" s="219" t="s">
        <v>139</v>
      </c>
      <c r="E175" s="42"/>
      <c r="F175" s="220" t="s">
        <v>227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139</v>
      </c>
      <c r="AU175" s="19" t="s">
        <v>86</v>
      </c>
    </row>
    <row r="176" s="2" customFormat="1" ht="16.5" customHeight="1">
      <c r="A176" s="40"/>
      <c r="B176" s="41"/>
      <c r="C176" s="206" t="s">
        <v>229</v>
      </c>
      <c r="D176" s="206" t="s">
        <v>132</v>
      </c>
      <c r="E176" s="207" t="s">
        <v>230</v>
      </c>
      <c r="F176" s="208" t="s">
        <v>231</v>
      </c>
      <c r="G176" s="209" t="s">
        <v>216</v>
      </c>
      <c r="H176" s="210">
        <v>10</v>
      </c>
      <c r="I176" s="211"/>
      <c r="J176" s="212">
        <f>ROUND(I176*H176,2)</f>
        <v>0</v>
      </c>
      <c r="K176" s="208" t="s">
        <v>21</v>
      </c>
      <c r="L176" s="46"/>
      <c r="M176" s="213" t="s">
        <v>21</v>
      </c>
      <c r="N176" s="214" t="s">
        <v>47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137</v>
      </c>
      <c r="AT176" s="217" t="s">
        <v>132</v>
      </c>
      <c r="AU176" s="217" t="s">
        <v>86</v>
      </c>
      <c r="AY176" s="19" t="s">
        <v>129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84</v>
      </c>
      <c r="BK176" s="218">
        <f>ROUND(I176*H176,2)</f>
        <v>0</v>
      </c>
      <c r="BL176" s="19" t="s">
        <v>137</v>
      </c>
      <c r="BM176" s="217" t="s">
        <v>900</v>
      </c>
    </row>
    <row r="177" s="2" customFormat="1">
      <c r="A177" s="40"/>
      <c r="B177" s="41"/>
      <c r="C177" s="42"/>
      <c r="D177" s="219" t="s">
        <v>139</v>
      </c>
      <c r="E177" s="42"/>
      <c r="F177" s="220" t="s">
        <v>231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139</v>
      </c>
      <c r="AU177" s="19" t="s">
        <v>86</v>
      </c>
    </row>
    <row r="178" s="2" customFormat="1" ht="16.5" customHeight="1">
      <c r="A178" s="40"/>
      <c r="B178" s="41"/>
      <c r="C178" s="206" t="s">
        <v>233</v>
      </c>
      <c r="D178" s="206" t="s">
        <v>132</v>
      </c>
      <c r="E178" s="207" t="s">
        <v>250</v>
      </c>
      <c r="F178" s="208" t="s">
        <v>251</v>
      </c>
      <c r="G178" s="209" t="s">
        <v>252</v>
      </c>
      <c r="H178" s="210">
        <v>22</v>
      </c>
      <c r="I178" s="211"/>
      <c r="J178" s="212">
        <f>ROUND(I178*H178,2)</f>
        <v>0</v>
      </c>
      <c r="K178" s="208" t="s">
        <v>21</v>
      </c>
      <c r="L178" s="46"/>
      <c r="M178" s="213" t="s">
        <v>21</v>
      </c>
      <c r="N178" s="214" t="s">
        <v>47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137</v>
      </c>
      <c r="AT178" s="217" t="s">
        <v>132</v>
      </c>
      <c r="AU178" s="217" t="s">
        <v>86</v>
      </c>
      <c r="AY178" s="19" t="s">
        <v>129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84</v>
      </c>
      <c r="BK178" s="218">
        <f>ROUND(I178*H178,2)</f>
        <v>0</v>
      </c>
      <c r="BL178" s="19" t="s">
        <v>137</v>
      </c>
      <c r="BM178" s="217" t="s">
        <v>901</v>
      </c>
    </row>
    <row r="179" s="2" customFormat="1">
      <c r="A179" s="40"/>
      <c r="B179" s="41"/>
      <c r="C179" s="42"/>
      <c r="D179" s="219" t="s">
        <v>139</v>
      </c>
      <c r="E179" s="42"/>
      <c r="F179" s="220" t="s">
        <v>251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139</v>
      </c>
      <c r="AU179" s="19" t="s">
        <v>86</v>
      </c>
    </row>
    <row r="180" s="2" customFormat="1" ht="16.5" customHeight="1">
      <c r="A180" s="40"/>
      <c r="B180" s="41"/>
      <c r="C180" s="206" t="s">
        <v>237</v>
      </c>
      <c r="D180" s="206" t="s">
        <v>132</v>
      </c>
      <c r="E180" s="207" t="s">
        <v>255</v>
      </c>
      <c r="F180" s="208" t="s">
        <v>256</v>
      </c>
      <c r="G180" s="209" t="s">
        <v>252</v>
      </c>
      <c r="H180" s="210">
        <v>13</v>
      </c>
      <c r="I180" s="211"/>
      <c r="J180" s="212">
        <f>ROUND(I180*H180,2)</f>
        <v>0</v>
      </c>
      <c r="K180" s="208" t="s">
        <v>21</v>
      </c>
      <c r="L180" s="46"/>
      <c r="M180" s="213" t="s">
        <v>21</v>
      </c>
      <c r="N180" s="214" t="s">
        <v>47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137</v>
      </c>
      <c r="AT180" s="217" t="s">
        <v>132</v>
      </c>
      <c r="AU180" s="217" t="s">
        <v>86</v>
      </c>
      <c r="AY180" s="19" t="s">
        <v>129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84</v>
      </c>
      <c r="BK180" s="218">
        <f>ROUND(I180*H180,2)</f>
        <v>0</v>
      </c>
      <c r="BL180" s="19" t="s">
        <v>137</v>
      </c>
      <c r="BM180" s="217" t="s">
        <v>902</v>
      </c>
    </row>
    <row r="181" s="2" customFormat="1">
      <c r="A181" s="40"/>
      <c r="B181" s="41"/>
      <c r="C181" s="42"/>
      <c r="D181" s="219" t="s">
        <v>139</v>
      </c>
      <c r="E181" s="42"/>
      <c r="F181" s="220" t="s">
        <v>256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139</v>
      </c>
      <c r="AU181" s="19" t="s">
        <v>86</v>
      </c>
    </row>
    <row r="182" s="2" customFormat="1" ht="16.5" customHeight="1">
      <c r="A182" s="40"/>
      <c r="B182" s="41"/>
      <c r="C182" s="206" t="s">
        <v>241</v>
      </c>
      <c r="D182" s="206" t="s">
        <v>132</v>
      </c>
      <c r="E182" s="207" t="s">
        <v>259</v>
      </c>
      <c r="F182" s="208" t="s">
        <v>260</v>
      </c>
      <c r="G182" s="209" t="s">
        <v>252</v>
      </c>
      <c r="H182" s="210">
        <v>6</v>
      </c>
      <c r="I182" s="211"/>
      <c r="J182" s="212">
        <f>ROUND(I182*H182,2)</f>
        <v>0</v>
      </c>
      <c r="K182" s="208" t="s">
        <v>21</v>
      </c>
      <c r="L182" s="46"/>
      <c r="M182" s="213" t="s">
        <v>21</v>
      </c>
      <c r="N182" s="214" t="s">
        <v>47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137</v>
      </c>
      <c r="AT182" s="217" t="s">
        <v>132</v>
      </c>
      <c r="AU182" s="217" t="s">
        <v>86</v>
      </c>
      <c r="AY182" s="19" t="s">
        <v>129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84</v>
      </c>
      <c r="BK182" s="218">
        <f>ROUND(I182*H182,2)</f>
        <v>0</v>
      </c>
      <c r="BL182" s="19" t="s">
        <v>137</v>
      </c>
      <c r="BM182" s="217" t="s">
        <v>903</v>
      </c>
    </row>
    <row r="183" s="2" customFormat="1">
      <c r="A183" s="40"/>
      <c r="B183" s="41"/>
      <c r="C183" s="42"/>
      <c r="D183" s="219" t="s">
        <v>139</v>
      </c>
      <c r="E183" s="42"/>
      <c r="F183" s="220" t="s">
        <v>260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139</v>
      </c>
      <c r="AU183" s="19" t="s">
        <v>86</v>
      </c>
    </row>
    <row r="184" s="2" customFormat="1" ht="16.5" customHeight="1">
      <c r="A184" s="40"/>
      <c r="B184" s="41"/>
      <c r="C184" s="206" t="s">
        <v>245</v>
      </c>
      <c r="D184" s="206" t="s">
        <v>132</v>
      </c>
      <c r="E184" s="207" t="s">
        <v>266</v>
      </c>
      <c r="F184" s="208" t="s">
        <v>267</v>
      </c>
      <c r="G184" s="209" t="s">
        <v>252</v>
      </c>
      <c r="H184" s="210">
        <v>1</v>
      </c>
      <c r="I184" s="211"/>
      <c r="J184" s="212">
        <f>ROUND(I184*H184,2)</f>
        <v>0</v>
      </c>
      <c r="K184" s="208" t="s">
        <v>21</v>
      </c>
      <c r="L184" s="46"/>
      <c r="M184" s="213" t="s">
        <v>21</v>
      </c>
      <c r="N184" s="214" t="s">
        <v>47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137</v>
      </c>
      <c r="AT184" s="217" t="s">
        <v>132</v>
      </c>
      <c r="AU184" s="217" t="s">
        <v>86</v>
      </c>
      <c r="AY184" s="19" t="s">
        <v>129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84</v>
      </c>
      <c r="BK184" s="218">
        <f>ROUND(I184*H184,2)</f>
        <v>0</v>
      </c>
      <c r="BL184" s="19" t="s">
        <v>137</v>
      </c>
      <c r="BM184" s="217" t="s">
        <v>904</v>
      </c>
    </row>
    <row r="185" s="2" customFormat="1">
      <c r="A185" s="40"/>
      <c r="B185" s="41"/>
      <c r="C185" s="42"/>
      <c r="D185" s="219" t="s">
        <v>139</v>
      </c>
      <c r="E185" s="42"/>
      <c r="F185" s="220" t="s">
        <v>267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139</v>
      </c>
      <c r="AU185" s="19" t="s">
        <v>86</v>
      </c>
    </row>
    <row r="186" s="2" customFormat="1" ht="16.5" customHeight="1">
      <c r="A186" s="40"/>
      <c r="B186" s="41"/>
      <c r="C186" s="206" t="s">
        <v>249</v>
      </c>
      <c r="D186" s="206" t="s">
        <v>132</v>
      </c>
      <c r="E186" s="207" t="s">
        <v>290</v>
      </c>
      <c r="F186" s="208" t="s">
        <v>291</v>
      </c>
      <c r="G186" s="209" t="s">
        <v>252</v>
      </c>
      <c r="H186" s="210">
        <v>150</v>
      </c>
      <c r="I186" s="211"/>
      <c r="J186" s="212">
        <f>ROUND(I186*H186,2)</f>
        <v>0</v>
      </c>
      <c r="K186" s="208" t="s">
        <v>21</v>
      </c>
      <c r="L186" s="46"/>
      <c r="M186" s="213" t="s">
        <v>21</v>
      </c>
      <c r="N186" s="214" t="s">
        <v>47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137</v>
      </c>
      <c r="AT186" s="217" t="s">
        <v>132</v>
      </c>
      <c r="AU186" s="217" t="s">
        <v>86</v>
      </c>
      <c r="AY186" s="19" t="s">
        <v>129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84</v>
      </c>
      <c r="BK186" s="218">
        <f>ROUND(I186*H186,2)</f>
        <v>0</v>
      </c>
      <c r="BL186" s="19" t="s">
        <v>137</v>
      </c>
      <c r="BM186" s="217" t="s">
        <v>905</v>
      </c>
    </row>
    <row r="187" s="2" customFormat="1">
      <c r="A187" s="40"/>
      <c r="B187" s="41"/>
      <c r="C187" s="42"/>
      <c r="D187" s="219" t="s">
        <v>139</v>
      </c>
      <c r="E187" s="42"/>
      <c r="F187" s="220" t="s">
        <v>291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139</v>
      </c>
      <c r="AU187" s="19" t="s">
        <v>86</v>
      </c>
    </row>
    <row r="188" s="2" customFormat="1" ht="16.5" customHeight="1">
      <c r="A188" s="40"/>
      <c r="B188" s="41"/>
      <c r="C188" s="206" t="s">
        <v>254</v>
      </c>
      <c r="D188" s="206" t="s">
        <v>132</v>
      </c>
      <c r="E188" s="207" t="s">
        <v>294</v>
      </c>
      <c r="F188" s="208" t="s">
        <v>295</v>
      </c>
      <c r="G188" s="209" t="s">
        <v>252</v>
      </c>
      <c r="H188" s="210">
        <v>24</v>
      </c>
      <c r="I188" s="211"/>
      <c r="J188" s="212">
        <f>ROUND(I188*H188,2)</f>
        <v>0</v>
      </c>
      <c r="K188" s="208" t="s">
        <v>21</v>
      </c>
      <c r="L188" s="46"/>
      <c r="M188" s="213" t="s">
        <v>21</v>
      </c>
      <c r="N188" s="214" t="s">
        <v>47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137</v>
      </c>
      <c r="AT188" s="217" t="s">
        <v>132</v>
      </c>
      <c r="AU188" s="217" t="s">
        <v>86</v>
      </c>
      <c r="AY188" s="19" t="s">
        <v>129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84</v>
      </c>
      <c r="BK188" s="218">
        <f>ROUND(I188*H188,2)</f>
        <v>0</v>
      </c>
      <c r="BL188" s="19" t="s">
        <v>137</v>
      </c>
      <c r="BM188" s="217" t="s">
        <v>906</v>
      </c>
    </row>
    <row r="189" s="2" customFormat="1">
      <c r="A189" s="40"/>
      <c r="B189" s="41"/>
      <c r="C189" s="42"/>
      <c r="D189" s="219" t="s">
        <v>139</v>
      </c>
      <c r="E189" s="42"/>
      <c r="F189" s="220" t="s">
        <v>295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139</v>
      </c>
      <c r="AU189" s="19" t="s">
        <v>86</v>
      </c>
    </row>
    <row r="190" s="2" customFormat="1" ht="16.5" customHeight="1">
      <c r="A190" s="40"/>
      <c r="B190" s="41"/>
      <c r="C190" s="206" t="s">
        <v>258</v>
      </c>
      <c r="D190" s="206" t="s">
        <v>132</v>
      </c>
      <c r="E190" s="207" t="s">
        <v>298</v>
      </c>
      <c r="F190" s="208" t="s">
        <v>299</v>
      </c>
      <c r="G190" s="209" t="s">
        <v>252</v>
      </c>
      <c r="H190" s="210">
        <v>14</v>
      </c>
      <c r="I190" s="211"/>
      <c r="J190" s="212">
        <f>ROUND(I190*H190,2)</f>
        <v>0</v>
      </c>
      <c r="K190" s="208" t="s">
        <v>21</v>
      </c>
      <c r="L190" s="46"/>
      <c r="M190" s="213" t="s">
        <v>21</v>
      </c>
      <c r="N190" s="214" t="s">
        <v>47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137</v>
      </c>
      <c r="AT190" s="217" t="s">
        <v>132</v>
      </c>
      <c r="AU190" s="217" t="s">
        <v>86</v>
      </c>
      <c r="AY190" s="19" t="s">
        <v>129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84</v>
      </c>
      <c r="BK190" s="218">
        <f>ROUND(I190*H190,2)</f>
        <v>0</v>
      </c>
      <c r="BL190" s="19" t="s">
        <v>137</v>
      </c>
      <c r="BM190" s="217" t="s">
        <v>907</v>
      </c>
    </row>
    <row r="191" s="2" customFormat="1">
      <c r="A191" s="40"/>
      <c r="B191" s="41"/>
      <c r="C191" s="42"/>
      <c r="D191" s="219" t="s">
        <v>139</v>
      </c>
      <c r="E191" s="42"/>
      <c r="F191" s="220" t="s">
        <v>299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139</v>
      </c>
      <c r="AU191" s="19" t="s">
        <v>86</v>
      </c>
    </row>
    <row r="192" s="2" customFormat="1" ht="16.5" customHeight="1">
      <c r="A192" s="40"/>
      <c r="B192" s="41"/>
      <c r="C192" s="206" t="s">
        <v>7</v>
      </c>
      <c r="D192" s="206" t="s">
        <v>132</v>
      </c>
      <c r="E192" s="207" t="s">
        <v>322</v>
      </c>
      <c r="F192" s="208" t="s">
        <v>323</v>
      </c>
      <c r="G192" s="209" t="s">
        <v>252</v>
      </c>
      <c r="H192" s="210">
        <v>28</v>
      </c>
      <c r="I192" s="211"/>
      <c r="J192" s="212">
        <f>ROUND(I192*H192,2)</f>
        <v>0</v>
      </c>
      <c r="K192" s="208" t="s">
        <v>21</v>
      </c>
      <c r="L192" s="46"/>
      <c r="M192" s="213" t="s">
        <v>21</v>
      </c>
      <c r="N192" s="214" t="s">
        <v>47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137</v>
      </c>
      <c r="AT192" s="217" t="s">
        <v>132</v>
      </c>
      <c r="AU192" s="217" t="s">
        <v>86</v>
      </c>
      <c r="AY192" s="19" t="s">
        <v>129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84</v>
      </c>
      <c r="BK192" s="218">
        <f>ROUND(I192*H192,2)</f>
        <v>0</v>
      </c>
      <c r="BL192" s="19" t="s">
        <v>137</v>
      </c>
      <c r="BM192" s="217" t="s">
        <v>908</v>
      </c>
    </row>
    <row r="193" s="2" customFormat="1">
      <c r="A193" s="40"/>
      <c r="B193" s="41"/>
      <c r="C193" s="42"/>
      <c r="D193" s="219" t="s">
        <v>139</v>
      </c>
      <c r="E193" s="42"/>
      <c r="F193" s="220" t="s">
        <v>323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139</v>
      </c>
      <c r="AU193" s="19" t="s">
        <v>86</v>
      </c>
    </row>
    <row r="194" s="2" customFormat="1" ht="16.5" customHeight="1">
      <c r="A194" s="40"/>
      <c r="B194" s="41"/>
      <c r="C194" s="206" t="s">
        <v>265</v>
      </c>
      <c r="D194" s="206" t="s">
        <v>132</v>
      </c>
      <c r="E194" s="207" t="s">
        <v>326</v>
      </c>
      <c r="F194" s="208" t="s">
        <v>327</v>
      </c>
      <c r="G194" s="209" t="s">
        <v>252</v>
      </c>
      <c r="H194" s="210">
        <v>10</v>
      </c>
      <c r="I194" s="211"/>
      <c r="J194" s="212">
        <f>ROUND(I194*H194,2)</f>
        <v>0</v>
      </c>
      <c r="K194" s="208" t="s">
        <v>21</v>
      </c>
      <c r="L194" s="46"/>
      <c r="M194" s="213" t="s">
        <v>21</v>
      </c>
      <c r="N194" s="214" t="s">
        <v>47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137</v>
      </c>
      <c r="AT194" s="217" t="s">
        <v>132</v>
      </c>
      <c r="AU194" s="217" t="s">
        <v>86</v>
      </c>
      <c r="AY194" s="19" t="s">
        <v>129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84</v>
      </c>
      <c r="BK194" s="218">
        <f>ROUND(I194*H194,2)</f>
        <v>0</v>
      </c>
      <c r="BL194" s="19" t="s">
        <v>137</v>
      </c>
      <c r="BM194" s="217" t="s">
        <v>909</v>
      </c>
    </row>
    <row r="195" s="2" customFormat="1">
      <c r="A195" s="40"/>
      <c r="B195" s="41"/>
      <c r="C195" s="42"/>
      <c r="D195" s="219" t="s">
        <v>139</v>
      </c>
      <c r="E195" s="42"/>
      <c r="F195" s="220" t="s">
        <v>327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139</v>
      </c>
      <c r="AU195" s="19" t="s">
        <v>86</v>
      </c>
    </row>
    <row r="196" s="2" customFormat="1" ht="16.5" customHeight="1">
      <c r="A196" s="40"/>
      <c r="B196" s="41"/>
      <c r="C196" s="206" t="s">
        <v>269</v>
      </c>
      <c r="D196" s="206" t="s">
        <v>132</v>
      </c>
      <c r="E196" s="207" t="s">
        <v>330</v>
      </c>
      <c r="F196" s="208" t="s">
        <v>331</v>
      </c>
      <c r="G196" s="209" t="s">
        <v>252</v>
      </c>
      <c r="H196" s="210">
        <v>18</v>
      </c>
      <c r="I196" s="211"/>
      <c r="J196" s="212">
        <f>ROUND(I196*H196,2)</f>
        <v>0</v>
      </c>
      <c r="K196" s="208" t="s">
        <v>21</v>
      </c>
      <c r="L196" s="46"/>
      <c r="M196" s="213" t="s">
        <v>21</v>
      </c>
      <c r="N196" s="214" t="s">
        <v>47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137</v>
      </c>
      <c r="AT196" s="217" t="s">
        <v>132</v>
      </c>
      <c r="AU196" s="217" t="s">
        <v>86</v>
      </c>
      <c r="AY196" s="19" t="s">
        <v>129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84</v>
      </c>
      <c r="BK196" s="218">
        <f>ROUND(I196*H196,2)</f>
        <v>0</v>
      </c>
      <c r="BL196" s="19" t="s">
        <v>137</v>
      </c>
      <c r="BM196" s="217" t="s">
        <v>910</v>
      </c>
    </row>
    <row r="197" s="2" customFormat="1">
      <c r="A197" s="40"/>
      <c r="B197" s="41"/>
      <c r="C197" s="42"/>
      <c r="D197" s="219" t="s">
        <v>139</v>
      </c>
      <c r="E197" s="42"/>
      <c r="F197" s="220" t="s">
        <v>331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139</v>
      </c>
      <c r="AU197" s="19" t="s">
        <v>86</v>
      </c>
    </row>
    <row r="198" s="2" customFormat="1" ht="16.5" customHeight="1">
      <c r="A198" s="40"/>
      <c r="B198" s="41"/>
      <c r="C198" s="206" t="s">
        <v>273</v>
      </c>
      <c r="D198" s="206" t="s">
        <v>132</v>
      </c>
      <c r="E198" s="207" t="s">
        <v>334</v>
      </c>
      <c r="F198" s="208" t="s">
        <v>335</v>
      </c>
      <c r="G198" s="209" t="s">
        <v>252</v>
      </c>
      <c r="H198" s="210">
        <v>4</v>
      </c>
      <c r="I198" s="211"/>
      <c r="J198" s="212">
        <f>ROUND(I198*H198,2)</f>
        <v>0</v>
      </c>
      <c r="K198" s="208" t="s">
        <v>21</v>
      </c>
      <c r="L198" s="46"/>
      <c r="M198" s="213" t="s">
        <v>21</v>
      </c>
      <c r="N198" s="214" t="s">
        <v>47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137</v>
      </c>
      <c r="AT198" s="217" t="s">
        <v>132</v>
      </c>
      <c r="AU198" s="217" t="s">
        <v>86</v>
      </c>
      <c r="AY198" s="19" t="s">
        <v>129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84</v>
      </c>
      <c r="BK198" s="218">
        <f>ROUND(I198*H198,2)</f>
        <v>0</v>
      </c>
      <c r="BL198" s="19" t="s">
        <v>137</v>
      </c>
      <c r="BM198" s="217" t="s">
        <v>911</v>
      </c>
    </row>
    <row r="199" s="2" customFormat="1">
      <c r="A199" s="40"/>
      <c r="B199" s="41"/>
      <c r="C199" s="42"/>
      <c r="D199" s="219" t="s">
        <v>139</v>
      </c>
      <c r="E199" s="42"/>
      <c r="F199" s="220" t="s">
        <v>335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139</v>
      </c>
      <c r="AU199" s="19" t="s">
        <v>86</v>
      </c>
    </row>
    <row r="200" s="2" customFormat="1" ht="16.5" customHeight="1">
      <c r="A200" s="40"/>
      <c r="B200" s="41"/>
      <c r="C200" s="206" t="s">
        <v>277</v>
      </c>
      <c r="D200" s="206" t="s">
        <v>132</v>
      </c>
      <c r="E200" s="207" t="s">
        <v>338</v>
      </c>
      <c r="F200" s="208" t="s">
        <v>339</v>
      </c>
      <c r="G200" s="209" t="s">
        <v>252</v>
      </c>
      <c r="H200" s="210">
        <v>4</v>
      </c>
      <c r="I200" s="211"/>
      <c r="J200" s="212">
        <f>ROUND(I200*H200,2)</f>
        <v>0</v>
      </c>
      <c r="K200" s="208" t="s">
        <v>21</v>
      </c>
      <c r="L200" s="46"/>
      <c r="M200" s="213" t="s">
        <v>21</v>
      </c>
      <c r="N200" s="214" t="s">
        <v>47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137</v>
      </c>
      <c r="AT200" s="217" t="s">
        <v>132</v>
      </c>
      <c r="AU200" s="217" t="s">
        <v>86</v>
      </c>
      <c r="AY200" s="19" t="s">
        <v>129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84</v>
      </c>
      <c r="BK200" s="218">
        <f>ROUND(I200*H200,2)</f>
        <v>0</v>
      </c>
      <c r="BL200" s="19" t="s">
        <v>137</v>
      </c>
      <c r="BM200" s="217" t="s">
        <v>912</v>
      </c>
    </row>
    <row r="201" s="2" customFormat="1">
      <c r="A201" s="40"/>
      <c r="B201" s="41"/>
      <c r="C201" s="42"/>
      <c r="D201" s="219" t="s">
        <v>139</v>
      </c>
      <c r="E201" s="42"/>
      <c r="F201" s="220" t="s">
        <v>339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139</v>
      </c>
      <c r="AU201" s="19" t="s">
        <v>86</v>
      </c>
    </row>
    <row r="202" s="2" customFormat="1" ht="16.5" customHeight="1">
      <c r="A202" s="40"/>
      <c r="B202" s="41"/>
      <c r="C202" s="206" t="s">
        <v>281</v>
      </c>
      <c r="D202" s="206" t="s">
        <v>132</v>
      </c>
      <c r="E202" s="207" t="s">
        <v>346</v>
      </c>
      <c r="F202" s="208" t="s">
        <v>347</v>
      </c>
      <c r="G202" s="209" t="s">
        <v>252</v>
      </c>
      <c r="H202" s="210">
        <v>2</v>
      </c>
      <c r="I202" s="211"/>
      <c r="J202" s="212">
        <f>ROUND(I202*H202,2)</f>
        <v>0</v>
      </c>
      <c r="K202" s="208" t="s">
        <v>21</v>
      </c>
      <c r="L202" s="46"/>
      <c r="M202" s="213" t="s">
        <v>21</v>
      </c>
      <c r="N202" s="214" t="s">
        <v>47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137</v>
      </c>
      <c r="AT202" s="217" t="s">
        <v>132</v>
      </c>
      <c r="AU202" s="217" t="s">
        <v>86</v>
      </c>
      <c r="AY202" s="19" t="s">
        <v>129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84</v>
      </c>
      <c r="BK202" s="218">
        <f>ROUND(I202*H202,2)</f>
        <v>0</v>
      </c>
      <c r="BL202" s="19" t="s">
        <v>137</v>
      </c>
      <c r="BM202" s="217" t="s">
        <v>913</v>
      </c>
    </row>
    <row r="203" s="2" customFormat="1">
      <c r="A203" s="40"/>
      <c r="B203" s="41"/>
      <c r="C203" s="42"/>
      <c r="D203" s="219" t="s">
        <v>139</v>
      </c>
      <c r="E203" s="42"/>
      <c r="F203" s="220" t="s">
        <v>347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139</v>
      </c>
      <c r="AU203" s="19" t="s">
        <v>86</v>
      </c>
    </row>
    <row r="204" s="2" customFormat="1" ht="16.5" customHeight="1">
      <c r="A204" s="40"/>
      <c r="B204" s="41"/>
      <c r="C204" s="206" t="s">
        <v>285</v>
      </c>
      <c r="D204" s="206" t="s">
        <v>132</v>
      </c>
      <c r="E204" s="207" t="s">
        <v>914</v>
      </c>
      <c r="F204" s="208" t="s">
        <v>915</v>
      </c>
      <c r="G204" s="209" t="s">
        <v>252</v>
      </c>
      <c r="H204" s="210">
        <v>4</v>
      </c>
      <c r="I204" s="211"/>
      <c r="J204" s="212">
        <f>ROUND(I204*H204,2)</f>
        <v>0</v>
      </c>
      <c r="K204" s="208" t="s">
        <v>21</v>
      </c>
      <c r="L204" s="46"/>
      <c r="M204" s="213" t="s">
        <v>21</v>
      </c>
      <c r="N204" s="214" t="s">
        <v>47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137</v>
      </c>
      <c r="AT204" s="217" t="s">
        <v>132</v>
      </c>
      <c r="AU204" s="217" t="s">
        <v>86</v>
      </c>
      <c r="AY204" s="19" t="s">
        <v>129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84</v>
      </c>
      <c r="BK204" s="218">
        <f>ROUND(I204*H204,2)</f>
        <v>0</v>
      </c>
      <c r="BL204" s="19" t="s">
        <v>137</v>
      </c>
      <c r="BM204" s="217" t="s">
        <v>916</v>
      </c>
    </row>
    <row r="205" s="2" customFormat="1">
      <c r="A205" s="40"/>
      <c r="B205" s="41"/>
      <c r="C205" s="42"/>
      <c r="D205" s="219" t="s">
        <v>139</v>
      </c>
      <c r="E205" s="42"/>
      <c r="F205" s="220" t="s">
        <v>915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139</v>
      </c>
      <c r="AU205" s="19" t="s">
        <v>86</v>
      </c>
    </row>
    <row r="206" s="2" customFormat="1" ht="16.5" customHeight="1">
      <c r="A206" s="40"/>
      <c r="B206" s="41"/>
      <c r="C206" s="206" t="s">
        <v>289</v>
      </c>
      <c r="D206" s="206" t="s">
        <v>132</v>
      </c>
      <c r="E206" s="207" t="s">
        <v>917</v>
      </c>
      <c r="F206" s="208" t="s">
        <v>918</v>
      </c>
      <c r="G206" s="209" t="s">
        <v>252</v>
      </c>
      <c r="H206" s="210">
        <v>2</v>
      </c>
      <c r="I206" s="211"/>
      <c r="J206" s="212">
        <f>ROUND(I206*H206,2)</f>
        <v>0</v>
      </c>
      <c r="K206" s="208" t="s">
        <v>21</v>
      </c>
      <c r="L206" s="46"/>
      <c r="M206" s="213" t="s">
        <v>21</v>
      </c>
      <c r="N206" s="214" t="s">
        <v>47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137</v>
      </c>
      <c r="AT206" s="217" t="s">
        <v>132</v>
      </c>
      <c r="AU206" s="217" t="s">
        <v>86</v>
      </c>
      <c r="AY206" s="19" t="s">
        <v>129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84</v>
      </c>
      <c r="BK206" s="218">
        <f>ROUND(I206*H206,2)</f>
        <v>0</v>
      </c>
      <c r="BL206" s="19" t="s">
        <v>137</v>
      </c>
      <c r="BM206" s="217" t="s">
        <v>919</v>
      </c>
    </row>
    <row r="207" s="2" customFormat="1">
      <c r="A207" s="40"/>
      <c r="B207" s="41"/>
      <c r="C207" s="42"/>
      <c r="D207" s="219" t="s">
        <v>139</v>
      </c>
      <c r="E207" s="42"/>
      <c r="F207" s="220" t="s">
        <v>918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139</v>
      </c>
      <c r="AU207" s="19" t="s">
        <v>86</v>
      </c>
    </row>
    <row r="208" s="2" customFormat="1" ht="16.5" customHeight="1">
      <c r="A208" s="40"/>
      <c r="B208" s="41"/>
      <c r="C208" s="206" t="s">
        <v>293</v>
      </c>
      <c r="D208" s="206" t="s">
        <v>132</v>
      </c>
      <c r="E208" s="207" t="s">
        <v>920</v>
      </c>
      <c r="F208" s="208" t="s">
        <v>921</v>
      </c>
      <c r="G208" s="209" t="s">
        <v>252</v>
      </c>
      <c r="H208" s="210">
        <v>2</v>
      </c>
      <c r="I208" s="211"/>
      <c r="J208" s="212">
        <f>ROUND(I208*H208,2)</f>
        <v>0</v>
      </c>
      <c r="K208" s="208" t="s">
        <v>21</v>
      </c>
      <c r="L208" s="46"/>
      <c r="M208" s="213" t="s">
        <v>21</v>
      </c>
      <c r="N208" s="214" t="s">
        <v>47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137</v>
      </c>
      <c r="AT208" s="217" t="s">
        <v>132</v>
      </c>
      <c r="AU208" s="217" t="s">
        <v>86</v>
      </c>
      <c r="AY208" s="19" t="s">
        <v>129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84</v>
      </c>
      <c r="BK208" s="218">
        <f>ROUND(I208*H208,2)</f>
        <v>0</v>
      </c>
      <c r="BL208" s="19" t="s">
        <v>137</v>
      </c>
      <c r="BM208" s="217" t="s">
        <v>922</v>
      </c>
    </row>
    <row r="209" s="2" customFormat="1">
      <c r="A209" s="40"/>
      <c r="B209" s="41"/>
      <c r="C209" s="42"/>
      <c r="D209" s="219" t="s">
        <v>139</v>
      </c>
      <c r="E209" s="42"/>
      <c r="F209" s="220" t="s">
        <v>921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139</v>
      </c>
      <c r="AU209" s="19" t="s">
        <v>86</v>
      </c>
    </row>
    <row r="210" s="2" customFormat="1" ht="16.5" customHeight="1">
      <c r="A210" s="40"/>
      <c r="B210" s="41"/>
      <c r="C210" s="206" t="s">
        <v>297</v>
      </c>
      <c r="D210" s="206" t="s">
        <v>132</v>
      </c>
      <c r="E210" s="207" t="s">
        <v>923</v>
      </c>
      <c r="F210" s="208" t="s">
        <v>924</v>
      </c>
      <c r="G210" s="209" t="s">
        <v>252</v>
      </c>
      <c r="H210" s="210">
        <v>2</v>
      </c>
      <c r="I210" s="211"/>
      <c r="J210" s="212">
        <f>ROUND(I210*H210,2)</f>
        <v>0</v>
      </c>
      <c r="K210" s="208" t="s">
        <v>21</v>
      </c>
      <c r="L210" s="46"/>
      <c r="M210" s="213" t="s">
        <v>21</v>
      </c>
      <c r="N210" s="214" t="s">
        <v>47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137</v>
      </c>
      <c r="AT210" s="217" t="s">
        <v>132</v>
      </c>
      <c r="AU210" s="217" t="s">
        <v>86</v>
      </c>
      <c r="AY210" s="19" t="s">
        <v>129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84</v>
      </c>
      <c r="BK210" s="218">
        <f>ROUND(I210*H210,2)</f>
        <v>0</v>
      </c>
      <c r="BL210" s="19" t="s">
        <v>137</v>
      </c>
      <c r="BM210" s="217" t="s">
        <v>925</v>
      </c>
    </row>
    <row r="211" s="2" customFormat="1">
      <c r="A211" s="40"/>
      <c r="B211" s="41"/>
      <c r="C211" s="42"/>
      <c r="D211" s="219" t="s">
        <v>139</v>
      </c>
      <c r="E211" s="42"/>
      <c r="F211" s="220" t="s">
        <v>924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139</v>
      </c>
      <c r="AU211" s="19" t="s">
        <v>86</v>
      </c>
    </row>
    <row r="212" s="2" customFormat="1" ht="16.5" customHeight="1">
      <c r="A212" s="40"/>
      <c r="B212" s="41"/>
      <c r="C212" s="206" t="s">
        <v>301</v>
      </c>
      <c r="D212" s="206" t="s">
        <v>132</v>
      </c>
      <c r="E212" s="207" t="s">
        <v>926</v>
      </c>
      <c r="F212" s="208" t="s">
        <v>927</v>
      </c>
      <c r="G212" s="209" t="s">
        <v>252</v>
      </c>
      <c r="H212" s="210">
        <v>6</v>
      </c>
      <c r="I212" s="211"/>
      <c r="J212" s="212">
        <f>ROUND(I212*H212,2)</f>
        <v>0</v>
      </c>
      <c r="K212" s="208" t="s">
        <v>21</v>
      </c>
      <c r="L212" s="46"/>
      <c r="M212" s="213" t="s">
        <v>21</v>
      </c>
      <c r="N212" s="214" t="s">
        <v>47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137</v>
      </c>
      <c r="AT212" s="217" t="s">
        <v>132</v>
      </c>
      <c r="AU212" s="217" t="s">
        <v>86</v>
      </c>
      <c r="AY212" s="19" t="s">
        <v>129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84</v>
      </c>
      <c r="BK212" s="218">
        <f>ROUND(I212*H212,2)</f>
        <v>0</v>
      </c>
      <c r="BL212" s="19" t="s">
        <v>137</v>
      </c>
      <c r="BM212" s="217" t="s">
        <v>928</v>
      </c>
    </row>
    <row r="213" s="2" customFormat="1">
      <c r="A213" s="40"/>
      <c r="B213" s="41"/>
      <c r="C213" s="42"/>
      <c r="D213" s="219" t="s">
        <v>139</v>
      </c>
      <c r="E213" s="42"/>
      <c r="F213" s="220" t="s">
        <v>927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139</v>
      </c>
      <c r="AU213" s="19" t="s">
        <v>86</v>
      </c>
    </row>
    <row r="214" s="2" customFormat="1">
      <c r="A214" s="40"/>
      <c r="B214" s="41"/>
      <c r="C214" s="42"/>
      <c r="D214" s="219" t="s">
        <v>409</v>
      </c>
      <c r="E214" s="42"/>
      <c r="F214" s="258" t="s">
        <v>410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409</v>
      </c>
      <c r="AU214" s="19" t="s">
        <v>86</v>
      </c>
    </row>
    <row r="215" s="2" customFormat="1" ht="16.5" customHeight="1">
      <c r="A215" s="40"/>
      <c r="B215" s="41"/>
      <c r="C215" s="206" t="s">
        <v>305</v>
      </c>
      <c r="D215" s="206" t="s">
        <v>132</v>
      </c>
      <c r="E215" s="207" t="s">
        <v>412</v>
      </c>
      <c r="F215" s="208" t="s">
        <v>413</v>
      </c>
      <c r="G215" s="209" t="s">
        <v>216</v>
      </c>
      <c r="H215" s="210">
        <v>80</v>
      </c>
      <c r="I215" s="211"/>
      <c r="J215" s="212">
        <f>ROUND(I215*H215,2)</f>
        <v>0</v>
      </c>
      <c r="K215" s="208" t="s">
        <v>21</v>
      </c>
      <c r="L215" s="46"/>
      <c r="M215" s="213" t="s">
        <v>21</v>
      </c>
      <c r="N215" s="214" t="s">
        <v>47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137</v>
      </c>
      <c r="AT215" s="217" t="s">
        <v>132</v>
      </c>
      <c r="AU215" s="217" t="s">
        <v>86</v>
      </c>
      <c r="AY215" s="19" t="s">
        <v>129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84</v>
      </c>
      <c r="BK215" s="218">
        <f>ROUND(I215*H215,2)</f>
        <v>0</v>
      </c>
      <c r="BL215" s="19" t="s">
        <v>137</v>
      </c>
      <c r="BM215" s="217" t="s">
        <v>929</v>
      </c>
    </row>
    <row r="216" s="2" customFormat="1">
      <c r="A216" s="40"/>
      <c r="B216" s="41"/>
      <c r="C216" s="42"/>
      <c r="D216" s="219" t="s">
        <v>139</v>
      </c>
      <c r="E216" s="42"/>
      <c r="F216" s="220" t="s">
        <v>413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86</v>
      </c>
    </row>
    <row r="217" s="2" customFormat="1" ht="16.5" customHeight="1">
      <c r="A217" s="40"/>
      <c r="B217" s="41"/>
      <c r="C217" s="206" t="s">
        <v>309</v>
      </c>
      <c r="D217" s="206" t="s">
        <v>132</v>
      </c>
      <c r="E217" s="207" t="s">
        <v>416</v>
      </c>
      <c r="F217" s="208" t="s">
        <v>417</v>
      </c>
      <c r="G217" s="209" t="s">
        <v>216</v>
      </c>
      <c r="H217" s="210">
        <v>25</v>
      </c>
      <c r="I217" s="211"/>
      <c r="J217" s="212">
        <f>ROUND(I217*H217,2)</f>
        <v>0</v>
      </c>
      <c r="K217" s="208" t="s">
        <v>21</v>
      </c>
      <c r="L217" s="46"/>
      <c r="M217" s="213" t="s">
        <v>21</v>
      </c>
      <c r="N217" s="214" t="s">
        <v>47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137</v>
      </c>
      <c r="AT217" s="217" t="s">
        <v>132</v>
      </c>
      <c r="AU217" s="217" t="s">
        <v>86</v>
      </c>
      <c r="AY217" s="19" t="s">
        <v>129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84</v>
      </c>
      <c r="BK217" s="218">
        <f>ROUND(I217*H217,2)</f>
        <v>0</v>
      </c>
      <c r="BL217" s="19" t="s">
        <v>137</v>
      </c>
      <c r="BM217" s="217" t="s">
        <v>930</v>
      </c>
    </row>
    <row r="218" s="2" customFormat="1">
      <c r="A218" s="40"/>
      <c r="B218" s="41"/>
      <c r="C218" s="42"/>
      <c r="D218" s="219" t="s">
        <v>139</v>
      </c>
      <c r="E218" s="42"/>
      <c r="F218" s="220" t="s">
        <v>417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139</v>
      </c>
      <c r="AU218" s="19" t="s">
        <v>86</v>
      </c>
    </row>
    <row r="219" s="2" customFormat="1" ht="16.5" customHeight="1">
      <c r="A219" s="40"/>
      <c r="B219" s="41"/>
      <c r="C219" s="206" t="s">
        <v>313</v>
      </c>
      <c r="D219" s="206" t="s">
        <v>132</v>
      </c>
      <c r="E219" s="207" t="s">
        <v>420</v>
      </c>
      <c r="F219" s="208" t="s">
        <v>421</v>
      </c>
      <c r="G219" s="209" t="s">
        <v>216</v>
      </c>
      <c r="H219" s="210">
        <v>2</v>
      </c>
      <c r="I219" s="211"/>
      <c r="J219" s="212">
        <f>ROUND(I219*H219,2)</f>
        <v>0</v>
      </c>
      <c r="K219" s="208" t="s">
        <v>21</v>
      </c>
      <c r="L219" s="46"/>
      <c r="M219" s="213" t="s">
        <v>21</v>
      </c>
      <c r="N219" s="214" t="s">
        <v>47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137</v>
      </c>
      <c r="AT219" s="217" t="s">
        <v>132</v>
      </c>
      <c r="AU219" s="217" t="s">
        <v>86</v>
      </c>
      <c r="AY219" s="19" t="s">
        <v>129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84</v>
      </c>
      <c r="BK219" s="218">
        <f>ROUND(I219*H219,2)</f>
        <v>0</v>
      </c>
      <c r="BL219" s="19" t="s">
        <v>137</v>
      </c>
      <c r="BM219" s="217" t="s">
        <v>931</v>
      </c>
    </row>
    <row r="220" s="2" customFormat="1">
      <c r="A220" s="40"/>
      <c r="B220" s="41"/>
      <c r="C220" s="42"/>
      <c r="D220" s="219" t="s">
        <v>139</v>
      </c>
      <c r="E220" s="42"/>
      <c r="F220" s="220" t="s">
        <v>421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139</v>
      </c>
      <c r="AU220" s="19" t="s">
        <v>86</v>
      </c>
    </row>
    <row r="221" s="2" customFormat="1" ht="16.5" customHeight="1">
      <c r="A221" s="40"/>
      <c r="B221" s="41"/>
      <c r="C221" s="206" t="s">
        <v>317</v>
      </c>
      <c r="D221" s="206" t="s">
        <v>132</v>
      </c>
      <c r="E221" s="207" t="s">
        <v>424</v>
      </c>
      <c r="F221" s="208" t="s">
        <v>425</v>
      </c>
      <c r="G221" s="209" t="s">
        <v>216</v>
      </c>
      <c r="H221" s="210">
        <v>10</v>
      </c>
      <c r="I221" s="211"/>
      <c r="J221" s="212">
        <f>ROUND(I221*H221,2)</f>
        <v>0</v>
      </c>
      <c r="K221" s="208" t="s">
        <v>21</v>
      </c>
      <c r="L221" s="46"/>
      <c r="M221" s="213" t="s">
        <v>21</v>
      </c>
      <c r="N221" s="214" t="s">
        <v>47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137</v>
      </c>
      <c r="AT221" s="217" t="s">
        <v>132</v>
      </c>
      <c r="AU221" s="217" t="s">
        <v>86</v>
      </c>
      <c r="AY221" s="19" t="s">
        <v>129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84</v>
      </c>
      <c r="BK221" s="218">
        <f>ROUND(I221*H221,2)</f>
        <v>0</v>
      </c>
      <c r="BL221" s="19" t="s">
        <v>137</v>
      </c>
      <c r="BM221" s="217" t="s">
        <v>932</v>
      </c>
    </row>
    <row r="222" s="2" customFormat="1">
      <c r="A222" s="40"/>
      <c r="B222" s="41"/>
      <c r="C222" s="42"/>
      <c r="D222" s="219" t="s">
        <v>139</v>
      </c>
      <c r="E222" s="42"/>
      <c r="F222" s="220" t="s">
        <v>425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139</v>
      </c>
      <c r="AU222" s="19" t="s">
        <v>86</v>
      </c>
    </row>
    <row r="223" s="2" customFormat="1">
      <c r="A223" s="40"/>
      <c r="B223" s="41"/>
      <c r="C223" s="42"/>
      <c r="D223" s="219" t="s">
        <v>409</v>
      </c>
      <c r="E223" s="42"/>
      <c r="F223" s="258" t="s">
        <v>443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409</v>
      </c>
      <c r="AU223" s="19" t="s">
        <v>86</v>
      </c>
    </row>
    <row r="224" s="2" customFormat="1" ht="16.5" customHeight="1">
      <c r="A224" s="40"/>
      <c r="B224" s="41"/>
      <c r="C224" s="206" t="s">
        <v>321</v>
      </c>
      <c r="D224" s="206" t="s">
        <v>132</v>
      </c>
      <c r="E224" s="207" t="s">
        <v>933</v>
      </c>
      <c r="F224" s="208" t="s">
        <v>934</v>
      </c>
      <c r="G224" s="209" t="s">
        <v>252</v>
      </c>
      <c r="H224" s="210">
        <v>2</v>
      </c>
      <c r="I224" s="211"/>
      <c r="J224" s="212">
        <f>ROUND(I224*H224,2)</f>
        <v>0</v>
      </c>
      <c r="K224" s="208" t="s">
        <v>21</v>
      </c>
      <c r="L224" s="46"/>
      <c r="M224" s="213" t="s">
        <v>21</v>
      </c>
      <c r="N224" s="214" t="s">
        <v>47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137</v>
      </c>
      <c r="AT224" s="217" t="s">
        <v>132</v>
      </c>
      <c r="AU224" s="217" t="s">
        <v>86</v>
      </c>
      <c r="AY224" s="19" t="s">
        <v>129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84</v>
      </c>
      <c r="BK224" s="218">
        <f>ROUND(I224*H224,2)</f>
        <v>0</v>
      </c>
      <c r="BL224" s="19" t="s">
        <v>137</v>
      </c>
      <c r="BM224" s="217" t="s">
        <v>935</v>
      </c>
    </row>
    <row r="225" s="2" customFormat="1">
      <c r="A225" s="40"/>
      <c r="B225" s="41"/>
      <c r="C225" s="42"/>
      <c r="D225" s="219" t="s">
        <v>139</v>
      </c>
      <c r="E225" s="42"/>
      <c r="F225" s="220" t="s">
        <v>934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139</v>
      </c>
      <c r="AU225" s="19" t="s">
        <v>86</v>
      </c>
    </row>
    <row r="226" s="2" customFormat="1" ht="16.5" customHeight="1">
      <c r="A226" s="40"/>
      <c r="B226" s="41"/>
      <c r="C226" s="206" t="s">
        <v>325</v>
      </c>
      <c r="D226" s="206" t="s">
        <v>132</v>
      </c>
      <c r="E226" s="207" t="s">
        <v>936</v>
      </c>
      <c r="F226" s="208" t="s">
        <v>937</v>
      </c>
      <c r="G226" s="209" t="s">
        <v>252</v>
      </c>
      <c r="H226" s="210">
        <v>3</v>
      </c>
      <c r="I226" s="211"/>
      <c r="J226" s="212">
        <f>ROUND(I226*H226,2)</f>
        <v>0</v>
      </c>
      <c r="K226" s="208" t="s">
        <v>21</v>
      </c>
      <c r="L226" s="46"/>
      <c r="M226" s="213" t="s">
        <v>21</v>
      </c>
      <c r="N226" s="214" t="s">
        <v>47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137</v>
      </c>
      <c r="AT226" s="217" t="s">
        <v>132</v>
      </c>
      <c r="AU226" s="217" t="s">
        <v>86</v>
      </c>
      <c r="AY226" s="19" t="s">
        <v>129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84</v>
      </c>
      <c r="BK226" s="218">
        <f>ROUND(I226*H226,2)</f>
        <v>0</v>
      </c>
      <c r="BL226" s="19" t="s">
        <v>137</v>
      </c>
      <c r="BM226" s="217" t="s">
        <v>938</v>
      </c>
    </row>
    <row r="227" s="2" customFormat="1">
      <c r="A227" s="40"/>
      <c r="B227" s="41"/>
      <c r="C227" s="42"/>
      <c r="D227" s="219" t="s">
        <v>139</v>
      </c>
      <c r="E227" s="42"/>
      <c r="F227" s="220" t="s">
        <v>937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139</v>
      </c>
      <c r="AU227" s="19" t="s">
        <v>86</v>
      </c>
    </row>
    <row r="228" s="2" customFormat="1" ht="16.5" customHeight="1">
      <c r="A228" s="40"/>
      <c r="B228" s="41"/>
      <c r="C228" s="206" t="s">
        <v>329</v>
      </c>
      <c r="D228" s="206" t="s">
        <v>132</v>
      </c>
      <c r="E228" s="207" t="s">
        <v>449</v>
      </c>
      <c r="F228" s="208" t="s">
        <v>450</v>
      </c>
      <c r="G228" s="209" t="s">
        <v>252</v>
      </c>
      <c r="H228" s="210">
        <v>42</v>
      </c>
      <c r="I228" s="211"/>
      <c r="J228" s="212">
        <f>ROUND(I228*H228,2)</f>
        <v>0</v>
      </c>
      <c r="K228" s="208" t="s">
        <v>21</v>
      </c>
      <c r="L228" s="46"/>
      <c r="M228" s="213" t="s">
        <v>21</v>
      </c>
      <c r="N228" s="214" t="s">
        <v>47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137</v>
      </c>
      <c r="AT228" s="217" t="s">
        <v>132</v>
      </c>
      <c r="AU228" s="217" t="s">
        <v>86</v>
      </c>
      <c r="AY228" s="19" t="s">
        <v>129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84</v>
      </c>
      <c r="BK228" s="218">
        <f>ROUND(I228*H228,2)</f>
        <v>0</v>
      </c>
      <c r="BL228" s="19" t="s">
        <v>137</v>
      </c>
      <c r="BM228" s="217" t="s">
        <v>939</v>
      </c>
    </row>
    <row r="229" s="2" customFormat="1">
      <c r="A229" s="40"/>
      <c r="B229" s="41"/>
      <c r="C229" s="42"/>
      <c r="D229" s="219" t="s">
        <v>139</v>
      </c>
      <c r="E229" s="42"/>
      <c r="F229" s="220" t="s">
        <v>452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139</v>
      </c>
      <c r="AU229" s="19" t="s">
        <v>86</v>
      </c>
    </row>
    <row r="230" s="2" customFormat="1" ht="16.5" customHeight="1">
      <c r="A230" s="40"/>
      <c r="B230" s="41"/>
      <c r="C230" s="206" t="s">
        <v>333</v>
      </c>
      <c r="D230" s="206" t="s">
        <v>132</v>
      </c>
      <c r="E230" s="207" t="s">
        <v>454</v>
      </c>
      <c r="F230" s="208" t="s">
        <v>455</v>
      </c>
      <c r="G230" s="209" t="s">
        <v>252</v>
      </c>
      <c r="H230" s="210">
        <v>42</v>
      </c>
      <c r="I230" s="211"/>
      <c r="J230" s="212">
        <f>ROUND(I230*H230,2)</f>
        <v>0</v>
      </c>
      <c r="K230" s="208" t="s">
        <v>21</v>
      </c>
      <c r="L230" s="46"/>
      <c r="M230" s="213" t="s">
        <v>21</v>
      </c>
      <c r="N230" s="214" t="s">
        <v>47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137</v>
      </c>
      <c r="AT230" s="217" t="s">
        <v>132</v>
      </c>
      <c r="AU230" s="217" t="s">
        <v>86</v>
      </c>
      <c r="AY230" s="19" t="s">
        <v>129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84</v>
      </c>
      <c r="BK230" s="218">
        <f>ROUND(I230*H230,2)</f>
        <v>0</v>
      </c>
      <c r="BL230" s="19" t="s">
        <v>137</v>
      </c>
      <c r="BM230" s="217" t="s">
        <v>940</v>
      </c>
    </row>
    <row r="231" s="2" customFormat="1">
      <c r="A231" s="40"/>
      <c r="B231" s="41"/>
      <c r="C231" s="42"/>
      <c r="D231" s="219" t="s">
        <v>139</v>
      </c>
      <c r="E231" s="42"/>
      <c r="F231" s="220" t="s">
        <v>455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86</v>
      </c>
    </row>
    <row r="232" s="2" customFormat="1">
      <c r="A232" s="40"/>
      <c r="B232" s="41"/>
      <c r="C232" s="42"/>
      <c r="D232" s="219" t="s">
        <v>409</v>
      </c>
      <c r="E232" s="42"/>
      <c r="F232" s="258" t="s">
        <v>457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409</v>
      </c>
      <c r="AU232" s="19" t="s">
        <v>86</v>
      </c>
    </row>
    <row r="233" s="2" customFormat="1" ht="16.5" customHeight="1">
      <c r="A233" s="40"/>
      <c r="B233" s="41"/>
      <c r="C233" s="206" t="s">
        <v>337</v>
      </c>
      <c r="D233" s="206" t="s">
        <v>132</v>
      </c>
      <c r="E233" s="207" t="s">
        <v>941</v>
      </c>
      <c r="F233" s="208" t="s">
        <v>942</v>
      </c>
      <c r="G233" s="209" t="s">
        <v>252</v>
      </c>
      <c r="H233" s="210">
        <v>1</v>
      </c>
      <c r="I233" s="211"/>
      <c r="J233" s="212">
        <f>ROUND(I233*H233,2)</f>
        <v>0</v>
      </c>
      <c r="K233" s="208" t="s">
        <v>21</v>
      </c>
      <c r="L233" s="46"/>
      <c r="M233" s="213" t="s">
        <v>21</v>
      </c>
      <c r="N233" s="214" t="s">
        <v>47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137</v>
      </c>
      <c r="AT233" s="217" t="s">
        <v>132</v>
      </c>
      <c r="AU233" s="217" t="s">
        <v>86</v>
      </c>
      <c r="AY233" s="19" t="s">
        <v>129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84</v>
      </c>
      <c r="BK233" s="218">
        <f>ROUND(I233*H233,2)</f>
        <v>0</v>
      </c>
      <c r="BL233" s="19" t="s">
        <v>137</v>
      </c>
      <c r="BM233" s="217" t="s">
        <v>943</v>
      </c>
    </row>
    <row r="234" s="2" customFormat="1">
      <c r="A234" s="40"/>
      <c r="B234" s="41"/>
      <c r="C234" s="42"/>
      <c r="D234" s="219" t="s">
        <v>139</v>
      </c>
      <c r="E234" s="42"/>
      <c r="F234" s="220" t="s">
        <v>944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139</v>
      </c>
      <c r="AU234" s="19" t="s">
        <v>86</v>
      </c>
    </row>
    <row r="235" s="2" customFormat="1" ht="16.5" customHeight="1">
      <c r="A235" s="40"/>
      <c r="B235" s="41"/>
      <c r="C235" s="206" t="s">
        <v>341</v>
      </c>
      <c r="D235" s="206" t="s">
        <v>132</v>
      </c>
      <c r="E235" s="207" t="s">
        <v>945</v>
      </c>
      <c r="F235" s="208" t="s">
        <v>946</v>
      </c>
      <c r="G235" s="209" t="s">
        <v>252</v>
      </c>
      <c r="H235" s="210">
        <v>1</v>
      </c>
      <c r="I235" s="211"/>
      <c r="J235" s="212">
        <f>ROUND(I235*H235,2)</f>
        <v>0</v>
      </c>
      <c r="K235" s="208" t="s">
        <v>21</v>
      </c>
      <c r="L235" s="46"/>
      <c r="M235" s="213" t="s">
        <v>21</v>
      </c>
      <c r="N235" s="214" t="s">
        <v>47</v>
      </c>
      <c r="O235" s="86"/>
      <c r="P235" s="215">
        <f>O235*H235</f>
        <v>0</v>
      </c>
      <c r="Q235" s="215">
        <v>0</v>
      </c>
      <c r="R235" s="215">
        <f>Q235*H235</f>
        <v>0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137</v>
      </c>
      <c r="AT235" s="217" t="s">
        <v>132</v>
      </c>
      <c r="AU235" s="217" t="s">
        <v>86</v>
      </c>
      <c r="AY235" s="19" t="s">
        <v>129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84</v>
      </c>
      <c r="BK235" s="218">
        <f>ROUND(I235*H235,2)</f>
        <v>0</v>
      </c>
      <c r="BL235" s="19" t="s">
        <v>137</v>
      </c>
      <c r="BM235" s="217" t="s">
        <v>947</v>
      </c>
    </row>
    <row r="236" s="2" customFormat="1">
      <c r="A236" s="40"/>
      <c r="B236" s="41"/>
      <c r="C236" s="42"/>
      <c r="D236" s="219" t="s">
        <v>139</v>
      </c>
      <c r="E236" s="42"/>
      <c r="F236" s="220" t="s">
        <v>948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139</v>
      </c>
      <c r="AU236" s="19" t="s">
        <v>86</v>
      </c>
    </row>
    <row r="237" s="2" customFormat="1" ht="16.5" customHeight="1">
      <c r="A237" s="40"/>
      <c r="B237" s="41"/>
      <c r="C237" s="206" t="s">
        <v>345</v>
      </c>
      <c r="D237" s="206" t="s">
        <v>132</v>
      </c>
      <c r="E237" s="207" t="s">
        <v>949</v>
      </c>
      <c r="F237" s="208" t="s">
        <v>950</v>
      </c>
      <c r="G237" s="209" t="s">
        <v>252</v>
      </c>
      <c r="H237" s="210">
        <v>2</v>
      </c>
      <c r="I237" s="211"/>
      <c r="J237" s="212">
        <f>ROUND(I237*H237,2)</f>
        <v>0</v>
      </c>
      <c r="K237" s="208" t="s">
        <v>21</v>
      </c>
      <c r="L237" s="46"/>
      <c r="M237" s="213" t="s">
        <v>21</v>
      </c>
      <c r="N237" s="214" t="s">
        <v>47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137</v>
      </c>
      <c r="AT237" s="217" t="s">
        <v>132</v>
      </c>
      <c r="AU237" s="217" t="s">
        <v>86</v>
      </c>
      <c r="AY237" s="19" t="s">
        <v>129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84</v>
      </c>
      <c r="BK237" s="218">
        <f>ROUND(I237*H237,2)</f>
        <v>0</v>
      </c>
      <c r="BL237" s="19" t="s">
        <v>137</v>
      </c>
      <c r="BM237" s="217" t="s">
        <v>951</v>
      </c>
    </row>
    <row r="238" s="2" customFormat="1">
      <c r="A238" s="40"/>
      <c r="B238" s="41"/>
      <c r="C238" s="42"/>
      <c r="D238" s="219" t="s">
        <v>139</v>
      </c>
      <c r="E238" s="42"/>
      <c r="F238" s="220" t="s">
        <v>952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139</v>
      </c>
      <c r="AU238" s="19" t="s">
        <v>86</v>
      </c>
    </row>
    <row r="239" s="2" customFormat="1" ht="16.5" customHeight="1">
      <c r="A239" s="40"/>
      <c r="B239" s="41"/>
      <c r="C239" s="206" t="s">
        <v>349</v>
      </c>
      <c r="D239" s="206" t="s">
        <v>132</v>
      </c>
      <c r="E239" s="207" t="s">
        <v>953</v>
      </c>
      <c r="F239" s="208" t="s">
        <v>954</v>
      </c>
      <c r="G239" s="209" t="s">
        <v>252</v>
      </c>
      <c r="H239" s="210">
        <v>2</v>
      </c>
      <c r="I239" s="211"/>
      <c r="J239" s="212">
        <f>ROUND(I239*H239,2)</f>
        <v>0</v>
      </c>
      <c r="K239" s="208" t="s">
        <v>21</v>
      </c>
      <c r="L239" s="46"/>
      <c r="M239" s="213" t="s">
        <v>21</v>
      </c>
      <c r="N239" s="214" t="s">
        <v>47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137</v>
      </c>
      <c r="AT239" s="217" t="s">
        <v>132</v>
      </c>
      <c r="AU239" s="217" t="s">
        <v>86</v>
      </c>
      <c r="AY239" s="19" t="s">
        <v>129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84</v>
      </c>
      <c r="BK239" s="218">
        <f>ROUND(I239*H239,2)</f>
        <v>0</v>
      </c>
      <c r="BL239" s="19" t="s">
        <v>137</v>
      </c>
      <c r="BM239" s="217" t="s">
        <v>955</v>
      </c>
    </row>
    <row r="240" s="2" customFormat="1">
      <c r="A240" s="40"/>
      <c r="B240" s="41"/>
      <c r="C240" s="42"/>
      <c r="D240" s="219" t="s">
        <v>139</v>
      </c>
      <c r="E240" s="42"/>
      <c r="F240" s="220" t="s">
        <v>956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139</v>
      </c>
      <c r="AU240" s="19" t="s">
        <v>86</v>
      </c>
    </row>
    <row r="241" s="2" customFormat="1" ht="16.5" customHeight="1">
      <c r="A241" s="40"/>
      <c r="B241" s="41"/>
      <c r="C241" s="206" t="s">
        <v>353</v>
      </c>
      <c r="D241" s="206" t="s">
        <v>132</v>
      </c>
      <c r="E241" s="207" t="s">
        <v>957</v>
      </c>
      <c r="F241" s="208" t="s">
        <v>958</v>
      </c>
      <c r="G241" s="209" t="s">
        <v>252</v>
      </c>
      <c r="H241" s="210">
        <v>19</v>
      </c>
      <c r="I241" s="211"/>
      <c r="J241" s="212">
        <f>ROUND(I241*H241,2)</f>
        <v>0</v>
      </c>
      <c r="K241" s="208" t="s">
        <v>21</v>
      </c>
      <c r="L241" s="46"/>
      <c r="M241" s="213" t="s">
        <v>21</v>
      </c>
      <c r="N241" s="214" t="s">
        <v>47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137</v>
      </c>
      <c r="AT241" s="217" t="s">
        <v>132</v>
      </c>
      <c r="AU241" s="217" t="s">
        <v>86</v>
      </c>
      <c r="AY241" s="19" t="s">
        <v>129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84</v>
      </c>
      <c r="BK241" s="218">
        <f>ROUND(I241*H241,2)</f>
        <v>0</v>
      </c>
      <c r="BL241" s="19" t="s">
        <v>137</v>
      </c>
      <c r="BM241" s="217" t="s">
        <v>959</v>
      </c>
    </row>
    <row r="242" s="2" customFormat="1">
      <c r="A242" s="40"/>
      <c r="B242" s="41"/>
      <c r="C242" s="42"/>
      <c r="D242" s="219" t="s">
        <v>139</v>
      </c>
      <c r="E242" s="42"/>
      <c r="F242" s="220" t="s">
        <v>960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139</v>
      </c>
      <c r="AU242" s="19" t="s">
        <v>86</v>
      </c>
    </row>
    <row r="243" s="2" customFormat="1" ht="16.5" customHeight="1">
      <c r="A243" s="40"/>
      <c r="B243" s="41"/>
      <c r="C243" s="206" t="s">
        <v>357</v>
      </c>
      <c r="D243" s="206" t="s">
        <v>132</v>
      </c>
      <c r="E243" s="207" t="s">
        <v>961</v>
      </c>
      <c r="F243" s="208" t="s">
        <v>962</v>
      </c>
      <c r="G243" s="209" t="s">
        <v>252</v>
      </c>
      <c r="H243" s="210">
        <v>2</v>
      </c>
      <c r="I243" s="211"/>
      <c r="J243" s="212">
        <f>ROUND(I243*H243,2)</f>
        <v>0</v>
      </c>
      <c r="K243" s="208" t="s">
        <v>21</v>
      </c>
      <c r="L243" s="46"/>
      <c r="M243" s="213" t="s">
        <v>21</v>
      </c>
      <c r="N243" s="214" t="s">
        <v>47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137</v>
      </c>
      <c r="AT243" s="217" t="s">
        <v>132</v>
      </c>
      <c r="AU243" s="217" t="s">
        <v>86</v>
      </c>
      <c r="AY243" s="19" t="s">
        <v>129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84</v>
      </c>
      <c r="BK243" s="218">
        <f>ROUND(I243*H243,2)</f>
        <v>0</v>
      </c>
      <c r="BL243" s="19" t="s">
        <v>137</v>
      </c>
      <c r="BM243" s="217" t="s">
        <v>963</v>
      </c>
    </row>
    <row r="244" s="2" customFormat="1">
      <c r="A244" s="40"/>
      <c r="B244" s="41"/>
      <c r="C244" s="42"/>
      <c r="D244" s="219" t="s">
        <v>139</v>
      </c>
      <c r="E244" s="42"/>
      <c r="F244" s="220" t="s">
        <v>964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139</v>
      </c>
      <c r="AU244" s="19" t="s">
        <v>86</v>
      </c>
    </row>
    <row r="245" s="2" customFormat="1" ht="16.5" customHeight="1">
      <c r="A245" s="40"/>
      <c r="B245" s="41"/>
      <c r="C245" s="206" t="s">
        <v>361</v>
      </c>
      <c r="D245" s="206" t="s">
        <v>132</v>
      </c>
      <c r="E245" s="207" t="s">
        <v>464</v>
      </c>
      <c r="F245" s="208" t="s">
        <v>465</v>
      </c>
      <c r="G245" s="209" t="s">
        <v>252</v>
      </c>
      <c r="H245" s="210">
        <v>3</v>
      </c>
      <c r="I245" s="211"/>
      <c r="J245" s="212">
        <f>ROUND(I245*H245,2)</f>
        <v>0</v>
      </c>
      <c r="K245" s="208" t="s">
        <v>21</v>
      </c>
      <c r="L245" s="46"/>
      <c r="M245" s="213" t="s">
        <v>21</v>
      </c>
      <c r="N245" s="214" t="s">
        <v>47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137</v>
      </c>
      <c r="AT245" s="217" t="s">
        <v>132</v>
      </c>
      <c r="AU245" s="217" t="s">
        <v>86</v>
      </c>
      <c r="AY245" s="19" t="s">
        <v>129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84</v>
      </c>
      <c r="BK245" s="218">
        <f>ROUND(I245*H245,2)</f>
        <v>0</v>
      </c>
      <c r="BL245" s="19" t="s">
        <v>137</v>
      </c>
      <c r="BM245" s="217" t="s">
        <v>965</v>
      </c>
    </row>
    <row r="246" s="2" customFormat="1">
      <c r="A246" s="40"/>
      <c r="B246" s="41"/>
      <c r="C246" s="42"/>
      <c r="D246" s="219" t="s">
        <v>139</v>
      </c>
      <c r="E246" s="42"/>
      <c r="F246" s="220" t="s">
        <v>467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139</v>
      </c>
      <c r="AU246" s="19" t="s">
        <v>86</v>
      </c>
    </row>
    <row r="247" s="2" customFormat="1" ht="16.5" customHeight="1">
      <c r="A247" s="40"/>
      <c r="B247" s="41"/>
      <c r="C247" s="206" t="s">
        <v>365</v>
      </c>
      <c r="D247" s="206" t="s">
        <v>132</v>
      </c>
      <c r="E247" s="207" t="s">
        <v>966</v>
      </c>
      <c r="F247" s="208" t="s">
        <v>967</v>
      </c>
      <c r="G247" s="209" t="s">
        <v>252</v>
      </c>
      <c r="H247" s="210">
        <v>1</v>
      </c>
      <c r="I247" s="211"/>
      <c r="J247" s="212">
        <f>ROUND(I247*H247,2)</f>
        <v>0</v>
      </c>
      <c r="K247" s="208" t="s">
        <v>21</v>
      </c>
      <c r="L247" s="46"/>
      <c r="M247" s="213" t="s">
        <v>21</v>
      </c>
      <c r="N247" s="214" t="s">
        <v>47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137</v>
      </c>
      <c r="AT247" s="217" t="s">
        <v>132</v>
      </c>
      <c r="AU247" s="217" t="s">
        <v>86</v>
      </c>
      <c r="AY247" s="19" t="s">
        <v>129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84</v>
      </c>
      <c r="BK247" s="218">
        <f>ROUND(I247*H247,2)</f>
        <v>0</v>
      </c>
      <c r="BL247" s="19" t="s">
        <v>137</v>
      </c>
      <c r="BM247" s="217" t="s">
        <v>968</v>
      </c>
    </row>
    <row r="248" s="2" customFormat="1">
      <c r="A248" s="40"/>
      <c r="B248" s="41"/>
      <c r="C248" s="42"/>
      <c r="D248" s="219" t="s">
        <v>139</v>
      </c>
      <c r="E248" s="42"/>
      <c r="F248" s="220" t="s">
        <v>969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139</v>
      </c>
      <c r="AU248" s="19" t="s">
        <v>86</v>
      </c>
    </row>
    <row r="249" s="2" customFormat="1" ht="16.5" customHeight="1">
      <c r="A249" s="40"/>
      <c r="B249" s="41"/>
      <c r="C249" s="206" t="s">
        <v>369</v>
      </c>
      <c r="D249" s="206" t="s">
        <v>132</v>
      </c>
      <c r="E249" s="207" t="s">
        <v>970</v>
      </c>
      <c r="F249" s="208" t="s">
        <v>971</v>
      </c>
      <c r="G249" s="209" t="s">
        <v>252</v>
      </c>
      <c r="H249" s="210">
        <v>1</v>
      </c>
      <c r="I249" s="211"/>
      <c r="J249" s="212">
        <f>ROUND(I249*H249,2)</f>
        <v>0</v>
      </c>
      <c r="K249" s="208" t="s">
        <v>21</v>
      </c>
      <c r="L249" s="46"/>
      <c r="M249" s="213" t="s">
        <v>21</v>
      </c>
      <c r="N249" s="214" t="s">
        <v>47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137</v>
      </c>
      <c r="AT249" s="217" t="s">
        <v>132</v>
      </c>
      <c r="AU249" s="217" t="s">
        <v>86</v>
      </c>
      <c r="AY249" s="19" t="s">
        <v>129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84</v>
      </c>
      <c r="BK249" s="218">
        <f>ROUND(I249*H249,2)</f>
        <v>0</v>
      </c>
      <c r="BL249" s="19" t="s">
        <v>137</v>
      </c>
      <c r="BM249" s="217" t="s">
        <v>972</v>
      </c>
    </row>
    <row r="250" s="2" customFormat="1">
      <c r="A250" s="40"/>
      <c r="B250" s="41"/>
      <c r="C250" s="42"/>
      <c r="D250" s="219" t="s">
        <v>139</v>
      </c>
      <c r="E250" s="42"/>
      <c r="F250" s="220" t="s">
        <v>973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139</v>
      </c>
      <c r="AU250" s="19" t="s">
        <v>86</v>
      </c>
    </row>
    <row r="251" s="2" customFormat="1" ht="16.5" customHeight="1">
      <c r="A251" s="40"/>
      <c r="B251" s="41"/>
      <c r="C251" s="206" t="s">
        <v>373</v>
      </c>
      <c r="D251" s="206" t="s">
        <v>132</v>
      </c>
      <c r="E251" s="207" t="s">
        <v>974</v>
      </c>
      <c r="F251" s="208" t="s">
        <v>975</v>
      </c>
      <c r="G251" s="209" t="s">
        <v>252</v>
      </c>
      <c r="H251" s="210">
        <v>1</v>
      </c>
      <c r="I251" s="211"/>
      <c r="J251" s="212">
        <f>ROUND(I251*H251,2)</f>
        <v>0</v>
      </c>
      <c r="K251" s="208" t="s">
        <v>21</v>
      </c>
      <c r="L251" s="46"/>
      <c r="M251" s="213" t="s">
        <v>21</v>
      </c>
      <c r="N251" s="214" t="s">
        <v>47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137</v>
      </c>
      <c r="AT251" s="217" t="s">
        <v>132</v>
      </c>
      <c r="AU251" s="217" t="s">
        <v>86</v>
      </c>
      <c r="AY251" s="19" t="s">
        <v>129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84</v>
      </c>
      <c r="BK251" s="218">
        <f>ROUND(I251*H251,2)</f>
        <v>0</v>
      </c>
      <c r="BL251" s="19" t="s">
        <v>137</v>
      </c>
      <c r="BM251" s="217" t="s">
        <v>976</v>
      </c>
    </row>
    <row r="252" s="2" customFormat="1">
      <c r="A252" s="40"/>
      <c r="B252" s="41"/>
      <c r="C252" s="42"/>
      <c r="D252" s="219" t="s">
        <v>139</v>
      </c>
      <c r="E252" s="42"/>
      <c r="F252" s="220" t="s">
        <v>977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139</v>
      </c>
      <c r="AU252" s="19" t="s">
        <v>86</v>
      </c>
    </row>
    <row r="253" s="2" customFormat="1" ht="16.5" customHeight="1">
      <c r="A253" s="40"/>
      <c r="B253" s="41"/>
      <c r="C253" s="206" t="s">
        <v>377</v>
      </c>
      <c r="D253" s="206" t="s">
        <v>132</v>
      </c>
      <c r="E253" s="207" t="s">
        <v>978</v>
      </c>
      <c r="F253" s="208" t="s">
        <v>979</v>
      </c>
      <c r="G253" s="209" t="s">
        <v>252</v>
      </c>
      <c r="H253" s="210">
        <v>5</v>
      </c>
      <c r="I253" s="211"/>
      <c r="J253" s="212">
        <f>ROUND(I253*H253,2)</f>
        <v>0</v>
      </c>
      <c r="K253" s="208" t="s">
        <v>21</v>
      </c>
      <c r="L253" s="46"/>
      <c r="M253" s="213" t="s">
        <v>21</v>
      </c>
      <c r="N253" s="214" t="s">
        <v>47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137</v>
      </c>
      <c r="AT253" s="217" t="s">
        <v>132</v>
      </c>
      <c r="AU253" s="217" t="s">
        <v>86</v>
      </c>
      <c r="AY253" s="19" t="s">
        <v>129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84</v>
      </c>
      <c r="BK253" s="218">
        <f>ROUND(I253*H253,2)</f>
        <v>0</v>
      </c>
      <c r="BL253" s="19" t="s">
        <v>137</v>
      </c>
      <c r="BM253" s="217" t="s">
        <v>980</v>
      </c>
    </row>
    <row r="254" s="2" customFormat="1">
      <c r="A254" s="40"/>
      <c r="B254" s="41"/>
      <c r="C254" s="42"/>
      <c r="D254" s="219" t="s">
        <v>139</v>
      </c>
      <c r="E254" s="42"/>
      <c r="F254" s="220" t="s">
        <v>981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139</v>
      </c>
      <c r="AU254" s="19" t="s">
        <v>86</v>
      </c>
    </row>
    <row r="255" s="2" customFormat="1" ht="16.5" customHeight="1">
      <c r="A255" s="40"/>
      <c r="B255" s="41"/>
      <c r="C255" s="206" t="s">
        <v>381</v>
      </c>
      <c r="D255" s="206" t="s">
        <v>132</v>
      </c>
      <c r="E255" s="207" t="s">
        <v>982</v>
      </c>
      <c r="F255" s="208" t="s">
        <v>983</v>
      </c>
      <c r="G255" s="209" t="s">
        <v>252</v>
      </c>
      <c r="H255" s="210">
        <v>2</v>
      </c>
      <c r="I255" s="211"/>
      <c r="J255" s="212">
        <f>ROUND(I255*H255,2)</f>
        <v>0</v>
      </c>
      <c r="K255" s="208" t="s">
        <v>21</v>
      </c>
      <c r="L255" s="46"/>
      <c r="M255" s="213" t="s">
        <v>21</v>
      </c>
      <c r="N255" s="214" t="s">
        <v>47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137</v>
      </c>
      <c r="AT255" s="217" t="s">
        <v>132</v>
      </c>
      <c r="AU255" s="217" t="s">
        <v>86</v>
      </c>
      <c r="AY255" s="19" t="s">
        <v>129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84</v>
      </c>
      <c r="BK255" s="218">
        <f>ROUND(I255*H255,2)</f>
        <v>0</v>
      </c>
      <c r="BL255" s="19" t="s">
        <v>137</v>
      </c>
      <c r="BM255" s="217" t="s">
        <v>984</v>
      </c>
    </row>
    <row r="256" s="2" customFormat="1">
      <c r="A256" s="40"/>
      <c r="B256" s="41"/>
      <c r="C256" s="42"/>
      <c r="D256" s="219" t="s">
        <v>139</v>
      </c>
      <c r="E256" s="42"/>
      <c r="F256" s="220" t="s">
        <v>985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139</v>
      </c>
      <c r="AU256" s="19" t="s">
        <v>86</v>
      </c>
    </row>
    <row r="257" s="2" customFormat="1" ht="16.5" customHeight="1">
      <c r="A257" s="40"/>
      <c r="B257" s="41"/>
      <c r="C257" s="206" t="s">
        <v>385</v>
      </c>
      <c r="D257" s="206" t="s">
        <v>132</v>
      </c>
      <c r="E257" s="207" t="s">
        <v>484</v>
      </c>
      <c r="F257" s="208" t="s">
        <v>485</v>
      </c>
      <c r="G257" s="209" t="s">
        <v>252</v>
      </c>
      <c r="H257" s="210">
        <v>1</v>
      </c>
      <c r="I257" s="211"/>
      <c r="J257" s="212">
        <f>ROUND(I257*H257,2)</f>
        <v>0</v>
      </c>
      <c r="K257" s="208" t="s">
        <v>21</v>
      </c>
      <c r="L257" s="46"/>
      <c r="M257" s="213" t="s">
        <v>21</v>
      </c>
      <c r="N257" s="214" t="s">
        <v>47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137</v>
      </c>
      <c r="AT257" s="217" t="s">
        <v>132</v>
      </c>
      <c r="AU257" s="217" t="s">
        <v>86</v>
      </c>
      <c r="AY257" s="19" t="s">
        <v>129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84</v>
      </c>
      <c r="BK257" s="218">
        <f>ROUND(I257*H257,2)</f>
        <v>0</v>
      </c>
      <c r="BL257" s="19" t="s">
        <v>137</v>
      </c>
      <c r="BM257" s="217" t="s">
        <v>986</v>
      </c>
    </row>
    <row r="258" s="2" customFormat="1">
      <c r="A258" s="40"/>
      <c r="B258" s="41"/>
      <c r="C258" s="42"/>
      <c r="D258" s="219" t="s">
        <v>139</v>
      </c>
      <c r="E258" s="42"/>
      <c r="F258" s="220" t="s">
        <v>487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139</v>
      </c>
      <c r="AU258" s="19" t="s">
        <v>86</v>
      </c>
    </row>
    <row r="259" s="2" customFormat="1" ht="16.5" customHeight="1">
      <c r="A259" s="40"/>
      <c r="B259" s="41"/>
      <c r="C259" s="206" t="s">
        <v>389</v>
      </c>
      <c r="D259" s="206" t="s">
        <v>132</v>
      </c>
      <c r="E259" s="207" t="s">
        <v>987</v>
      </c>
      <c r="F259" s="208" t="s">
        <v>988</v>
      </c>
      <c r="G259" s="209" t="s">
        <v>252</v>
      </c>
      <c r="H259" s="210">
        <v>1</v>
      </c>
      <c r="I259" s="211"/>
      <c r="J259" s="212">
        <f>ROUND(I259*H259,2)</f>
        <v>0</v>
      </c>
      <c r="K259" s="208" t="s">
        <v>21</v>
      </c>
      <c r="L259" s="46"/>
      <c r="M259" s="213" t="s">
        <v>21</v>
      </c>
      <c r="N259" s="214" t="s">
        <v>47</v>
      </c>
      <c r="O259" s="86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137</v>
      </c>
      <c r="AT259" s="217" t="s">
        <v>132</v>
      </c>
      <c r="AU259" s="217" t="s">
        <v>86</v>
      </c>
      <c r="AY259" s="19" t="s">
        <v>129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84</v>
      </c>
      <c r="BK259" s="218">
        <f>ROUND(I259*H259,2)</f>
        <v>0</v>
      </c>
      <c r="BL259" s="19" t="s">
        <v>137</v>
      </c>
      <c r="BM259" s="217" t="s">
        <v>989</v>
      </c>
    </row>
    <row r="260" s="2" customFormat="1">
      <c r="A260" s="40"/>
      <c r="B260" s="41"/>
      <c r="C260" s="42"/>
      <c r="D260" s="219" t="s">
        <v>139</v>
      </c>
      <c r="E260" s="42"/>
      <c r="F260" s="220" t="s">
        <v>990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139</v>
      </c>
      <c r="AU260" s="19" t="s">
        <v>86</v>
      </c>
    </row>
    <row r="261" s="2" customFormat="1">
      <c r="A261" s="40"/>
      <c r="B261" s="41"/>
      <c r="C261" s="42"/>
      <c r="D261" s="219" t="s">
        <v>409</v>
      </c>
      <c r="E261" s="42"/>
      <c r="F261" s="258" t="s">
        <v>503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409</v>
      </c>
      <c r="AU261" s="19" t="s">
        <v>86</v>
      </c>
    </row>
    <row r="262" s="2" customFormat="1" ht="24.15" customHeight="1">
      <c r="A262" s="40"/>
      <c r="B262" s="41"/>
      <c r="C262" s="206" t="s">
        <v>393</v>
      </c>
      <c r="D262" s="206" t="s">
        <v>132</v>
      </c>
      <c r="E262" s="207" t="s">
        <v>505</v>
      </c>
      <c r="F262" s="208" t="s">
        <v>506</v>
      </c>
      <c r="G262" s="209" t="s">
        <v>507</v>
      </c>
      <c r="H262" s="210">
        <v>4</v>
      </c>
      <c r="I262" s="211"/>
      <c r="J262" s="212">
        <f>ROUND(I262*H262,2)</f>
        <v>0</v>
      </c>
      <c r="K262" s="208" t="s">
        <v>21</v>
      </c>
      <c r="L262" s="46"/>
      <c r="M262" s="213" t="s">
        <v>21</v>
      </c>
      <c r="N262" s="214" t="s">
        <v>47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137</v>
      </c>
      <c r="AT262" s="217" t="s">
        <v>132</v>
      </c>
      <c r="AU262" s="217" t="s">
        <v>86</v>
      </c>
      <c r="AY262" s="19" t="s">
        <v>129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84</v>
      </c>
      <c r="BK262" s="218">
        <f>ROUND(I262*H262,2)</f>
        <v>0</v>
      </c>
      <c r="BL262" s="19" t="s">
        <v>137</v>
      </c>
      <c r="BM262" s="217" t="s">
        <v>991</v>
      </c>
    </row>
    <row r="263" s="2" customFormat="1">
      <c r="A263" s="40"/>
      <c r="B263" s="41"/>
      <c r="C263" s="42"/>
      <c r="D263" s="219" t="s">
        <v>139</v>
      </c>
      <c r="E263" s="42"/>
      <c r="F263" s="220" t="s">
        <v>506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139</v>
      </c>
      <c r="AU263" s="19" t="s">
        <v>86</v>
      </c>
    </row>
    <row r="264" s="2" customFormat="1" ht="37.8" customHeight="1">
      <c r="A264" s="40"/>
      <c r="B264" s="41"/>
      <c r="C264" s="206" t="s">
        <v>397</v>
      </c>
      <c r="D264" s="206" t="s">
        <v>132</v>
      </c>
      <c r="E264" s="207" t="s">
        <v>992</v>
      </c>
      <c r="F264" s="208" t="s">
        <v>511</v>
      </c>
      <c r="G264" s="209" t="s">
        <v>507</v>
      </c>
      <c r="H264" s="210">
        <v>1</v>
      </c>
      <c r="I264" s="211"/>
      <c r="J264" s="212">
        <f>ROUND(I264*H264,2)</f>
        <v>0</v>
      </c>
      <c r="K264" s="208" t="s">
        <v>21</v>
      </c>
      <c r="L264" s="46"/>
      <c r="M264" s="213" t="s">
        <v>21</v>
      </c>
      <c r="N264" s="214" t="s">
        <v>47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137</v>
      </c>
      <c r="AT264" s="217" t="s">
        <v>132</v>
      </c>
      <c r="AU264" s="217" t="s">
        <v>86</v>
      </c>
      <c r="AY264" s="19" t="s">
        <v>129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84</v>
      </c>
      <c r="BK264" s="218">
        <f>ROUND(I264*H264,2)</f>
        <v>0</v>
      </c>
      <c r="BL264" s="19" t="s">
        <v>137</v>
      </c>
      <c r="BM264" s="217" t="s">
        <v>993</v>
      </c>
    </row>
    <row r="265" s="2" customFormat="1">
      <c r="A265" s="40"/>
      <c r="B265" s="41"/>
      <c r="C265" s="42"/>
      <c r="D265" s="219" t="s">
        <v>139</v>
      </c>
      <c r="E265" s="42"/>
      <c r="F265" s="220" t="s">
        <v>513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139</v>
      </c>
      <c r="AU265" s="19" t="s">
        <v>86</v>
      </c>
    </row>
    <row r="266" s="2" customFormat="1" ht="16.5" customHeight="1">
      <c r="A266" s="40"/>
      <c r="B266" s="41"/>
      <c r="C266" s="206" t="s">
        <v>401</v>
      </c>
      <c r="D266" s="206" t="s">
        <v>132</v>
      </c>
      <c r="E266" s="207" t="s">
        <v>515</v>
      </c>
      <c r="F266" s="208" t="s">
        <v>516</v>
      </c>
      <c r="G266" s="209" t="s">
        <v>507</v>
      </c>
      <c r="H266" s="210">
        <v>72</v>
      </c>
      <c r="I266" s="211"/>
      <c r="J266" s="212">
        <f>ROUND(I266*H266,2)</f>
        <v>0</v>
      </c>
      <c r="K266" s="208" t="s">
        <v>21</v>
      </c>
      <c r="L266" s="46"/>
      <c r="M266" s="213" t="s">
        <v>21</v>
      </c>
      <c r="N266" s="214" t="s">
        <v>47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137</v>
      </c>
      <c r="AT266" s="217" t="s">
        <v>132</v>
      </c>
      <c r="AU266" s="217" t="s">
        <v>86</v>
      </c>
      <c r="AY266" s="19" t="s">
        <v>129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84</v>
      </c>
      <c r="BK266" s="218">
        <f>ROUND(I266*H266,2)</f>
        <v>0</v>
      </c>
      <c r="BL266" s="19" t="s">
        <v>137</v>
      </c>
      <c r="BM266" s="217" t="s">
        <v>994</v>
      </c>
    </row>
    <row r="267" s="2" customFormat="1">
      <c r="A267" s="40"/>
      <c r="B267" s="41"/>
      <c r="C267" s="42"/>
      <c r="D267" s="219" t="s">
        <v>139</v>
      </c>
      <c r="E267" s="42"/>
      <c r="F267" s="220" t="s">
        <v>516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139</v>
      </c>
      <c r="AU267" s="19" t="s">
        <v>86</v>
      </c>
    </row>
    <row r="268" s="2" customFormat="1" ht="16.5" customHeight="1">
      <c r="A268" s="40"/>
      <c r="B268" s="41"/>
      <c r="C268" s="206" t="s">
        <v>405</v>
      </c>
      <c r="D268" s="206" t="s">
        <v>132</v>
      </c>
      <c r="E268" s="207" t="s">
        <v>519</v>
      </c>
      <c r="F268" s="208" t="s">
        <v>520</v>
      </c>
      <c r="G268" s="209" t="s">
        <v>507</v>
      </c>
      <c r="H268" s="210">
        <v>8</v>
      </c>
      <c r="I268" s="211"/>
      <c r="J268" s="212">
        <f>ROUND(I268*H268,2)</f>
        <v>0</v>
      </c>
      <c r="K268" s="208" t="s">
        <v>21</v>
      </c>
      <c r="L268" s="46"/>
      <c r="M268" s="213" t="s">
        <v>21</v>
      </c>
      <c r="N268" s="214" t="s">
        <v>47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137</v>
      </c>
      <c r="AT268" s="217" t="s">
        <v>132</v>
      </c>
      <c r="AU268" s="217" t="s">
        <v>86</v>
      </c>
      <c r="AY268" s="19" t="s">
        <v>129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84</v>
      </c>
      <c r="BK268" s="218">
        <f>ROUND(I268*H268,2)</f>
        <v>0</v>
      </c>
      <c r="BL268" s="19" t="s">
        <v>137</v>
      </c>
      <c r="BM268" s="217" t="s">
        <v>995</v>
      </c>
    </row>
    <row r="269" s="2" customFormat="1">
      <c r="A269" s="40"/>
      <c r="B269" s="41"/>
      <c r="C269" s="42"/>
      <c r="D269" s="219" t="s">
        <v>139</v>
      </c>
      <c r="E269" s="42"/>
      <c r="F269" s="220" t="s">
        <v>522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139</v>
      </c>
      <c r="AU269" s="19" t="s">
        <v>86</v>
      </c>
    </row>
    <row r="270" s="2" customFormat="1" ht="37.8" customHeight="1">
      <c r="A270" s="40"/>
      <c r="B270" s="41"/>
      <c r="C270" s="206" t="s">
        <v>411</v>
      </c>
      <c r="D270" s="206" t="s">
        <v>132</v>
      </c>
      <c r="E270" s="207" t="s">
        <v>996</v>
      </c>
      <c r="F270" s="208" t="s">
        <v>525</v>
      </c>
      <c r="G270" s="209" t="s">
        <v>526</v>
      </c>
      <c r="H270" s="259"/>
      <c r="I270" s="211"/>
      <c r="J270" s="212">
        <f>ROUND(I270*H270,2)</f>
        <v>0</v>
      </c>
      <c r="K270" s="208" t="s">
        <v>21</v>
      </c>
      <c r="L270" s="46"/>
      <c r="M270" s="213" t="s">
        <v>21</v>
      </c>
      <c r="N270" s="214" t="s">
        <v>47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137</v>
      </c>
      <c r="AT270" s="217" t="s">
        <v>132</v>
      </c>
      <c r="AU270" s="217" t="s">
        <v>86</v>
      </c>
      <c r="AY270" s="19" t="s">
        <v>129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84</v>
      </c>
      <c r="BK270" s="218">
        <f>ROUND(I270*H270,2)</f>
        <v>0</v>
      </c>
      <c r="BL270" s="19" t="s">
        <v>137</v>
      </c>
      <c r="BM270" s="217" t="s">
        <v>997</v>
      </c>
    </row>
    <row r="271" s="2" customFormat="1">
      <c r="A271" s="40"/>
      <c r="B271" s="41"/>
      <c r="C271" s="42"/>
      <c r="D271" s="219" t="s">
        <v>139</v>
      </c>
      <c r="E271" s="42"/>
      <c r="F271" s="220" t="s">
        <v>528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86</v>
      </c>
    </row>
    <row r="272" s="2" customFormat="1" ht="37.8" customHeight="1">
      <c r="A272" s="40"/>
      <c r="B272" s="41"/>
      <c r="C272" s="206" t="s">
        <v>415</v>
      </c>
      <c r="D272" s="206" t="s">
        <v>132</v>
      </c>
      <c r="E272" s="207" t="s">
        <v>998</v>
      </c>
      <c r="F272" s="208" t="s">
        <v>531</v>
      </c>
      <c r="G272" s="209" t="s">
        <v>526</v>
      </c>
      <c r="H272" s="259"/>
      <c r="I272" s="211"/>
      <c r="J272" s="212">
        <f>ROUND(I272*H272,2)</f>
        <v>0</v>
      </c>
      <c r="K272" s="208" t="s">
        <v>21</v>
      </c>
      <c r="L272" s="46"/>
      <c r="M272" s="213" t="s">
        <v>21</v>
      </c>
      <c r="N272" s="214" t="s">
        <v>47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137</v>
      </c>
      <c r="AT272" s="217" t="s">
        <v>132</v>
      </c>
      <c r="AU272" s="217" t="s">
        <v>86</v>
      </c>
      <c r="AY272" s="19" t="s">
        <v>129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84</v>
      </c>
      <c r="BK272" s="218">
        <f>ROUND(I272*H272,2)</f>
        <v>0</v>
      </c>
      <c r="BL272" s="19" t="s">
        <v>137</v>
      </c>
      <c r="BM272" s="217" t="s">
        <v>999</v>
      </c>
    </row>
    <row r="273" s="2" customFormat="1">
      <c r="A273" s="40"/>
      <c r="B273" s="41"/>
      <c r="C273" s="42"/>
      <c r="D273" s="219" t="s">
        <v>139</v>
      </c>
      <c r="E273" s="42"/>
      <c r="F273" s="220" t="s">
        <v>533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139</v>
      </c>
      <c r="AU273" s="19" t="s">
        <v>86</v>
      </c>
    </row>
    <row r="274" s="2" customFormat="1" ht="37.8" customHeight="1">
      <c r="A274" s="40"/>
      <c r="B274" s="41"/>
      <c r="C274" s="206" t="s">
        <v>419</v>
      </c>
      <c r="D274" s="206" t="s">
        <v>132</v>
      </c>
      <c r="E274" s="207" t="s">
        <v>535</v>
      </c>
      <c r="F274" s="208" t="s">
        <v>536</v>
      </c>
      <c r="G274" s="209" t="s">
        <v>252</v>
      </c>
      <c r="H274" s="210">
        <v>1</v>
      </c>
      <c r="I274" s="211"/>
      <c r="J274" s="212">
        <f>ROUND(I274*H274,2)</f>
        <v>0</v>
      </c>
      <c r="K274" s="208" t="s">
        <v>21</v>
      </c>
      <c r="L274" s="46"/>
      <c r="M274" s="213" t="s">
        <v>21</v>
      </c>
      <c r="N274" s="214" t="s">
        <v>47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137</v>
      </c>
      <c r="AT274" s="217" t="s">
        <v>132</v>
      </c>
      <c r="AU274" s="217" t="s">
        <v>86</v>
      </c>
      <c r="AY274" s="19" t="s">
        <v>129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84</v>
      </c>
      <c r="BK274" s="218">
        <f>ROUND(I274*H274,2)</f>
        <v>0</v>
      </c>
      <c r="BL274" s="19" t="s">
        <v>137</v>
      </c>
      <c r="BM274" s="217" t="s">
        <v>1000</v>
      </c>
    </row>
    <row r="275" s="2" customFormat="1">
      <c r="A275" s="40"/>
      <c r="B275" s="41"/>
      <c r="C275" s="42"/>
      <c r="D275" s="219" t="s">
        <v>139</v>
      </c>
      <c r="E275" s="42"/>
      <c r="F275" s="220" t="s">
        <v>536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139</v>
      </c>
      <c r="AU275" s="19" t="s">
        <v>86</v>
      </c>
    </row>
    <row r="276" s="2" customFormat="1" ht="24.15" customHeight="1">
      <c r="A276" s="40"/>
      <c r="B276" s="41"/>
      <c r="C276" s="206" t="s">
        <v>423</v>
      </c>
      <c r="D276" s="206" t="s">
        <v>132</v>
      </c>
      <c r="E276" s="207" t="s">
        <v>1001</v>
      </c>
      <c r="F276" s="208" t="s">
        <v>540</v>
      </c>
      <c r="G276" s="209" t="s">
        <v>526</v>
      </c>
      <c r="H276" s="259"/>
      <c r="I276" s="211"/>
      <c r="J276" s="212">
        <f>ROUND(I276*H276,2)</f>
        <v>0</v>
      </c>
      <c r="K276" s="208" t="s">
        <v>21</v>
      </c>
      <c r="L276" s="46"/>
      <c r="M276" s="213" t="s">
        <v>21</v>
      </c>
      <c r="N276" s="214" t="s">
        <v>47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137</v>
      </c>
      <c r="AT276" s="217" t="s">
        <v>132</v>
      </c>
      <c r="AU276" s="217" t="s">
        <v>86</v>
      </c>
      <c r="AY276" s="19" t="s">
        <v>129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84</v>
      </c>
      <c r="BK276" s="218">
        <f>ROUND(I276*H276,2)</f>
        <v>0</v>
      </c>
      <c r="BL276" s="19" t="s">
        <v>137</v>
      </c>
      <c r="BM276" s="217" t="s">
        <v>1002</v>
      </c>
    </row>
    <row r="277" s="2" customFormat="1">
      <c r="A277" s="40"/>
      <c r="B277" s="41"/>
      <c r="C277" s="42"/>
      <c r="D277" s="219" t="s">
        <v>139</v>
      </c>
      <c r="E277" s="42"/>
      <c r="F277" s="220" t="s">
        <v>542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139</v>
      </c>
      <c r="AU277" s="19" t="s">
        <v>86</v>
      </c>
    </row>
    <row r="278" s="2" customFormat="1" ht="33" customHeight="1">
      <c r="A278" s="40"/>
      <c r="B278" s="41"/>
      <c r="C278" s="206" t="s">
        <v>427</v>
      </c>
      <c r="D278" s="206" t="s">
        <v>132</v>
      </c>
      <c r="E278" s="207" t="s">
        <v>1003</v>
      </c>
      <c r="F278" s="208" t="s">
        <v>545</v>
      </c>
      <c r="G278" s="209" t="s">
        <v>526</v>
      </c>
      <c r="H278" s="259"/>
      <c r="I278" s="211"/>
      <c r="J278" s="212">
        <f>ROUND(I278*H278,2)</f>
        <v>0</v>
      </c>
      <c r="K278" s="208" t="s">
        <v>21</v>
      </c>
      <c r="L278" s="46"/>
      <c r="M278" s="213" t="s">
        <v>21</v>
      </c>
      <c r="N278" s="214" t="s">
        <v>47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137</v>
      </c>
      <c r="AT278" s="217" t="s">
        <v>132</v>
      </c>
      <c r="AU278" s="217" t="s">
        <v>86</v>
      </c>
      <c r="AY278" s="19" t="s">
        <v>129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84</v>
      </c>
      <c r="BK278" s="218">
        <f>ROUND(I278*H278,2)</f>
        <v>0</v>
      </c>
      <c r="BL278" s="19" t="s">
        <v>137</v>
      </c>
      <c r="BM278" s="217" t="s">
        <v>1004</v>
      </c>
    </row>
    <row r="279" s="2" customFormat="1">
      <c r="A279" s="40"/>
      <c r="B279" s="41"/>
      <c r="C279" s="42"/>
      <c r="D279" s="219" t="s">
        <v>139</v>
      </c>
      <c r="E279" s="42"/>
      <c r="F279" s="220" t="s">
        <v>545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139</v>
      </c>
      <c r="AU279" s="19" t="s">
        <v>86</v>
      </c>
    </row>
    <row r="280" s="2" customFormat="1" ht="37.8" customHeight="1">
      <c r="A280" s="40"/>
      <c r="B280" s="41"/>
      <c r="C280" s="206" t="s">
        <v>431</v>
      </c>
      <c r="D280" s="206" t="s">
        <v>132</v>
      </c>
      <c r="E280" s="207" t="s">
        <v>548</v>
      </c>
      <c r="F280" s="208" t="s">
        <v>549</v>
      </c>
      <c r="G280" s="209" t="s">
        <v>252</v>
      </c>
      <c r="H280" s="210">
        <v>1</v>
      </c>
      <c r="I280" s="211"/>
      <c r="J280" s="212">
        <f>ROUND(I280*H280,2)</f>
        <v>0</v>
      </c>
      <c r="K280" s="208" t="s">
        <v>21</v>
      </c>
      <c r="L280" s="46"/>
      <c r="M280" s="213" t="s">
        <v>21</v>
      </c>
      <c r="N280" s="214" t="s">
        <v>47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137</v>
      </c>
      <c r="AT280" s="217" t="s">
        <v>132</v>
      </c>
      <c r="AU280" s="217" t="s">
        <v>86</v>
      </c>
      <c r="AY280" s="19" t="s">
        <v>129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84</v>
      </c>
      <c r="BK280" s="218">
        <f>ROUND(I280*H280,2)</f>
        <v>0</v>
      </c>
      <c r="BL280" s="19" t="s">
        <v>137</v>
      </c>
      <c r="BM280" s="217" t="s">
        <v>1005</v>
      </c>
    </row>
    <row r="281" s="2" customFormat="1">
      <c r="A281" s="40"/>
      <c r="B281" s="41"/>
      <c r="C281" s="42"/>
      <c r="D281" s="219" t="s">
        <v>139</v>
      </c>
      <c r="E281" s="42"/>
      <c r="F281" s="220" t="s">
        <v>549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139</v>
      </c>
      <c r="AU281" s="19" t="s">
        <v>86</v>
      </c>
    </row>
    <row r="282" s="2" customFormat="1" ht="24.15" customHeight="1">
      <c r="A282" s="40"/>
      <c r="B282" s="41"/>
      <c r="C282" s="206" t="s">
        <v>435</v>
      </c>
      <c r="D282" s="206" t="s">
        <v>132</v>
      </c>
      <c r="E282" s="207" t="s">
        <v>552</v>
      </c>
      <c r="F282" s="208" t="s">
        <v>553</v>
      </c>
      <c r="G282" s="209" t="s">
        <v>252</v>
      </c>
      <c r="H282" s="210">
        <v>1</v>
      </c>
      <c r="I282" s="211"/>
      <c r="J282" s="212">
        <f>ROUND(I282*H282,2)</f>
        <v>0</v>
      </c>
      <c r="K282" s="208" t="s">
        <v>21</v>
      </c>
      <c r="L282" s="46"/>
      <c r="M282" s="213" t="s">
        <v>21</v>
      </c>
      <c r="N282" s="214" t="s">
        <v>47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137</v>
      </c>
      <c r="AT282" s="217" t="s">
        <v>132</v>
      </c>
      <c r="AU282" s="217" t="s">
        <v>86</v>
      </c>
      <c r="AY282" s="19" t="s">
        <v>129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84</v>
      </c>
      <c r="BK282" s="218">
        <f>ROUND(I282*H282,2)</f>
        <v>0</v>
      </c>
      <c r="BL282" s="19" t="s">
        <v>137</v>
      </c>
      <c r="BM282" s="217" t="s">
        <v>1006</v>
      </c>
    </row>
    <row r="283" s="2" customFormat="1">
      <c r="A283" s="40"/>
      <c r="B283" s="41"/>
      <c r="C283" s="42"/>
      <c r="D283" s="219" t="s">
        <v>139</v>
      </c>
      <c r="E283" s="42"/>
      <c r="F283" s="220" t="s">
        <v>553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139</v>
      </c>
      <c r="AU283" s="19" t="s">
        <v>86</v>
      </c>
    </row>
    <row r="284" s="2" customFormat="1" ht="24.15" customHeight="1">
      <c r="A284" s="40"/>
      <c r="B284" s="41"/>
      <c r="C284" s="206" t="s">
        <v>439</v>
      </c>
      <c r="D284" s="206" t="s">
        <v>132</v>
      </c>
      <c r="E284" s="207" t="s">
        <v>556</v>
      </c>
      <c r="F284" s="208" t="s">
        <v>557</v>
      </c>
      <c r="G284" s="209" t="s">
        <v>252</v>
      </c>
      <c r="H284" s="210">
        <v>1</v>
      </c>
      <c r="I284" s="211"/>
      <c r="J284" s="212">
        <f>ROUND(I284*H284,2)</f>
        <v>0</v>
      </c>
      <c r="K284" s="208" t="s">
        <v>21</v>
      </c>
      <c r="L284" s="46"/>
      <c r="M284" s="213" t="s">
        <v>21</v>
      </c>
      <c r="N284" s="214" t="s">
        <v>47</v>
      </c>
      <c r="O284" s="86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137</v>
      </c>
      <c r="AT284" s="217" t="s">
        <v>132</v>
      </c>
      <c r="AU284" s="217" t="s">
        <v>86</v>
      </c>
      <c r="AY284" s="19" t="s">
        <v>129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84</v>
      </c>
      <c r="BK284" s="218">
        <f>ROUND(I284*H284,2)</f>
        <v>0</v>
      </c>
      <c r="BL284" s="19" t="s">
        <v>137</v>
      </c>
      <c r="BM284" s="217" t="s">
        <v>1007</v>
      </c>
    </row>
    <row r="285" s="2" customFormat="1">
      <c r="A285" s="40"/>
      <c r="B285" s="41"/>
      <c r="C285" s="42"/>
      <c r="D285" s="219" t="s">
        <v>139</v>
      </c>
      <c r="E285" s="42"/>
      <c r="F285" s="220" t="s">
        <v>557</v>
      </c>
      <c r="G285" s="42"/>
      <c r="H285" s="42"/>
      <c r="I285" s="221"/>
      <c r="J285" s="42"/>
      <c r="K285" s="42"/>
      <c r="L285" s="46"/>
      <c r="M285" s="222"/>
      <c r="N285" s="223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139</v>
      </c>
      <c r="AU285" s="19" t="s">
        <v>86</v>
      </c>
    </row>
    <row r="286" s="2" customFormat="1" ht="16.5" customHeight="1">
      <c r="A286" s="40"/>
      <c r="B286" s="41"/>
      <c r="C286" s="206" t="s">
        <v>444</v>
      </c>
      <c r="D286" s="206" t="s">
        <v>132</v>
      </c>
      <c r="E286" s="207" t="s">
        <v>560</v>
      </c>
      <c r="F286" s="208" t="s">
        <v>561</v>
      </c>
      <c r="G286" s="209" t="s">
        <v>252</v>
      </c>
      <c r="H286" s="210">
        <v>1</v>
      </c>
      <c r="I286" s="211"/>
      <c r="J286" s="212">
        <f>ROUND(I286*H286,2)</f>
        <v>0</v>
      </c>
      <c r="K286" s="208" t="s">
        <v>21</v>
      </c>
      <c r="L286" s="46"/>
      <c r="M286" s="213" t="s">
        <v>21</v>
      </c>
      <c r="N286" s="214" t="s">
        <v>47</v>
      </c>
      <c r="O286" s="86"/>
      <c r="P286" s="215">
        <f>O286*H286</f>
        <v>0</v>
      </c>
      <c r="Q286" s="215">
        <v>0</v>
      </c>
      <c r="R286" s="215">
        <f>Q286*H286</f>
        <v>0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137</v>
      </c>
      <c r="AT286" s="217" t="s">
        <v>132</v>
      </c>
      <c r="AU286" s="217" t="s">
        <v>86</v>
      </c>
      <c r="AY286" s="19" t="s">
        <v>129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84</v>
      </c>
      <c r="BK286" s="218">
        <f>ROUND(I286*H286,2)</f>
        <v>0</v>
      </c>
      <c r="BL286" s="19" t="s">
        <v>137</v>
      </c>
      <c r="BM286" s="217" t="s">
        <v>1008</v>
      </c>
    </row>
    <row r="287" s="2" customFormat="1">
      <c r="A287" s="40"/>
      <c r="B287" s="41"/>
      <c r="C287" s="42"/>
      <c r="D287" s="219" t="s">
        <v>139</v>
      </c>
      <c r="E287" s="42"/>
      <c r="F287" s="220" t="s">
        <v>561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139</v>
      </c>
      <c r="AU287" s="19" t="s">
        <v>86</v>
      </c>
    </row>
    <row r="288" s="2" customFormat="1" ht="16.5" customHeight="1">
      <c r="A288" s="40"/>
      <c r="B288" s="41"/>
      <c r="C288" s="206" t="s">
        <v>448</v>
      </c>
      <c r="D288" s="206" t="s">
        <v>132</v>
      </c>
      <c r="E288" s="207" t="s">
        <v>1009</v>
      </c>
      <c r="F288" s="208" t="s">
        <v>565</v>
      </c>
      <c r="G288" s="209" t="s">
        <v>526</v>
      </c>
      <c r="H288" s="259"/>
      <c r="I288" s="211"/>
      <c r="J288" s="212">
        <f>ROUND(I288*H288,2)</f>
        <v>0</v>
      </c>
      <c r="K288" s="208" t="s">
        <v>21</v>
      </c>
      <c r="L288" s="46"/>
      <c r="M288" s="213" t="s">
        <v>21</v>
      </c>
      <c r="N288" s="214" t="s">
        <v>47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137</v>
      </c>
      <c r="AT288" s="217" t="s">
        <v>132</v>
      </c>
      <c r="AU288" s="217" t="s">
        <v>86</v>
      </c>
      <c r="AY288" s="19" t="s">
        <v>129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84</v>
      </c>
      <c r="BK288" s="218">
        <f>ROUND(I288*H288,2)</f>
        <v>0</v>
      </c>
      <c r="BL288" s="19" t="s">
        <v>137</v>
      </c>
      <c r="BM288" s="217" t="s">
        <v>1010</v>
      </c>
    </row>
    <row r="289" s="2" customFormat="1">
      <c r="A289" s="40"/>
      <c r="B289" s="41"/>
      <c r="C289" s="42"/>
      <c r="D289" s="219" t="s">
        <v>139</v>
      </c>
      <c r="E289" s="42"/>
      <c r="F289" s="220" t="s">
        <v>565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139</v>
      </c>
      <c r="AU289" s="19" t="s">
        <v>86</v>
      </c>
    </row>
    <row r="290" s="12" customFormat="1" ht="22.8" customHeight="1">
      <c r="A290" s="12"/>
      <c r="B290" s="190"/>
      <c r="C290" s="191"/>
      <c r="D290" s="192" t="s">
        <v>75</v>
      </c>
      <c r="E290" s="204" t="s">
        <v>625</v>
      </c>
      <c r="F290" s="204" t="s">
        <v>626</v>
      </c>
      <c r="G290" s="191"/>
      <c r="H290" s="191"/>
      <c r="I290" s="194"/>
      <c r="J290" s="205">
        <f>BK290</f>
        <v>0</v>
      </c>
      <c r="K290" s="191"/>
      <c r="L290" s="196"/>
      <c r="M290" s="197"/>
      <c r="N290" s="198"/>
      <c r="O290" s="198"/>
      <c r="P290" s="199">
        <f>SUM(P291:P356)</f>
        <v>0</v>
      </c>
      <c r="Q290" s="198"/>
      <c r="R290" s="199">
        <f>SUM(R291:R356)</f>
        <v>0</v>
      </c>
      <c r="S290" s="198"/>
      <c r="T290" s="200">
        <f>SUM(T291:T356)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86</v>
      </c>
      <c r="AT290" s="202" t="s">
        <v>75</v>
      </c>
      <c r="AU290" s="202" t="s">
        <v>84</v>
      </c>
      <c r="AY290" s="201" t="s">
        <v>129</v>
      </c>
      <c r="BK290" s="203">
        <f>SUM(BK291:BK356)</f>
        <v>0</v>
      </c>
    </row>
    <row r="291" s="2" customFormat="1" ht="16.5" customHeight="1">
      <c r="A291" s="40"/>
      <c r="B291" s="41"/>
      <c r="C291" s="206" t="s">
        <v>453</v>
      </c>
      <c r="D291" s="206" t="s">
        <v>132</v>
      </c>
      <c r="E291" s="207" t="s">
        <v>1011</v>
      </c>
      <c r="F291" s="208" t="s">
        <v>1012</v>
      </c>
      <c r="G291" s="209" t="s">
        <v>252</v>
      </c>
      <c r="H291" s="210">
        <v>5</v>
      </c>
      <c r="I291" s="211"/>
      <c r="J291" s="212">
        <f>ROUND(I291*H291,2)</f>
        <v>0</v>
      </c>
      <c r="K291" s="208" t="s">
        <v>21</v>
      </c>
      <c r="L291" s="46"/>
      <c r="M291" s="213" t="s">
        <v>21</v>
      </c>
      <c r="N291" s="214" t="s">
        <v>47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137</v>
      </c>
      <c r="AT291" s="217" t="s">
        <v>132</v>
      </c>
      <c r="AU291" s="217" t="s">
        <v>86</v>
      </c>
      <c r="AY291" s="19" t="s">
        <v>129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84</v>
      </c>
      <c r="BK291" s="218">
        <f>ROUND(I291*H291,2)</f>
        <v>0</v>
      </c>
      <c r="BL291" s="19" t="s">
        <v>137</v>
      </c>
      <c r="BM291" s="217" t="s">
        <v>1013</v>
      </c>
    </row>
    <row r="292" s="2" customFormat="1">
      <c r="A292" s="40"/>
      <c r="B292" s="41"/>
      <c r="C292" s="42"/>
      <c r="D292" s="219" t="s">
        <v>139</v>
      </c>
      <c r="E292" s="42"/>
      <c r="F292" s="220" t="s">
        <v>1012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139</v>
      </c>
      <c r="AU292" s="19" t="s">
        <v>86</v>
      </c>
    </row>
    <row r="293" s="2" customFormat="1" ht="16.5" customHeight="1">
      <c r="A293" s="40"/>
      <c r="B293" s="41"/>
      <c r="C293" s="206" t="s">
        <v>458</v>
      </c>
      <c r="D293" s="206" t="s">
        <v>132</v>
      </c>
      <c r="E293" s="207" t="s">
        <v>1014</v>
      </c>
      <c r="F293" s="208" t="s">
        <v>1015</v>
      </c>
      <c r="G293" s="209" t="s">
        <v>252</v>
      </c>
      <c r="H293" s="210">
        <v>1</v>
      </c>
      <c r="I293" s="211"/>
      <c r="J293" s="212">
        <f>ROUND(I293*H293,2)</f>
        <v>0</v>
      </c>
      <c r="K293" s="208" t="s">
        <v>21</v>
      </c>
      <c r="L293" s="46"/>
      <c r="M293" s="213" t="s">
        <v>21</v>
      </c>
      <c r="N293" s="214" t="s">
        <v>47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137</v>
      </c>
      <c r="AT293" s="217" t="s">
        <v>132</v>
      </c>
      <c r="AU293" s="217" t="s">
        <v>86</v>
      </c>
      <c r="AY293" s="19" t="s">
        <v>129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84</v>
      </c>
      <c r="BK293" s="218">
        <f>ROUND(I293*H293,2)</f>
        <v>0</v>
      </c>
      <c r="BL293" s="19" t="s">
        <v>137</v>
      </c>
      <c r="BM293" s="217" t="s">
        <v>1016</v>
      </c>
    </row>
    <row r="294" s="2" customFormat="1">
      <c r="A294" s="40"/>
      <c r="B294" s="41"/>
      <c r="C294" s="42"/>
      <c r="D294" s="219" t="s">
        <v>139</v>
      </c>
      <c r="E294" s="42"/>
      <c r="F294" s="220" t="s">
        <v>1015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139</v>
      </c>
      <c r="AU294" s="19" t="s">
        <v>86</v>
      </c>
    </row>
    <row r="295" s="2" customFormat="1" ht="16.5" customHeight="1">
      <c r="A295" s="40"/>
      <c r="B295" s="41"/>
      <c r="C295" s="206" t="s">
        <v>463</v>
      </c>
      <c r="D295" s="206" t="s">
        <v>132</v>
      </c>
      <c r="E295" s="207" t="s">
        <v>628</v>
      </c>
      <c r="F295" s="208" t="s">
        <v>629</v>
      </c>
      <c r="G295" s="209" t="s">
        <v>252</v>
      </c>
      <c r="H295" s="210">
        <v>15</v>
      </c>
      <c r="I295" s="211"/>
      <c r="J295" s="212">
        <f>ROUND(I295*H295,2)</f>
        <v>0</v>
      </c>
      <c r="K295" s="208" t="s">
        <v>21</v>
      </c>
      <c r="L295" s="46"/>
      <c r="M295" s="213" t="s">
        <v>21</v>
      </c>
      <c r="N295" s="214" t="s">
        <v>47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137</v>
      </c>
      <c r="AT295" s="217" t="s">
        <v>132</v>
      </c>
      <c r="AU295" s="217" t="s">
        <v>86</v>
      </c>
      <c r="AY295" s="19" t="s">
        <v>129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84</v>
      </c>
      <c r="BK295" s="218">
        <f>ROUND(I295*H295,2)</f>
        <v>0</v>
      </c>
      <c r="BL295" s="19" t="s">
        <v>137</v>
      </c>
      <c r="BM295" s="217" t="s">
        <v>1017</v>
      </c>
    </row>
    <row r="296" s="2" customFormat="1">
      <c r="A296" s="40"/>
      <c r="B296" s="41"/>
      <c r="C296" s="42"/>
      <c r="D296" s="219" t="s">
        <v>139</v>
      </c>
      <c r="E296" s="42"/>
      <c r="F296" s="220" t="s">
        <v>629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139</v>
      </c>
      <c r="AU296" s="19" t="s">
        <v>86</v>
      </c>
    </row>
    <row r="297" s="2" customFormat="1" ht="16.5" customHeight="1">
      <c r="A297" s="40"/>
      <c r="B297" s="41"/>
      <c r="C297" s="206" t="s">
        <v>468</v>
      </c>
      <c r="D297" s="206" t="s">
        <v>132</v>
      </c>
      <c r="E297" s="207" t="s">
        <v>632</v>
      </c>
      <c r="F297" s="208" t="s">
        <v>633</v>
      </c>
      <c r="G297" s="209" t="s">
        <v>252</v>
      </c>
      <c r="H297" s="210">
        <v>3</v>
      </c>
      <c r="I297" s="211"/>
      <c r="J297" s="212">
        <f>ROUND(I297*H297,2)</f>
        <v>0</v>
      </c>
      <c r="K297" s="208" t="s">
        <v>21</v>
      </c>
      <c r="L297" s="46"/>
      <c r="M297" s="213" t="s">
        <v>21</v>
      </c>
      <c r="N297" s="214" t="s">
        <v>47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137</v>
      </c>
      <c r="AT297" s="217" t="s">
        <v>132</v>
      </c>
      <c r="AU297" s="217" t="s">
        <v>86</v>
      </c>
      <c r="AY297" s="19" t="s">
        <v>129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84</v>
      </c>
      <c r="BK297" s="218">
        <f>ROUND(I297*H297,2)</f>
        <v>0</v>
      </c>
      <c r="BL297" s="19" t="s">
        <v>137</v>
      </c>
      <c r="BM297" s="217" t="s">
        <v>1018</v>
      </c>
    </row>
    <row r="298" s="2" customFormat="1">
      <c r="A298" s="40"/>
      <c r="B298" s="41"/>
      <c r="C298" s="42"/>
      <c r="D298" s="219" t="s">
        <v>139</v>
      </c>
      <c r="E298" s="42"/>
      <c r="F298" s="220" t="s">
        <v>633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139</v>
      </c>
      <c r="AU298" s="19" t="s">
        <v>86</v>
      </c>
    </row>
    <row r="299" s="2" customFormat="1" ht="16.5" customHeight="1">
      <c r="A299" s="40"/>
      <c r="B299" s="41"/>
      <c r="C299" s="206" t="s">
        <v>473</v>
      </c>
      <c r="D299" s="206" t="s">
        <v>132</v>
      </c>
      <c r="E299" s="207" t="s">
        <v>1019</v>
      </c>
      <c r="F299" s="208" t="s">
        <v>1020</v>
      </c>
      <c r="G299" s="209" t="s">
        <v>252</v>
      </c>
      <c r="H299" s="210">
        <v>1</v>
      </c>
      <c r="I299" s="211"/>
      <c r="J299" s="212">
        <f>ROUND(I299*H299,2)</f>
        <v>0</v>
      </c>
      <c r="K299" s="208" t="s">
        <v>21</v>
      </c>
      <c r="L299" s="46"/>
      <c r="M299" s="213" t="s">
        <v>21</v>
      </c>
      <c r="N299" s="214" t="s">
        <v>47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137</v>
      </c>
      <c r="AT299" s="217" t="s">
        <v>132</v>
      </c>
      <c r="AU299" s="217" t="s">
        <v>86</v>
      </c>
      <c r="AY299" s="19" t="s">
        <v>129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84</v>
      </c>
      <c r="BK299" s="218">
        <f>ROUND(I299*H299,2)</f>
        <v>0</v>
      </c>
      <c r="BL299" s="19" t="s">
        <v>137</v>
      </c>
      <c r="BM299" s="217" t="s">
        <v>1021</v>
      </c>
    </row>
    <row r="300" s="2" customFormat="1">
      <c r="A300" s="40"/>
      <c r="B300" s="41"/>
      <c r="C300" s="42"/>
      <c r="D300" s="219" t="s">
        <v>139</v>
      </c>
      <c r="E300" s="42"/>
      <c r="F300" s="220" t="s">
        <v>1020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139</v>
      </c>
      <c r="AU300" s="19" t="s">
        <v>86</v>
      </c>
    </row>
    <row r="301" s="2" customFormat="1" ht="16.5" customHeight="1">
      <c r="A301" s="40"/>
      <c r="B301" s="41"/>
      <c r="C301" s="206" t="s">
        <v>478</v>
      </c>
      <c r="D301" s="206" t="s">
        <v>132</v>
      </c>
      <c r="E301" s="207" t="s">
        <v>1022</v>
      </c>
      <c r="F301" s="208" t="s">
        <v>1023</v>
      </c>
      <c r="G301" s="209" t="s">
        <v>252</v>
      </c>
      <c r="H301" s="210">
        <v>2</v>
      </c>
      <c r="I301" s="211"/>
      <c r="J301" s="212">
        <f>ROUND(I301*H301,2)</f>
        <v>0</v>
      </c>
      <c r="K301" s="208" t="s">
        <v>21</v>
      </c>
      <c r="L301" s="46"/>
      <c r="M301" s="213" t="s">
        <v>21</v>
      </c>
      <c r="N301" s="214" t="s">
        <v>47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137</v>
      </c>
      <c r="AT301" s="217" t="s">
        <v>132</v>
      </c>
      <c r="AU301" s="217" t="s">
        <v>86</v>
      </c>
      <c r="AY301" s="19" t="s">
        <v>129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84</v>
      </c>
      <c r="BK301" s="218">
        <f>ROUND(I301*H301,2)</f>
        <v>0</v>
      </c>
      <c r="BL301" s="19" t="s">
        <v>137</v>
      </c>
      <c r="BM301" s="217" t="s">
        <v>1024</v>
      </c>
    </row>
    <row r="302" s="2" customFormat="1">
      <c r="A302" s="40"/>
      <c r="B302" s="41"/>
      <c r="C302" s="42"/>
      <c r="D302" s="219" t="s">
        <v>139</v>
      </c>
      <c r="E302" s="42"/>
      <c r="F302" s="220" t="s">
        <v>1023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139</v>
      </c>
      <c r="AU302" s="19" t="s">
        <v>86</v>
      </c>
    </row>
    <row r="303" s="2" customFormat="1" ht="16.5" customHeight="1">
      <c r="A303" s="40"/>
      <c r="B303" s="41"/>
      <c r="C303" s="206" t="s">
        <v>483</v>
      </c>
      <c r="D303" s="206" t="s">
        <v>132</v>
      </c>
      <c r="E303" s="207" t="s">
        <v>648</v>
      </c>
      <c r="F303" s="208" t="s">
        <v>649</v>
      </c>
      <c r="G303" s="209" t="s">
        <v>252</v>
      </c>
      <c r="H303" s="210">
        <v>10</v>
      </c>
      <c r="I303" s="211"/>
      <c r="J303" s="212">
        <f>ROUND(I303*H303,2)</f>
        <v>0</v>
      </c>
      <c r="K303" s="208" t="s">
        <v>21</v>
      </c>
      <c r="L303" s="46"/>
      <c r="M303" s="213" t="s">
        <v>21</v>
      </c>
      <c r="N303" s="214" t="s">
        <v>47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137</v>
      </c>
      <c r="AT303" s="217" t="s">
        <v>132</v>
      </c>
      <c r="AU303" s="217" t="s">
        <v>86</v>
      </c>
      <c r="AY303" s="19" t="s">
        <v>129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84</v>
      </c>
      <c r="BK303" s="218">
        <f>ROUND(I303*H303,2)</f>
        <v>0</v>
      </c>
      <c r="BL303" s="19" t="s">
        <v>137</v>
      </c>
      <c r="BM303" s="217" t="s">
        <v>1025</v>
      </c>
    </row>
    <row r="304" s="2" customFormat="1">
      <c r="A304" s="40"/>
      <c r="B304" s="41"/>
      <c r="C304" s="42"/>
      <c r="D304" s="219" t="s">
        <v>139</v>
      </c>
      <c r="E304" s="42"/>
      <c r="F304" s="220" t="s">
        <v>649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139</v>
      </c>
      <c r="AU304" s="19" t="s">
        <v>86</v>
      </c>
    </row>
    <row r="305" s="2" customFormat="1" ht="16.5" customHeight="1">
      <c r="A305" s="40"/>
      <c r="B305" s="41"/>
      <c r="C305" s="206" t="s">
        <v>488</v>
      </c>
      <c r="D305" s="206" t="s">
        <v>132</v>
      </c>
      <c r="E305" s="207" t="s">
        <v>1026</v>
      </c>
      <c r="F305" s="208" t="s">
        <v>1027</v>
      </c>
      <c r="G305" s="209" t="s">
        <v>252</v>
      </c>
      <c r="H305" s="210">
        <v>8</v>
      </c>
      <c r="I305" s="211"/>
      <c r="J305" s="212">
        <f>ROUND(I305*H305,2)</f>
        <v>0</v>
      </c>
      <c r="K305" s="208" t="s">
        <v>21</v>
      </c>
      <c r="L305" s="46"/>
      <c r="M305" s="213" t="s">
        <v>21</v>
      </c>
      <c r="N305" s="214" t="s">
        <v>47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137</v>
      </c>
      <c r="AT305" s="217" t="s">
        <v>132</v>
      </c>
      <c r="AU305" s="217" t="s">
        <v>86</v>
      </c>
      <c r="AY305" s="19" t="s">
        <v>129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84</v>
      </c>
      <c r="BK305" s="218">
        <f>ROUND(I305*H305,2)</f>
        <v>0</v>
      </c>
      <c r="BL305" s="19" t="s">
        <v>137</v>
      </c>
      <c r="BM305" s="217" t="s">
        <v>1028</v>
      </c>
    </row>
    <row r="306" s="2" customFormat="1">
      <c r="A306" s="40"/>
      <c r="B306" s="41"/>
      <c r="C306" s="42"/>
      <c r="D306" s="219" t="s">
        <v>139</v>
      </c>
      <c r="E306" s="42"/>
      <c r="F306" s="220" t="s">
        <v>1027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139</v>
      </c>
      <c r="AU306" s="19" t="s">
        <v>86</v>
      </c>
    </row>
    <row r="307" s="2" customFormat="1" ht="16.5" customHeight="1">
      <c r="A307" s="40"/>
      <c r="B307" s="41"/>
      <c r="C307" s="206" t="s">
        <v>493</v>
      </c>
      <c r="D307" s="206" t="s">
        <v>132</v>
      </c>
      <c r="E307" s="207" t="s">
        <v>656</v>
      </c>
      <c r="F307" s="208" t="s">
        <v>657</v>
      </c>
      <c r="G307" s="209" t="s">
        <v>252</v>
      </c>
      <c r="H307" s="210">
        <v>22</v>
      </c>
      <c r="I307" s="211"/>
      <c r="J307" s="212">
        <f>ROUND(I307*H307,2)</f>
        <v>0</v>
      </c>
      <c r="K307" s="208" t="s">
        <v>21</v>
      </c>
      <c r="L307" s="46"/>
      <c r="M307" s="213" t="s">
        <v>21</v>
      </c>
      <c r="N307" s="214" t="s">
        <v>47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137</v>
      </c>
      <c r="AT307" s="217" t="s">
        <v>132</v>
      </c>
      <c r="AU307" s="217" t="s">
        <v>86</v>
      </c>
      <c r="AY307" s="19" t="s">
        <v>129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84</v>
      </c>
      <c r="BK307" s="218">
        <f>ROUND(I307*H307,2)</f>
        <v>0</v>
      </c>
      <c r="BL307" s="19" t="s">
        <v>137</v>
      </c>
      <c r="BM307" s="217" t="s">
        <v>1029</v>
      </c>
    </row>
    <row r="308" s="2" customFormat="1">
      <c r="A308" s="40"/>
      <c r="B308" s="41"/>
      <c r="C308" s="42"/>
      <c r="D308" s="219" t="s">
        <v>139</v>
      </c>
      <c r="E308" s="42"/>
      <c r="F308" s="220" t="s">
        <v>657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139</v>
      </c>
      <c r="AU308" s="19" t="s">
        <v>86</v>
      </c>
    </row>
    <row r="309" s="2" customFormat="1" ht="16.5" customHeight="1">
      <c r="A309" s="40"/>
      <c r="B309" s="41"/>
      <c r="C309" s="206" t="s">
        <v>498</v>
      </c>
      <c r="D309" s="206" t="s">
        <v>132</v>
      </c>
      <c r="E309" s="207" t="s">
        <v>660</v>
      </c>
      <c r="F309" s="208" t="s">
        <v>661</v>
      </c>
      <c r="G309" s="209" t="s">
        <v>252</v>
      </c>
      <c r="H309" s="210">
        <v>18</v>
      </c>
      <c r="I309" s="211"/>
      <c r="J309" s="212">
        <f>ROUND(I309*H309,2)</f>
        <v>0</v>
      </c>
      <c r="K309" s="208" t="s">
        <v>21</v>
      </c>
      <c r="L309" s="46"/>
      <c r="M309" s="213" t="s">
        <v>21</v>
      </c>
      <c r="N309" s="214" t="s">
        <v>47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137</v>
      </c>
      <c r="AT309" s="217" t="s">
        <v>132</v>
      </c>
      <c r="AU309" s="217" t="s">
        <v>86</v>
      </c>
      <c r="AY309" s="19" t="s">
        <v>129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84</v>
      </c>
      <c r="BK309" s="218">
        <f>ROUND(I309*H309,2)</f>
        <v>0</v>
      </c>
      <c r="BL309" s="19" t="s">
        <v>137</v>
      </c>
      <c r="BM309" s="217" t="s">
        <v>1030</v>
      </c>
    </row>
    <row r="310" s="2" customFormat="1">
      <c r="A310" s="40"/>
      <c r="B310" s="41"/>
      <c r="C310" s="42"/>
      <c r="D310" s="219" t="s">
        <v>139</v>
      </c>
      <c r="E310" s="42"/>
      <c r="F310" s="220" t="s">
        <v>661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139</v>
      </c>
      <c r="AU310" s="19" t="s">
        <v>86</v>
      </c>
    </row>
    <row r="311" s="2" customFormat="1" ht="16.5" customHeight="1">
      <c r="A311" s="40"/>
      <c r="B311" s="41"/>
      <c r="C311" s="206" t="s">
        <v>504</v>
      </c>
      <c r="D311" s="206" t="s">
        <v>132</v>
      </c>
      <c r="E311" s="207" t="s">
        <v>664</v>
      </c>
      <c r="F311" s="208" t="s">
        <v>665</v>
      </c>
      <c r="G311" s="209" t="s">
        <v>252</v>
      </c>
      <c r="H311" s="210">
        <v>18</v>
      </c>
      <c r="I311" s="211"/>
      <c r="J311" s="212">
        <f>ROUND(I311*H311,2)</f>
        <v>0</v>
      </c>
      <c r="K311" s="208" t="s">
        <v>21</v>
      </c>
      <c r="L311" s="46"/>
      <c r="M311" s="213" t="s">
        <v>21</v>
      </c>
      <c r="N311" s="214" t="s">
        <v>47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137</v>
      </c>
      <c r="AT311" s="217" t="s">
        <v>132</v>
      </c>
      <c r="AU311" s="217" t="s">
        <v>86</v>
      </c>
      <c r="AY311" s="19" t="s">
        <v>129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84</v>
      </c>
      <c r="BK311" s="218">
        <f>ROUND(I311*H311,2)</f>
        <v>0</v>
      </c>
      <c r="BL311" s="19" t="s">
        <v>137</v>
      </c>
      <c r="BM311" s="217" t="s">
        <v>1031</v>
      </c>
    </row>
    <row r="312" s="2" customFormat="1">
      <c r="A312" s="40"/>
      <c r="B312" s="41"/>
      <c r="C312" s="42"/>
      <c r="D312" s="219" t="s">
        <v>139</v>
      </c>
      <c r="E312" s="42"/>
      <c r="F312" s="220" t="s">
        <v>665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139</v>
      </c>
      <c r="AU312" s="19" t="s">
        <v>86</v>
      </c>
    </row>
    <row r="313" s="2" customFormat="1" ht="16.5" customHeight="1">
      <c r="A313" s="40"/>
      <c r="B313" s="41"/>
      <c r="C313" s="206" t="s">
        <v>509</v>
      </c>
      <c r="D313" s="206" t="s">
        <v>132</v>
      </c>
      <c r="E313" s="207" t="s">
        <v>672</v>
      </c>
      <c r="F313" s="208" t="s">
        <v>673</v>
      </c>
      <c r="G313" s="209" t="s">
        <v>252</v>
      </c>
      <c r="H313" s="210">
        <v>7</v>
      </c>
      <c r="I313" s="211"/>
      <c r="J313" s="212">
        <f>ROUND(I313*H313,2)</f>
        <v>0</v>
      </c>
      <c r="K313" s="208" t="s">
        <v>21</v>
      </c>
      <c r="L313" s="46"/>
      <c r="M313" s="213" t="s">
        <v>21</v>
      </c>
      <c r="N313" s="214" t="s">
        <v>47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137</v>
      </c>
      <c r="AT313" s="217" t="s">
        <v>132</v>
      </c>
      <c r="AU313" s="217" t="s">
        <v>86</v>
      </c>
      <c r="AY313" s="19" t="s">
        <v>129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84</v>
      </c>
      <c r="BK313" s="218">
        <f>ROUND(I313*H313,2)</f>
        <v>0</v>
      </c>
      <c r="BL313" s="19" t="s">
        <v>137</v>
      </c>
      <c r="BM313" s="217" t="s">
        <v>1032</v>
      </c>
    </row>
    <row r="314" s="2" customFormat="1">
      <c r="A314" s="40"/>
      <c r="B314" s="41"/>
      <c r="C314" s="42"/>
      <c r="D314" s="219" t="s">
        <v>139</v>
      </c>
      <c r="E314" s="42"/>
      <c r="F314" s="220" t="s">
        <v>673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139</v>
      </c>
      <c r="AU314" s="19" t="s">
        <v>86</v>
      </c>
    </row>
    <row r="315" s="2" customFormat="1" ht="16.5" customHeight="1">
      <c r="A315" s="40"/>
      <c r="B315" s="41"/>
      <c r="C315" s="206" t="s">
        <v>514</v>
      </c>
      <c r="D315" s="206" t="s">
        <v>132</v>
      </c>
      <c r="E315" s="207" t="s">
        <v>676</v>
      </c>
      <c r="F315" s="208" t="s">
        <v>677</v>
      </c>
      <c r="G315" s="209" t="s">
        <v>252</v>
      </c>
      <c r="H315" s="210">
        <v>6</v>
      </c>
      <c r="I315" s="211"/>
      <c r="J315" s="212">
        <f>ROUND(I315*H315,2)</f>
        <v>0</v>
      </c>
      <c r="K315" s="208" t="s">
        <v>21</v>
      </c>
      <c r="L315" s="46"/>
      <c r="M315" s="213" t="s">
        <v>21</v>
      </c>
      <c r="N315" s="214" t="s">
        <v>47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137</v>
      </c>
      <c r="AT315" s="217" t="s">
        <v>132</v>
      </c>
      <c r="AU315" s="217" t="s">
        <v>86</v>
      </c>
      <c r="AY315" s="19" t="s">
        <v>129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84</v>
      </c>
      <c r="BK315" s="218">
        <f>ROUND(I315*H315,2)</f>
        <v>0</v>
      </c>
      <c r="BL315" s="19" t="s">
        <v>137</v>
      </c>
      <c r="BM315" s="217" t="s">
        <v>1033</v>
      </c>
    </row>
    <row r="316" s="2" customFormat="1">
      <c r="A316" s="40"/>
      <c r="B316" s="41"/>
      <c r="C316" s="42"/>
      <c r="D316" s="219" t="s">
        <v>139</v>
      </c>
      <c r="E316" s="42"/>
      <c r="F316" s="220" t="s">
        <v>677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139</v>
      </c>
      <c r="AU316" s="19" t="s">
        <v>86</v>
      </c>
    </row>
    <row r="317" s="2" customFormat="1" ht="16.5" customHeight="1">
      <c r="A317" s="40"/>
      <c r="B317" s="41"/>
      <c r="C317" s="206" t="s">
        <v>518</v>
      </c>
      <c r="D317" s="206" t="s">
        <v>132</v>
      </c>
      <c r="E317" s="207" t="s">
        <v>680</v>
      </c>
      <c r="F317" s="208" t="s">
        <v>681</v>
      </c>
      <c r="G317" s="209" t="s">
        <v>252</v>
      </c>
      <c r="H317" s="210">
        <v>8</v>
      </c>
      <c r="I317" s="211"/>
      <c r="J317" s="212">
        <f>ROUND(I317*H317,2)</f>
        <v>0</v>
      </c>
      <c r="K317" s="208" t="s">
        <v>21</v>
      </c>
      <c r="L317" s="46"/>
      <c r="M317" s="213" t="s">
        <v>21</v>
      </c>
      <c r="N317" s="214" t="s">
        <v>47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137</v>
      </c>
      <c r="AT317" s="217" t="s">
        <v>132</v>
      </c>
      <c r="AU317" s="217" t="s">
        <v>86</v>
      </c>
      <c r="AY317" s="19" t="s">
        <v>129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84</v>
      </c>
      <c r="BK317" s="218">
        <f>ROUND(I317*H317,2)</f>
        <v>0</v>
      </c>
      <c r="BL317" s="19" t="s">
        <v>137</v>
      </c>
      <c r="BM317" s="217" t="s">
        <v>1034</v>
      </c>
    </row>
    <row r="318" s="2" customFormat="1">
      <c r="A318" s="40"/>
      <c r="B318" s="41"/>
      <c r="C318" s="42"/>
      <c r="D318" s="219" t="s">
        <v>139</v>
      </c>
      <c r="E318" s="42"/>
      <c r="F318" s="220" t="s">
        <v>681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139</v>
      </c>
      <c r="AU318" s="19" t="s">
        <v>86</v>
      </c>
    </row>
    <row r="319" s="2" customFormat="1" ht="16.5" customHeight="1">
      <c r="A319" s="40"/>
      <c r="B319" s="41"/>
      <c r="C319" s="206" t="s">
        <v>523</v>
      </c>
      <c r="D319" s="206" t="s">
        <v>132</v>
      </c>
      <c r="E319" s="207" t="s">
        <v>684</v>
      </c>
      <c r="F319" s="208" t="s">
        <v>685</v>
      </c>
      <c r="G319" s="209" t="s">
        <v>252</v>
      </c>
      <c r="H319" s="210">
        <v>12</v>
      </c>
      <c r="I319" s="211"/>
      <c r="J319" s="212">
        <f>ROUND(I319*H319,2)</f>
        <v>0</v>
      </c>
      <c r="K319" s="208" t="s">
        <v>21</v>
      </c>
      <c r="L319" s="46"/>
      <c r="M319" s="213" t="s">
        <v>21</v>
      </c>
      <c r="N319" s="214" t="s">
        <v>47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137</v>
      </c>
      <c r="AT319" s="217" t="s">
        <v>132</v>
      </c>
      <c r="AU319" s="217" t="s">
        <v>86</v>
      </c>
      <c r="AY319" s="19" t="s">
        <v>129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84</v>
      </c>
      <c r="BK319" s="218">
        <f>ROUND(I319*H319,2)</f>
        <v>0</v>
      </c>
      <c r="BL319" s="19" t="s">
        <v>137</v>
      </c>
      <c r="BM319" s="217" t="s">
        <v>1035</v>
      </c>
    </row>
    <row r="320" s="2" customFormat="1">
      <c r="A320" s="40"/>
      <c r="B320" s="41"/>
      <c r="C320" s="42"/>
      <c r="D320" s="219" t="s">
        <v>139</v>
      </c>
      <c r="E320" s="42"/>
      <c r="F320" s="220" t="s">
        <v>685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139</v>
      </c>
      <c r="AU320" s="19" t="s">
        <v>86</v>
      </c>
    </row>
    <row r="321" s="2" customFormat="1" ht="16.5" customHeight="1">
      <c r="A321" s="40"/>
      <c r="B321" s="41"/>
      <c r="C321" s="206" t="s">
        <v>529</v>
      </c>
      <c r="D321" s="206" t="s">
        <v>132</v>
      </c>
      <c r="E321" s="207" t="s">
        <v>1036</v>
      </c>
      <c r="F321" s="208" t="s">
        <v>1037</v>
      </c>
      <c r="G321" s="209" t="s">
        <v>252</v>
      </c>
      <c r="H321" s="210">
        <v>2</v>
      </c>
      <c r="I321" s="211"/>
      <c r="J321" s="212">
        <f>ROUND(I321*H321,2)</f>
        <v>0</v>
      </c>
      <c r="K321" s="208" t="s">
        <v>21</v>
      </c>
      <c r="L321" s="46"/>
      <c r="M321" s="213" t="s">
        <v>21</v>
      </c>
      <c r="N321" s="214" t="s">
        <v>47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137</v>
      </c>
      <c r="AT321" s="217" t="s">
        <v>132</v>
      </c>
      <c r="AU321" s="217" t="s">
        <v>86</v>
      </c>
      <c r="AY321" s="19" t="s">
        <v>129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84</v>
      </c>
      <c r="BK321" s="218">
        <f>ROUND(I321*H321,2)</f>
        <v>0</v>
      </c>
      <c r="BL321" s="19" t="s">
        <v>137</v>
      </c>
      <c r="BM321" s="217" t="s">
        <v>1038</v>
      </c>
    </row>
    <row r="322" s="2" customFormat="1">
      <c r="A322" s="40"/>
      <c r="B322" s="41"/>
      <c r="C322" s="42"/>
      <c r="D322" s="219" t="s">
        <v>139</v>
      </c>
      <c r="E322" s="42"/>
      <c r="F322" s="220" t="s">
        <v>1037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139</v>
      </c>
      <c r="AU322" s="19" t="s">
        <v>86</v>
      </c>
    </row>
    <row r="323" s="2" customFormat="1" ht="16.5" customHeight="1">
      <c r="A323" s="40"/>
      <c r="B323" s="41"/>
      <c r="C323" s="206" t="s">
        <v>534</v>
      </c>
      <c r="D323" s="206" t="s">
        <v>132</v>
      </c>
      <c r="E323" s="207" t="s">
        <v>1039</v>
      </c>
      <c r="F323" s="208" t="s">
        <v>1040</v>
      </c>
      <c r="G323" s="209" t="s">
        <v>252</v>
      </c>
      <c r="H323" s="210">
        <v>1</v>
      </c>
      <c r="I323" s="211"/>
      <c r="J323" s="212">
        <f>ROUND(I323*H323,2)</f>
        <v>0</v>
      </c>
      <c r="K323" s="208" t="s">
        <v>21</v>
      </c>
      <c r="L323" s="46"/>
      <c r="M323" s="213" t="s">
        <v>21</v>
      </c>
      <c r="N323" s="214" t="s">
        <v>47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137</v>
      </c>
      <c r="AT323" s="217" t="s">
        <v>132</v>
      </c>
      <c r="AU323" s="217" t="s">
        <v>86</v>
      </c>
      <c r="AY323" s="19" t="s">
        <v>129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84</v>
      </c>
      <c r="BK323" s="218">
        <f>ROUND(I323*H323,2)</f>
        <v>0</v>
      </c>
      <c r="BL323" s="19" t="s">
        <v>137</v>
      </c>
      <c r="BM323" s="217" t="s">
        <v>1041</v>
      </c>
    </row>
    <row r="324" s="2" customFormat="1">
      <c r="A324" s="40"/>
      <c r="B324" s="41"/>
      <c r="C324" s="42"/>
      <c r="D324" s="219" t="s">
        <v>139</v>
      </c>
      <c r="E324" s="42"/>
      <c r="F324" s="220" t="s">
        <v>1040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139</v>
      </c>
      <c r="AU324" s="19" t="s">
        <v>86</v>
      </c>
    </row>
    <row r="325" s="2" customFormat="1" ht="16.5" customHeight="1">
      <c r="A325" s="40"/>
      <c r="B325" s="41"/>
      <c r="C325" s="206" t="s">
        <v>538</v>
      </c>
      <c r="D325" s="206" t="s">
        <v>132</v>
      </c>
      <c r="E325" s="207" t="s">
        <v>688</v>
      </c>
      <c r="F325" s="208" t="s">
        <v>689</v>
      </c>
      <c r="G325" s="209" t="s">
        <v>252</v>
      </c>
      <c r="H325" s="210">
        <v>99</v>
      </c>
      <c r="I325" s="211"/>
      <c r="J325" s="212">
        <f>ROUND(I325*H325,2)</f>
        <v>0</v>
      </c>
      <c r="K325" s="208" t="s">
        <v>21</v>
      </c>
      <c r="L325" s="46"/>
      <c r="M325" s="213" t="s">
        <v>21</v>
      </c>
      <c r="N325" s="214" t="s">
        <v>47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137</v>
      </c>
      <c r="AT325" s="217" t="s">
        <v>132</v>
      </c>
      <c r="AU325" s="217" t="s">
        <v>86</v>
      </c>
      <c r="AY325" s="19" t="s">
        <v>129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84</v>
      </c>
      <c r="BK325" s="218">
        <f>ROUND(I325*H325,2)</f>
        <v>0</v>
      </c>
      <c r="BL325" s="19" t="s">
        <v>137</v>
      </c>
      <c r="BM325" s="217" t="s">
        <v>1042</v>
      </c>
    </row>
    <row r="326" s="2" customFormat="1">
      <c r="A326" s="40"/>
      <c r="B326" s="41"/>
      <c r="C326" s="42"/>
      <c r="D326" s="219" t="s">
        <v>139</v>
      </c>
      <c r="E326" s="42"/>
      <c r="F326" s="220" t="s">
        <v>689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139</v>
      </c>
      <c r="AU326" s="19" t="s">
        <v>86</v>
      </c>
    </row>
    <row r="327" s="2" customFormat="1" ht="16.5" customHeight="1">
      <c r="A327" s="40"/>
      <c r="B327" s="41"/>
      <c r="C327" s="206" t="s">
        <v>543</v>
      </c>
      <c r="D327" s="206" t="s">
        <v>132</v>
      </c>
      <c r="E327" s="207" t="s">
        <v>692</v>
      </c>
      <c r="F327" s="208" t="s">
        <v>693</v>
      </c>
      <c r="G327" s="209" t="s">
        <v>252</v>
      </c>
      <c r="H327" s="210">
        <v>297</v>
      </c>
      <c r="I327" s="211"/>
      <c r="J327" s="212">
        <f>ROUND(I327*H327,2)</f>
        <v>0</v>
      </c>
      <c r="K327" s="208" t="s">
        <v>21</v>
      </c>
      <c r="L327" s="46"/>
      <c r="M327" s="213" t="s">
        <v>21</v>
      </c>
      <c r="N327" s="214" t="s">
        <v>47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137</v>
      </c>
      <c r="AT327" s="217" t="s">
        <v>132</v>
      </c>
      <c r="AU327" s="217" t="s">
        <v>86</v>
      </c>
      <c r="AY327" s="19" t="s">
        <v>129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84</v>
      </c>
      <c r="BK327" s="218">
        <f>ROUND(I327*H327,2)</f>
        <v>0</v>
      </c>
      <c r="BL327" s="19" t="s">
        <v>137</v>
      </c>
      <c r="BM327" s="217" t="s">
        <v>1043</v>
      </c>
    </row>
    <row r="328" s="2" customFormat="1">
      <c r="A328" s="40"/>
      <c r="B328" s="41"/>
      <c r="C328" s="42"/>
      <c r="D328" s="219" t="s">
        <v>139</v>
      </c>
      <c r="E328" s="42"/>
      <c r="F328" s="220" t="s">
        <v>693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139</v>
      </c>
      <c r="AU328" s="19" t="s">
        <v>86</v>
      </c>
    </row>
    <row r="329" s="2" customFormat="1" ht="16.5" customHeight="1">
      <c r="A329" s="40"/>
      <c r="B329" s="41"/>
      <c r="C329" s="206" t="s">
        <v>547</v>
      </c>
      <c r="D329" s="206" t="s">
        <v>132</v>
      </c>
      <c r="E329" s="207" t="s">
        <v>1044</v>
      </c>
      <c r="F329" s="208" t="s">
        <v>1045</v>
      </c>
      <c r="G329" s="209" t="s">
        <v>252</v>
      </c>
      <c r="H329" s="210">
        <v>1</v>
      </c>
      <c r="I329" s="211"/>
      <c r="J329" s="212">
        <f>ROUND(I329*H329,2)</f>
        <v>0</v>
      </c>
      <c r="K329" s="208" t="s">
        <v>21</v>
      </c>
      <c r="L329" s="46"/>
      <c r="M329" s="213" t="s">
        <v>21</v>
      </c>
      <c r="N329" s="214" t="s">
        <v>47</v>
      </c>
      <c r="O329" s="86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7" t="s">
        <v>137</v>
      </c>
      <c r="AT329" s="217" t="s">
        <v>132</v>
      </c>
      <c r="AU329" s="217" t="s">
        <v>86</v>
      </c>
      <c r="AY329" s="19" t="s">
        <v>129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9" t="s">
        <v>84</v>
      </c>
      <c r="BK329" s="218">
        <f>ROUND(I329*H329,2)</f>
        <v>0</v>
      </c>
      <c r="BL329" s="19" t="s">
        <v>137</v>
      </c>
      <c r="BM329" s="217" t="s">
        <v>1046</v>
      </c>
    </row>
    <row r="330" s="2" customFormat="1">
      <c r="A330" s="40"/>
      <c r="B330" s="41"/>
      <c r="C330" s="42"/>
      <c r="D330" s="219" t="s">
        <v>139</v>
      </c>
      <c r="E330" s="42"/>
      <c r="F330" s="220" t="s">
        <v>1045</v>
      </c>
      <c r="G330" s="42"/>
      <c r="H330" s="42"/>
      <c r="I330" s="221"/>
      <c r="J330" s="42"/>
      <c r="K330" s="42"/>
      <c r="L330" s="46"/>
      <c r="M330" s="222"/>
      <c r="N330" s="223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139</v>
      </c>
      <c r="AU330" s="19" t="s">
        <v>86</v>
      </c>
    </row>
    <row r="331" s="2" customFormat="1" ht="16.5" customHeight="1">
      <c r="A331" s="40"/>
      <c r="B331" s="41"/>
      <c r="C331" s="206" t="s">
        <v>551</v>
      </c>
      <c r="D331" s="206" t="s">
        <v>132</v>
      </c>
      <c r="E331" s="207" t="s">
        <v>704</v>
      </c>
      <c r="F331" s="208" t="s">
        <v>705</v>
      </c>
      <c r="G331" s="209" t="s">
        <v>216</v>
      </c>
      <c r="H331" s="210">
        <v>885.5</v>
      </c>
      <c r="I331" s="211"/>
      <c r="J331" s="212">
        <f>ROUND(I331*H331,2)</f>
        <v>0</v>
      </c>
      <c r="K331" s="208" t="s">
        <v>21</v>
      </c>
      <c r="L331" s="46"/>
      <c r="M331" s="213" t="s">
        <v>21</v>
      </c>
      <c r="N331" s="214" t="s">
        <v>47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137</v>
      </c>
      <c r="AT331" s="217" t="s">
        <v>132</v>
      </c>
      <c r="AU331" s="217" t="s">
        <v>86</v>
      </c>
      <c r="AY331" s="19" t="s">
        <v>129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84</v>
      </c>
      <c r="BK331" s="218">
        <f>ROUND(I331*H331,2)</f>
        <v>0</v>
      </c>
      <c r="BL331" s="19" t="s">
        <v>137</v>
      </c>
      <c r="BM331" s="217" t="s">
        <v>1047</v>
      </c>
    </row>
    <row r="332" s="2" customFormat="1">
      <c r="A332" s="40"/>
      <c r="B332" s="41"/>
      <c r="C332" s="42"/>
      <c r="D332" s="219" t="s">
        <v>139</v>
      </c>
      <c r="E332" s="42"/>
      <c r="F332" s="220" t="s">
        <v>705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139</v>
      </c>
      <c r="AU332" s="19" t="s">
        <v>86</v>
      </c>
    </row>
    <row r="333" s="2" customFormat="1" ht="16.5" customHeight="1">
      <c r="A333" s="40"/>
      <c r="B333" s="41"/>
      <c r="C333" s="206" t="s">
        <v>555</v>
      </c>
      <c r="D333" s="206" t="s">
        <v>132</v>
      </c>
      <c r="E333" s="207" t="s">
        <v>708</v>
      </c>
      <c r="F333" s="208" t="s">
        <v>709</v>
      </c>
      <c r="G333" s="209" t="s">
        <v>216</v>
      </c>
      <c r="H333" s="210">
        <v>660</v>
      </c>
      <c r="I333" s="211"/>
      <c r="J333" s="212">
        <f>ROUND(I333*H333,2)</f>
        <v>0</v>
      </c>
      <c r="K333" s="208" t="s">
        <v>21</v>
      </c>
      <c r="L333" s="46"/>
      <c r="M333" s="213" t="s">
        <v>21</v>
      </c>
      <c r="N333" s="214" t="s">
        <v>47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137</v>
      </c>
      <c r="AT333" s="217" t="s">
        <v>132</v>
      </c>
      <c r="AU333" s="217" t="s">
        <v>86</v>
      </c>
      <c r="AY333" s="19" t="s">
        <v>129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84</v>
      </c>
      <c r="BK333" s="218">
        <f>ROUND(I333*H333,2)</f>
        <v>0</v>
      </c>
      <c r="BL333" s="19" t="s">
        <v>137</v>
      </c>
      <c r="BM333" s="217" t="s">
        <v>1048</v>
      </c>
    </row>
    <row r="334" s="2" customFormat="1">
      <c r="A334" s="40"/>
      <c r="B334" s="41"/>
      <c r="C334" s="42"/>
      <c r="D334" s="219" t="s">
        <v>139</v>
      </c>
      <c r="E334" s="42"/>
      <c r="F334" s="220" t="s">
        <v>709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139</v>
      </c>
      <c r="AU334" s="19" t="s">
        <v>86</v>
      </c>
    </row>
    <row r="335" s="2" customFormat="1" ht="16.5" customHeight="1">
      <c r="A335" s="40"/>
      <c r="B335" s="41"/>
      <c r="C335" s="206" t="s">
        <v>559</v>
      </c>
      <c r="D335" s="206" t="s">
        <v>132</v>
      </c>
      <c r="E335" s="207" t="s">
        <v>712</v>
      </c>
      <c r="F335" s="208" t="s">
        <v>713</v>
      </c>
      <c r="G335" s="209" t="s">
        <v>216</v>
      </c>
      <c r="H335" s="210">
        <v>150</v>
      </c>
      <c r="I335" s="211"/>
      <c r="J335" s="212">
        <f>ROUND(I335*H335,2)</f>
        <v>0</v>
      </c>
      <c r="K335" s="208" t="s">
        <v>21</v>
      </c>
      <c r="L335" s="46"/>
      <c r="M335" s="213" t="s">
        <v>21</v>
      </c>
      <c r="N335" s="214" t="s">
        <v>47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137</v>
      </c>
      <c r="AT335" s="217" t="s">
        <v>132</v>
      </c>
      <c r="AU335" s="217" t="s">
        <v>86</v>
      </c>
      <c r="AY335" s="19" t="s">
        <v>129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84</v>
      </c>
      <c r="BK335" s="218">
        <f>ROUND(I335*H335,2)</f>
        <v>0</v>
      </c>
      <c r="BL335" s="19" t="s">
        <v>137</v>
      </c>
      <c r="BM335" s="217" t="s">
        <v>1049</v>
      </c>
    </row>
    <row r="336" s="2" customFormat="1">
      <c r="A336" s="40"/>
      <c r="B336" s="41"/>
      <c r="C336" s="42"/>
      <c r="D336" s="219" t="s">
        <v>139</v>
      </c>
      <c r="E336" s="42"/>
      <c r="F336" s="220" t="s">
        <v>713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139</v>
      </c>
      <c r="AU336" s="19" t="s">
        <v>86</v>
      </c>
    </row>
    <row r="337" s="2" customFormat="1" ht="16.5" customHeight="1">
      <c r="A337" s="40"/>
      <c r="B337" s="41"/>
      <c r="C337" s="206" t="s">
        <v>563</v>
      </c>
      <c r="D337" s="206" t="s">
        <v>132</v>
      </c>
      <c r="E337" s="207" t="s">
        <v>716</v>
      </c>
      <c r="F337" s="208" t="s">
        <v>717</v>
      </c>
      <c r="G337" s="209" t="s">
        <v>216</v>
      </c>
      <c r="H337" s="210">
        <v>32</v>
      </c>
      <c r="I337" s="211"/>
      <c r="J337" s="212">
        <f>ROUND(I337*H337,2)</f>
        <v>0</v>
      </c>
      <c r="K337" s="208" t="s">
        <v>21</v>
      </c>
      <c r="L337" s="46"/>
      <c r="M337" s="213" t="s">
        <v>21</v>
      </c>
      <c r="N337" s="214" t="s">
        <v>47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137</v>
      </c>
      <c r="AT337" s="217" t="s">
        <v>132</v>
      </c>
      <c r="AU337" s="217" t="s">
        <v>86</v>
      </c>
      <c r="AY337" s="19" t="s">
        <v>129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84</v>
      </c>
      <c r="BK337" s="218">
        <f>ROUND(I337*H337,2)</f>
        <v>0</v>
      </c>
      <c r="BL337" s="19" t="s">
        <v>137</v>
      </c>
      <c r="BM337" s="217" t="s">
        <v>1050</v>
      </c>
    </row>
    <row r="338" s="2" customFormat="1">
      <c r="A338" s="40"/>
      <c r="B338" s="41"/>
      <c r="C338" s="42"/>
      <c r="D338" s="219" t="s">
        <v>139</v>
      </c>
      <c r="E338" s="42"/>
      <c r="F338" s="220" t="s">
        <v>717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139</v>
      </c>
      <c r="AU338" s="19" t="s">
        <v>86</v>
      </c>
    </row>
    <row r="339" s="2" customFormat="1" ht="16.5" customHeight="1">
      <c r="A339" s="40"/>
      <c r="B339" s="41"/>
      <c r="C339" s="206" t="s">
        <v>569</v>
      </c>
      <c r="D339" s="206" t="s">
        <v>132</v>
      </c>
      <c r="E339" s="207" t="s">
        <v>720</v>
      </c>
      <c r="F339" s="208" t="s">
        <v>721</v>
      </c>
      <c r="G339" s="209" t="s">
        <v>216</v>
      </c>
      <c r="H339" s="210">
        <v>40</v>
      </c>
      <c r="I339" s="211"/>
      <c r="J339" s="212">
        <f>ROUND(I339*H339,2)</f>
        <v>0</v>
      </c>
      <c r="K339" s="208" t="s">
        <v>21</v>
      </c>
      <c r="L339" s="46"/>
      <c r="M339" s="213" t="s">
        <v>21</v>
      </c>
      <c r="N339" s="214" t="s">
        <v>47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137</v>
      </c>
      <c r="AT339" s="217" t="s">
        <v>132</v>
      </c>
      <c r="AU339" s="217" t="s">
        <v>86</v>
      </c>
      <c r="AY339" s="19" t="s">
        <v>129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84</v>
      </c>
      <c r="BK339" s="218">
        <f>ROUND(I339*H339,2)</f>
        <v>0</v>
      </c>
      <c r="BL339" s="19" t="s">
        <v>137</v>
      </c>
      <c r="BM339" s="217" t="s">
        <v>1051</v>
      </c>
    </row>
    <row r="340" s="2" customFormat="1">
      <c r="A340" s="40"/>
      <c r="B340" s="41"/>
      <c r="C340" s="42"/>
      <c r="D340" s="219" t="s">
        <v>139</v>
      </c>
      <c r="E340" s="42"/>
      <c r="F340" s="220" t="s">
        <v>721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139</v>
      </c>
      <c r="AU340" s="19" t="s">
        <v>86</v>
      </c>
    </row>
    <row r="341" s="2" customFormat="1" ht="16.5" customHeight="1">
      <c r="A341" s="40"/>
      <c r="B341" s="41"/>
      <c r="C341" s="206" t="s">
        <v>576</v>
      </c>
      <c r="D341" s="206" t="s">
        <v>132</v>
      </c>
      <c r="E341" s="207" t="s">
        <v>724</v>
      </c>
      <c r="F341" s="208" t="s">
        <v>725</v>
      </c>
      <c r="G341" s="209" t="s">
        <v>507</v>
      </c>
      <c r="H341" s="210">
        <v>64</v>
      </c>
      <c r="I341" s="211"/>
      <c r="J341" s="212">
        <f>ROUND(I341*H341,2)</f>
        <v>0</v>
      </c>
      <c r="K341" s="208" t="s">
        <v>21</v>
      </c>
      <c r="L341" s="46"/>
      <c r="M341" s="213" t="s">
        <v>21</v>
      </c>
      <c r="N341" s="214" t="s">
        <v>47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137</v>
      </c>
      <c r="AT341" s="217" t="s">
        <v>132</v>
      </c>
      <c r="AU341" s="217" t="s">
        <v>86</v>
      </c>
      <c r="AY341" s="19" t="s">
        <v>129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84</v>
      </c>
      <c r="BK341" s="218">
        <f>ROUND(I341*H341,2)</f>
        <v>0</v>
      </c>
      <c r="BL341" s="19" t="s">
        <v>137</v>
      </c>
      <c r="BM341" s="217" t="s">
        <v>1052</v>
      </c>
    </row>
    <row r="342" s="2" customFormat="1">
      <c r="A342" s="40"/>
      <c r="B342" s="41"/>
      <c r="C342" s="42"/>
      <c r="D342" s="219" t="s">
        <v>139</v>
      </c>
      <c r="E342" s="42"/>
      <c r="F342" s="220" t="s">
        <v>725</v>
      </c>
      <c r="G342" s="42"/>
      <c r="H342" s="42"/>
      <c r="I342" s="221"/>
      <c r="J342" s="42"/>
      <c r="K342" s="42"/>
      <c r="L342" s="46"/>
      <c r="M342" s="222"/>
      <c r="N342" s="223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139</v>
      </c>
      <c r="AU342" s="19" t="s">
        <v>86</v>
      </c>
    </row>
    <row r="343" s="2" customFormat="1" ht="16.5" customHeight="1">
      <c r="A343" s="40"/>
      <c r="B343" s="41"/>
      <c r="C343" s="206" t="s">
        <v>585</v>
      </c>
      <c r="D343" s="206" t="s">
        <v>132</v>
      </c>
      <c r="E343" s="207" t="s">
        <v>728</v>
      </c>
      <c r="F343" s="208" t="s">
        <v>729</v>
      </c>
      <c r="G343" s="209" t="s">
        <v>507</v>
      </c>
      <c r="H343" s="210">
        <v>214.00700000000001</v>
      </c>
      <c r="I343" s="211"/>
      <c r="J343" s="212">
        <f>ROUND(I343*H343,2)</f>
        <v>0</v>
      </c>
      <c r="K343" s="208" t="s">
        <v>21</v>
      </c>
      <c r="L343" s="46"/>
      <c r="M343" s="213" t="s">
        <v>21</v>
      </c>
      <c r="N343" s="214" t="s">
        <v>47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137</v>
      </c>
      <c r="AT343" s="217" t="s">
        <v>132</v>
      </c>
      <c r="AU343" s="217" t="s">
        <v>86</v>
      </c>
      <c r="AY343" s="19" t="s">
        <v>129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84</v>
      </c>
      <c r="BK343" s="218">
        <f>ROUND(I343*H343,2)</f>
        <v>0</v>
      </c>
      <c r="BL343" s="19" t="s">
        <v>137</v>
      </c>
      <c r="BM343" s="217" t="s">
        <v>1053</v>
      </c>
    </row>
    <row r="344" s="2" customFormat="1">
      <c r="A344" s="40"/>
      <c r="B344" s="41"/>
      <c r="C344" s="42"/>
      <c r="D344" s="219" t="s">
        <v>139</v>
      </c>
      <c r="E344" s="42"/>
      <c r="F344" s="220" t="s">
        <v>729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139</v>
      </c>
      <c r="AU344" s="19" t="s">
        <v>86</v>
      </c>
    </row>
    <row r="345" s="2" customFormat="1" ht="16.5" customHeight="1">
      <c r="A345" s="40"/>
      <c r="B345" s="41"/>
      <c r="C345" s="206" t="s">
        <v>619</v>
      </c>
      <c r="D345" s="206" t="s">
        <v>132</v>
      </c>
      <c r="E345" s="207" t="s">
        <v>1054</v>
      </c>
      <c r="F345" s="208" t="s">
        <v>733</v>
      </c>
      <c r="G345" s="209" t="s">
        <v>526</v>
      </c>
      <c r="H345" s="259"/>
      <c r="I345" s="211"/>
      <c r="J345" s="212">
        <f>ROUND(I345*H345,2)</f>
        <v>0</v>
      </c>
      <c r="K345" s="208" t="s">
        <v>21</v>
      </c>
      <c r="L345" s="46"/>
      <c r="M345" s="213" t="s">
        <v>21</v>
      </c>
      <c r="N345" s="214" t="s">
        <v>47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137</v>
      </c>
      <c r="AT345" s="217" t="s">
        <v>132</v>
      </c>
      <c r="AU345" s="217" t="s">
        <v>86</v>
      </c>
      <c r="AY345" s="19" t="s">
        <v>129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84</v>
      </c>
      <c r="BK345" s="218">
        <f>ROUND(I345*H345,2)</f>
        <v>0</v>
      </c>
      <c r="BL345" s="19" t="s">
        <v>137</v>
      </c>
      <c r="BM345" s="217" t="s">
        <v>1055</v>
      </c>
    </row>
    <row r="346" s="2" customFormat="1">
      <c r="A346" s="40"/>
      <c r="B346" s="41"/>
      <c r="C346" s="42"/>
      <c r="D346" s="219" t="s">
        <v>139</v>
      </c>
      <c r="E346" s="42"/>
      <c r="F346" s="220" t="s">
        <v>733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139</v>
      </c>
      <c r="AU346" s="19" t="s">
        <v>86</v>
      </c>
    </row>
    <row r="347" s="2" customFormat="1" ht="16.5" customHeight="1">
      <c r="A347" s="40"/>
      <c r="B347" s="41"/>
      <c r="C347" s="206" t="s">
        <v>627</v>
      </c>
      <c r="D347" s="206" t="s">
        <v>132</v>
      </c>
      <c r="E347" s="207" t="s">
        <v>736</v>
      </c>
      <c r="F347" s="208" t="s">
        <v>737</v>
      </c>
      <c r="G347" s="209" t="s">
        <v>252</v>
      </c>
      <c r="H347" s="210">
        <v>1</v>
      </c>
      <c r="I347" s="211"/>
      <c r="J347" s="212">
        <f>ROUND(I347*H347,2)</f>
        <v>0</v>
      </c>
      <c r="K347" s="208" t="s">
        <v>21</v>
      </c>
      <c r="L347" s="46"/>
      <c r="M347" s="213" t="s">
        <v>21</v>
      </c>
      <c r="N347" s="214" t="s">
        <v>47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137</v>
      </c>
      <c r="AT347" s="217" t="s">
        <v>132</v>
      </c>
      <c r="AU347" s="217" t="s">
        <v>86</v>
      </c>
      <c r="AY347" s="19" t="s">
        <v>129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84</v>
      </c>
      <c r="BK347" s="218">
        <f>ROUND(I347*H347,2)</f>
        <v>0</v>
      </c>
      <c r="BL347" s="19" t="s">
        <v>137</v>
      </c>
      <c r="BM347" s="217" t="s">
        <v>1056</v>
      </c>
    </row>
    <row r="348" s="2" customFormat="1">
      <c r="A348" s="40"/>
      <c r="B348" s="41"/>
      <c r="C348" s="42"/>
      <c r="D348" s="219" t="s">
        <v>139</v>
      </c>
      <c r="E348" s="42"/>
      <c r="F348" s="220" t="s">
        <v>737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139</v>
      </c>
      <c r="AU348" s="19" t="s">
        <v>86</v>
      </c>
    </row>
    <row r="349" s="2" customFormat="1" ht="16.5" customHeight="1">
      <c r="A349" s="40"/>
      <c r="B349" s="41"/>
      <c r="C349" s="206" t="s">
        <v>631</v>
      </c>
      <c r="D349" s="206" t="s">
        <v>132</v>
      </c>
      <c r="E349" s="207" t="s">
        <v>1057</v>
      </c>
      <c r="F349" s="208" t="s">
        <v>741</v>
      </c>
      <c r="G349" s="209" t="s">
        <v>526</v>
      </c>
      <c r="H349" s="259"/>
      <c r="I349" s="211"/>
      <c r="J349" s="212">
        <f>ROUND(I349*H349,2)</f>
        <v>0</v>
      </c>
      <c r="K349" s="208" t="s">
        <v>21</v>
      </c>
      <c r="L349" s="46"/>
      <c r="M349" s="213" t="s">
        <v>21</v>
      </c>
      <c r="N349" s="214" t="s">
        <v>47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137</v>
      </c>
      <c r="AT349" s="217" t="s">
        <v>132</v>
      </c>
      <c r="AU349" s="217" t="s">
        <v>86</v>
      </c>
      <c r="AY349" s="19" t="s">
        <v>129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84</v>
      </c>
      <c r="BK349" s="218">
        <f>ROUND(I349*H349,2)</f>
        <v>0</v>
      </c>
      <c r="BL349" s="19" t="s">
        <v>137</v>
      </c>
      <c r="BM349" s="217" t="s">
        <v>1058</v>
      </c>
    </row>
    <row r="350" s="2" customFormat="1">
      <c r="A350" s="40"/>
      <c r="B350" s="41"/>
      <c r="C350" s="42"/>
      <c r="D350" s="219" t="s">
        <v>139</v>
      </c>
      <c r="E350" s="42"/>
      <c r="F350" s="220" t="s">
        <v>741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139</v>
      </c>
      <c r="AU350" s="19" t="s">
        <v>86</v>
      </c>
    </row>
    <row r="351" s="2" customFormat="1" ht="16.5" customHeight="1">
      <c r="A351" s="40"/>
      <c r="B351" s="41"/>
      <c r="C351" s="206" t="s">
        <v>635</v>
      </c>
      <c r="D351" s="206" t="s">
        <v>132</v>
      </c>
      <c r="E351" s="207" t="s">
        <v>744</v>
      </c>
      <c r="F351" s="208" t="s">
        <v>745</v>
      </c>
      <c r="G351" s="209" t="s">
        <v>252</v>
      </c>
      <c r="H351" s="210">
        <v>1</v>
      </c>
      <c r="I351" s="211"/>
      <c r="J351" s="212">
        <f>ROUND(I351*H351,2)</f>
        <v>0</v>
      </c>
      <c r="K351" s="208" t="s">
        <v>21</v>
      </c>
      <c r="L351" s="46"/>
      <c r="M351" s="213" t="s">
        <v>21</v>
      </c>
      <c r="N351" s="214" t="s">
        <v>47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137</v>
      </c>
      <c r="AT351" s="217" t="s">
        <v>132</v>
      </c>
      <c r="AU351" s="217" t="s">
        <v>86</v>
      </c>
      <c r="AY351" s="19" t="s">
        <v>129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84</v>
      </c>
      <c r="BK351" s="218">
        <f>ROUND(I351*H351,2)</f>
        <v>0</v>
      </c>
      <c r="BL351" s="19" t="s">
        <v>137</v>
      </c>
      <c r="BM351" s="217" t="s">
        <v>1059</v>
      </c>
    </row>
    <row r="352" s="2" customFormat="1">
      <c r="A352" s="40"/>
      <c r="B352" s="41"/>
      <c r="C352" s="42"/>
      <c r="D352" s="219" t="s">
        <v>139</v>
      </c>
      <c r="E352" s="42"/>
      <c r="F352" s="220" t="s">
        <v>745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139</v>
      </c>
      <c r="AU352" s="19" t="s">
        <v>86</v>
      </c>
    </row>
    <row r="353" s="2" customFormat="1" ht="16.5" customHeight="1">
      <c r="A353" s="40"/>
      <c r="B353" s="41"/>
      <c r="C353" s="206" t="s">
        <v>639</v>
      </c>
      <c r="D353" s="206" t="s">
        <v>132</v>
      </c>
      <c r="E353" s="207" t="s">
        <v>748</v>
      </c>
      <c r="F353" s="208" t="s">
        <v>749</v>
      </c>
      <c r="G353" s="209" t="s">
        <v>507</v>
      </c>
      <c r="H353" s="210">
        <v>2</v>
      </c>
      <c r="I353" s="211"/>
      <c r="J353" s="212">
        <f>ROUND(I353*H353,2)</f>
        <v>0</v>
      </c>
      <c r="K353" s="208" t="s">
        <v>21</v>
      </c>
      <c r="L353" s="46"/>
      <c r="M353" s="213" t="s">
        <v>21</v>
      </c>
      <c r="N353" s="214" t="s">
        <v>47</v>
      </c>
      <c r="O353" s="86"/>
      <c r="P353" s="215">
        <f>O353*H353</f>
        <v>0</v>
      </c>
      <c r="Q353" s="215">
        <v>0</v>
      </c>
      <c r="R353" s="215">
        <f>Q353*H353</f>
        <v>0</v>
      </c>
      <c r="S353" s="215">
        <v>0</v>
      </c>
      <c r="T353" s="216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7" t="s">
        <v>137</v>
      </c>
      <c r="AT353" s="217" t="s">
        <v>132</v>
      </c>
      <c r="AU353" s="217" t="s">
        <v>86</v>
      </c>
      <c r="AY353" s="19" t="s">
        <v>129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9" t="s">
        <v>84</v>
      </c>
      <c r="BK353" s="218">
        <f>ROUND(I353*H353,2)</f>
        <v>0</v>
      </c>
      <c r="BL353" s="19" t="s">
        <v>137</v>
      </c>
      <c r="BM353" s="217" t="s">
        <v>1060</v>
      </c>
    </row>
    <row r="354" s="2" customFormat="1">
      <c r="A354" s="40"/>
      <c r="B354" s="41"/>
      <c r="C354" s="42"/>
      <c r="D354" s="219" t="s">
        <v>139</v>
      </c>
      <c r="E354" s="42"/>
      <c r="F354" s="220" t="s">
        <v>749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139</v>
      </c>
      <c r="AU354" s="19" t="s">
        <v>86</v>
      </c>
    </row>
    <row r="355" s="2" customFormat="1" ht="16.5" customHeight="1">
      <c r="A355" s="40"/>
      <c r="B355" s="41"/>
      <c r="C355" s="206" t="s">
        <v>643</v>
      </c>
      <c r="D355" s="206" t="s">
        <v>132</v>
      </c>
      <c r="E355" s="207" t="s">
        <v>752</v>
      </c>
      <c r="F355" s="208" t="s">
        <v>753</v>
      </c>
      <c r="G355" s="209" t="s">
        <v>507</v>
      </c>
      <c r="H355" s="210">
        <v>10</v>
      </c>
      <c r="I355" s="211"/>
      <c r="J355" s="212">
        <f>ROUND(I355*H355,2)</f>
        <v>0</v>
      </c>
      <c r="K355" s="208" t="s">
        <v>21</v>
      </c>
      <c r="L355" s="46"/>
      <c r="M355" s="213" t="s">
        <v>21</v>
      </c>
      <c r="N355" s="214" t="s">
        <v>47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137</v>
      </c>
      <c r="AT355" s="217" t="s">
        <v>132</v>
      </c>
      <c r="AU355" s="217" t="s">
        <v>86</v>
      </c>
      <c r="AY355" s="19" t="s">
        <v>129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84</v>
      </c>
      <c r="BK355" s="218">
        <f>ROUND(I355*H355,2)</f>
        <v>0</v>
      </c>
      <c r="BL355" s="19" t="s">
        <v>137</v>
      </c>
      <c r="BM355" s="217" t="s">
        <v>1061</v>
      </c>
    </row>
    <row r="356" s="2" customFormat="1">
      <c r="A356" s="40"/>
      <c r="B356" s="41"/>
      <c r="C356" s="42"/>
      <c r="D356" s="219" t="s">
        <v>139</v>
      </c>
      <c r="E356" s="42"/>
      <c r="F356" s="220" t="s">
        <v>753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139</v>
      </c>
      <c r="AU356" s="19" t="s">
        <v>86</v>
      </c>
    </row>
    <row r="357" s="12" customFormat="1" ht="22.8" customHeight="1">
      <c r="A357" s="12"/>
      <c r="B357" s="190"/>
      <c r="C357" s="191"/>
      <c r="D357" s="192" t="s">
        <v>75</v>
      </c>
      <c r="E357" s="204" t="s">
        <v>755</v>
      </c>
      <c r="F357" s="204" t="s">
        <v>756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SUM(P358:P618)</f>
        <v>0</v>
      </c>
      <c r="Q357" s="198"/>
      <c r="R357" s="199">
        <f>SUM(R358:R618)</f>
        <v>4.8918639000000006</v>
      </c>
      <c r="S357" s="198"/>
      <c r="T357" s="200">
        <f>SUM(T358:T618)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86</v>
      </c>
      <c r="AT357" s="202" t="s">
        <v>75</v>
      </c>
      <c r="AU357" s="202" t="s">
        <v>84</v>
      </c>
      <c r="AY357" s="201" t="s">
        <v>129</v>
      </c>
      <c r="BK357" s="203">
        <f>SUM(BK358:BK618)</f>
        <v>0</v>
      </c>
    </row>
    <row r="358" s="2" customFormat="1" ht="16.5" customHeight="1">
      <c r="A358" s="40"/>
      <c r="B358" s="41"/>
      <c r="C358" s="206" t="s">
        <v>647</v>
      </c>
      <c r="D358" s="206" t="s">
        <v>132</v>
      </c>
      <c r="E358" s="207" t="s">
        <v>758</v>
      </c>
      <c r="F358" s="208" t="s">
        <v>759</v>
      </c>
      <c r="G358" s="209" t="s">
        <v>156</v>
      </c>
      <c r="H358" s="210">
        <v>341.49000000000001</v>
      </c>
      <c r="I358" s="211"/>
      <c r="J358" s="212">
        <f>ROUND(I358*H358,2)</f>
        <v>0</v>
      </c>
      <c r="K358" s="208" t="s">
        <v>136</v>
      </c>
      <c r="L358" s="46"/>
      <c r="M358" s="213" t="s">
        <v>21</v>
      </c>
      <c r="N358" s="214" t="s">
        <v>47</v>
      </c>
      <c r="O358" s="86"/>
      <c r="P358" s="215">
        <f>O358*H358</f>
        <v>0</v>
      </c>
      <c r="Q358" s="215">
        <v>0.013860000000000001</v>
      </c>
      <c r="R358" s="215">
        <f>Q358*H358</f>
        <v>4.7330514000000008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241</v>
      </c>
      <c r="AT358" s="217" t="s">
        <v>132</v>
      </c>
      <c r="AU358" s="217" t="s">
        <v>86</v>
      </c>
      <c r="AY358" s="19" t="s">
        <v>129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84</v>
      </c>
      <c r="BK358" s="218">
        <f>ROUND(I358*H358,2)</f>
        <v>0</v>
      </c>
      <c r="BL358" s="19" t="s">
        <v>241</v>
      </c>
      <c r="BM358" s="217" t="s">
        <v>760</v>
      </c>
    </row>
    <row r="359" s="2" customFormat="1">
      <c r="A359" s="40"/>
      <c r="B359" s="41"/>
      <c r="C359" s="42"/>
      <c r="D359" s="219" t="s">
        <v>139</v>
      </c>
      <c r="E359" s="42"/>
      <c r="F359" s="220" t="s">
        <v>761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139</v>
      </c>
      <c r="AU359" s="19" t="s">
        <v>86</v>
      </c>
    </row>
    <row r="360" s="2" customFormat="1">
      <c r="A360" s="40"/>
      <c r="B360" s="41"/>
      <c r="C360" s="42"/>
      <c r="D360" s="224" t="s">
        <v>141</v>
      </c>
      <c r="E360" s="42"/>
      <c r="F360" s="225" t="s">
        <v>762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141</v>
      </c>
      <c r="AU360" s="19" t="s">
        <v>86</v>
      </c>
    </row>
    <row r="361" s="13" customFormat="1">
      <c r="A361" s="13"/>
      <c r="B361" s="226"/>
      <c r="C361" s="227"/>
      <c r="D361" s="219" t="s">
        <v>160</v>
      </c>
      <c r="E361" s="228" t="s">
        <v>21</v>
      </c>
      <c r="F361" s="229" t="s">
        <v>168</v>
      </c>
      <c r="G361" s="227"/>
      <c r="H361" s="228" t="s">
        <v>21</v>
      </c>
      <c r="I361" s="230"/>
      <c r="J361" s="227"/>
      <c r="K361" s="227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160</v>
      </c>
      <c r="AU361" s="235" t="s">
        <v>86</v>
      </c>
      <c r="AV361" s="13" t="s">
        <v>84</v>
      </c>
      <c r="AW361" s="13" t="s">
        <v>36</v>
      </c>
      <c r="AX361" s="13" t="s">
        <v>76</v>
      </c>
      <c r="AY361" s="235" t="s">
        <v>129</v>
      </c>
    </row>
    <row r="362" s="14" customFormat="1">
      <c r="A362" s="14"/>
      <c r="B362" s="236"/>
      <c r="C362" s="237"/>
      <c r="D362" s="219" t="s">
        <v>160</v>
      </c>
      <c r="E362" s="238" t="s">
        <v>21</v>
      </c>
      <c r="F362" s="239" t="s">
        <v>167</v>
      </c>
      <c r="G362" s="237"/>
      <c r="H362" s="240">
        <v>17.600000000000001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160</v>
      </c>
      <c r="AU362" s="246" t="s">
        <v>86</v>
      </c>
      <c r="AV362" s="14" t="s">
        <v>86</v>
      </c>
      <c r="AW362" s="14" t="s">
        <v>36</v>
      </c>
      <c r="AX362" s="14" t="s">
        <v>76</v>
      </c>
      <c r="AY362" s="246" t="s">
        <v>129</v>
      </c>
    </row>
    <row r="363" s="13" customFormat="1">
      <c r="A363" s="13"/>
      <c r="B363" s="226"/>
      <c r="C363" s="227"/>
      <c r="D363" s="219" t="s">
        <v>160</v>
      </c>
      <c r="E363" s="228" t="s">
        <v>21</v>
      </c>
      <c r="F363" s="229" t="s">
        <v>168</v>
      </c>
      <c r="G363" s="227"/>
      <c r="H363" s="228" t="s">
        <v>21</v>
      </c>
      <c r="I363" s="230"/>
      <c r="J363" s="227"/>
      <c r="K363" s="227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160</v>
      </c>
      <c r="AU363" s="235" t="s">
        <v>86</v>
      </c>
      <c r="AV363" s="13" t="s">
        <v>84</v>
      </c>
      <c r="AW363" s="13" t="s">
        <v>36</v>
      </c>
      <c r="AX363" s="13" t="s">
        <v>76</v>
      </c>
      <c r="AY363" s="235" t="s">
        <v>129</v>
      </c>
    </row>
    <row r="364" s="14" customFormat="1">
      <c r="A364" s="14"/>
      <c r="B364" s="236"/>
      <c r="C364" s="237"/>
      <c r="D364" s="219" t="s">
        <v>160</v>
      </c>
      <c r="E364" s="238" t="s">
        <v>21</v>
      </c>
      <c r="F364" s="239" t="s">
        <v>871</v>
      </c>
      <c r="G364" s="237"/>
      <c r="H364" s="240">
        <v>16.989999999999998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160</v>
      </c>
      <c r="AU364" s="246" t="s">
        <v>86</v>
      </c>
      <c r="AV364" s="14" t="s">
        <v>86</v>
      </c>
      <c r="AW364" s="14" t="s">
        <v>36</v>
      </c>
      <c r="AX364" s="14" t="s">
        <v>76</v>
      </c>
      <c r="AY364" s="246" t="s">
        <v>129</v>
      </c>
    </row>
    <row r="365" s="13" customFormat="1">
      <c r="A365" s="13"/>
      <c r="B365" s="226"/>
      <c r="C365" s="227"/>
      <c r="D365" s="219" t="s">
        <v>160</v>
      </c>
      <c r="E365" s="228" t="s">
        <v>21</v>
      </c>
      <c r="F365" s="229" t="s">
        <v>168</v>
      </c>
      <c r="G365" s="227"/>
      <c r="H365" s="228" t="s">
        <v>21</v>
      </c>
      <c r="I365" s="230"/>
      <c r="J365" s="227"/>
      <c r="K365" s="227"/>
      <c r="L365" s="231"/>
      <c r="M365" s="232"/>
      <c r="N365" s="233"/>
      <c r="O365" s="233"/>
      <c r="P365" s="233"/>
      <c r="Q365" s="233"/>
      <c r="R365" s="233"/>
      <c r="S365" s="233"/>
      <c r="T365" s="23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5" t="s">
        <v>160</v>
      </c>
      <c r="AU365" s="235" t="s">
        <v>86</v>
      </c>
      <c r="AV365" s="13" t="s">
        <v>84</v>
      </c>
      <c r="AW365" s="13" t="s">
        <v>36</v>
      </c>
      <c r="AX365" s="13" t="s">
        <v>76</v>
      </c>
      <c r="AY365" s="235" t="s">
        <v>129</v>
      </c>
    </row>
    <row r="366" s="14" customFormat="1">
      <c r="A366" s="14"/>
      <c r="B366" s="236"/>
      <c r="C366" s="237"/>
      <c r="D366" s="219" t="s">
        <v>160</v>
      </c>
      <c r="E366" s="238" t="s">
        <v>21</v>
      </c>
      <c r="F366" s="239" t="s">
        <v>872</v>
      </c>
      <c r="G366" s="237"/>
      <c r="H366" s="240">
        <v>14.92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160</v>
      </c>
      <c r="AU366" s="246" t="s">
        <v>86</v>
      </c>
      <c r="AV366" s="14" t="s">
        <v>86</v>
      </c>
      <c r="AW366" s="14" t="s">
        <v>36</v>
      </c>
      <c r="AX366" s="14" t="s">
        <v>76</v>
      </c>
      <c r="AY366" s="246" t="s">
        <v>129</v>
      </c>
    </row>
    <row r="367" s="13" customFormat="1">
      <c r="A367" s="13"/>
      <c r="B367" s="226"/>
      <c r="C367" s="227"/>
      <c r="D367" s="219" t="s">
        <v>160</v>
      </c>
      <c r="E367" s="228" t="s">
        <v>21</v>
      </c>
      <c r="F367" s="229" t="s">
        <v>163</v>
      </c>
      <c r="G367" s="227"/>
      <c r="H367" s="228" t="s">
        <v>21</v>
      </c>
      <c r="I367" s="230"/>
      <c r="J367" s="227"/>
      <c r="K367" s="227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160</v>
      </c>
      <c r="AU367" s="235" t="s">
        <v>86</v>
      </c>
      <c r="AV367" s="13" t="s">
        <v>84</v>
      </c>
      <c r="AW367" s="13" t="s">
        <v>36</v>
      </c>
      <c r="AX367" s="13" t="s">
        <v>76</v>
      </c>
      <c r="AY367" s="235" t="s">
        <v>129</v>
      </c>
    </row>
    <row r="368" s="14" customFormat="1">
      <c r="A368" s="14"/>
      <c r="B368" s="236"/>
      <c r="C368" s="237"/>
      <c r="D368" s="219" t="s">
        <v>160</v>
      </c>
      <c r="E368" s="238" t="s">
        <v>21</v>
      </c>
      <c r="F368" s="239" t="s">
        <v>873</v>
      </c>
      <c r="G368" s="237"/>
      <c r="H368" s="240">
        <v>8.5999999999999996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160</v>
      </c>
      <c r="AU368" s="246" t="s">
        <v>86</v>
      </c>
      <c r="AV368" s="14" t="s">
        <v>86</v>
      </c>
      <c r="AW368" s="14" t="s">
        <v>36</v>
      </c>
      <c r="AX368" s="14" t="s">
        <v>76</v>
      </c>
      <c r="AY368" s="246" t="s">
        <v>129</v>
      </c>
    </row>
    <row r="369" s="13" customFormat="1">
      <c r="A369" s="13"/>
      <c r="B369" s="226"/>
      <c r="C369" s="227"/>
      <c r="D369" s="219" t="s">
        <v>160</v>
      </c>
      <c r="E369" s="228" t="s">
        <v>21</v>
      </c>
      <c r="F369" s="229" t="s">
        <v>163</v>
      </c>
      <c r="G369" s="227"/>
      <c r="H369" s="228" t="s">
        <v>21</v>
      </c>
      <c r="I369" s="230"/>
      <c r="J369" s="227"/>
      <c r="K369" s="227"/>
      <c r="L369" s="231"/>
      <c r="M369" s="232"/>
      <c r="N369" s="233"/>
      <c r="O369" s="233"/>
      <c r="P369" s="233"/>
      <c r="Q369" s="233"/>
      <c r="R369" s="233"/>
      <c r="S369" s="233"/>
      <c r="T369" s="23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5" t="s">
        <v>160</v>
      </c>
      <c r="AU369" s="235" t="s">
        <v>86</v>
      </c>
      <c r="AV369" s="13" t="s">
        <v>84</v>
      </c>
      <c r="AW369" s="13" t="s">
        <v>36</v>
      </c>
      <c r="AX369" s="13" t="s">
        <v>76</v>
      </c>
      <c r="AY369" s="235" t="s">
        <v>129</v>
      </c>
    </row>
    <row r="370" s="14" customFormat="1">
      <c r="A370" s="14"/>
      <c r="B370" s="236"/>
      <c r="C370" s="237"/>
      <c r="D370" s="219" t="s">
        <v>160</v>
      </c>
      <c r="E370" s="238" t="s">
        <v>21</v>
      </c>
      <c r="F370" s="239" t="s">
        <v>874</v>
      </c>
      <c r="G370" s="237"/>
      <c r="H370" s="240">
        <v>6.7599999999999998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160</v>
      </c>
      <c r="AU370" s="246" t="s">
        <v>86</v>
      </c>
      <c r="AV370" s="14" t="s">
        <v>86</v>
      </c>
      <c r="AW370" s="14" t="s">
        <v>36</v>
      </c>
      <c r="AX370" s="14" t="s">
        <v>76</v>
      </c>
      <c r="AY370" s="246" t="s">
        <v>129</v>
      </c>
    </row>
    <row r="371" s="13" customFormat="1">
      <c r="A371" s="13"/>
      <c r="B371" s="226"/>
      <c r="C371" s="227"/>
      <c r="D371" s="219" t="s">
        <v>160</v>
      </c>
      <c r="E371" s="228" t="s">
        <v>21</v>
      </c>
      <c r="F371" s="229" t="s">
        <v>875</v>
      </c>
      <c r="G371" s="227"/>
      <c r="H371" s="228" t="s">
        <v>21</v>
      </c>
      <c r="I371" s="230"/>
      <c r="J371" s="227"/>
      <c r="K371" s="227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160</v>
      </c>
      <c r="AU371" s="235" t="s">
        <v>86</v>
      </c>
      <c r="AV371" s="13" t="s">
        <v>84</v>
      </c>
      <c r="AW371" s="13" t="s">
        <v>36</v>
      </c>
      <c r="AX371" s="13" t="s">
        <v>76</v>
      </c>
      <c r="AY371" s="235" t="s">
        <v>129</v>
      </c>
    </row>
    <row r="372" s="14" customFormat="1">
      <c r="A372" s="14"/>
      <c r="B372" s="236"/>
      <c r="C372" s="237"/>
      <c r="D372" s="219" t="s">
        <v>160</v>
      </c>
      <c r="E372" s="238" t="s">
        <v>21</v>
      </c>
      <c r="F372" s="239" t="s">
        <v>876</v>
      </c>
      <c r="G372" s="237"/>
      <c r="H372" s="240">
        <v>17.719999999999999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160</v>
      </c>
      <c r="AU372" s="246" t="s">
        <v>86</v>
      </c>
      <c r="AV372" s="14" t="s">
        <v>86</v>
      </c>
      <c r="AW372" s="14" t="s">
        <v>36</v>
      </c>
      <c r="AX372" s="14" t="s">
        <v>76</v>
      </c>
      <c r="AY372" s="246" t="s">
        <v>129</v>
      </c>
    </row>
    <row r="373" s="13" customFormat="1">
      <c r="A373" s="13"/>
      <c r="B373" s="226"/>
      <c r="C373" s="227"/>
      <c r="D373" s="219" t="s">
        <v>160</v>
      </c>
      <c r="E373" s="228" t="s">
        <v>21</v>
      </c>
      <c r="F373" s="229" t="s">
        <v>877</v>
      </c>
      <c r="G373" s="227"/>
      <c r="H373" s="228" t="s">
        <v>21</v>
      </c>
      <c r="I373" s="230"/>
      <c r="J373" s="227"/>
      <c r="K373" s="227"/>
      <c r="L373" s="231"/>
      <c r="M373" s="232"/>
      <c r="N373" s="233"/>
      <c r="O373" s="233"/>
      <c r="P373" s="233"/>
      <c r="Q373" s="233"/>
      <c r="R373" s="233"/>
      <c r="S373" s="233"/>
      <c r="T373" s="23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5" t="s">
        <v>160</v>
      </c>
      <c r="AU373" s="235" t="s">
        <v>86</v>
      </c>
      <c r="AV373" s="13" t="s">
        <v>84</v>
      </c>
      <c r="AW373" s="13" t="s">
        <v>36</v>
      </c>
      <c r="AX373" s="13" t="s">
        <v>76</v>
      </c>
      <c r="AY373" s="235" t="s">
        <v>129</v>
      </c>
    </row>
    <row r="374" s="14" customFormat="1">
      <c r="A374" s="14"/>
      <c r="B374" s="236"/>
      <c r="C374" s="237"/>
      <c r="D374" s="219" t="s">
        <v>160</v>
      </c>
      <c r="E374" s="238" t="s">
        <v>21</v>
      </c>
      <c r="F374" s="239" t="s">
        <v>878</v>
      </c>
      <c r="G374" s="237"/>
      <c r="H374" s="240">
        <v>11.68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160</v>
      </c>
      <c r="AU374" s="246" t="s">
        <v>86</v>
      </c>
      <c r="AV374" s="14" t="s">
        <v>86</v>
      </c>
      <c r="AW374" s="14" t="s">
        <v>36</v>
      </c>
      <c r="AX374" s="14" t="s">
        <v>76</v>
      </c>
      <c r="AY374" s="246" t="s">
        <v>129</v>
      </c>
    </row>
    <row r="375" s="13" customFormat="1">
      <c r="A375" s="13"/>
      <c r="B375" s="226"/>
      <c r="C375" s="227"/>
      <c r="D375" s="219" t="s">
        <v>160</v>
      </c>
      <c r="E375" s="228" t="s">
        <v>21</v>
      </c>
      <c r="F375" s="229" t="s">
        <v>166</v>
      </c>
      <c r="G375" s="227"/>
      <c r="H375" s="228" t="s">
        <v>21</v>
      </c>
      <c r="I375" s="230"/>
      <c r="J375" s="227"/>
      <c r="K375" s="227"/>
      <c r="L375" s="231"/>
      <c r="M375" s="232"/>
      <c r="N375" s="233"/>
      <c r="O375" s="233"/>
      <c r="P375" s="233"/>
      <c r="Q375" s="233"/>
      <c r="R375" s="233"/>
      <c r="S375" s="233"/>
      <c r="T375" s="23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5" t="s">
        <v>160</v>
      </c>
      <c r="AU375" s="235" t="s">
        <v>86</v>
      </c>
      <c r="AV375" s="13" t="s">
        <v>84</v>
      </c>
      <c r="AW375" s="13" t="s">
        <v>36</v>
      </c>
      <c r="AX375" s="13" t="s">
        <v>76</v>
      </c>
      <c r="AY375" s="235" t="s">
        <v>129</v>
      </c>
    </row>
    <row r="376" s="14" customFormat="1">
      <c r="A376" s="14"/>
      <c r="B376" s="236"/>
      <c r="C376" s="237"/>
      <c r="D376" s="219" t="s">
        <v>160</v>
      </c>
      <c r="E376" s="238" t="s">
        <v>21</v>
      </c>
      <c r="F376" s="239" t="s">
        <v>879</v>
      </c>
      <c r="G376" s="237"/>
      <c r="H376" s="240">
        <v>34.280000000000001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6" t="s">
        <v>160</v>
      </c>
      <c r="AU376" s="246" t="s">
        <v>86</v>
      </c>
      <c r="AV376" s="14" t="s">
        <v>86</v>
      </c>
      <c r="AW376" s="14" t="s">
        <v>36</v>
      </c>
      <c r="AX376" s="14" t="s">
        <v>76</v>
      </c>
      <c r="AY376" s="246" t="s">
        <v>129</v>
      </c>
    </row>
    <row r="377" s="13" customFormat="1">
      <c r="A377" s="13"/>
      <c r="B377" s="226"/>
      <c r="C377" s="227"/>
      <c r="D377" s="219" t="s">
        <v>160</v>
      </c>
      <c r="E377" s="228" t="s">
        <v>21</v>
      </c>
      <c r="F377" s="229" t="s">
        <v>875</v>
      </c>
      <c r="G377" s="227"/>
      <c r="H377" s="228" t="s">
        <v>21</v>
      </c>
      <c r="I377" s="230"/>
      <c r="J377" s="227"/>
      <c r="K377" s="227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160</v>
      </c>
      <c r="AU377" s="235" t="s">
        <v>86</v>
      </c>
      <c r="AV377" s="13" t="s">
        <v>84</v>
      </c>
      <c r="AW377" s="13" t="s">
        <v>36</v>
      </c>
      <c r="AX377" s="13" t="s">
        <v>76</v>
      </c>
      <c r="AY377" s="235" t="s">
        <v>129</v>
      </c>
    </row>
    <row r="378" s="14" customFormat="1">
      <c r="A378" s="14"/>
      <c r="B378" s="236"/>
      <c r="C378" s="237"/>
      <c r="D378" s="219" t="s">
        <v>160</v>
      </c>
      <c r="E378" s="238" t="s">
        <v>21</v>
      </c>
      <c r="F378" s="239" t="s">
        <v>880</v>
      </c>
      <c r="G378" s="237"/>
      <c r="H378" s="240">
        <v>19.350000000000001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6" t="s">
        <v>160</v>
      </c>
      <c r="AU378" s="246" t="s">
        <v>86</v>
      </c>
      <c r="AV378" s="14" t="s">
        <v>86</v>
      </c>
      <c r="AW378" s="14" t="s">
        <v>36</v>
      </c>
      <c r="AX378" s="14" t="s">
        <v>76</v>
      </c>
      <c r="AY378" s="246" t="s">
        <v>129</v>
      </c>
    </row>
    <row r="379" s="13" customFormat="1">
      <c r="A379" s="13"/>
      <c r="B379" s="226"/>
      <c r="C379" s="227"/>
      <c r="D379" s="219" t="s">
        <v>160</v>
      </c>
      <c r="E379" s="228" t="s">
        <v>21</v>
      </c>
      <c r="F379" s="229" t="s">
        <v>875</v>
      </c>
      <c r="G379" s="227"/>
      <c r="H379" s="228" t="s">
        <v>21</v>
      </c>
      <c r="I379" s="230"/>
      <c r="J379" s="227"/>
      <c r="K379" s="227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160</v>
      </c>
      <c r="AU379" s="235" t="s">
        <v>86</v>
      </c>
      <c r="AV379" s="13" t="s">
        <v>84</v>
      </c>
      <c r="AW379" s="13" t="s">
        <v>36</v>
      </c>
      <c r="AX379" s="13" t="s">
        <v>76</v>
      </c>
      <c r="AY379" s="235" t="s">
        <v>129</v>
      </c>
    </row>
    <row r="380" s="14" customFormat="1">
      <c r="A380" s="14"/>
      <c r="B380" s="236"/>
      <c r="C380" s="237"/>
      <c r="D380" s="219" t="s">
        <v>160</v>
      </c>
      <c r="E380" s="238" t="s">
        <v>21</v>
      </c>
      <c r="F380" s="239" t="s">
        <v>881</v>
      </c>
      <c r="G380" s="237"/>
      <c r="H380" s="240">
        <v>11.449999999999999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160</v>
      </c>
      <c r="AU380" s="246" t="s">
        <v>86</v>
      </c>
      <c r="AV380" s="14" t="s">
        <v>86</v>
      </c>
      <c r="AW380" s="14" t="s">
        <v>36</v>
      </c>
      <c r="AX380" s="14" t="s">
        <v>76</v>
      </c>
      <c r="AY380" s="246" t="s">
        <v>129</v>
      </c>
    </row>
    <row r="381" s="13" customFormat="1">
      <c r="A381" s="13"/>
      <c r="B381" s="226"/>
      <c r="C381" s="227"/>
      <c r="D381" s="219" t="s">
        <v>160</v>
      </c>
      <c r="E381" s="228" t="s">
        <v>21</v>
      </c>
      <c r="F381" s="229" t="s">
        <v>875</v>
      </c>
      <c r="G381" s="227"/>
      <c r="H381" s="228" t="s">
        <v>21</v>
      </c>
      <c r="I381" s="230"/>
      <c r="J381" s="227"/>
      <c r="K381" s="227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160</v>
      </c>
      <c r="AU381" s="235" t="s">
        <v>86</v>
      </c>
      <c r="AV381" s="13" t="s">
        <v>84</v>
      </c>
      <c r="AW381" s="13" t="s">
        <v>36</v>
      </c>
      <c r="AX381" s="13" t="s">
        <v>76</v>
      </c>
      <c r="AY381" s="235" t="s">
        <v>129</v>
      </c>
    </row>
    <row r="382" s="14" customFormat="1">
      <c r="A382" s="14"/>
      <c r="B382" s="236"/>
      <c r="C382" s="237"/>
      <c r="D382" s="219" t="s">
        <v>160</v>
      </c>
      <c r="E382" s="238" t="s">
        <v>21</v>
      </c>
      <c r="F382" s="239" t="s">
        <v>882</v>
      </c>
      <c r="G382" s="237"/>
      <c r="H382" s="240">
        <v>17.739999999999998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160</v>
      </c>
      <c r="AU382" s="246" t="s">
        <v>86</v>
      </c>
      <c r="AV382" s="14" t="s">
        <v>86</v>
      </c>
      <c r="AW382" s="14" t="s">
        <v>36</v>
      </c>
      <c r="AX382" s="14" t="s">
        <v>76</v>
      </c>
      <c r="AY382" s="246" t="s">
        <v>129</v>
      </c>
    </row>
    <row r="383" s="13" customFormat="1">
      <c r="A383" s="13"/>
      <c r="B383" s="226"/>
      <c r="C383" s="227"/>
      <c r="D383" s="219" t="s">
        <v>160</v>
      </c>
      <c r="E383" s="228" t="s">
        <v>21</v>
      </c>
      <c r="F383" s="229" t="s">
        <v>875</v>
      </c>
      <c r="G383" s="227"/>
      <c r="H383" s="228" t="s">
        <v>21</v>
      </c>
      <c r="I383" s="230"/>
      <c r="J383" s="227"/>
      <c r="K383" s="227"/>
      <c r="L383" s="231"/>
      <c r="M383" s="232"/>
      <c r="N383" s="233"/>
      <c r="O383" s="233"/>
      <c r="P383" s="233"/>
      <c r="Q383" s="233"/>
      <c r="R383" s="233"/>
      <c r="S383" s="233"/>
      <c r="T383" s="23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5" t="s">
        <v>160</v>
      </c>
      <c r="AU383" s="235" t="s">
        <v>86</v>
      </c>
      <c r="AV383" s="13" t="s">
        <v>84</v>
      </c>
      <c r="AW383" s="13" t="s">
        <v>36</v>
      </c>
      <c r="AX383" s="13" t="s">
        <v>76</v>
      </c>
      <c r="AY383" s="235" t="s">
        <v>129</v>
      </c>
    </row>
    <row r="384" s="14" customFormat="1">
      <c r="A384" s="14"/>
      <c r="B384" s="236"/>
      <c r="C384" s="237"/>
      <c r="D384" s="219" t="s">
        <v>160</v>
      </c>
      <c r="E384" s="238" t="s">
        <v>21</v>
      </c>
      <c r="F384" s="239" t="s">
        <v>883</v>
      </c>
      <c r="G384" s="237"/>
      <c r="H384" s="240">
        <v>11.529999999999999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6" t="s">
        <v>160</v>
      </c>
      <c r="AU384" s="246" t="s">
        <v>86</v>
      </c>
      <c r="AV384" s="14" t="s">
        <v>86</v>
      </c>
      <c r="AW384" s="14" t="s">
        <v>36</v>
      </c>
      <c r="AX384" s="14" t="s">
        <v>76</v>
      </c>
      <c r="AY384" s="246" t="s">
        <v>129</v>
      </c>
    </row>
    <row r="385" s="13" customFormat="1">
      <c r="A385" s="13"/>
      <c r="B385" s="226"/>
      <c r="C385" s="227"/>
      <c r="D385" s="219" t="s">
        <v>160</v>
      </c>
      <c r="E385" s="228" t="s">
        <v>21</v>
      </c>
      <c r="F385" s="229" t="s">
        <v>875</v>
      </c>
      <c r="G385" s="227"/>
      <c r="H385" s="228" t="s">
        <v>21</v>
      </c>
      <c r="I385" s="230"/>
      <c r="J385" s="227"/>
      <c r="K385" s="227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160</v>
      </c>
      <c r="AU385" s="235" t="s">
        <v>86</v>
      </c>
      <c r="AV385" s="13" t="s">
        <v>84</v>
      </c>
      <c r="AW385" s="13" t="s">
        <v>36</v>
      </c>
      <c r="AX385" s="13" t="s">
        <v>76</v>
      </c>
      <c r="AY385" s="235" t="s">
        <v>129</v>
      </c>
    </row>
    <row r="386" s="14" customFormat="1">
      <c r="A386" s="14"/>
      <c r="B386" s="236"/>
      <c r="C386" s="237"/>
      <c r="D386" s="219" t="s">
        <v>160</v>
      </c>
      <c r="E386" s="238" t="s">
        <v>21</v>
      </c>
      <c r="F386" s="239" t="s">
        <v>884</v>
      </c>
      <c r="G386" s="237"/>
      <c r="H386" s="240">
        <v>23.719999999999999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160</v>
      </c>
      <c r="AU386" s="246" t="s">
        <v>86</v>
      </c>
      <c r="AV386" s="14" t="s">
        <v>86</v>
      </c>
      <c r="AW386" s="14" t="s">
        <v>36</v>
      </c>
      <c r="AX386" s="14" t="s">
        <v>76</v>
      </c>
      <c r="AY386" s="246" t="s">
        <v>129</v>
      </c>
    </row>
    <row r="387" s="13" customFormat="1">
      <c r="A387" s="13"/>
      <c r="B387" s="226"/>
      <c r="C387" s="227"/>
      <c r="D387" s="219" t="s">
        <v>160</v>
      </c>
      <c r="E387" s="228" t="s">
        <v>21</v>
      </c>
      <c r="F387" s="229" t="s">
        <v>171</v>
      </c>
      <c r="G387" s="227"/>
      <c r="H387" s="228" t="s">
        <v>21</v>
      </c>
      <c r="I387" s="230"/>
      <c r="J387" s="227"/>
      <c r="K387" s="227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160</v>
      </c>
      <c r="AU387" s="235" t="s">
        <v>86</v>
      </c>
      <c r="AV387" s="13" t="s">
        <v>84</v>
      </c>
      <c r="AW387" s="13" t="s">
        <v>36</v>
      </c>
      <c r="AX387" s="13" t="s">
        <v>76</v>
      </c>
      <c r="AY387" s="235" t="s">
        <v>129</v>
      </c>
    </row>
    <row r="388" s="14" customFormat="1">
      <c r="A388" s="14"/>
      <c r="B388" s="236"/>
      <c r="C388" s="237"/>
      <c r="D388" s="219" t="s">
        <v>160</v>
      </c>
      <c r="E388" s="238" t="s">
        <v>21</v>
      </c>
      <c r="F388" s="239" t="s">
        <v>883</v>
      </c>
      <c r="G388" s="237"/>
      <c r="H388" s="240">
        <v>11.529999999999999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6" t="s">
        <v>160</v>
      </c>
      <c r="AU388" s="246" t="s">
        <v>86</v>
      </c>
      <c r="AV388" s="14" t="s">
        <v>86</v>
      </c>
      <c r="AW388" s="14" t="s">
        <v>36</v>
      </c>
      <c r="AX388" s="14" t="s">
        <v>76</v>
      </c>
      <c r="AY388" s="246" t="s">
        <v>129</v>
      </c>
    </row>
    <row r="389" s="13" customFormat="1">
      <c r="A389" s="13"/>
      <c r="B389" s="226"/>
      <c r="C389" s="227"/>
      <c r="D389" s="219" t="s">
        <v>160</v>
      </c>
      <c r="E389" s="228" t="s">
        <v>21</v>
      </c>
      <c r="F389" s="229" t="s">
        <v>885</v>
      </c>
      <c r="G389" s="227"/>
      <c r="H389" s="228" t="s">
        <v>21</v>
      </c>
      <c r="I389" s="230"/>
      <c r="J389" s="227"/>
      <c r="K389" s="227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160</v>
      </c>
      <c r="AU389" s="235" t="s">
        <v>86</v>
      </c>
      <c r="AV389" s="13" t="s">
        <v>84</v>
      </c>
      <c r="AW389" s="13" t="s">
        <v>36</v>
      </c>
      <c r="AX389" s="13" t="s">
        <v>76</v>
      </c>
      <c r="AY389" s="235" t="s">
        <v>129</v>
      </c>
    </row>
    <row r="390" s="14" customFormat="1">
      <c r="A390" s="14"/>
      <c r="B390" s="236"/>
      <c r="C390" s="237"/>
      <c r="D390" s="219" t="s">
        <v>160</v>
      </c>
      <c r="E390" s="238" t="s">
        <v>21</v>
      </c>
      <c r="F390" s="239" t="s">
        <v>886</v>
      </c>
      <c r="G390" s="237"/>
      <c r="H390" s="240">
        <v>17.66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160</v>
      </c>
      <c r="AU390" s="246" t="s">
        <v>86</v>
      </c>
      <c r="AV390" s="14" t="s">
        <v>86</v>
      </c>
      <c r="AW390" s="14" t="s">
        <v>36</v>
      </c>
      <c r="AX390" s="14" t="s">
        <v>76</v>
      </c>
      <c r="AY390" s="246" t="s">
        <v>129</v>
      </c>
    </row>
    <row r="391" s="13" customFormat="1">
      <c r="A391" s="13"/>
      <c r="B391" s="226"/>
      <c r="C391" s="227"/>
      <c r="D391" s="219" t="s">
        <v>160</v>
      </c>
      <c r="E391" s="228" t="s">
        <v>21</v>
      </c>
      <c r="F391" s="229" t="s">
        <v>885</v>
      </c>
      <c r="G391" s="227"/>
      <c r="H391" s="228" t="s">
        <v>21</v>
      </c>
      <c r="I391" s="230"/>
      <c r="J391" s="227"/>
      <c r="K391" s="227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160</v>
      </c>
      <c r="AU391" s="235" t="s">
        <v>86</v>
      </c>
      <c r="AV391" s="13" t="s">
        <v>84</v>
      </c>
      <c r="AW391" s="13" t="s">
        <v>36</v>
      </c>
      <c r="AX391" s="13" t="s">
        <v>76</v>
      </c>
      <c r="AY391" s="235" t="s">
        <v>129</v>
      </c>
    </row>
    <row r="392" s="14" customFormat="1">
      <c r="A392" s="14"/>
      <c r="B392" s="236"/>
      <c r="C392" s="237"/>
      <c r="D392" s="219" t="s">
        <v>160</v>
      </c>
      <c r="E392" s="238" t="s">
        <v>21</v>
      </c>
      <c r="F392" s="239" t="s">
        <v>887</v>
      </c>
      <c r="G392" s="237"/>
      <c r="H392" s="240">
        <v>31.359999999999999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160</v>
      </c>
      <c r="AU392" s="246" t="s">
        <v>86</v>
      </c>
      <c r="AV392" s="14" t="s">
        <v>86</v>
      </c>
      <c r="AW392" s="14" t="s">
        <v>36</v>
      </c>
      <c r="AX392" s="14" t="s">
        <v>76</v>
      </c>
      <c r="AY392" s="246" t="s">
        <v>129</v>
      </c>
    </row>
    <row r="393" s="13" customFormat="1">
      <c r="A393" s="13"/>
      <c r="B393" s="226"/>
      <c r="C393" s="227"/>
      <c r="D393" s="219" t="s">
        <v>160</v>
      </c>
      <c r="E393" s="228" t="s">
        <v>21</v>
      </c>
      <c r="F393" s="229" t="s">
        <v>171</v>
      </c>
      <c r="G393" s="227"/>
      <c r="H393" s="228" t="s">
        <v>21</v>
      </c>
      <c r="I393" s="230"/>
      <c r="J393" s="227"/>
      <c r="K393" s="227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160</v>
      </c>
      <c r="AU393" s="235" t="s">
        <v>86</v>
      </c>
      <c r="AV393" s="13" t="s">
        <v>84</v>
      </c>
      <c r="AW393" s="13" t="s">
        <v>36</v>
      </c>
      <c r="AX393" s="13" t="s">
        <v>76</v>
      </c>
      <c r="AY393" s="235" t="s">
        <v>129</v>
      </c>
    </row>
    <row r="394" s="14" customFormat="1">
      <c r="A394" s="14"/>
      <c r="B394" s="236"/>
      <c r="C394" s="237"/>
      <c r="D394" s="219" t="s">
        <v>160</v>
      </c>
      <c r="E394" s="238" t="s">
        <v>21</v>
      </c>
      <c r="F394" s="239" t="s">
        <v>888</v>
      </c>
      <c r="G394" s="237"/>
      <c r="H394" s="240">
        <v>19.420000000000002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160</v>
      </c>
      <c r="AU394" s="246" t="s">
        <v>86</v>
      </c>
      <c r="AV394" s="14" t="s">
        <v>86</v>
      </c>
      <c r="AW394" s="14" t="s">
        <v>36</v>
      </c>
      <c r="AX394" s="14" t="s">
        <v>76</v>
      </c>
      <c r="AY394" s="246" t="s">
        <v>129</v>
      </c>
    </row>
    <row r="395" s="13" customFormat="1">
      <c r="A395" s="13"/>
      <c r="B395" s="226"/>
      <c r="C395" s="227"/>
      <c r="D395" s="219" t="s">
        <v>160</v>
      </c>
      <c r="E395" s="228" t="s">
        <v>21</v>
      </c>
      <c r="F395" s="229" t="s">
        <v>179</v>
      </c>
      <c r="G395" s="227"/>
      <c r="H395" s="228" t="s">
        <v>21</v>
      </c>
      <c r="I395" s="230"/>
      <c r="J395" s="227"/>
      <c r="K395" s="227"/>
      <c r="L395" s="231"/>
      <c r="M395" s="232"/>
      <c r="N395" s="233"/>
      <c r="O395" s="233"/>
      <c r="P395" s="233"/>
      <c r="Q395" s="233"/>
      <c r="R395" s="233"/>
      <c r="S395" s="233"/>
      <c r="T395" s="23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5" t="s">
        <v>160</v>
      </c>
      <c r="AU395" s="235" t="s">
        <v>86</v>
      </c>
      <c r="AV395" s="13" t="s">
        <v>84</v>
      </c>
      <c r="AW395" s="13" t="s">
        <v>36</v>
      </c>
      <c r="AX395" s="13" t="s">
        <v>76</v>
      </c>
      <c r="AY395" s="235" t="s">
        <v>129</v>
      </c>
    </row>
    <row r="396" s="14" customFormat="1">
      <c r="A396" s="14"/>
      <c r="B396" s="236"/>
      <c r="C396" s="237"/>
      <c r="D396" s="219" t="s">
        <v>160</v>
      </c>
      <c r="E396" s="238" t="s">
        <v>21</v>
      </c>
      <c r="F396" s="239" t="s">
        <v>889</v>
      </c>
      <c r="G396" s="237"/>
      <c r="H396" s="240">
        <v>2.5800000000000001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6" t="s">
        <v>160</v>
      </c>
      <c r="AU396" s="246" t="s">
        <v>86</v>
      </c>
      <c r="AV396" s="14" t="s">
        <v>86</v>
      </c>
      <c r="AW396" s="14" t="s">
        <v>36</v>
      </c>
      <c r="AX396" s="14" t="s">
        <v>76</v>
      </c>
      <c r="AY396" s="246" t="s">
        <v>129</v>
      </c>
    </row>
    <row r="397" s="13" customFormat="1">
      <c r="A397" s="13"/>
      <c r="B397" s="226"/>
      <c r="C397" s="227"/>
      <c r="D397" s="219" t="s">
        <v>160</v>
      </c>
      <c r="E397" s="228" t="s">
        <v>21</v>
      </c>
      <c r="F397" s="229" t="s">
        <v>890</v>
      </c>
      <c r="G397" s="227"/>
      <c r="H397" s="228" t="s">
        <v>21</v>
      </c>
      <c r="I397" s="230"/>
      <c r="J397" s="227"/>
      <c r="K397" s="227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160</v>
      </c>
      <c r="AU397" s="235" t="s">
        <v>86</v>
      </c>
      <c r="AV397" s="13" t="s">
        <v>84</v>
      </c>
      <c r="AW397" s="13" t="s">
        <v>36</v>
      </c>
      <c r="AX397" s="13" t="s">
        <v>76</v>
      </c>
      <c r="AY397" s="235" t="s">
        <v>129</v>
      </c>
    </row>
    <row r="398" s="14" customFormat="1">
      <c r="A398" s="14"/>
      <c r="B398" s="236"/>
      <c r="C398" s="237"/>
      <c r="D398" s="219" t="s">
        <v>160</v>
      </c>
      <c r="E398" s="238" t="s">
        <v>21</v>
      </c>
      <c r="F398" s="239" t="s">
        <v>891</v>
      </c>
      <c r="G398" s="237"/>
      <c r="H398" s="240">
        <v>7.6799999999999997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160</v>
      </c>
      <c r="AU398" s="246" t="s">
        <v>86</v>
      </c>
      <c r="AV398" s="14" t="s">
        <v>86</v>
      </c>
      <c r="AW398" s="14" t="s">
        <v>36</v>
      </c>
      <c r="AX398" s="14" t="s">
        <v>76</v>
      </c>
      <c r="AY398" s="246" t="s">
        <v>129</v>
      </c>
    </row>
    <row r="399" s="13" customFormat="1">
      <c r="A399" s="13"/>
      <c r="B399" s="226"/>
      <c r="C399" s="227"/>
      <c r="D399" s="219" t="s">
        <v>160</v>
      </c>
      <c r="E399" s="228" t="s">
        <v>21</v>
      </c>
      <c r="F399" s="229" t="s">
        <v>890</v>
      </c>
      <c r="G399" s="227"/>
      <c r="H399" s="228" t="s">
        <v>21</v>
      </c>
      <c r="I399" s="230"/>
      <c r="J399" s="227"/>
      <c r="K399" s="227"/>
      <c r="L399" s="231"/>
      <c r="M399" s="232"/>
      <c r="N399" s="233"/>
      <c r="O399" s="233"/>
      <c r="P399" s="233"/>
      <c r="Q399" s="233"/>
      <c r="R399" s="233"/>
      <c r="S399" s="233"/>
      <c r="T399" s="23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5" t="s">
        <v>160</v>
      </c>
      <c r="AU399" s="235" t="s">
        <v>86</v>
      </c>
      <c r="AV399" s="13" t="s">
        <v>84</v>
      </c>
      <c r="AW399" s="13" t="s">
        <v>36</v>
      </c>
      <c r="AX399" s="13" t="s">
        <v>76</v>
      </c>
      <c r="AY399" s="235" t="s">
        <v>129</v>
      </c>
    </row>
    <row r="400" s="14" customFormat="1">
      <c r="A400" s="14"/>
      <c r="B400" s="236"/>
      <c r="C400" s="237"/>
      <c r="D400" s="219" t="s">
        <v>160</v>
      </c>
      <c r="E400" s="238" t="s">
        <v>21</v>
      </c>
      <c r="F400" s="239" t="s">
        <v>892</v>
      </c>
      <c r="G400" s="237"/>
      <c r="H400" s="240">
        <v>7.9800000000000004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6" t="s">
        <v>160</v>
      </c>
      <c r="AU400" s="246" t="s">
        <v>86</v>
      </c>
      <c r="AV400" s="14" t="s">
        <v>86</v>
      </c>
      <c r="AW400" s="14" t="s">
        <v>36</v>
      </c>
      <c r="AX400" s="14" t="s">
        <v>76</v>
      </c>
      <c r="AY400" s="246" t="s">
        <v>129</v>
      </c>
    </row>
    <row r="401" s="13" customFormat="1">
      <c r="A401" s="13"/>
      <c r="B401" s="226"/>
      <c r="C401" s="227"/>
      <c r="D401" s="219" t="s">
        <v>160</v>
      </c>
      <c r="E401" s="228" t="s">
        <v>21</v>
      </c>
      <c r="F401" s="229" t="s">
        <v>171</v>
      </c>
      <c r="G401" s="227"/>
      <c r="H401" s="228" t="s">
        <v>21</v>
      </c>
      <c r="I401" s="230"/>
      <c r="J401" s="227"/>
      <c r="K401" s="227"/>
      <c r="L401" s="231"/>
      <c r="M401" s="232"/>
      <c r="N401" s="233"/>
      <c r="O401" s="233"/>
      <c r="P401" s="233"/>
      <c r="Q401" s="233"/>
      <c r="R401" s="233"/>
      <c r="S401" s="233"/>
      <c r="T401" s="23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5" t="s">
        <v>160</v>
      </c>
      <c r="AU401" s="235" t="s">
        <v>86</v>
      </c>
      <c r="AV401" s="13" t="s">
        <v>84</v>
      </c>
      <c r="AW401" s="13" t="s">
        <v>36</v>
      </c>
      <c r="AX401" s="13" t="s">
        <v>76</v>
      </c>
      <c r="AY401" s="235" t="s">
        <v>129</v>
      </c>
    </row>
    <row r="402" s="14" customFormat="1">
      <c r="A402" s="14"/>
      <c r="B402" s="236"/>
      <c r="C402" s="237"/>
      <c r="D402" s="219" t="s">
        <v>160</v>
      </c>
      <c r="E402" s="238" t="s">
        <v>21</v>
      </c>
      <c r="F402" s="239" t="s">
        <v>180</v>
      </c>
      <c r="G402" s="237"/>
      <c r="H402" s="240">
        <v>1.26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160</v>
      </c>
      <c r="AU402" s="246" t="s">
        <v>86</v>
      </c>
      <c r="AV402" s="14" t="s">
        <v>86</v>
      </c>
      <c r="AW402" s="14" t="s">
        <v>36</v>
      </c>
      <c r="AX402" s="14" t="s">
        <v>76</v>
      </c>
      <c r="AY402" s="246" t="s">
        <v>129</v>
      </c>
    </row>
    <row r="403" s="13" customFormat="1">
      <c r="A403" s="13"/>
      <c r="B403" s="226"/>
      <c r="C403" s="227"/>
      <c r="D403" s="219" t="s">
        <v>160</v>
      </c>
      <c r="E403" s="228" t="s">
        <v>21</v>
      </c>
      <c r="F403" s="229" t="s">
        <v>177</v>
      </c>
      <c r="G403" s="227"/>
      <c r="H403" s="228" t="s">
        <v>21</v>
      </c>
      <c r="I403" s="230"/>
      <c r="J403" s="227"/>
      <c r="K403" s="227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160</v>
      </c>
      <c r="AU403" s="235" t="s">
        <v>86</v>
      </c>
      <c r="AV403" s="13" t="s">
        <v>84</v>
      </c>
      <c r="AW403" s="13" t="s">
        <v>36</v>
      </c>
      <c r="AX403" s="13" t="s">
        <v>76</v>
      </c>
      <c r="AY403" s="235" t="s">
        <v>129</v>
      </c>
    </row>
    <row r="404" s="14" customFormat="1">
      <c r="A404" s="14"/>
      <c r="B404" s="236"/>
      <c r="C404" s="237"/>
      <c r="D404" s="219" t="s">
        <v>160</v>
      </c>
      <c r="E404" s="238" t="s">
        <v>21</v>
      </c>
      <c r="F404" s="239" t="s">
        <v>178</v>
      </c>
      <c r="G404" s="237"/>
      <c r="H404" s="240">
        <v>7.0199999999999996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160</v>
      </c>
      <c r="AU404" s="246" t="s">
        <v>86</v>
      </c>
      <c r="AV404" s="14" t="s">
        <v>86</v>
      </c>
      <c r="AW404" s="14" t="s">
        <v>36</v>
      </c>
      <c r="AX404" s="14" t="s">
        <v>76</v>
      </c>
      <c r="AY404" s="246" t="s">
        <v>129</v>
      </c>
    </row>
    <row r="405" s="13" customFormat="1">
      <c r="A405" s="13"/>
      <c r="B405" s="226"/>
      <c r="C405" s="227"/>
      <c r="D405" s="219" t="s">
        <v>160</v>
      </c>
      <c r="E405" s="228" t="s">
        <v>21</v>
      </c>
      <c r="F405" s="229" t="s">
        <v>893</v>
      </c>
      <c r="G405" s="227"/>
      <c r="H405" s="228" t="s">
        <v>21</v>
      </c>
      <c r="I405" s="230"/>
      <c r="J405" s="227"/>
      <c r="K405" s="227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160</v>
      </c>
      <c r="AU405" s="235" t="s">
        <v>86</v>
      </c>
      <c r="AV405" s="13" t="s">
        <v>84</v>
      </c>
      <c r="AW405" s="13" t="s">
        <v>36</v>
      </c>
      <c r="AX405" s="13" t="s">
        <v>76</v>
      </c>
      <c r="AY405" s="235" t="s">
        <v>129</v>
      </c>
    </row>
    <row r="406" s="14" customFormat="1">
      <c r="A406" s="14"/>
      <c r="B406" s="236"/>
      <c r="C406" s="237"/>
      <c r="D406" s="219" t="s">
        <v>160</v>
      </c>
      <c r="E406" s="238" t="s">
        <v>21</v>
      </c>
      <c r="F406" s="239" t="s">
        <v>894</v>
      </c>
      <c r="G406" s="237"/>
      <c r="H406" s="240">
        <v>22.66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160</v>
      </c>
      <c r="AU406" s="246" t="s">
        <v>86</v>
      </c>
      <c r="AV406" s="14" t="s">
        <v>86</v>
      </c>
      <c r="AW406" s="14" t="s">
        <v>36</v>
      </c>
      <c r="AX406" s="14" t="s">
        <v>76</v>
      </c>
      <c r="AY406" s="246" t="s">
        <v>129</v>
      </c>
    </row>
    <row r="407" s="15" customFormat="1">
      <c r="A407" s="15"/>
      <c r="B407" s="247"/>
      <c r="C407" s="248"/>
      <c r="D407" s="219" t="s">
        <v>160</v>
      </c>
      <c r="E407" s="249" t="s">
        <v>21</v>
      </c>
      <c r="F407" s="250" t="s">
        <v>181</v>
      </c>
      <c r="G407" s="248"/>
      <c r="H407" s="251">
        <v>341.49000000000001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7" t="s">
        <v>160</v>
      </c>
      <c r="AU407" s="257" t="s">
        <v>86</v>
      </c>
      <c r="AV407" s="15" t="s">
        <v>137</v>
      </c>
      <c r="AW407" s="15" t="s">
        <v>36</v>
      </c>
      <c r="AX407" s="15" t="s">
        <v>84</v>
      </c>
      <c r="AY407" s="257" t="s">
        <v>129</v>
      </c>
    </row>
    <row r="408" s="2" customFormat="1" ht="16.5" customHeight="1">
      <c r="A408" s="40"/>
      <c r="B408" s="41"/>
      <c r="C408" s="206" t="s">
        <v>651</v>
      </c>
      <c r="D408" s="206" t="s">
        <v>132</v>
      </c>
      <c r="E408" s="207" t="s">
        <v>764</v>
      </c>
      <c r="F408" s="208" t="s">
        <v>765</v>
      </c>
      <c r="G408" s="209" t="s">
        <v>156</v>
      </c>
      <c r="H408" s="210">
        <v>341.49000000000001</v>
      </c>
      <c r="I408" s="211"/>
      <c r="J408" s="212">
        <f>ROUND(I408*H408,2)</f>
        <v>0</v>
      </c>
      <c r="K408" s="208" t="s">
        <v>136</v>
      </c>
      <c r="L408" s="46"/>
      <c r="M408" s="213" t="s">
        <v>21</v>
      </c>
      <c r="N408" s="214" t="s">
        <v>47</v>
      </c>
      <c r="O408" s="86"/>
      <c r="P408" s="215">
        <f>O408*H408</f>
        <v>0</v>
      </c>
      <c r="Q408" s="215">
        <v>0.00010000000000000001</v>
      </c>
      <c r="R408" s="215">
        <f>Q408*H408</f>
        <v>0.034149000000000006</v>
      </c>
      <c r="S408" s="215">
        <v>0</v>
      </c>
      <c r="T408" s="216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7" t="s">
        <v>241</v>
      </c>
      <c r="AT408" s="217" t="s">
        <v>132</v>
      </c>
      <c r="AU408" s="217" t="s">
        <v>86</v>
      </c>
      <c r="AY408" s="19" t="s">
        <v>129</v>
      </c>
      <c r="BE408" s="218">
        <f>IF(N408="základní",J408,0)</f>
        <v>0</v>
      </c>
      <c r="BF408" s="218">
        <f>IF(N408="snížená",J408,0)</f>
        <v>0</v>
      </c>
      <c r="BG408" s="218">
        <f>IF(N408="zákl. přenesená",J408,0)</f>
        <v>0</v>
      </c>
      <c r="BH408" s="218">
        <f>IF(N408="sníž. přenesená",J408,0)</f>
        <v>0</v>
      </c>
      <c r="BI408" s="218">
        <f>IF(N408="nulová",J408,0)</f>
        <v>0</v>
      </c>
      <c r="BJ408" s="19" t="s">
        <v>84</v>
      </c>
      <c r="BK408" s="218">
        <f>ROUND(I408*H408,2)</f>
        <v>0</v>
      </c>
      <c r="BL408" s="19" t="s">
        <v>241</v>
      </c>
      <c r="BM408" s="217" t="s">
        <v>766</v>
      </c>
    </row>
    <row r="409" s="2" customFormat="1">
      <c r="A409" s="40"/>
      <c r="B409" s="41"/>
      <c r="C409" s="42"/>
      <c r="D409" s="219" t="s">
        <v>139</v>
      </c>
      <c r="E409" s="42"/>
      <c r="F409" s="220" t="s">
        <v>767</v>
      </c>
      <c r="G409" s="42"/>
      <c r="H409" s="42"/>
      <c r="I409" s="221"/>
      <c r="J409" s="42"/>
      <c r="K409" s="42"/>
      <c r="L409" s="46"/>
      <c r="M409" s="222"/>
      <c r="N409" s="223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139</v>
      </c>
      <c r="AU409" s="19" t="s">
        <v>86</v>
      </c>
    </row>
    <row r="410" s="2" customFormat="1">
      <c r="A410" s="40"/>
      <c r="B410" s="41"/>
      <c r="C410" s="42"/>
      <c r="D410" s="224" t="s">
        <v>141</v>
      </c>
      <c r="E410" s="42"/>
      <c r="F410" s="225" t="s">
        <v>768</v>
      </c>
      <c r="G410" s="42"/>
      <c r="H410" s="42"/>
      <c r="I410" s="221"/>
      <c r="J410" s="42"/>
      <c r="K410" s="42"/>
      <c r="L410" s="46"/>
      <c r="M410" s="222"/>
      <c r="N410" s="223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141</v>
      </c>
      <c r="AU410" s="19" t="s">
        <v>86</v>
      </c>
    </row>
    <row r="411" s="13" customFormat="1">
      <c r="A411" s="13"/>
      <c r="B411" s="226"/>
      <c r="C411" s="227"/>
      <c r="D411" s="219" t="s">
        <v>160</v>
      </c>
      <c r="E411" s="228" t="s">
        <v>21</v>
      </c>
      <c r="F411" s="229" t="s">
        <v>168</v>
      </c>
      <c r="G411" s="227"/>
      <c r="H411" s="228" t="s">
        <v>21</v>
      </c>
      <c r="I411" s="230"/>
      <c r="J411" s="227"/>
      <c r="K411" s="227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160</v>
      </c>
      <c r="AU411" s="235" t="s">
        <v>86</v>
      </c>
      <c r="AV411" s="13" t="s">
        <v>84</v>
      </c>
      <c r="AW411" s="13" t="s">
        <v>36</v>
      </c>
      <c r="AX411" s="13" t="s">
        <v>76</v>
      </c>
      <c r="AY411" s="235" t="s">
        <v>129</v>
      </c>
    </row>
    <row r="412" s="14" customFormat="1">
      <c r="A412" s="14"/>
      <c r="B412" s="236"/>
      <c r="C412" s="237"/>
      <c r="D412" s="219" t="s">
        <v>160</v>
      </c>
      <c r="E412" s="238" t="s">
        <v>21</v>
      </c>
      <c r="F412" s="239" t="s">
        <v>167</v>
      </c>
      <c r="G412" s="237"/>
      <c r="H412" s="240">
        <v>17.600000000000001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6" t="s">
        <v>160</v>
      </c>
      <c r="AU412" s="246" t="s">
        <v>86</v>
      </c>
      <c r="AV412" s="14" t="s">
        <v>86</v>
      </c>
      <c r="AW412" s="14" t="s">
        <v>36</v>
      </c>
      <c r="AX412" s="14" t="s">
        <v>76</v>
      </c>
      <c r="AY412" s="246" t="s">
        <v>129</v>
      </c>
    </row>
    <row r="413" s="13" customFormat="1">
      <c r="A413" s="13"/>
      <c r="B413" s="226"/>
      <c r="C413" s="227"/>
      <c r="D413" s="219" t="s">
        <v>160</v>
      </c>
      <c r="E413" s="228" t="s">
        <v>21</v>
      </c>
      <c r="F413" s="229" t="s">
        <v>168</v>
      </c>
      <c r="G413" s="227"/>
      <c r="H413" s="228" t="s">
        <v>21</v>
      </c>
      <c r="I413" s="230"/>
      <c r="J413" s="227"/>
      <c r="K413" s="227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160</v>
      </c>
      <c r="AU413" s="235" t="s">
        <v>86</v>
      </c>
      <c r="AV413" s="13" t="s">
        <v>84</v>
      </c>
      <c r="AW413" s="13" t="s">
        <v>36</v>
      </c>
      <c r="AX413" s="13" t="s">
        <v>76</v>
      </c>
      <c r="AY413" s="235" t="s">
        <v>129</v>
      </c>
    </row>
    <row r="414" s="14" customFormat="1">
      <c r="A414" s="14"/>
      <c r="B414" s="236"/>
      <c r="C414" s="237"/>
      <c r="D414" s="219" t="s">
        <v>160</v>
      </c>
      <c r="E414" s="238" t="s">
        <v>21</v>
      </c>
      <c r="F414" s="239" t="s">
        <v>871</v>
      </c>
      <c r="G414" s="237"/>
      <c r="H414" s="240">
        <v>16.989999999999998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160</v>
      </c>
      <c r="AU414" s="246" t="s">
        <v>86</v>
      </c>
      <c r="AV414" s="14" t="s">
        <v>86</v>
      </c>
      <c r="AW414" s="14" t="s">
        <v>36</v>
      </c>
      <c r="AX414" s="14" t="s">
        <v>76</v>
      </c>
      <c r="AY414" s="246" t="s">
        <v>129</v>
      </c>
    </row>
    <row r="415" s="13" customFormat="1">
      <c r="A415" s="13"/>
      <c r="B415" s="226"/>
      <c r="C415" s="227"/>
      <c r="D415" s="219" t="s">
        <v>160</v>
      </c>
      <c r="E415" s="228" t="s">
        <v>21</v>
      </c>
      <c r="F415" s="229" t="s">
        <v>168</v>
      </c>
      <c r="G415" s="227"/>
      <c r="H415" s="228" t="s">
        <v>21</v>
      </c>
      <c r="I415" s="230"/>
      <c r="J415" s="227"/>
      <c r="K415" s="227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160</v>
      </c>
      <c r="AU415" s="235" t="s">
        <v>86</v>
      </c>
      <c r="AV415" s="13" t="s">
        <v>84</v>
      </c>
      <c r="AW415" s="13" t="s">
        <v>36</v>
      </c>
      <c r="AX415" s="13" t="s">
        <v>76</v>
      </c>
      <c r="AY415" s="235" t="s">
        <v>129</v>
      </c>
    </row>
    <row r="416" s="14" customFormat="1">
      <c r="A416" s="14"/>
      <c r="B416" s="236"/>
      <c r="C416" s="237"/>
      <c r="D416" s="219" t="s">
        <v>160</v>
      </c>
      <c r="E416" s="238" t="s">
        <v>21</v>
      </c>
      <c r="F416" s="239" t="s">
        <v>872</v>
      </c>
      <c r="G416" s="237"/>
      <c r="H416" s="240">
        <v>14.92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160</v>
      </c>
      <c r="AU416" s="246" t="s">
        <v>86</v>
      </c>
      <c r="AV416" s="14" t="s">
        <v>86</v>
      </c>
      <c r="AW416" s="14" t="s">
        <v>36</v>
      </c>
      <c r="AX416" s="14" t="s">
        <v>76</v>
      </c>
      <c r="AY416" s="246" t="s">
        <v>129</v>
      </c>
    </row>
    <row r="417" s="13" customFormat="1">
      <c r="A417" s="13"/>
      <c r="B417" s="226"/>
      <c r="C417" s="227"/>
      <c r="D417" s="219" t="s">
        <v>160</v>
      </c>
      <c r="E417" s="228" t="s">
        <v>21</v>
      </c>
      <c r="F417" s="229" t="s">
        <v>163</v>
      </c>
      <c r="G417" s="227"/>
      <c r="H417" s="228" t="s">
        <v>21</v>
      </c>
      <c r="I417" s="230"/>
      <c r="J417" s="227"/>
      <c r="K417" s="227"/>
      <c r="L417" s="231"/>
      <c r="M417" s="232"/>
      <c r="N417" s="233"/>
      <c r="O417" s="233"/>
      <c r="P417" s="233"/>
      <c r="Q417" s="233"/>
      <c r="R417" s="233"/>
      <c r="S417" s="233"/>
      <c r="T417" s="23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5" t="s">
        <v>160</v>
      </c>
      <c r="AU417" s="235" t="s">
        <v>86</v>
      </c>
      <c r="AV417" s="13" t="s">
        <v>84</v>
      </c>
      <c r="AW417" s="13" t="s">
        <v>36</v>
      </c>
      <c r="AX417" s="13" t="s">
        <v>76</v>
      </c>
      <c r="AY417" s="235" t="s">
        <v>129</v>
      </c>
    </row>
    <row r="418" s="14" customFormat="1">
      <c r="A418" s="14"/>
      <c r="B418" s="236"/>
      <c r="C418" s="237"/>
      <c r="D418" s="219" t="s">
        <v>160</v>
      </c>
      <c r="E418" s="238" t="s">
        <v>21</v>
      </c>
      <c r="F418" s="239" t="s">
        <v>873</v>
      </c>
      <c r="G418" s="237"/>
      <c r="H418" s="240">
        <v>8.5999999999999996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6" t="s">
        <v>160</v>
      </c>
      <c r="AU418" s="246" t="s">
        <v>86</v>
      </c>
      <c r="AV418" s="14" t="s">
        <v>86</v>
      </c>
      <c r="AW418" s="14" t="s">
        <v>36</v>
      </c>
      <c r="AX418" s="14" t="s">
        <v>76</v>
      </c>
      <c r="AY418" s="246" t="s">
        <v>129</v>
      </c>
    </row>
    <row r="419" s="13" customFormat="1">
      <c r="A419" s="13"/>
      <c r="B419" s="226"/>
      <c r="C419" s="227"/>
      <c r="D419" s="219" t="s">
        <v>160</v>
      </c>
      <c r="E419" s="228" t="s">
        <v>21</v>
      </c>
      <c r="F419" s="229" t="s">
        <v>163</v>
      </c>
      <c r="G419" s="227"/>
      <c r="H419" s="228" t="s">
        <v>21</v>
      </c>
      <c r="I419" s="230"/>
      <c r="J419" s="227"/>
      <c r="K419" s="227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160</v>
      </c>
      <c r="AU419" s="235" t="s">
        <v>86</v>
      </c>
      <c r="AV419" s="13" t="s">
        <v>84</v>
      </c>
      <c r="AW419" s="13" t="s">
        <v>36</v>
      </c>
      <c r="AX419" s="13" t="s">
        <v>76</v>
      </c>
      <c r="AY419" s="235" t="s">
        <v>129</v>
      </c>
    </row>
    <row r="420" s="14" customFormat="1">
      <c r="A420" s="14"/>
      <c r="B420" s="236"/>
      <c r="C420" s="237"/>
      <c r="D420" s="219" t="s">
        <v>160</v>
      </c>
      <c r="E420" s="238" t="s">
        <v>21</v>
      </c>
      <c r="F420" s="239" t="s">
        <v>874</v>
      </c>
      <c r="G420" s="237"/>
      <c r="H420" s="240">
        <v>6.7599999999999998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46" t="s">
        <v>160</v>
      </c>
      <c r="AU420" s="246" t="s">
        <v>86</v>
      </c>
      <c r="AV420" s="14" t="s">
        <v>86</v>
      </c>
      <c r="AW420" s="14" t="s">
        <v>36</v>
      </c>
      <c r="AX420" s="14" t="s">
        <v>76</v>
      </c>
      <c r="AY420" s="246" t="s">
        <v>129</v>
      </c>
    </row>
    <row r="421" s="13" customFormat="1">
      <c r="A421" s="13"/>
      <c r="B421" s="226"/>
      <c r="C421" s="227"/>
      <c r="D421" s="219" t="s">
        <v>160</v>
      </c>
      <c r="E421" s="228" t="s">
        <v>21</v>
      </c>
      <c r="F421" s="229" t="s">
        <v>875</v>
      </c>
      <c r="G421" s="227"/>
      <c r="H421" s="228" t="s">
        <v>21</v>
      </c>
      <c r="I421" s="230"/>
      <c r="J421" s="227"/>
      <c r="K421" s="227"/>
      <c r="L421" s="231"/>
      <c r="M421" s="232"/>
      <c r="N421" s="233"/>
      <c r="O421" s="233"/>
      <c r="P421" s="233"/>
      <c r="Q421" s="233"/>
      <c r="R421" s="233"/>
      <c r="S421" s="233"/>
      <c r="T421" s="23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5" t="s">
        <v>160</v>
      </c>
      <c r="AU421" s="235" t="s">
        <v>86</v>
      </c>
      <c r="AV421" s="13" t="s">
        <v>84</v>
      </c>
      <c r="AW421" s="13" t="s">
        <v>36</v>
      </c>
      <c r="AX421" s="13" t="s">
        <v>76</v>
      </c>
      <c r="AY421" s="235" t="s">
        <v>129</v>
      </c>
    </row>
    <row r="422" s="14" customFormat="1">
      <c r="A422" s="14"/>
      <c r="B422" s="236"/>
      <c r="C422" s="237"/>
      <c r="D422" s="219" t="s">
        <v>160</v>
      </c>
      <c r="E422" s="238" t="s">
        <v>21</v>
      </c>
      <c r="F422" s="239" t="s">
        <v>876</v>
      </c>
      <c r="G422" s="237"/>
      <c r="H422" s="240">
        <v>17.719999999999999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6" t="s">
        <v>160</v>
      </c>
      <c r="AU422" s="246" t="s">
        <v>86</v>
      </c>
      <c r="AV422" s="14" t="s">
        <v>86</v>
      </c>
      <c r="AW422" s="14" t="s">
        <v>36</v>
      </c>
      <c r="AX422" s="14" t="s">
        <v>76</v>
      </c>
      <c r="AY422" s="246" t="s">
        <v>129</v>
      </c>
    </row>
    <row r="423" s="13" customFormat="1">
      <c r="A423" s="13"/>
      <c r="B423" s="226"/>
      <c r="C423" s="227"/>
      <c r="D423" s="219" t="s">
        <v>160</v>
      </c>
      <c r="E423" s="228" t="s">
        <v>21</v>
      </c>
      <c r="F423" s="229" t="s">
        <v>877</v>
      </c>
      <c r="G423" s="227"/>
      <c r="H423" s="228" t="s">
        <v>21</v>
      </c>
      <c r="I423" s="230"/>
      <c r="J423" s="227"/>
      <c r="K423" s="227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160</v>
      </c>
      <c r="AU423" s="235" t="s">
        <v>86</v>
      </c>
      <c r="AV423" s="13" t="s">
        <v>84</v>
      </c>
      <c r="AW423" s="13" t="s">
        <v>36</v>
      </c>
      <c r="AX423" s="13" t="s">
        <v>76</v>
      </c>
      <c r="AY423" s="235" t="s">
        <v>129</v>
      </c>
    </row>
    <row r="424" s="14" customFormat="1">
      <c r="A424" s="14"/>
      <c r="B424" s="236"/>
      <c r="C424" s="237"/>
      <c r="D424" s="219" t="s">
        <v>160</v>
      </c>
      <c r="E424" s="238" t="s">
        <v>21</v>
      </c>
      <c r="F424" s="239" t="s">
        <v>878</v>
      </c>
      <c r="G424" s="237"/>
      <c r="H424" s="240">
        <v>11.68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160</v>
      </c>
      <c r="AU424" s="246" t="s">
        <v>86</v>
      </c>
      <c r="AV424" s="14" t="s">
        <v>86</v>
      </c>
      <c r="AW424" s="14" t="s">
        <v>36</v>
      </c>
      <c r="AX424" s="14" t="s">
        <v>76</v>
      </c>
      <c r="AY424" s="246" t="s">
        <v>129</v>
      </c>
    </row>
    <row r="425" s="13" customFormat="1">
      <c r="A425" s="13"/>
      <c r="B425" s="226"/>
      <c r="C425" s="227"/>
      <c r="D425" s="219" t="s">
        <v>160</v>
      </c>
      <c r="E425" s="228" t="s">
        <v>21</v>
      </c>
      <c r="F425" s="229" t="s">
        <v>166</v>
      </c>
      <c r="G425" s="227"/>
      <c r="H425" s="228" t="s">
        <v>21</v>
      </c>
      <c r="I425" s="230"/>
      <c r="J425" s="227"/>
      <c r="K425" s="227"/>
      <c r="L425" s="231"/>
      <c r="M425" s="232"/>
      <c r="N425" s="233"/>
      <c r="O425" s="233"/>
      <c r="P425" s="233"/>
      <c r="Q425" s="233"/>
      <c r="R425" s="233"/>
      <c r="S425" s="233"/>
      <c r="T425" s="23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5" t="s">
        <v>160</v>
      </c>
      <c r="AU425" s="235" t="s">
        <v>86</v>
      </c>
      <c r="AV425" s="13" t="s">
        <v>84</v>
      </c>
      <c r="AW425" s="13" t="s">
        <v>36</v>
      </c>
      <c r="AX425" s="13" t="s">
        <v>76</v>
      </c>
      <c r="AY425" s="235" t="s">
        <v>129</v>
      </c>
    </row>
    <row r="426" s="14" customFormat="1">
      <c r="A426" s="14"/>
      <c r="B426" s="236"/>
      <c r="C426" s="237"/>
      <c r="D426" s="219" t="s">
        <v>160</v>
      </c>
      <c r="E426" s="238" t="s">
        <v>21</v>
      </c>
      <c r="F426" s="239" t="s">
        <v>879</v>
      </c>
      <c r="G426" s="237"/>
      <c r="H426" s="240">
        <v>34.280000000000001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6" t="s">
        <v>160</v>
      </c>
      <c r="AU426" s="246" t="s">
        <v>86</v>
      </c>
      <c r="AV426" s="14" t="s">
        <v>86</v>
      </c>
      <c r="AW426" s="14" t="s">
        <v>36</v>
      </c>
      <c r="AX426" s="14" t="s">
        <v>76</v>
      </c>
      <c r="AY426" s="246" t="s">
        <v>129</v>
      </c>
    </row>
    <row r="427" s="13" customFormat="1">
      <c r="A427" s="13"/>
      <c r="B427" s="226"/>
      <c r="C427" s="227"/>
      <c r="D427" s="219" t="s">
        <v>160</v>
      </c>
      <c r="E427" s="228" t="s">
        <v>21</v>
      </c>
      <c r="F427" s="229" t="s">
        <v>875</v>
      </c>
      <c r="G427" s="227"/>
      <c r="H427" s="228" t="s">
        <v>21</v>
      </c>
      <c r="I427" s="230"/>
      <c r="J427" s="227"/>
      <c r="K427" s="227"/>
      <c r="L427" s="231"/>
      <c r="M427" s="232"/>
      <c r="N427" s="233"/>
      <c r="O427" s="233"/>
      <c r="P427" s="233"/>
      <c r="Q427" s="233"/>
      <c r="R427" s="233"/>
      <c r="S427" s="233"/>
      <c r="T427" s="23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5" t="s">
        <v>160</v>
      </c>
      <c r="AU427" s="235" t="s">
        <v>86</v>
      </c>
      <c r="AV427" s="13" t="s">
        <v>84</v>
      </c>
      <c r="AW427" s="13" t="s">
        <v>36</v>
      </c>
      <c r="AX427" s="13" t="s">
        <v>76</v>
      </c>
      <c r="AY427" s="235" t="s">
        <v>129</v>
      </c>
    </row>
    <row r="428" s="14" customFormat="1">
      <c r="A428" s="14"/>
      <c r="B428" s="236"/>
      <c r="C428" s="237"/>
      <c r="D428" s="219" t="s">
        <v>160</v>
      </c>
      <c r="E428" s="238" t="s">
        <v>21</v>
      </c>
      <c r="F428" s="239" t="s">
        <v>880</v>
      </c>
      <c r="G428" s="237"/>
      <c r="H428" s="240">
        <v>19.350000000000001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46" t="s">
        <v>160</v>
      </c>
      <c r="AU428" s="246" t="s">
        <v>86</v>
      </c>
      <c r="AV428" s="14" t="s">
        <v>86</v>
      </c>
      <c r="AW428" s="14" t="s">
        <v>36</v>
      </c>
      <c r="AX428" s="14" t="s">
        <v>76</v>
      </c>
      <c r="AY428" s="246" t="s">
        <v>129</v>
      </c>
    </row>
    <row r="429" s="13" customFormat="1">
      <c r="A429" s="13"/>
      <c r="B429" s="226"/>
      <c r="C429" s="227"/>
      <c r="D429" s="219" t="s">
        <v>160</v>
      </c>
      <c r="E429" s="228" t="s">
        <v>21</v>
      </c>
      <c r="F429" s="229" t="s">
        <v>875</v>
      </c>
      <c r="G429" s="227"/>
      <c r="H429" s="228" t="s">
        <v>21</v>
      </c>
      <c r="I429" s="230"/>
      <c r="J429" s="227"/>
      <c r="K429" s="227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160</v>
      </c>
      <c r="AU429" s="235" t="s">
        <v>86</v>
      </c>
      <c r="AV429" s="13" t="s">
        <v>84</v>
      </c>
      <c r="AW429" s="13" t="s">
        <v>36</v>
      </c>
      <c r="AX429" s="13" t="s">
        <v>76</v>
      </c>
      <c r="AY429" s="235" t="s">
        <v>129</v>
      </c>
    </row>
    <row r="430" s="14" customFormat="1">
      <c r="A430" s="14"/>
      <c r="B430" s="236"/>
      <c r="C430" s="237"/>
      <c r="D430" s="219" t="s">
        <v>160</v>
      </c>
      <c r="E430" s="238" t="s">
        <v>21</v>
      </c>
      <c r="F430" s="239" t="s">
        <v>881</v>
      </c>
      <c r="G430" s="237"/>
      <c r="H430" s="240">
        <v>11.449999999999999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160</v>
      </c>
      <c r="AU430" s="246" t="s">
        <v>86</v>
      </c>
      <c r="AV430" s="14" t="s">
        <v>86</v>
      </c>
      <c r="AW430" s="14" t="s">
        <v>36</v>
      </c>
      <c r="AX430" s="14" t="s">
        <v>76</v>
      </c>
      <c r="AY430" s="246" t="s">
        <v>129</v>
      </c>
    </row>
    <row r="431" s="13" customFormat="1">
      <c r="A431" s="13"/>
      <c r="B431" s="226"/>
      <c r="C431" s="227"/>
      <c r="D431" s="219" t="s">
        <v>160</v>
      </c>
      <c r="E431" s="228" t="s">
        <v>21</v>
      </c>
      <c r="F431" s="229" t="s">
        <v>875</v>
      </c>
      <c r="G431" s="227"/>
      <c r="H431" s="228" t="s">
        <v>21</v>
      </c>
      <c r="I431" s="230"/>
      <c r="J431" s="227"/>
      <c r="K431" s="227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160</v>
      </c>
      <c r="AU431" s="235" t="s">
        <v>86</v>
      </c>
      <c r="AV431" s="13" t="s">
        <v>84</v>
      </c>
      <c r="AW431" s="13" t="s">
        <v>36</v>
      </c>
      <c r="AX431" s="13" t="s">
        <v>76</v>
      </c>
      <c r="AY431" s="235" t="s">
        <v>129</v>
      </c>
    </row>
    <row r="432" s="14" customFormat="1">
      <c r="A432" s="14"/>
      <c r="B432" s="236"/>
      <c r="C432" s="237"/>
      <c r="D432" s="219" t="s">
        <v>160</v>
      </c>
      <c r="E432" s="238" t="s">
        <v>21</v>
      </c>
      <c r="F432" s="239" t="s">
        <v>882</v>
      </c>
      <c r="G432" s="237"/>
      <c r="H432" s="240">
        <v>17.739999999999998</v>
      </c>
      <c r="I432" s="241"/>
      <c r="J432" s="237"/>
      <c r="K432" s="237"/>
      <c r="L432" s="242"/>
      <c r="M432" s="243"/>
      <c r="N432" s="244"/>
      <c r="O432" s="244"/>
      <c r="P432" s="244"/>
      <c r="Q432" s="244"/>
      <c r="R432" s="244"/>
      <c r="S432" s="244"/>
      <c r="T432" s="24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6" t="s">
        <v>160</v>
      </c>
      <c r="AU432" s="246" t="s">
        <v>86</v>
      </c>
      <c r="AV432" s="14" t="s">
        <v>86</v>
      </c>
      <c r="AW432" s="14" t="s">
        <v>36</v>
      </c>
      <c r="AX432" s="14" t="s">
        <v>76</v>
      </c>
      <c r="AY432" s="246" t="s">
        <v>129</v>
      </c>
    </row>
    <row r="433" s="13" customFormat="1">
      <c r="A433" s="13"/>
      <c r="B433" s="226"/>
      <c r="C433" s="227"/>
      <c r="D433" s="219" t="s">
        <v>160</v>
      </c>
      <c r="E433" s="228" t="s">
        <v>21</v>
      </c>
      <c r="F433" s="229" t="s">
        <v>875</v>
      </c>
      <c r="G433" s="227"/>
      <c r="H433" s="228" t="s">
        <v>21</v>
      </c>
      <c r="I433" s="230"/>
      <c r="J433" s="227"/>
      <c r="K433" s="227"/>
      <c r="L433" s="231"/>
      <c r="M433" s="232"/>
      <c r="N433" s="233"/>
      <c r="O433" s="233"/>
      <c r="P433" s="233"/>
      <c r="Q433" s="233"/>
      <c r="R433" s="233"/>
      <c r="S433" s="233"/>
      <c r="T433" s="23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5" t="s">
        <v>160</v>
      </c>
      <c r="AU433" s="235" t="s">
        <v>86</v>
      </c>
      <c r="AV433" s="13" t="s">
        <v>84</v>
      </c>
      <c r="AW433" s="13" t="s">
        <v>36</v>
      </c>
      <c r="AX433" s="13" t="s">
        <v>76</v>
      </c>
      <c r="AY433" s="235" t="s">
        <v>129</v>
      </c>
    </row>
    <row r="434" s="14" customFormat="1">
      <c r="A434" s="14"/>
      <c r="B434" s="236"/>
      <c r="C434" s="237"/>
      <c r="D434" s="219" t="s">
        <v>160</v>
      </c>
      <c r="E434" s="238" t="s">
        <v>21</v>
      </c>
      <c r="F434" s="239" t="s">
        <v>883</v>
      </c>
      <c r="G434" s="237"/>
      <c r="H434" s="240">
        <v>11.529999999999999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160</v>
      </c>
      <c r="AU434" s="246" t="s">
        <v>86</v>
      </c>
      <c r="AV434" s="14" t="s">
        <v>86</v>
      </c>
      <c r="AW434" s="14" t="s">
        <v>36</v>
      </c>
      <c r="AX434" s="14" t="s">
        <v>76</v>
      </c>
      <c r="AY434" s="246" t="s">
        <v>129</v>
      </c>
    </row>
    <row r="435" s="13" customFormat="1">
      <c r="A435" s="13"/>
      <c r="B435" s="226"/>
      <c r="C435" s="227"/>
      <c r="D435" s="219" t="s">
        <v>160</v>
      </c>
      <c r="E435" s="228" t="s">
        <v>21</v>
      </c>
      <c r="F435" s="229" t="s">
        <v>875</v>
      </c>
      <c r="G435" s="227"/>
      <c r="H435" s="228" t="s">
        <v>21</v>
      </c>
      <c r="I435" s="230"/>
      <c r="J435" s="227"/>
      <c r="K435" s="227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160</v>
      </c>
      <c r="AU435" s="235" t="s">
        <v>86</v>
      </c>
      <c r="AV435" s="13" t="s">
        <v>84</v>
      </c>
      <c r="AW435" s="13" t="s">
        <v>36</v>
      </c>
      <c r="AX435" s="13" t="s">
        <v>76</v>
      </c>
      <c r="AY435" s="235" t="s">
        <v>129</v>
      </c>
    </row>
    <row r="436" s="14" customFormat="1">
      <c r="A436" s="14"/>
      <c r="B436" s="236"/>
      <c r="C436" s="237"/>
      <c r="D436" s="219" t="s">
        <v>160</v>
      </c>
      <c r="E436" s="238" t="s">
        <v>21</v>
      </c>
      <c r="F436" s="239" t="s">
        <v>884</v>
      </c>
      <c r="G436" s="237"/>
      <c r="H436" s="240">
        <v>23.719999999999999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160</v>
      </c>
      <c r="AU436" s="246" t="s">
        <v>86</v>
      </c>
      <c r="AV436" s="14" t="s">
        <v>86</v>
      </c>
      <c r="AW436" s="14" t="s">
        <v>36</v>
      </c>
      <c r="AX436" s="14" t="s">
        <v>76</v>
      </c>
      <c r="AY436" s="246" t="s">
        <v>129</v>
      </c>
    </row>
    <row r="437" s="13" customFormat="1">
      <c r="A437" s="13"/>
      <c r="B437" s="226"/>
      <c r="C437" s="227"/>
      <c r="D437" s="219" t="s">
        <v>160</v>
      </c>
      <c r="E437" s="228" t="s">
        <v>21</v>
      </c>
      <c r="F437" s="229" t="s">
        <v>171</v>
      </c>
      <c r="G437" s="227"/>
      <c r="H437" s="228" t="s">
        <v>21</v>
      </c>
      <c r="I437" s="230"/>
      <c r="J437" s="227"/>
      <c r="K437" s="227"/>
      <c r="L437" s="231"/>
      <c r="M437" s="232"/>
      <c r="N437" s="233"/>
      <c r="O437" s="233"/>
      <c r="P437" s="233"/>
      <c r="Q437" s="233"/>
      <c r="R437" s="233"/>
      <c r="S437" s="233"/>
      <c r="T437" s="23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5" t="s">
        <v>160</v>
      </c>
      <c r="AU437" s="235" t="s">
        <v>86</v>
      </c>
      <c r="AV437" s="13" t="s">
        <v>84</v>
      </c>
      <c r="AW437" s="13" t="s">
        <v>36</v>
      </c>
      <c r="AX437" s="13" t="s">
        <v>76</v>
      </c>
      <c r="AY437" s="235" t="s">
        <v>129</v>
      </c>
    </row>
    <row r="438" s="14" customFormat="1">
      <c r="A438" s="14"/>
      <c r="B438" s="236"/>
      <c r="C438" s="237"/>
      <c r="D438" s="219" t="s">
        <v>160</v>
      </c>
      <c r="E438" s="238" t="s">
        <v>21</v>
      </c>
      <c r="F438" s="239" t="s">
        <v>883</v>
      </c>
      <c r="G438" s="237"/>
      <c r="H438" s="240">
        <v>11.529999999999999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6" t="s">
        <v>160</v>
      </c>
      <c r="AU438" s="246" t="s">
        <v>86</v>
      </c>
      <c r="AV438" s="14" t="s">
        <v>86</v>
      </c>
      <c r="AW438" s="14" t="s">
        <v>36</v>
      </c>
      <c r="AX438" s="14" t="s">
        <v>76</v>
      </c>
      <c r="AY438" s="246" t="s">
        <v>129</v>
      </c>
    </row>
    <row r="439" s="13" customFormat="1">
      <c r="A439" s="13"/>
      <c r="B439" s="226"/>
      <c r="C439" s="227"/>
      <c r="D439" s="219" t="s">
        <v>160</v>
      </c>
      <c r="E439" s="228" t="s">
        <v>21</v>
      </c>
      <c r="F439" s="229" t="s">
        <v>885</v>
      </c>
      <c r="G439" s="227"/>
      <c r="H439" s="228" t="s">
        <v>21</v>
      </c>
      <c r="I439" s="230"/>
      <c r="J439" s="227"/>
      <c r="K439" s="227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160</v>
      </c>
      <c r="AU439" s="235" t="s">
        <v>86</v>
      </c>
      <c r="AV439" s="13" t="s">
        <v>84</v>
      </c>
      <c r="AW439" s="13" t="s">
        <v>36</v>
      </c>
      <c r="AX439" s="13" t="s">
        <v>76</v>
      </c>
      <c r="AY439" s="235" t="s">
        <v>129</v>
      </c>
    </row>
    <row r="440" s="14" customFormat="1">
      <c r="A440" s="14"/>
      <c r="B440" s="236"/>
      <c r="C440" s="237"/>
      <c r="D440" s="219" t="s">
        <v>160</v>
      </c>
      <c r="E440" s="238" t="s">
        <v>21</v>
      </c>
      <c r="F440" s="239" t="s">
        <v>886</v>
      </c>
      <c r="G440" s="237"/>
      <c r="H440" s="240">
        <v>17.66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6" t="s">
        <v>160</v>
      </c>
      <c r="AU440" s="246" t="s">
        <v>86</v>
      </c>
      <c r="AV440" s="14" t="s">
        <v>86</v>
      </c>
      <c r="AW440" s="14" t="s">
        <v>36</v>
      </c>
      <c r="AX440" s="14" t="s">
        <v>76</v>
      </c>
      <c r="AY440" s="246" t="s">
        <v>129</v>
      </c>
    </row>
    <row r="441" s="13" customFormat="1">
      <c r="A441" s="13"/>
      <c r="B441" s="226"/>
      <c r="C441" s="227"/>
      <c r="D441" s="219" t="s">
        <v>160</v>
      </c>
      <c r="E441" s="228" t="s">
        <v>21</v>
      </c>
      <c r="F441" s="229" t="s">
        <v>885</v>
      </c>
      <c r="G441" s="227"/>
      <c r="H441" s="228" t="s">
        <v>21</v>
      </c>
      <c r="I441" s="230"/>
      <c r="J441" s="227"/>
      <c r="K441" s="227"/>
      <c r="L441" s="231"/>
      <c r="M441" s="232"/>
      <c r="N441" s="233"/>
      <c r="O441" s="233"/>
      <c r="P441" s="233"/>
      <c r="Q441" s="233"/>
      <c r="R441" s="233"/>
      <c r="S441" s="233"/>
      <c r="T441" s="23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5" t="s">
        <v>160</v>
      </c>
      <c r="AU441" s="235" t="s">
        <v>86</v>
      </c>
      <c r="AV441" s="13" t="s">
        <v>84</v>
      </c>
      <c r="AW441" s="13" t="s">
        <v>36</v>
      </c>
      <c r="AX441" s="13" t="s">
        <v>76</v>
      </c>
      <c r="AY441" s="235" t="s">
        <v>129</v>
      </c>
    </row>
    <row r="442" s="14" customFormat="1">
      <c r="A442" s="14"/>
      <c r="B442" s="236"/>
      <c r="C442" s="237"/>
      <c r="D442" s="219" t="s">
        <v>160</v>
      </c>
      <c r="E442" s="238" t="s">
        <v>21</v>
      </c>
      <c r="F442" s="239" t="s">
        <v>887</v>
      </c>
      <c r="G442" s="237"/>
      <c r="H442" s="240">
        <v>31.359999999999999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46" t="s">
        <v>160</v>
      </c>
      <c r="AU442" s="246" t="s">
        <v>86</v>
      </c>
      <c r="AV442" s="14" t="s">
        <v>86</v>
      </c>
      <c r="AW442" s="14" t="s">
        <v>36</v>
      </c>
      <c r="AX442" s="14" t="s">
        <v>76</v>
      </c>
      <c r="AY442" s="246" t="s">
        <v>129</v>
      </c>
    </row>
    <row r="443" s="13" customFormat="1">
      <c r="A443" s="13"/>
      <c r="B443" s="226"/>
      <c r="C443" s="227"/>
      <c r="D443" s="219" t="s">
        <v>160</v>
      </c>
      <c r="E443" s="228" t="s">
        <v>21</v>
      </c>
      <c r="F443" s="229" t="s">
        <v>171</v>
      </c>
      <c r="G443" s="227"/>
      <c r="H443" s="228" t="s">
        <v>21</v>
      </c>
      <c r="I443" s="230"/>
      <c r="J443" s="227"/>
      <c r="K443" s="227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160</v>
      </c>
      <c r="AU443" s="235" t="s">
        <v>86</v>
      </c>
      <c r="AV443" s="13" t="s">
        <v>84</v>
      </c>
      <c r="AW443" s="13" t="s">
        <v>36</v>
      </c>
      <c r="AX443" s="13" t="s">
        <v>76</v>
      </c>
      <c r="AY443" s="235" t="s">
        <v>129</v>
      </c>
    </row>
    <row r="444" s="14" customFormat="1">
      <c r="A444" s="14"/>
      <c r="B444" s="236"/>
      <c r="C444" s="237"/>
      <c r="D444" s="219" t="s">
        <v>160</v>
      </c>
      <c r="E444" s="238" t="s">
        <v>21</v>
      </c>
      <c r="F444" s="239" t="s">
        <v>888</v>
      </c>
      <c r="G444" s="237"/>
      <c r="H444" s="240">
        <v>19.420000000000002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160</v>
      </c>
      <c r="AU444" s="246" t="s">
        <v>86</v>
      </c>
      <c r="AV444" s="14" t="s">
        <v>86</v>
      </c>
      <c r="AW444" s="14" t="s">
        <v>36</v>
      </c>
      <c r="AX444" s="14" t="s">
        <v>76</v>
      </c>
      <c r="AY444" s="246" t="s">
        <v>129</v>
      </c>
    </row>
    <row r="445" s="13" customFormat="1">
      <c r="A445" s="13"/>
      <c r="B445" s="226"/>
      <c r="C445" s="227"/>
      <c r="D445" s="219" t="s">
        <v>160</v>
      </c>
      <c r="E445" s="228" t="s">
        <v>21</v>
      </c>
      <c r="F445" s="229" t="s">
        <v>179</v>
      </c>
      <c r="G445" s="227"/>
      <c r="H445" s="228" t="s">
        <v>21</v>
      </c>
      <c r="I445" s="230"/>
      <c r="J445" s="227"/>
      <c r="K445" s="227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160</v>
      </c>
      <c r="AU445" s="235" t="s">
        <v>86</v>
      </c>
      <c r="AV445" s="13" t="s">
        <v>84</v>
      </c>
      <c r="AW445" s="13" t="s">
        <v>36</v>
      </c>
      <c r="AX445" s="13" t="s">
        <v>76</v>
      </c>
      <c r="AY445" s="235" t="s">
        <v>129</v>
      </c>
    </row>
    <row r="446" s="14" customFormat="1">
      <c r="A446" s="14"/>
      <c r="B446" s="236"/>
      <c r="C446" s="237"/>
      <c r="D446" s="219" t="s">
        <v>160</v>
      </c>
      <c r="E446" s="238" t="s">
        <v>21</v>
      </c>
      <c r="F446" s="239" t="s">
        <v>889</v>
      </c>
      <c r="G446" s="237"/>
      <c r="H446" s="240">
        <v>2.5800000000000001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160</v>
      </c>
      <c r="AU446" s="246" t="s">
        <v>86</v>
      </c>
      <c r="AV446" s="14" t="s">
        <v>86</v>
      </c>
      <c r="AW446" s="14" t="s">
        <v>36</v>
      </c>
      <c r="AX446" s="14" t="s">
        <v>76</v>
      </c>
      <c r="AY446" s="246" t="s">
        <v>129</v>
      </c>
    </row>
    <row r="447" s="13" customFormat="1">
      <c r="A447" s="13"/>
      <c r="B447" s="226"/>
      <c r="C447" s="227"/>
      <c r="D447" s="219" t="s">
        <v>160</v>
      </c>
      <c r="E447" s="228" t="s">
        <v>21</v>
      </c>
      <c r="F447" s="229" t="s">
        <v>890</v>
      </c>
      <c r="G447" s="227"/>
      <c r="H447" s="228" t="s">
        <v>21</v>
      </c>
      <c r="I447" s="230"/>
      <c r="J447" s="227"/>
      <c r="K447" s="227"/>
      <c r="L447" s="231"/>
      <c r="M447" s="232"/>
      <c r="N447" s="233"/>
      <c r="O447" s="233"/>
      <c r="P447" s="233"/>
      <c r="Q447" s="233"/>
      <c r="R447" s="233"/>
      <c r="S447" s="233"/>
      <c r="T447" s="23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5" t="s">
        <v>160</v>
      </c>
      <c r="AU447" s="235" t="s">
        <v>86</v>
      </c>
      <c r="AV447" s="13" t="s">
        <v>84</v>
      </c>
      <c r="AW447" s="13" t="s">
        <v>36</v>
      </c>
      <c r="AX447" s="13" t="s">
        <v>76</v>
      </c>
      <c r="AY447" s="235" t="s">
        <v>129</v>
      </c>
    </row>
    <row r="448" s="14" customFormat="1">
      <c r="A448" s="14"/>
      <c r="B448" s="236"/>
      <c r="C448" s="237"/>
      <c r="D448" s="219" t="s">
        <v>160</v>
      </c>
      <c r="E448" s="238" t="s">
        <v>21</v>
      </c>
      <c r="F448" s="239" t="s">
        <v>891</v>
      </c>
      <c r="G448" s="237"/>
      <c r="H448" s="240">
        <v>7.6799999999999997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6" t="s">
        <v>160</v>
      </c>
      <c r="AU448" s="246" t="s">
        <v>86</v>
      </c>
      <c r="AV448" s="14" t="s">
        <v>86</v>
      </c>
      <c r="AW448" s="14" t="s">
        <v>36</v>
      </c>
      <c r="AX448" s="14" t="s">
        <v>76</v>
      </c>
      <c r="AY448" s="246" t="s">
        <v>129</v>
      </c>
    </row>
    <row r="449" s="13" customFormat="1">
      <c r="A449" s="13"/>
      <c r="B449" s="226"/>
      <c r="C449" s="227"/>
      <c r="D449" s="219" t="s">
        <v>160</v>
      </c>
      <c r="E449" s="228" t="s">
        <v>21</v>
      </c>
      <c r="F449" s="229" t="s">
        <v>890</v>
      </c>
      <c r="G449" s="227"/>
      <c r="H449" s="228" t="s">
        <v>21</v>
      </c>
      <c r="I449" s="230"/>
      <c r="J449" s="227"/>
      <c r="K449" s="227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160</v>
      </c>
      <c r="AU449" s="235" t="s">
        <v>86</v>
      </c>
      <c r="AV449" s="13" t="s">
        <v>84</v>
      </c>
      <c r="AW449" s="13" t="s">
        <v>36</v>
      </c>
      <c r="AX449" s="13" t="s">
        <v>76</v>
      </c>
      <c r="AY449" s="235" t="s">
        <v>129</v>
      </c>
    </row>
    <row r="450" s="14" customFormat="1">
      <c r="A450" s="14"/>
      <c r="B450" s="236"/>
      <c r="C450" s="237"/>
      <c r="D450" s="219" t="s">
        <v>160</v>
      </c>
      <c r="E450" s="238" t="s">
        <v>21</v>
      </c>
      <c r="F450" s="239" t="s">
        <v>892</v>
      </c>
      <c r="G450" s="237"/>
      <c r="H450" s="240">
        <v>7.9800000000000004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160</v>
      </c>
      <c r="AU450" s="246" t="s">
        <v>86</v>
      </c>
      <c r="AV450" s="14" t="s">
        <v>86</v>
      </c>
      <c r="AW450" s="14" t="s">
        <v>36</v>
      </c>
      <c r="AX450" s="14" t="s">
        <v>76</v>
      </c>
      <c r="AY450" s="246" t="s">
        <v>129</v>
      </c>
    </row>
    <row r="451" s="13" customFormat="1">
      <c r="A451" s="13"/>
      <c r="B451" s="226"/>
      <c r="C451" s="227"/>
      <c r="D451" s="219" t="s">
        <v>160</v>
      </c>
      <c r="E451" s="228" t="s">
        <v>21</v>
      </c>
      <c r="F451" s="229" t="s">
        <v>171</v>
      </c>
      <c r="G451" s="227"/>
      <c r="H451" s="228" t="s">
        <v>21</v>
      </c>
      <c r="I451" s="230"/>
      <c r="J451" s="227"/>
      <c r="K451" s="227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160</v>
      </c>
      <c r="AU451" s="235" t="s">
        <v>86</v>
      </c>
      <c r="AV451" s="13" t="s">
        <v>84</v>
      </c>
      <c r="AW451" s="13" t="s">
        <v>36</v>
      </c>
      <c r="AX451" s="13" t="s">
        <v>76</v>
      </c>
      <c r="AY451" s="235" t="s">
        <v>129</v>
      </c>
    </row>
    <row r="452" s="14" customFormat="1">
      <c r="A452" s="14"/>
      <c r="B452" s="236"/>
      <c r="C452" s="237"/>
      <c r="D452" s="219" t="s">
        <v>160</v>
      </c>
      <c r="E452" s="238" t="s">
        <v>21</v>
      </c>
      <c r="F452" s="239" t="s">
        <v>180</v>
      </c>
      <c r="G452" s="237"/>
      <c r="H452" s="240">
        <v>1.26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6" t="s">
        <v>160</v>
      </c>
      <c r="AU452" s="246" t="s">
        <v>86</v>
      </c>
      <c r="AV452" s="14" t="s">
        <v>86</v>
      </c>
      <c r="AW452" s="14" t="s">
        <v>36</v>
      </c>
      <c r="AX452" s="14" t="s">
        <v>76</v>
      </c>
      <c r="AY452" s="246" t="s">
        <v>129</v>
      </c>
    </row>
    <row r="453" s="13" customFormat="1">
      <c r="A453" s="13"/>
      <c r="B453" s="226"/>
      <c r="C453" s="227"/>
      <c r="D453" s="219" t="s">
        <v>160</v>
      </c>
      <c r="E453" s="228" t="s">
        <v>21</v>
      </c>
      <c r="F453" s="229" t="s">
        <v>177</v>
      </c>
      <c r="G453" s="227"/>
      <c r="H453" s="228" t="s">
        <v>21</v>
      </c>
      <c r="I453" s="230"/>
      <c r="J453" s="227"/>
      <c r="K453" s="227"/>
      <c r="L453" s="231"/>
      <c r="M453" s="232"/>
      <c r="N453" s="233"/>
      <c r="O453" s="233"/>
      <c r="P453" s="233"/>
      <c r="Q453" s="233"/>
      <c r="R453" s="233"/>
      <c r="S453" s="233"/>
      <c r="T453" s="23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5" t="s">
        <v>160</v>
      </c>
      <c r="AU453" s="235" t="s">
        <v>86</v>
      </c>
      <c r="AV453" s="13" t="s">
        <v>84</v>
      </c>
      <c r="AW453" s="13" t="s">
        <v>36</v>
      </c>
      <c r="AX453" s="13" t="s">
        <v>76</v>
      </c>
      <c r="AY453" s="235" t="s">
        <v>129</v>
      </c>
    </row>
    <row r="454" s="14" customFormat="1">
      <c r="A454" s="14"/>
      <c r="B454" s="236"/>
      <c r="C454" s="237"/>
      <c r="D454" s="219" t="s">
        <v>160</v>
      </c>
      <c r="E454" s="238" t="s">
        <v>21</v>
      </c>
      <c r="F454" s="239" t="s">
        <v>178</v>
      </c>
      <c r="G454" s="237"/>
      <c r="H454" s="240">
        <v>7.0199999999999996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6" t="s">
        <v>160</v>
      </c>
      <c r="AU454" s="246" t="s">
        <v>86</v>
      </c>
      <c r="AV454" s="14" t="s">
        <v>86</v>
      </c>
      <c r="AW454" s="14" t="s">
        <v>36</v>
      </c>
      <c r="AX454" s="14" t="s">
        <v>76</v>
      </c>
      <c r="AY454" s="246" t="s">
        <v>129</v>
      </c>
    </row>
    <row r="455" s="13" customFormat="1">
      <c r="A455" s="13"/>
      <c r="B455" s="226"/>
      <c r="C455" s="227"/>
      <c r="D455" s="219" t="s">
        <v>160</v>
      </c>
      <c r="E455" s="228" t="s">
        <v>21</v>
      </c>
      <c r="F455" s="229" t="s">
        <v>893</v>
      </c>
      <c r="G455" s="227"/>
      <c r="H455" s="228" t="s">
        <v>21</v>
      </c>
      <c r="I455" s="230"/>
      <c r="J455" s="227"/>
      <c r="K455" s="227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160</v>
      </c>
      <c r="AU455" s="235" t="s">
        <v>86</v>
      </c>
      <c r="AV455" s="13" t="s">
        <v>84</v>
      </c>
      <c r="AW455" s="13" t="s">
        <v>36</v>
      </c>
      <c r="AX455" s="13" t="s">
        <v>76</v>
      </c>
      <c r="AY455" s="235" t="s">
        <v>129</v>
      </c>
    </row>
    <row r="456" s="14" customFormat="1">
      <c r="A456" s="14"/>
      <c r="B456" s="236"/>
      <c r="C456" s="237"/>
      <c r="D456" s="219" t="s">
        <v>160</v>
      </c>
      <c r="E456" s="238" t="s">
        <v>21</v>
      </c>
      <c r="F456" s="239" t="s">
        <v>894</v>
      </c>
      <c r="G456" s="237"/>
      <c r="H456" s="240">
        <v>22.66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6" t="s">
        <v>160</v>
      </c>
      <c r="AU456" s="246" t="s">
        <v>86</v>
      </c>
      <c r="AV456" s="14" t="s">
        <v>86</v>
      </c>
      <c r="AW456" s="14" t="s">
        <v>36</v>
      </c>
      <c r="AX456" s="14" t="s">
        <v>76</v>
      </c>
      <c r="AY456" s="246" t="s">
        <v>129</v>
      </c>
    </row>
    <row r="457" s="15" customFormat="1">
      <c r="A457" s="15"/>
      <c r="B457" s="247"/>
      <c r="C457" s="248"/>
      <c r="D457" s="219" t="s">
        <v>160</v>
      </c>
      <c r="E457" s="249" t="s">
        <v>21</v>
      </c>
      <c r="F457" s="250" t="s">
        <v>181</v>
      </c>
      <c r="G457" s="248"/>
      <c r="H457" s="251">
        <v>341.49000000000001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7" t="s">
        <v>160</v>
      </c>
      <c r="AU457" s="257" t="s">
        <v>86</v>
      </c>
      <c r="AV457" s="15" t="s">
        <v>137</v>
      </c>
      <c r="AW457" s="15" t="s">
        <v>36</v>
      </c>
      <c r="AX457" s="15" t="s">
        <v>84</v>
      </c>
      <c r="AY457" s="257" t="s">
        <v>129</v>
      </c>
    </row>
    <row r="458" s="2" customFormat="1" ht="16.5" customHeight="1">
      <c r="A458" s="40"/>
      <c r="B458" s="41"/>
      <c r="C458" s="206" t="s">
        <v>655</v>
      </c>
      <c r="D458" s="206" t="s">
        <v>132</v>
      </c>
      <c r="E458" s="207" t="s">
        <v>770</v>
      </c>
      <c r="F458" s="208" t="s">
        <v>771</v>
      </c>
      <c r="G458" s="209" t="s">
        <v>156</v>
      </c>
      <c r="H458" s="210">
        <v>341.49000000000001</v>
      </c>
      <c r="I458" s="211"/>
      <c r="J458" s="212">
        <f>ROUND(I458*H458,2)</f>
        <v>0</v>
      </c>
      <c r="K458" s="208" t="s">
        <v>136</v>
      </c>
      <c r="L458" s="46"/>
      <c r="M458" s="213" t="s">
        <v>21</v>
      </c>
      <c r="N458" s="214" t="s">
        <v>47</v>
      </c>
      <c r="O458" s="86"/>
      <c r="P458" s="215">
        <f>O458*H458</f>
        <v>0</v>
      </c>
      <c r="Q458" s="215">
        <v>0</v>
      </c>
      <c r="R458" s="215">
        <f>Q458*H458</f>
        <v>0</v>
      </c>
      <c r="S458" s="215">
        <v>0</v>
      </c>
      <c r="T458" s="216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7" t="s">
        <v>241</v>
      </c>
      <c r="AT458" s="217" t="s">
        <v>132</v>
      </c>
      <c r="AU458" s="217" t="s">
        <v>86</v>
      </c>
      <c r="AY458" s="19" t="s">
        <v>129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9" t="s">
        <v>84</v>
      </c>
      <c r="BK458" s="218">
        <f>ROUND(I458*H458,2)</f>
        <v>0</v>
      </c>
      <c r="BL458" s="19" t="s">
        <v>241</v>
      </c>
      <c r="BM458" s="217" t="s">
        <v>772</v>
      </c>
    </row>
    <row r="459" s="2" customFormat="1">
      <c r="A459" s="40"/>
      <c r="B459" s="41"/>
      <c r="C459" s="42"/>
      <c r="D459" s="219" t="s">
        <v>139</v>
      </c>
      <c r="E459" s="42"/>
      <c r="F459" s="220" t="s">
        <v>773</v>
      </c>
      <c r="G459" s="42"/>
      <c r="H459" s="42"/>
      <c r="I459" s="221"/>
      <c r="J459" s="42"/>
      <c r="K459" s="42"/>
      <c r="L459" s="46"/>
      <c r="M459" s="222"/>
      <c r="N459" s="223"/>
      <c r="O459" s="86"/>
      <c r="P459" s="86"/>
      <c r="Q459" s="86"/>
      <c r="R459" s="86"/>
      <c r="S459" s="86"/>
      <c r="T459" s="87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T459" s="19" t="s">
        <v>139</v>
      </c>
      <c r="AU459" s="19" t="s">
        <v>86</v>
      </c>
    </row>
    <row r="460" s="2" customFormat="1">
      <c r="A460" s="40"/>
      <c r="B460" s="41"/>
      <c r="C460" s="42"/>
      <c r="D460" s="224" t="s">
        <v>141</v>
      </c>
      <c r="E460" s="42"/>
      <c r="F460" s="225" t="s">
        <v>774</v>
      </c>
      <c r="G460" s="42"/>
      <c r="H460" s="42"/>
      <c r="I460" s="221"/>
      <c r="J460" s="42"/>
      <c r="K460" s="42"/>
      <c r="L460" s="46"/>
      <c r="M460" s="222"/>
      <c r="N460" s="223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141</v>
      </c>
      <c r="AU460" s="19" t="s">
        <v>86</v>
      </c>
    </row>
    <row r="461" s="13" customFormat="1">
      <c r="A461" s="13"/>
      <c r="B461" s="226"/>
      <c r="C461" s="227"/>
      <c r="D461" s="219" t="s">
        <v>160</v>
      </c>
      <c r="E461" s="228" t="s">
        <v>21</v>
      </c>
      <c r="F461" s="229" t="s">
        <v>168</v>
      </c>
      <c r="G461" s="227"/>
      <c r="H461" s="228" t="s">
        <v>21</v>
      </c>
      <c r="I461" s="230"/>
      <c r="J461" s="227"/>
      <c r="K461" s="227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160</v>
      </c>
      <c r="AU461" s="235" t="s">
        <v>86</v>
      </c>
      <c r="AV461" s="13" t="s">
        <v>84</v>
      </c>
      <c r="AW461" s="13" t="s">
        <v>36</v>
      </c>
      <c r="AX461" s="13" t="s">
        <v>76</v>
      </c>
      <c r="AY461" s="235" t="s">
        <v>129</v>
      </c>
    </row>
    <row r="462" s="14" customFormat="1">
      <c r="A462" s="14"/>
      <c r="B462" s="236"/>
      <c r="C462" s="237"/>
      <c r="D462" s="219" t="s">
        <v>160</v>
      </c>
      <c r="E462" s="238" t="s">
        <v>21</v>
      </c>
      <c r="F462" s="239" t="s">
        <v>167</v>
      </c>
      <c r="G462" s="237"/>
      <c r="H462" s="240">
        <v>17.600000000000001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6" t="s">
        <v>160</v>
      </c>
      <c r="AU462" s="246" t="s">
        <v>86</v>
      </c>
      <c r="AV462" s="14" t="s">
        <v>86</v>
      </c>
      <c r="AW462" s="14" t="s">
        <v>36</v>
      </c>
      <c r="AX462" s="14" t="s">
        <v>76</v>
      </c>
      <c r="AY462" s="246" t="s">
        <v>129</v>
      </c>
    </row>
    <row r="463" s="13" customFormat="1">
      <c r="A463" s="13"/>
      <c r="B463" s="226"/>
      <c r="C463" s="227"/>
      <c r="D463" s="219" t="s">
        <v>160</v>
      </c>
      <c r="E463" s="228" t="s">
        <v>21</v>
      </c>
      <c r="F463" s="229" t="s">
        <v>168</v>
      </c>
      <c r="G463" s="227"/>
      <c r="H463" s="228" t="s">
        <v>21</v>
      </c>
      <c r="I463" s="230"/>
      <c r="J463" s="227"/>
      <c r="K463" s="227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160</v>
      </c>
      <c r="AU463" s="235" t="s">
        <v>86</v>
      </c>
      <c r="AV463" s="13" t="s">
        <v>84</v>
      </c>
      <c r="AW463" s="13" t="s">
        <v>36</v>
      </c>
      <c r="AX463" s="13" t="s">
        <v>76</v>
      </c>
      <c r="AY463" s="235" t="s">
        <v>129</v>
      </c>
    </row>
    <row r="464" s="14" customFormat="1">
      <c r="A464" s="14"/>
      <c r="B464" s="236"/>
      <c r="C464" s="237"/>
      <c r="D464" s="219" t="s">
        <v>160</v>
      </c>
      <c r="E464" s="238" t="s">
        <v>21</v>
      </c>
      <c r="F464" s="239" t="s">
        <v>871</v>
      </c>
      <c r="G464" s="237"/>
      <c r="H464" s="240">
        <v>16.989999999999998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6" t="s">
        <v>160</v>
      </c>
      <c r="AU464" s="246" t="s">
        <v>86</v>
      </c>
      <c r="AV464" s="14" t="s">
        <v>86</v>
      </c>
      <c r="AW464" s="14" t="s">
        <v>36</v>
      </c>
      <c r="AX464" s="14" t="s">
        <v>76</v>
      </c>
      <c r="AY464" s="246" t="s">
        <v>129</v>
      </c>
    </row>
    <row r="465" s="13" customFormat="1">
      <c r="A465" s="13"/>
      <c r="B465" s="226"/>
      <c r="C465" s="227"/>
      <c r="D465" s="219" t="s">
        <v>160</v>
      </c>
      <c r="E465" s="228" t="s">
        <v>21</v>
      </c>
      <c r="F465" s="229" t="s">
        <v>168</v>
      </c>
      <c r="G465" s="227"/>
      <c r="H465" s="228" t="s">
        <v>21</v>
      </c>
      <c r="I465" s="230"/>
      <c r="J465" s="227"/>
      <c r="K465" s="227"/>
      <c r="L465" s="231"/>
      <c r="M465" s="232"/>
      <c r="N465" s="233"/>
      <c r="O465" s="233"/>
      <c r="P465" s="233"/>
      <c r="Q465" s="233"/>
      <c r="R465" s="233"/>
      <c r="S465" s="233"/>
      <c r="T465" s="23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5" t="s">
        <v>160</v>
      </c>
      <c r="AU465" s="235" t="s">
        <v>86</v>
      </c>
      <c r="AV465" s="13" t="s">
        <v>84</v>
      </c>
      <c r="AW465" s="13" t="s">
        <v>36</v>
      </c>
      <c r="AX465" s="13" t="s">
        <v>76</v>
      </c>
      <c r="AY465" s="235" t="s">
        <v>129</v>
      </c>
    </row>
    <row r="466" s="14" customFormat="1">
      <c r="A466" s="14"/>
      <c r="B466" s="236"/>
      <c r="C466" s="237"/>
      <c r="D466" s="219" t="s">
        <v>160</v>
      </c>
      <c r="E466" s="238" t="s">
        <v>21</v>
      </c>
      <c r="F466" s="239" t="s">
        <v>872</v>
      </c>
      <c r="G466" s="237"/>
      <c r="H466" s="240">
        <v>14.92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6" t="s">
        <v>160</v>
      </c>
      <c r="AU466" s="246" t="s">
        <v>86</v>
      </c>
      <c r="AV466" s="14" t="s">
        <v>86</v>
      </c>
      <c r="AW466" s="14" t="s">
        <v>36</v>
      </c>
      <c r="AX466" s="14" t="s">
        <v>76</v>
      </c>
      <c r="AY466" s="246" t="s">
        <v>129</v>
      </c>
    </row>
    <row r="467" s="13" customFormat="1">
      <c r="A467" s="13"/>
      <c r="B467" s="226"/>
      <c r="C467" s="227"/>
      <c r="D467" s="219" t="s">
        <v>160</v>
      </c>
      <c r="E467" s="228" t="s">
        <v>21</v>
      </c>
      <c r="F467" s="229" t="s">
        <v>163</v>
      </c>
      <c r="G467" s="227"/>
      <c r="H467" s="228" t="s">
        <v>21</v>
      </c>
      <c r="I467" s="230"/>
      <c r="J467" s="227"/>
      <c r="K467" s="227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160</v>
      </c>
      <c r="AU467" s="235" t="s">
        <v>86</v>
      </c>
      <c r="AV467" s="13" t="s">
        <v>84</v>
      </c>
      <c r="AW467" s="13" t="s">
        <v>36</v>
      </c>
      <c r="AX467" s="13" t="s">
        <v>76</v>
      </c>
      <c r="AY467" s="235" t="s">
        <v>129</v>
      </c>
    </row>
    <row r="468" s="14" customFormat="1">
      <c r="A468" s="14"/>
      <c r="B468" s="236"/>
      <c r="C468" s="237"/>
      <c r="D468" s="219" t="s">
        <v>160</v>
      </c>
      <c r="E468" s="238" t="s">
        <v>21</v>
      </c>
      <c r="F468" s="239" t="s">
        <v>873</v>
      </c>
      <c r="G468" s="237"/>
      <c r="H468" s="240">
        <v>8.5999999999999996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6" t="s">
        <v>160</v>
      </c>
      <c r="AU468" s="246" t="s">
        <v>86</v>
      </c>
      <c r="AV468" s="14" t="s">
        <v>86</v>
      </c>
      <c r="AW468" s="14" t="s">
        <v>36</v>
      </c>
      <c r="AX468" s="14" t="s">
        <v>76</v>
      </c>
      <c r="AY468" s="246" t="s">
        <v>129</v>
      </c>
    </row>
    <row r="469" s="13" customFormat="1">
      <c r="A469" s="13"/>
      <c r="B469" s="226"/>
      <c r="C469" s="227"/>
      <c r="D469" s="219" t="s">
        <v>160</v>
      </c>
      <c r="E469" s="228" t="s">
        <v>21</v>
      </c>
      <c r="F469" s="229" t="s">
        <v>163</v>
      </c>
      <c r="G469" s="227"/>
      <c r="H469" s="228" t="s">
        <v>21</v>
      </c>
      <c r="I469" s="230"/>
      <c r="J469" s="227"/>
      <c r="K469" s="227"/>
      <c r="L469" s="231"/>
      <c r="M469" s="232"/>
      <c r="N469" s="233"/>
      <c r="O469" s="233"/>
      <c r="P469" s="233"/>
      <c r="Q469" s="233"/>
      <c r="R469" s="233"/>
      <c r="S469" s="233"/>
      <c r="T469" s="23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5" t="s">
        <v>160</v>
      </c>
      <c r="AU469" s="235" t="s">
        <v>86</v>
      </c>
      <c r="AV469" s="13" t="s">
        <v>84</v>
      </c>
      <c r="AW469" s="13" t="s">
        <v>36</v>
      </c>
      <c r="AX469" s="13" t="s">
        <v>76</v>
      </c>
      <c r="AY469" s="235" t="s">
        <v>129</v>
      </c>
    </row>
    <row r="470" s="14" customFormat="1">
      <c r="A470" s="14"/>
      <c r="B470" s="236"/>
      <c r="C470" s="237"/>
      <c r="D470" s="219" t="s">
        <v>160</v>
      </c>
      <c r="E470" s="238" t="s">
        <v>21</v>
      </c>
      <c r="F470" s="239" t="s">
        <v>874</v>
      </c>
      <c r="G470" s="237"/>
      <c r="H470" s="240">
        <v>6.7599999999999998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160</v>
      </c>
      <c r="AU470" s="246" t="s">
        <v>86</v>
      </c>
      <c r="AV470" s="14" t="s">
        <v>86</v>
      </c>
      <c r="AW470" s="14" t="s">
        <v>36</v>
      </c>
      <c r="AX470" s="14" t="s">
        <v>76</v>
      </c>
      <c r="AY470" s="246" t="s">
        <v>129</v>
      </c>
    </row>
    <row r="471" s="13" customFormat="1">
      <c r="A471" s="13"/>
      <c r="B471" s="226"/>
      <c r="C471" s="227"/>
      <c r="D471" s="219" t="s">
        <v>160</v>
      </c>
      <c r="E471" s="228" t="s">
        <v>21</v>
      </c>
      <c r="F471" s="229" t="s">
        <v>875</v>
      </c>
      <c r="G471" s="227"/>
      <c r="H471" s="228" t="s">
        <v>21</v>
      </c>
      <c r="I471" s="230"/>
      <c r="J471" s="227"/>
      <c r="K471" s="227"/>
      <c r="L471" s="231"/>
      <c r="M471" s="232"/>
      <c r="N471" s="233"/>
      <c r="O471" s="233"/>
      <c r="P471" s="233"/>
      <c r="Q471" s="233"/>
      <c r="R471" s="233"/>
      <c r="S471" s="233"/>
      <c r="T471" s="23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5" t="s">
        <v>160</v>
      </c>
      <c r="AU471" s="235" t="s">
        <v>86</v>
      </c>
      <c r="AV471" s="13" t="s">
        <v>84</v>
      </c>
      <c r="AW471" s="13" t="s">
        <v>36</v>
      </c>
      <c r="AX471" s="13" t="s">
        <v>76</v>
      </c>
      <c r="AY471" s="235" t="s">
        <v>129</v>
      </c>
    </row>
    <row r="472" s="14" customFormat="1">
      <c r="A472" s="14"/>
      <c r="B472" s="236"/>
      <c r="C472" s="237"/>
      <c r="D472" s="219" t="s">
        <v>160</v>
      </c>
      <c r="E472" s="238" t="s">
        <v>21</v>
      </c>
      <c r="F472" s="239" t="s">
        <v>876</v>
      </c>
      <c r="G472" s="237"/>
      <c r="H472" s="240">
        <v>17.719999999999999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160</v>
      </c>
      <c r="AU472" s="246" t="s">
        <v>86</v>
      </c>
      <c r="AV472" s="14" t="s">
        <v>86</v>
      </c>
      <c r="AW472" s="14" t="s">
        <v>36</v>
      </c>
      <c r="AX472" s="14" t="s">
        <v>76</v>
      </c>
      <c r="AY472" s="246" t="s">
        <v>129</v>
      </c>
    </row>
    <row r="473" s="13" customFormat="1">
      <c r="A473" s="13"/>
      <c r="B473" s="226"/>
      <c r="C473" s="227"/>
      <c r="D473" s="219" t="s">
        <v>160</v>
      </c>
      <c r="E473" s="228" t="s">
        <v>21</v>
      </c>
      <c r="F473" s="229" t="s">
        <v>877</v>
      </c>
      <c r="G473" s="227"/>
      <c r="H473" s="228" t="s">
        <v>21</v>
      </c>
      <c r="I473" s="230"/>
      <c r="J473" s="227"/>
      <c r="K473" s="227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160</v>
      </c>
      <c r="AU473" s="235" t="s">
        <v>86</v>
      </c>
      <c r="AV473" s="13" t="s">
        <v>84</v>
      </c>
      <c r="AW473" s="13" t="s">
        <v>36</v>
      </c>
      <c r="AX473" s="13" t="s">
        <v>76</v>
      </c>
      <c r="AY473" s="235" t="s">
        <v>129</v>
      </c>
    </row>
    <row r="474" s="14" customFormat="1">
      <c r="A474" s="14"/>
      <c r="B474" s="236"/>
      <c r="C474" s="237"/>
      <c r="D474" s="219" t="s">
        <v>160</v>
      </c>
      <c r="E474" s="238" t="s">
        <v>21</v>
      </c>
      <c r="F474" s="239" t="s">
        <v>878</v>
      </c>
      <c r="G474" s="237"/>
      <c r="H474" s="240">
        <v>11.68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6" t="s">
        <v>160</v>
      </c>
      <c r="AU474" s="246" t="s">
        <v>86</v>
      </c>
      <c r="AV474" s="14" t="s">
        <v>86</v>
      </c>
      <c r="AW474" s="14" t="s">
        <v>36</v>
      </c>
      <c r="AX474" s="14" t="s">
        <v>76</v>
      </c>
      <c r="AY474" s="246" t="s">
        <v>129</v>
      </c>
    </row>
    <row r="475" s="13" customFormat="1">
      <c r="A475" s="13"/>
      <c r="B475" s="226"/>
      <c r="C475" s="227"/>
      <c r="D475" s="219" t="s">
        <v>160</v>
      </c>
      <c r="E475" s="228" t="s">
        <v>21</v>
      </c>
      <c r="F475" s="229" t="s">
        <v>166</v>
      </c>
      <c r="G475" s="227"/>
      <c r="H475" s="228" t="s">
        <v>21</v>
      </c>
      <c r="I475" s="230"/>
      <c r="J475" s="227"/>
      <c r="K475" s="227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160</v>
      </c>
      <c r="AU475" s="235" t="s">
        <v>86</v>
      </c>
      <c r="AV475" s="13" t="s">
        <v>84</v>
      </c>
      <c r="AW475" s="13" t="s">
        <v>36</v>
      </c>
      <c r="AX475" s="13" t="s">
        <v>76</v>
      </c>
      <c r="AY475" s="235" t="s">
        <v>129</v>
      </c>
    </row>
    <row r="476" s="14" customFormat="1">
      <c r="A476" s="14"/>
      <c r="B476" s="236"/>
      <c r="C476" s="237"/>
      <c r="D476" s="219" t="s">
        <v>160</v>
      </c>
      <c r="E476" s="238" t="s">
        <v>21</v>
      </c>
      <c r="F476" s="239" t="s">
        <v>879</v>
      </c>
      <c r="G476" s="237"/>
      <c r="H476" s="240">
        <v>34.280000000000001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6" t="s">
        <v>160</v>
      </c>
      <c r="AU476" s="246" t="s">
        <v>86</v>
      </c>
      <c r="AV476" s="14" t="s">
        <v>86</v>
      </c>
      <c r="AW476" s="14" t="s">
        <v>36</v>
      </c>
      <c r="AX476" s="14" t="s">
        <v>76</v>
      </c>
      <c r="AY476" s="246" t="s">
        <v>129</v>
      </c>
    </row>
    <row r="477" s="13" customFormat="1">
      <c r="A477" s="13"/>
      <c r="B477" s="226"/>
      <c r="C477" s="227"/>
      <c r="D477" s="219" t="s">
        <v>160</v>
      </c>
      <c r="E477" s="228" t="s">
        <v>21</v>
      </c>
      <c r="F477" s="229" t="s">
        <v>875</v>
      </c>
      <c r="G477" s="227"/>
      <c r="H477" s="228" t="s">
        <v>21</v>
      </c>
      <c r="I477" s="230"/>
      <c r="J477" s="227"/>
      <c r="K477" s="227"/>
      <c r="L477" s="231"/>
      <c r="M477" s="232"/>
      <c r="N477" s="233"/>
      <c r="O477" s="233"/>
      <c r="P477" s="233"/>
      <c r="Q477" s="233"/>
      <c r="R477" s="233"/>
      <c r="S477" s="233"/>
      <c r="T477" s="234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5" t="s">
        <v>160</v>
      </c>
      <c r="AU477" s="235" t="s">
        <v>86</v>
      </c>
      <c r="AV477" s="13" t="s">
        <v>84</v>
      </c>
      <c r="AW477" s="13" t="s">
        <v>36</v>
      </c>
      <c r="AX477" s="13" t="s">
        <v>76</v>
      </c>
      <c r="AY477" s="235" t="s">
        <v>129</v>
      </c>
    </row>
    <row r="478" s="14" customFormat="1">
      <c r="A478" s="14"/>
      <c r="B478" s="236"/>
      <c r="C478" s="237"/>
      <c r="D478" s="219" t="s">
        <v>160</v>
      </c>
      <c r="E478" s="238" t="s">
        <v>21</v>
      </c>
      <c r="F478" s="239" t="s">
        <v>880</v>
      </c>
      <c r="G478" s="237"/>
      <c r="H478" s="240">
        <v>19.350000000000001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6" t="s">
        <v>160</v>
      </c>
      <c r="AU478" s="246" t="s">
        <v>86</v>
      </c>
      <c r="AV478" s="14" t="s">
        <v>86</v>
      </c>
      <c r="AW478" s="14" t="s">
        <v>36</v>
      </c>
      <c r="AX478" s="14" t="s">
        <v>76</v>
      </c>
      <c r="AY478" s="246" t="s">
        <v>129</v>
      </c>
    </row>
    <row r="479" s="13" customFormat="1">
      <c r="A479" s="13"/>
      <c r="B479" s="226"/>
      <c r="C479" s="227"/>
      <c r="D479" s="219" t="s">
        <v>160</v>
      </c>
      <c r="E479" s="228" t="s">
        <v>21</v>
      </c>
      <c r="F479" s="229" t="s">
        <v>875</v>
      </c>
      <c r="G479" s="227"/>
      <c r="H479" s="228" t="s">
        <v>21</v>
      </c>
      <c r="I479" s="230"/>
      <c r="J479" s="227"/>
      <c r="K479" s="227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160</v>
      </c>
      <c r="AU479" s="235" t="s">
        <v>86</v>
      </c>
      <c r="AV479" s="13" t="s">
        <v>84</v>
      </c>
      <c r="AW479" s="13" t="s">
        <v>36</v>
      </c>
      <c r="AX479" s="13" t="s">
        <v>76</v>
      </c>
      <c r="AY479" s="235" t="s">
        <v>129</v>
      </c>
    </row>
    <row r="480" s="14" customFormat="1">
      <c r="A480" s="14"/>
      <c r="B480" s="236"/>
      <c r="C480" s="237"/>
      <c r="D480" s="219" t="s">
        <v>160</v>
      </c>
      <c r="E480" s="238" t="s">
        <v>21</v>
      </c>
      <c r="F480" s="239" t="s">
        <v>881</v>
      </c>
      <c r="G480" s="237"/>
      <c r="H480" s="240">
        <v>11.449999999999999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160</v>
      </c>
      <c r="AU480" s="246" t="s">
        <v>86</v>
      </c>
      <c r="AV480" s="14" t="s">
        <v>86</v>
      </c>
      <c r="AW480" s="14" t="s">
        <v>36</v>
      </c>
      <c r="AX480" s="14" t="s">
        <v>76</v>
      </c>
      <c r="AY480" s="246" t="s">
        <v>129</v>
      </c>
    </row>
    <row r="481" s="13" customFormat="1">
      <c r="A481" s="13"/>
      <c r="B481" s="226"/>
      <c r="C481" s="227"/>
      <c r="D481" s="219" t="s">
        <v>160</v>
      </c>
      <c r="E481" s="228" t="s">
        <v>21</v>
      </c>
      <c r="F481" s="229" t="s">
        <v>875</v>
      </c>
      <c r="G481" s="227"/>
      <c r="H481" s="228" t="s">
        <v>21</v>
      </c>
      <c r="I481" s="230"/>
      <c r="J481" s="227"/>
      <c r="K481" s="227"/>
      <c r="L481" s="231"/>
      <c r="M481" s="232"/>
      <c r="N481" s="233"/>
      <c r="O481" s="233"/>
      <c r="P481" s="233"/>
      <c r="Q481" s="233"/>
      <c r="R481" s="233"/>
      <c r="S481" s="233"/>
      <c r="T481" s="23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5" t="s">
        <v>160</v>
      </c>
      <c r="AU481" s="235" t="s">
        <v>86</v>
      </c>
      <c r="AV481" s="13" t="s">
        <v>84</v>
      </c>
      <c r="AW481" s="13" t="s">
        <v>36</v>
      </c>
      <c r="AX481" s="13" t="s">
        <v>76</v>
      </c>
      <c r="AY481" s="235" t="s">
        <v>129</v>
      </c>
    </row>
    <row r="482" s="14" customFormat="1">
      <c r="A482" s="14"/>
      <c r="B482" s="236"/>
      <c r="C482" s="237"/>
      <c r="D482" s="219" t="s">
        <v>160</v>
      </c>
      <c r="E482" s="238" t="s">
        <v>21</v>
      </c>
      <c r="F482" s="239" t="s">
        <v>882</v>
      </c>
      <c r="G482" s="237"/>
      <c r="H482" s="240">
        <v>17.739999999999998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6" t="s">
        <v>160</v>
      </c>
      <c r="AU482" s="246" t="s">
        <v>86</v>
      </c>
      <c r="AV482" s="14" t="s">
        <v>86</v>
      </c>
      <c r="AW482" s="14" t="s">
        <v>36</v>
      </c>
      <c r="AX482" s="14" t="s">
        <v>76</v>
      </c>
      <c r="AY482" s="246" t="s">
        <v>129</v>
      </c>
    </row>
    <row r="483" s="13" customFormat="1">
      <c r="A483" s="13"/>
      <c r="B483" s="226"/>
      <c r="C483" s="227"/>
      <c r="D483" s="219" t="s">
        <v>160</v>
      </c>
      <c r="E483" s="228" t="s">
        <v>21</v>
      </c>
      <c r="F483" s="229" t="s">
        <v>875</v>
      </c>
      <c r="G483" s="227"/>
      <c r="H483" s="228" t="s">
        <v>21</v>
      </c>
      <c r="I483" s="230"/>
      <c r="J483" s="227"/>
      <c r="K483" s="227"/>
      <c r="L483" s="231"/>
      <c r="M483" s="232"/>
      <c r="N483" s="233"/>
      <c r="O483" s="233"/>
      <c r="P483" s="233"/>
      <c r="Q483" s="233"/>
      <c r="R483" s="233"/>
      <c r="S483" s="233"/>
      <c r="T483" s="23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5" t="s">
        <v>160</v>
      </c>
      <c r="AU483" s="235" t="s">
        <v>86</v>
      </c>
      <c r="AV483" s="13" t="s">
        <v>84</v>
      </c>
      <c r="AW483" s="13" t="s">
        <v>36</v>
      </c>
      <c r="AX483" s="13" t="s">
        <v>76</v>
      </c>
      <c r="AY483" s="235" t="s">
        <v>129</v>
      </c>
    </row>
    <row r="484" s="14" customFormat="1">
      <c r="A484" s="14"/>
      <c r="B484" s="236"/>
      <c r="C484" s="237"/>
      <c r="D484" s="219" t="s">
        <v>160</v>
      </c>
      <c r="E484" s="238" t="s">
        <v>21</v>
      </c>
      <c r="F484" s="239" t="s">
        <v>883</v>
      </c>
      <c r="G484" s="237"/>
      <c r="H484" s="240">
        <v>11.529999999999999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160</v>
      </c>
      <c r="AU484" s="246" t="s">
        <v>86</v>
      </c>
      <c r="AV484" s="14" t="s">
        <v>86</v>
      </c>
      <c r="AW484" s="14" t="s">
        <v>36</v>
      </c>
      <c r="AX484" s="14" t="s">
        <v>76</v>
      </c>
      <c r="AY484" s="246" t="s">
        <v>129</v>
      </c>
    </row>
    <row r="485" s="13" customFormat="1">
      <c r="A485" s="13"/>
      <c r="B485" s="226"/>
      <c r="C485" s="227"/>
      <c r="D485" s="219" t="s">
        <v>160</v>
      </c>
      <c r="E485" s="228" t="s">
        <v>21</v>
      </c>
      <c r="F485" s="229" t="s">
        <v>875</v>
      </c>
      <c r="G485" s="227"/>
      <c r="H485" s="228" t="s">
        <v>21</v>
      </c>
      <c r="I485" s="230"/>
      <c r="J485" s="227"/>
      <c r="K485" s="227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160</v>
      </c>
      <c r="AU485" s="235" t="s">
        <v>86</v>
      </c>
      <c r="AV485" s="13" t="s">
        <v>84</v>
      </c>
      <c r="AW485" s="13" t="s">
        <v>36</v>
      </c>
      <c r="AX485" s="13" t="s">
        <v>76</v>
      </c>
      <c r="AY485" s="235" t="s">
        <v>129</v>
      </c>
    </row>
    <row r="486" s="14" customFormat="1">
      <c r="A486" s="14"/>
      <c r="B486" s="236"/>
      <c r="C486" s="237"/>
      <c r="D486" s="219" t="s">
        <v>160</v>
      </c>
      <c r="E486" s="238" t="s">
        <v>21</v>
      </c>
      <c r="F486" s="239" t="s">
        <v>884</v>
      </c>
      <c r="G486" s="237"/>
      <c r="H486" s="240">
        <v>23.719999999999999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6" t="s">
        <v>160</v>
      </c>
      <c r="AU486" s="246" t="s">
        <v>86</v>
      </c>
      <c r="AV486" s="14" t="s">
        <v>86</v>
      </c>
      <c r="AW486" s="14" t="s">
        <v>36</v>
      </c>
      <c r="AX486" s="14" t="s">
        <v>76</v>
      </c>
      <c r="AY486" s="246" t="s">
        <v>129</v>
      </c>
    </row>
    <row r="487" s="13" customFormat="1">
      <c r="A487" s="13"/>
      <c r="B487" s="226"/>
      <c r="C487" s="227"/>
      <c r="D487" s="219" t="s">
        <v>160</v>
      </c>
      <c r="E487" s="228" t="s">
        <v>21</v>
      </c>
      <c r="F487" s="229" t="s">
        <v>171</v>
      </c>
      <c r="G487" s="227"/>
      <c r="H487" s="228" t="s">
        <v>21</v>
      </c>
      <c r="I487" s="230"/>
      <c r="J487" s="227"/>
      <c r="K487" s="227"/>
      <c r="L487" s="231"/>
      <c r="M487" s="232"/>
      <c r="N487" s="233"/>
      <c r="O487" s="233"/>
      <c r="P487" s="233"/>
      <c r="Q487" s="233"/>
      <c r="R487" s="233"/>
      <c r="S487" s="233"/>
      <c r="T487" s="234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5" t="s">
        <v>160</v>
      </c>
      <c r="AU487" s="235" t="s">
        <v>86</v>
      </c>
      <c r="AV487" s="13" t="s">
        <v>84</v>
      </c>
      <c r="AW487" s="13" t="s">
        <v>36</v>
      </c>
      <c r="AX487" s="13" t="s">
        <v>76</v>
      </c>
      <c r="AY487" s="235" t="s">
        <v>129</v>
      </c>
    </row>
    <row r="488" s="14" customFormat="1">
      <c r="A488" s="14"/>
      <c r="B488" s="236"/>
      <c r="C488" s="237"/>
      <c r="D488" s="219" t="s">
        <v>160</v>
      </c>
      <c r="E488" s="238" t="s">
        <v>21</v>
      </c>
      <c r="F488" s="239" t="s">
        <v>883</v>
      </c>
      <c r="G488" s="237"/>
      <c r="H488" s="240">
        <v>11.529999999999999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6" t="s">
        <v>160</v>
      </c>
      <c r="AU488" s="246" t="s">
        <v>86</v>
      </c>
      <c r="AV488" s="14" t="s">
        <v>86</v>
      </c>
      <c r="AW488" s="14" t="s">
        <v>36</v>
      </c>
      <c r="AX488" s="14" t="s">
        <v>76</v>
      </c>
      <c r="AY488" s="246" t="s">
        <v>129</v>
      </c>
    </row>
    <row r="489" s="13" customFormat="1">
      <c r="A489" s="13"/>
      <c r="B489" s="226"/>
      <c r="C489" s="227"/>
      <c r="D489" s="219" t="s">
        <v>160</v>
      </c>
      <c r="E489" s="228" t="s">
        <v>21</v>
      </c>
      <c r="F489" s="229" t="s">
        <v>885</v>
      </c>
      <c r="G489" s="227"/>
      <c r="H489" s="228" t="s">
        <v>21</v>
      </c>
      <c r="I489" s="230"/>
      <c r="J489" s="227"/>
      <c r="K489" s="227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160</v>
      </c>
      <c r="AU489" s="235" t="s">
        <v>86</v>
      </c>
      <c r="AV489" s="13" t="s">
        <v>84</v>
      </c>
      <c r="AW489" s="13" t="s">
        <v>36</v>
      </c>
      <c r="AX489" s="13" t="s">
        <v>76</v>
      </c>
      <c r="AY489" s="235" t="s">
        <v>129</v>
      </c>
    </row>
    <row r="490" s="14" customFormat="1">
      <c r="A490" s="14"/>
      <c r="B490" s="236"/>
      <c r="C490" s="237"/>
      <c r="D490" s="219" t="s">
        <v>160</v>
      </c>
      <c r="E490" s="238" t="s">
        <v>21</v>
      </c>
      <c r="F490" s="239" t="s">
        <v>886</v>
      </c>
      <c r="G490" s="237"/>
      <c r="H490" s="240">
        <v>17.66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6" t="s">
        <v>160</v>
      </c>
      <c r="AU490" s="246" t="s">
        <v>86</v>
      </c>
      <c r="AV490" s="14" t="s">
        <v>86</v>
      </c>
      <c r="AW490" s="14" t="s">
        <v>36</v>
      </c>
      <c r="AX490" s="14" t="s">
        <v>76</v>
      </c>
      <c r="AY490" s="246" t="s">
        <v>129</v>
      </c>
    </row>
    <row r="491" s="13" customFormat="1">
      <c r="A491" s="13"/>
      <c r="B491" s="226"/>
      <c r="C491" s="227"/>
      <c r="D491" s="219" t="s">
        <v>160</v>
      </c>
      <c r="E491" s="228" t="s">
        <v>21</v>
      </c>
      <c r="F491" s="229" t="s">
        <v>885</v>
      </c>
      <c r="G491" s="227"/>
      <c r="H491" s="228" t="s">
        <v>21</v>
      </c>
      <c r="I491" s="230"/>
      <c r="J491" s="227"/>
      <c r="K491" s="227"/>
      <c r="L491" s="231"/>
      <c r="M491" s="232"/>
      <c r="N491" s="233"/>
      <c r="O491" s="233"/>
      <c r="P491" s="233"/>
      <c r="Q491" s="233"/>
      <c r="R491" s="233"/>
      <c r="S491" s="233"/>
      <c r="T491" s="23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5" t="s">
        <v>160</v>
      </c>
      <c r="AU491" s="235" t="s">
        <v>86</v>
      </c>
      <c r="AV491" s="13" t="s">
        <v>84</v>
      </c>
      <c r="AW491" s="13" t="s">
        <v>36</v>
      </c>
      <c r="AX491" s="13" t="s">
        <v>76</v>
      </c>
      <c r="AY491" s="235" t="s">
        <v>129</v>
      </c>
    </row>
    <row r="492" s="14" customFormat="1">
      <c r="A492" s="14"/>
      <c r="B492" s="236"/>
      <c r="C492" s="237"/>
      <c r="D492" s="219" t="s">
        <v>160</v>
      </c>
      <c r="E492" s="238" t="s">
        <v>21</v>
      </c>
      <c r="F492" s="239" t="s">
        <v>887</v>
      </c>
      <c r="G492" s="237"/>
      <c r="H492" s="240">
        <v>31.359999999999999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6" t="s">
        <v>160</v>
      </c>
      <c r="AU492" s="246" t="s">
        <v>86</v>
      </c>
      <c r="AV492" s="14" t="s">
        <v>86</v>
      </c>
      <c r="AW492" s="14" t="s">
        <v>36</v>
      </c>
      <c r="AX492" s="14" t="s">
        <v>76</v>
      </c>
      <c r="AY492" s="246" t="s">
        <v>129</v>
      </c>
    </row>
    <row r="493" s="13" customFormat="1">
      <c r="A493" s="13"/>
      <c r="B493" s="226"/>
      <c r="C493" s="227"/>
      <c r="D493" s="219" t="s">
        <v>160</v>
      </c>
      <c r="E493" s="228" t="s">
        <v>21</v>
      </c>
      <c r="F493" s="229" t="s">
        <v>171</v>
      </c>
      <c r="G493" s="227"/>
      <c r="H493" s="228" t="s">
        <v>21</v>
      </c>
      <c r="I493" s="230"/>
      <c r="J493" s="227"/>
      <c r="K493" s="227"/>
      <c r="L493" s="231"/>
      <c r="M493" s="232"/>
      <c r="N493" s="233"/>
      <c r="O493" s="233"/>
      <c r="P493" s="233"/>
      <c r="Q493" s="233"/>
      <c r="R493" s="233"/>
      <c r="S493" s="233"/>
      <c r="T493" s="23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5" t="s">
        <v>160</v>
      </c>
      <c r="AU493" s="235" t="s">
        <v>86</v>
      </c>
      <c r="AV493" s="13" t="s">
        <v>84</v>
      </c>
      <c r="AW493" s="13" t="s">
        <v>36</v>
      </c>
      <c r="AX493" s="13" t="s">
        <v>76</v>
      </c>
      <c r="AY493" s="235" t="s">
        <v>129</v>
      </c>
    </row>
    <row r="494" s="14" customFormat="1">
      <c r="A494" s="14"/>
      <c r="B494" s="236"/>
      <c r="C494" s="237"/>
      <c r="D494" s="219" t="s">
        <v>160</v>
      </c>
      <c r="E494" s="238" t="s">
        <v>21</v>
      </c>
      <c r="F494" s="239" t="s">
        <v>888</v>
      </c>
      <c r="G494" s="237"/>
      <c r="H494" s="240">
        <v>19.420000000000002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160</v>
      </c>
      <c r="AU494" s="246" t="s">
        <v>86</v>
      </c>
      <c r="AV494" s="14" t="s">
        <v>86</v>
      </c>
      <c r="AW494" s="14" t="s">
        <v>36</v>
      </c>
      <c r="AX494" s="14" t="s">
        <v>76</v>
      </c>
      <c r="AY494" s="246" t="s">
        <v>129</v>
      </c>
    </row>
    <row r="495" s="13" customFormat="1">
      <c r="A495" s="13"/>
      <c r="B495" s="226"/>
      <c r="C495" s="227"/>
      <c r="D495" s="219" t="s">
        <v>160</v>
      </c>
      <c r="E495" s="228" t="s">
        <v>21</v>
      </c>
      <c r="F495" s="229" t="s">
        <v>179</v>
      </c>
      <c r="G495" s="227"/>
      <c r="H495" s="228" t="s">
        <v>21</v>
      </c>
      <c r="I495" s="230"/>
      <c r="J495" s="227"/>
      <c r="K495" s="227"/>
      <c r="L495" s="231"/>
      <c r="M495" s="232"/>
      <c r="N495" s="233"/>
      <c r="O495" s="233"/>
      <c r="P495" s="233"/>
      <c r="Q495" s="233"/>
      <c r="R495" s="233"/>
      <c r="S495" s="233"/>
      <c r="T495" s="23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5" t="s">
        <v>160</v>
      </c>
      <c r="AU495" s="235" t="s">
        <v>86</v>
      </c>
      <c r="AV495" s="13" t="s">
        <v>84</v>
      </c>
      <c r="AW495" s="13" t="s">
        <v>36</v>
      </c>
      <c r="AX495" s="13" t="s">
        <v>76</v>
      </c>
      <c r="AY495" s="235" t="s">
        <v>129</v>
      </c>
    </row>
    <row r="496" s="14" customFormat="1">
      <c r="A496" s="14"/>
      <c r="B496" s="236"/>
      <c r="C496" s="237"/>
      <c r="D496" s="219" t="s">
        <v>160</v>
      </c>
      <c r="E496" s="238" t="s">
        <v>21</v>
      </c>
      <c r="F496" s="239" t="s">
        <v>889</v>
      </c>
      <c r="G496" s="237"/>
      <c r="H496" s="240">
        <v>2.5800000000000001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6" t="s">
        <v>160</v>
      </c>
      <c r="AU496" s="246" t="s">
        <v>86</v>
      </c>
      <c r="AV496" s="14" t="s">
        <v>86</v>
      </c>
      <c r="AW496" s="14" t="s">
        <v>36</v>
      </c>
      <c r="AX496" s="14" t="s">
        <v>76</v>
      </c>
      <c r="AY496" s="246" t="s">
        <v>129</v>
      </c>
    </row>
    <row r="497" s="13" customFormat="1">
      <c r="A497" s="13"/>
      <c r="B497" s="226"/>
      <c r="C497" s="227"/>
      <c r="D497" s="219" t="s">
        <v>160</v>
      </c>
      <c r="E497" s="228" t="s">
        <v>21</v>
      </c>
      <c r="F497" s="229" t="s">
        <v>890</v>
      </c>
      <c r="G497" s="227"/>
      <c r="H497" s="228" t="s">
        <v>21</v>
      </c>
      <c r="I497" s="230"/>
      <c r="J497" s="227"/>
      <c r="K497" s="227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160</v>
      </c>
      <c r="AU497" s="235" t="s">
        <v>86</v>
      </c>
      <c r="AV497" s="13" t="s">
        <v>84</v>
      </c>
      <c r="AW497" s="13" t="s">
        <v>36</v>
      </c>
      <c r="AX497" s="13" t="s">
        <v>76</v>
      </c>
      <c r="AY497" s="235" t="s">
        <v>129</v>
      </c>
    </row>
    <row r="498" s="14" customFormat="1">
      <c r="A498" s="14"/>
      <c r="B498" s="236"/>
      <c r="C498" s="237"/>
      <c r="D498" s="219" t="s">
        <v>160</v>
      </c>
      <c r="E498" s="238" t="s">
        <v>21</v>
      </c>
      <c r="F498" s="239" t="s">
        <v>891</v>
      </c>
      <c r="G498" s="237"/>
      <c r="H498" s="240">
        <v>7.6799999999999997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6" t="s">
        <v>160</v>
      </c>
      <c r="AU498" s="246" t="s">
        <v>86</v>
      </c>
      <c r="AV498" s="14" t="s">
        <v>86</v>
      </c>
      <c r="AW498" s="14" t="s">
        <v>36</v>
      </c>
      <c r="AX498" s="14" t="s">
        <v>76</v>
      </c>
      <c r="AY498" s="246" t="s">
        <v>129</v>
      </c>
    </row>
    <row r="499" s="13" customFormat="1">
      <c r="A499" s="13"/>
      <c r="B499" s="226"/>
      <c r="C499" s="227"/>
      <c r="D499" s="219" t="s">
        <v>160</v>
      </c>
      <c r="E499" s="228" t="s">
        <v>21</v>
      </c>
      <c r="F499" s="229" t="s">
        <v>890</v>
      </c>
      <c r="G499" s="227"/>
      <c r="H499" s="228" t="s">
        <v>21</v>
      </c>
      <c r="I499" s="230"/>
      <c r="J499" s="227"/>
      <c r="K499" s="227"/>
      <c r="L499" s="231"/>
      <c r="M499" s="232"/>
      <c r="N499" s="233"/>
      <c r="O499" s="233"/>
      <c r="P499" s="233"/>
      <c r="Q499" s="233"/>
      <c r="R499" s="233"/>
      <c r="S499" s="233"/>
      <c r="T499" s="23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5" t="s">
        <v>160</v>
      </c>
      <c r="AU499" s="235" t="s">
        <v>86</v>
      </c>
      <c r="AV499" s="13" t="s">
        <v>84</v>
      </c>
      <c r="AW499" s="13" t="s">
        <v>36</v>
      </c>
      <c r="AX499" s="13" t="s">
        <v>76</v>
      </c>
      <c r="AY499" s="235" t="s">
        <v>129</v>
      </c>
    </row>
    <row r="500" s="14" customFormat="1">
      <c r="A500" s="14"/>
      <c r="B500" s="236"/>
      <c r="C500" s="237"/>
      <c r="D500" s="219" t="s">
        <v>160</v>
      </c>
      <c r="E500" s="238" t="s">
        <v>21</v>
      </c>
      <c r="F500" s="239" t="s">
        <v>892</v>
      </c>
      <c r="G500" s="237"/>
      <c r="H500" s="240">
        <v>7.9800000000000004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6" t="s">
        <v>160</v>
      </c>
      <c r="AU500" s="246" t="s">
        <v>86</v>
      </c>
      <c r="AV500" s="14" t="s">
        <v>86</v>
      </c>
      <c r="AW500" s="14" t="s">
        <v>36</v>
      </c>
      <c r="AX500" s="14" t="s">
        <v>76</v>
      </c>
      <c r="AY500" s="246" t="s">
        <v>129</v>
      </c>
    </row>
    <row r="501" s="13" customFormat="1">
      <c r="A501" s="13"/>
      <c r="B501" s="226"/>
      <c r="C501" s="227"/>
      <c r="D501" s="219" t="s">
        <v>160</v>
      </c>
      <c r="E501" s="228" t="s">
        <v>21</v>
      </c>
      <c r="F501" s="229" t="s">
        <v>171</v>
      </c>
      <c r="G501" s="227"/>
      <c r="H501" s="228" t="s">
        <v>21</v>
      </c>
      <c r="I501" s="230"/>
      <c r="J501" s="227"/>
      <c r="K501" s="227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160</v>
      </c>
      <c r="AU501" s="235" t="s">
        <v>86</v>
      </c>
      <c r="AV501" s="13" t="s">
        <v>84</v>
      </c>
      <c r="AW501" s="13" t="s">
        <v>36</v>
      </c>
      <c r="AX501" s="13" t="s">
        <v>76</v>
      </c>
      <c r="AY501" s="235" t="s">
        <v>129</v>
      </c>
    </row>
    <row r="502" s="14" customFormat="1">
      <c r="A502" s="14"/>
      <c r="B502" s="236"/>
      <c r="C502" s="237"/>
      <c r="D502" s="219" t="s">
        <v>160</v>
      </c>
      <c r="E502" s="238" t="s">
        <v>21</v>
      </c>
      <c r="F502" s="239" t="s">
        <v>180</v>
      </c>
      <c r="G502" s="237"/>
      <c r="H502" s="240">
        <v>1.26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6" t="s">
        <v>160</v>
      </c>
      <c r="AU502" s="246" t="s">
        <v>86</v>
      </c>
      <c r="AV502" s="14" t="s">
        <v>86</v>
      </c>
      <c r="AW502" s="14" t="s">
        <v>36</v>
      </c>
      <c r="AX502" s="14" t="s">
        <v>76</v>
      </c>
      <c r="AY502" s="246" t="s">
        <v>129</v>
      </c>
    </row>
    <row r="503" s="13" customFormat="1">
      <c r="A503" s="13"/>
      <c r="B503" s="226"/>
      <c r="C503" s="227"/>
      <c r="D503" s="219" t="s">
        <v>160</v>
      </c>
      <c r="E503" s="228" t="s">
        <v>21</v>
      </c>
      <c r="F503" s="229" t="s">
        <v>177</v>
      </c>
      <c r="G503" s="227"/>
      <c r="H503" s="228" t="s">
        <v>21</v>
      </c>
      <c r="I503" s="230"/>
      <c r="J503" s="227"/>
      <c r="K503" s="227"/>
      <c r="L503" s="231"/>
      <c r="M503" s="232"/>
      <c r="N503" s="233"/>
      <c r="O503" s="233"/>
      <c r="P503" s="233"/>
      <c r="Q503" s="233"/>
      <c r="R503" s="233"/>
      <c r="S503" s="233"/>
      <c r="T503" s="23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5" t="s">
        <v>160</v>
      </c>
      <c r="AU503" s="235" t="s">
        <v>86</v>
      </c>
      <c r="AV503" s="13" t="s">
        <v>84</v>
      </c>
      <c r="AW503" s="13" t="s">
        <v>36</v>
      </c>
      <c r="AX503" s="13" t="s">
        <v>76</v>
      </c>
      <c r="AY503" s="235" t="s">
        <v>129</v>
      </c>
    </row>
    <row r="504" s="14" customFormat="1">
      <c r="A504" s="14"/>
      <c r="B504" s="236"/>
      <c r="C504" s="237"/>
      <c r="D504" s="219" t="s">
        <v>160</v>
      </c>
      <c r="E504" s="238" t="s">
        <v>21</v>
      </c>
      <c r="F504" s="239" t="s">
        <v>178</v>
      </c>
      <c r="G504" s="237"/>
      <c r="H504" s="240">
        <v>7.0199999999999996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160</v>
      </c>
      <c r="AU504" s="246" t="s">
        <v>86</v>
      </c>
      <c r="AV504" s="14" t="s">
        <v>86</v>
      </c>
      <c r="AW504" s="14" t="s">
        <v>36</v>
      </c>
      <c r="AX504" s="14" t="s">
        <v>76</v>
      </c>
      <c r="AY504" s="246" t="s">
        <v>129</v>
      </c>
    </row>
    <row r="505" s="13" customFormat="1">
      <c r="A505" s="13"/>
      <c r="B505" s="226"/>
      <c r="C505" s="227"/>
      <c r="D505" s="219" t="s">
        <v>160</v>
      </c>
      <c r="E505" s="228" t="s">
        <v>21</v>
      </c>
      <c r="F505" s="229" t="s">
        <v>893</v>
      </c>
      <c r="G505" s="227"/>
      <c r="H505" s="228" t="s">
        <v>21</v>
      </c>
      <c r="I505" s="230"/>
      <c r="J505" s="227"/>
      <c r="K505" s="227"/>
      <c r="L505" s="231"/>
      <c r="M505" s="232"/>
      <c r="N505" s="233"/>
      <c r="O505" s="233"/>
      <c r="P505" s="233"/>
      <c r="Q505" s="233"/>
      <c r="R505" s="233"/>
      <c r="S505" s="233"/>
      <c r="T505" s="23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5" t="s">
        <v>160</v>
      </c>
      <c r="AU505" s="235" t="s">
        <v>86</v>
      </c>
      <c r="AV505" s="13" t="s">
        <v>84</v>
      </c>
      <c r="AW505" s="13" t="s">
        <v>36</v>
      </c>
      <c r="AX505" s="13" t="s">
        <v>76</v>
      </c>
      <c r="AY505" s="235" t="s">
        <v>129</v>
      </c>
    </row>
    <row r="506" s="14" customFormat="1">
      <c r="A506" s="14"/>
      <c r="B506" s="236"/>
      <c r="C506" s="237"/>
      <c r="D506" s="219" t="s">
        <v>160</v>
      </c>
      <c r="E506" s="238" t="s">
        <v>21</v>
      </c>
      <c r="F506" s="239" t="s">
        <v>894</v>
      </c>
      <c r="G506" s="237"/>
      <c r="H506" s="240">
        <v>22.66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6" t="s">
        <v>160</v>
      </c>
      <c r="AU506" s="246" t="s">
        <v>86</v>
      </c>
      <c r="AV506" s="14" t="s">
        <v>86</v>
      </c>
      <c r="AW506" s="14" t="s">
        <v>36</v>
      </c>
      <c r="AX506" s="14" t="s">
        <v>76</v>
      </c>
      <c r="AY506" s="246" t="s">
        <v>129</v>
      </c>
    </row>
    <row r="507" s="15" customFormat="1">
      <c r="A507" s="15"/>
      <c r="B507" s="247"/>
      <c r="C507" s="248"/>
      <c r="D507" s="219" t="s">
        <v>160</v>
      </c>
      <c r="E507" s="249" t="s">
        <v>21</v>
      </c>
      <c r="F507" s="250" t="s">
        <v>181</v>
      </c>
      <c r="G507" s="248"/>
      <c r="H507" s="251">
        <v>341.49000000000001</v>
      </c>
      <c r="I507" s="252"/>
      <c r="J507" s="248"/>
      <c r="K507" s="248"/>
      <c r="L507" s="253"/>
      <c r="M507" s="254"/>
      <c r="N507" s="255"/>
      <c r="O507" s="255"/>
      <c r="P507" s="255"/>
      <c r="Q507" s="255"/>
      <c r="R507" s="255"/>
      <c r="S507" s="255"/>
      <c r="T507" s="256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57" t="s">
        <v>160</v>
      </c>
      <c r="AU507" s="257" t="s">
        <v>86</v>
      </c>
      <c r="AV507" s="15" t="s">
        <v>137</v>
      </c>
      <c r="AW507" s="15" t="s">
        <v>36</v>
      </c>
      <c r="AX507" s="15" t="s">
        <v>84</v>
      </c>
      <c r="AY507" s="257" t="s">
        <v>129</v>
      </c>
    </row>
    <row r="508" s="2" customFormat="1" ht="16.5" customHeight="1">
      <c r="A508" s="40"/>
      <c r="B508" s="41"/>
      <c r="C508" s="206" t="s">
        <v>659</v>
      </c>
      <c r="D508" s="206" t="s">
        <v>132</v>
      </c>
      <c r="E508" s="207" t="s">
        <v>776</v>
      </c>
      <c r="F508" s="208" t="s">
        <v>777</v>
      </c>
      <c r="G508" s="209" t="s">
        <v>156</v>
      </c>
      <c r="H508" s="210">
        <v>341.49000000000001</v>
      </c>
      <c r="I508" s="211"/>
      <c r="J508" s="212">
        <f>ROUND(I508*H508,2)</f>
        <v>0</v>
      </c>
      <c r="K508" s="208" t="s">
        <v>136</v>
      </c>
      <c r="L508" s="46"/>
      <c r="M508" s="213" t="s">
        <v>21</v>
      </c>
      <c r="N508" s="214" t="s">
        <v>47</v>
      </c>
      <c r="O508" s="86"/>
      <c r="P508" s="215">
        <f>O508*H508</f>
        <v>0</v>
      </c>
      <c r="Q508" s="215">
        <v>0.00014999999999999999</v>
      </c>
      <c r="R508" s="215">
        <f>Q508*H508</f>
        <v>0.051223499999999998</v>
      </c>
      <c r="S508" s="215">
        <v>0</v>
      </c>
      <c r="T508" s="216">
        <f>S508*H508</f>
        <v>0</v>
      </c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R508" s="217" t="s">
        <v>241</v>
      </c>
      <c r="AT508" s="217" t="s">
        <v>132</v>
      </c>
      <c r="AU508" s="217" t="s">
        <v>86</v>
      </c>
      <c r="AY508" s="19" t="s">
        <v>129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9" t="s">
        <v>84</v>
      </c>
      <c r="BK508" s="218">
        <f>ROUND(I508*H508,2)</f>
        <v>0</v>
      </c>
      <c r="BL508" s="19" t="s">
        <v>241</v>
      </c>
      <c r="BM508" s="217" t="s">
        <v>778</v>
      </c>
    </row>
    <row r="509" s="2" customFormat="1">
      <c r="A509" s="40"/>
      <c r="B509" s="41"/>
      <c r="C509" s="42"/>
      <c r="D509" s="219" t="s">
        <v>139</v>
      </c>
      <c r="E509" s="42"/>
      <c r="F509" s="220" t="s">
        <v>779</v>
      </c>
      <c r="G509" s="42"/>
      <c r="H509" s="42"/>
      <c r="I509" s="221"/>
      <c r="J509" s="42"/>
      <c r="K509" s="42"/>
      <c r="L509" s="46"/>
      <c r="M509" s="222"/>
      <c r="N509" s="223"/>
      <c r="O509" s="86"/>
      <c r="P509" s="86"/>
      <c r="Q509" s="86"/>
      <c r="R509" s="86"/>
      <c r="S509" s="86"/>
      <c r="T509" s="87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T509" s="19" t="s">
        <v>139</v>
      </c>
      <c r="AU509" s="19" t="s">
        <v>86</v>
      </c>
    </row>
    <row r="510" s="2" customFormat="1">
      <c r="A510" s="40"/>
      <c r="B510" s="41"/>
      <c r="C510" s="42"/>
      <c r="D510" s="224" t="s">
        <v>141</v>
      </c>
      <c r="E510" s="42"/>
      <c r="F510" s="225" t="s">
        <v>780</v>
      </c>
      <c r="G510" s="42"/>
      <c r="H510" s="42"/>
      <c r="I510" s="221"/>
      <c r="J510" s="42"/>
      <c r="K510" s="42"/>
      <c r="L510" s="46"/>
      <c r="M510" s="222"/>
      <c r="N510" s="223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141</v>
      </c>
      <c r="AU510" s="19" t="s">
        <v>86</v>
      </c>
    </row>
    <row r="511" s="13" customFormat="1">
      <c r="A511" s="13"/>
      <c r="B511" s="226"/>
      <c r="C511" s="227"/>
      <c r="D511" s="219" t="s">
        <v>160</v>
      </c>
      <c r="E511" s="228" t="s">
        <v>21</v>
      </c>
      <c r="F511" s="229" t="s">
        <v>168</v>
      </c>
      <c r="G511" s="227"/>
      <c r="H511" s="228" t="s">
        <v>21</v>
      </c>
      <c r="I511" s="230"/>
      <c r="J511" s="227"/>
      <c r="K511" s="227"/>
      <c r="L511" s="231"/>
      <c r="M511" s="232"/>
      <c r="N511" s="233"/>
      <c r="O511" s="233"/>
      <c r="P511" s="233"/>
      <c r="Q511" s="233"/>
      <c r="R511" s="233"/>
      <c r="S511" s="233"/>
      <c r="T511" s="23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5" t="s">
        <v>160</v>
      </c>
      <c r="AU511" s="235" t="s">
        <v>86</v>
      </c>
      <c r="AV511" s="13" t="s">
        <v>84</v>
      </c>
      <c r="AW511" s="13" t="s">
        <v>36</v>
      </c>
      <c r="AX511" s="13" t="s">
        <v>76</v>
      </c>
      <c r="AY511" s="235" t="s">
        <v>129</v>
      </c>
    </row>
    <row r="512" s="14" customFormat="1">
      <c r="A512" s="14"/>
      <c r="B512" s="236"/>
      <c r="C512" s="237"/>
      <c r="D512" s="219" t="s">
        <v>160</v>
      </c>
      <c r="E512" s="238" t="s">
        <v>21</v>
      </c>
      <c r="F512" s="239" t="s">
        <v>167</v>
      </c>
      <c r="G512" s="237"/>
      <c r="H512" s="240">
        <v>17.600000000000001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46" t="s">
        <v>160</v>
      </c>
      <c r="AU512" s="246" t="s">
        <v>86</v>
      </c>
      <c r="AV512" s="14" t="s">
        <v>86</v>
      </c>
      <c r="AW512" s="14" t="s">
        <v>36</v>
      </c>
      <c r="AX512" s="14" t="s">
        <v>76</v>
      </c>
      <c r="AY512" s="246" t="s">
        <v>129</v>
      </c>
    </row>
    <row r="513" s="13" customFormat="1">
      <c r="A513" s="13"/>
      <c r="B513" s="226"/>
      <c r="C513" s="227"/>
      <c r="D513" s="219" t="s">
        <v>160</v>
      </c>
      <c r="E513" s="228" t="s">
        <v>21</v>
      </c>
      <c r="F513" s="229" t="s">
        <v>168</v>
      </c>
      <c r="G513" s="227"/>
      <c r="H513" s="228" t="s">
        <v>21</v>
      </c>
      <c r="I513" s="230"/>
      <c r="J513" s="227"/>
      <c r="K513" s="227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160</v>
      </c>
      <c r="AU513" s="235" t="s">
        <v>86</v>
      </c>
      <c r="AV513" s="13" t="s">
        <v>84</v>
      </c>
      <c r="AW513" s="13" t="s">
        <v>36</v>
      </c>
      <c r="AX513" s="13" t="s">
        <v>76</v>
      </c>
      <c r="AY513" s="235" t="s">
        <v>129</v>
      </c>
    </row>
    <row r="514" s="14" customFormat="1">
      <c r="A514" s="14"/>
      <c r="B514" s="236"/>
      <c r="C514" s="237"/>
      <c r="D514" s="219" t="s">
        <v>160</v>
      </c>
      <c r="E514" s="238" t="s">
        <v>21</v>
      </c>
      <c r="F514" s="239" t="s">
        <v>871</v>
      </c>
      <c r="G514" s="237"/>
      <c r="H514" s="240">
        <v>16.989999999999998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160</v>
      </c>
      <c r="AU514" s="246" t="s">
        <v>86</v>
      </c>
      <c r="AV514" s="14" t="s">
        <v>86</v>
      </c>
      <c r="AW514" s="14" t="s">
        <v>36</v>
      </c>
      <c r="AX514" s="14" t="s">
        <v>76</v>
      </c>
      <c r="AY514" s="246" t="s">
        <v>129</v>
      </c>
    </row>
    <row r="515" s="13" customFormat="1">
      <c r="A515" s="13"/>
      <c r="B515" s="226"/>
      <c r="C515" s="227"/>
      <c r="D515" s="219" t="s">
        <v>160</v>
      </c>
      <c r="E515" s="228" t="s">
        <v>21</v>
      </c>
      <c r="F515" s="229" t="s">
        <v>168</v>
      </c>
      <c r="G515" s="227"/>
      <c r="H515" s="228" t="s">
        <v>21</v>
      </c>
      <c r="I515" s="230"/>
      <c r="J515" s="227"/>
      <c r="K515" s="227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160</v>
      </c>
      <c r="AU515" s="235" t="s">
        <v>86</v>
      </c>
      <c r="AV515" s="13" t="s">
        <v>84</v>
      </c>
      <c r="AW515" s="13" t="s">
        <v>36</v>
      </c>
      <c r="AX515" s="13" t="s">
        <v>76</v>
      </c>
      <c r="AY515" s="235" t="s">
        <v>129</v>
      </c>
    </row>
    <row r="516" s="14" customFormat="1">
      <c r="A516" s="14"/>
      <c r="B516" s="236"/>
      <c r="C516" s="237"/>
      <c r="D516" s="219" t="s">
        <v>160</v>
      </c>
      <c r="E516" s="238" t="s">
        <v>21</v>
      </c>
      <c r="F516" s="239" t="s">
        <v>872</v>
      </c>
      <c r="G516" s="237"/>
      <c r="H516" s="240">
        <v>14.92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6" t="s">
        <v>160</v>
      </c>
      <c r="AU516" s="246" t="s">
        <v>86</v>
      </c>
      <c r="AV516" s="14" t="s">
        <v>86</v>
      </c>
      <c r="AW516" s="14" t="s">
        <v>36</v>
      </c>
      <c r="AX516" s="14" t="s">
        <v>76</v>
      </c>
      <c r="AY516" s="246" t="s">
        <v>129</v>
      </c>
    </row>
    <row r="517" s="13" customFormat="1">
      <c r="A517" s="13"/>
      <c r="B517" s="226"/>
      <c r="C517" s="227"/>
      <c r="D517" s="219" t="s">
        <v>160</v>
      </c>
      <c r="E517" s="228" t="s">
        <v>21</v>
      </c>
      <c r="F517" s="229" t="s">
        <v>163</v>
      </c>
      <c r="G517" s="227"/>
      <c r="H517" s="228" t="s">
        <v>21</v>
      </c>
      <c r="I517" s="230"/>
      <c r="J517" s="227"/>
      <c r="K517" s="227"/>
      <c r="L517" s="231"/>
      <c r="M517" s="232"/>
      <c r="N517" s="233"/>
      <c r="O517" s="233"/>
      <c r="P517" s="233"/>
      <c r="Q517" s="233"/>
      <c r="R517" s="233"/>
      <c r="S517" s="233"/>
      <c r="T517" s="23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5" t="s">
        <v>160</v>
      </c>
      <c r="AU517" s="235" t="s">
        <v>86</v>
      </c>
      <c r="AV517" s="13" t="s">
        <v>84</v>
      </c>
      <c r="AW517" s="13" t="s">
        <v>36</v>
      </c>
      <c r="AX517" s="13" t="s">
        <v>76</v>
      </c>
      <c r="AY517" s="235" t="s">
        <v>129</v>
      </c>
    </row>
    <row r="518" s="14" customFormat="1">
      <c r="A518" s="14"/>
      <c r="B518" s="236"/>
      <c r="C518" s="237"/>
      <c r="D518" s="219" t="s">
        <v>160</v>
      </c>
      <c r="E518" s="238" t="s">
        <v>21</v>
      </c>
      <c r="F518" s="239" t="s">
        <v>873</v>
      </c>
      <c r="G518" s="237"/>
      <c r="H518" s="240">
        <v>8.5999999999999996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6" t="s">
        <v>160</v>
      </c>
      <c r="AU518" s="246" t="s">
        <v>86</v>
      </c>
      <c r="AV518" s="14" t="s">
        <v>86</v>
      </c>
      <c r="AW518" s="14" t="s">
        <v>36</v>
      </c>
      <c r="AX518" s="14" t="s">
        <v>76</v>
      </c>
      <c r="AY518" s="246" t="s">
        <v>129</v>
      </c>
    </row>
    <row r="519" s="13" customFormat="1">
      <c r="A519" s="13"/>
      <c r="B519" s="226"/>
      <c r="C519" s="227"/>
      <c r="D519" s="219" t="s">
        <v>160</v>
      </c>
      <c r="E519" s="228" t="s">
        <v>21</v>
      </c>
      <c r="F519" s="229" t="s">
        <v>163</v>
      </c>
      <c r="G519" s="227"/>
      <c r="H519" s="228" t="s">
        <v>21</v>
      </c>
      <c r="I519" s="230"/>
      <c r="J519" s="227"/>
      <c r="K519" s="227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160</v>
      </c>
      <c r="AU519" s="235" t="s">
        <v>86</v>
      </c>
      <c r="AV519" s="13" t="s">
        <v>84</v>
      </c>
      <c r="AW519" s="13" t="s">
        <v>36</v>
      </c>
      <c r="AX519" s="13" t="s">
        <v>76</v>
      </c>
      <c r="AY519" s="235" t="s">
        <v>129</v>
      </c>
    </row>
    <row r="520" s="14" customFormat="1">
      <c r="A520" s="14"/>
      <c r="B520" s="236"/>
      <c r="C520" s="237"/>
      <c r="D520" s="219" t="s">
        <v>160</v>
      </c>
      <c r="E520" s="238" t="s">
        <v>21</v>
      </c>
      <c r="F520" s="239" t="s">
        <v>874</v>
      </c>
      <c r="G520" s="237"/>
      <c r="H520" s="240">
        <v>6.7599999999999998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160</v>
      </c>
      <c r="AU520" s="246" t="s">
        <v>86</v>
      </c>
      <c r="AV520" s="14" t="s">
        <v>86</v>
      </c>
      <c r="AW520" s="14" t="s">
        <v>36</v>
      </c>
      <c r="AX520" s="14" t="s">
        <v>76</v>
      </c>
      <c r="AY520" s="246" t="s">
        <v>129</v>
      </c>
    </row>
    <row r="521" s="13" customFormat="1">
      <c r="A521" s="13"/>
      <c r="B521" s="226"/>
      <c r="C521" s="227"/>
      <c r="D521" s="219" t="s">
        <v>160</v>
      </c>
      <c r="E521" s="228" t="s">
        <v>21</v>
      </c>
      <c r="F521" s="229" t="s">
        <v>875</v>
      </c>
      <c r="G521" s="227"/>
      <c r="H521" s="228" t="s">
        <v>21</v>
      </c>
      <c r="I521" s="230"/>
      <c r="J521" s="227"/>
      <c r="K521" s="227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160</v>
      </c>
      <c r="AU521" s="235" t="s">
        <v>86</v>
      </c>
      <c r="AV521" s="13" t="s">
        <v>84</v>
      </c>
      <c r="AW521" s="13" t="s">
        <v>36</v>
      </c>
      <c r="AX521" s="13" t="s">
        <v>76</v>
      </c>
      <c r="AY521" s="235" t="s">
        <v>129</v>
      </c>
    </row>
    <row r="522" s="14" customFormat="1">
      <c r="A522" s="14"/>
      <c r="B522" s="236"/>
      <c r="C522" s="237"/>
      <c r="D522" s="219" t="s">
        <v>160</v>
      </c>
      <c r="E522" s="238" t="s">
        <v>21</v>
      </c>
      <c r="F522" s="239" t="s">
        <v>876</v>
      </c>
      <c r="G522" s="237"/>
      <c r="H522" s="240">
        <v>17.719999999999999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6" t="s">
        <v>160</v>
      </c>
      <c r="AU522" s="246" t="s">
        <v>86</v>
      </c>
      <c r="AV522" s="14" t="s">
        <v>86</v>
      </c>
      <c r="AW522" s="14" t="s">
        <v>36</v>
      </c>
      <c r="AX522" s="14" t="s">
        <v>76</v>
      </c>
      <c r="AY522" s="246" t="s">
        <v>129</v>
      </c>
    </row>
    <row r="523" s="13" customFormat="1">
      <c r="A523" s="13"/>
      <c r="B523" s="226"/>
      <c r="C523" s="227"/>
      <c r="D523" s="219" t="s">
        <v>160</v>
      </c>
      <c r="E523" s="228" t="s">
        <v>21</v>
      </c>
      <c r="F523" s="229" t="s">
        <v>877</v>
      </c>
      <c r="G523" s="227"/>
      <c r="H523" s="228" t="s">
        <v>21</v>
      </c>
      <c r="I523" s="230"/>
      <c r="J523" s="227"/>
      <c r="K523" s="227"/>
      <c r="L523" s="231"/>
      <c r="M523" s="232"/>
      <c r="N523" s="233"/>
      <c r="O523" s="233"/>
      <c r="P523" s="233"/>
      <c r="Q523" s="233"/>
      <c r="R523" s="233"/>
      <c r="S523" s="233"/>
      <c r="T523" s="23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5" t="s">
        <v>160</v>
      </c>
      <c r="AU523" s="235" t="s">
        <v>86</v>
      </c>
      <c r="AV523" s="13" t="s">
        <v>84</v>
      </c>
      <c r="AW523" s="13" t="s">
        <v>36</v>
      </c>
      <c r="AX523" s="13" t="s">
        <v>76</v>
      </c>
      <c r="AY523" s="235" t="s">
        <v>129</v>
      </c>
    </row>
    <row r="524" s="14" customFormat="1">
      <c r="A524" s="14"/>
      <c r="B524" s="236"/>
      <c r="C524" s="237"/>
      <c r="D524" s="219" t="s">
        <v>160</v>
      </c>
      <c r="E524" s="238" t="s">
        <v>21</v>
      </c>
      <c r="F524" s="239" t="s">
        <v>878</v>
      </c>
      <c r="G524" s="237"/>
      <c r="H524" s="240">
        <v>11.68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6" t="s">
        <v>160</v>
      </c>
      <c r="AU524" s="246" t="s">
        <v>86</v>
      </c>
      <c r="AV524" s="14" t="s">
        <v>86</v>
      </c>
      <c r="AW524" s="14" t="s">
        <v>36</v>
      </c>
      <c r="AX524" s="14" t="s">
        <v>76</v>
      </c>
      <c r="AY524" s="246" t="s">
        <v>129</v>
      </c>
    </row>
    <row r="525" s="13" customFormat="1">
      <c r="A525" s="13"/>
      <c r="B525" s="226"/>
      <c r="C525" s="227"/>
      <c r="D525" s="219" t="s">
        <v>160</v>
      </c>
      <c r="E525" s="228" t="s">
        <v>21</v>
      </c>
      <c r="F525" s="229" t="s">
        <v>166</v>
      </c>
      <c r="G525" s="227"/>
      <c r="H525" s="228" t="s">
        <v>21</v>
      </c>
      <c r="I525" s="230"/>
      <c r="J525" s="227"/>
      <c r="K525" s="227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160</v>
      </c>
      <c r="AU525" s="235" t="s">
        <v>86</v>
      </c>
      <c r="AV525" s="13" t="s">
        <v>84</v>
      </c>
      <c r="AW525" s="13" t="s">
        <v>36</v>
      </c>
      <c r="AX525" s="13" t="s">
        <v>76</v>
      </c>
      <c r="AY525" s="235" t="s">
        <v>129</v>
      </c>
    </row>
    <row r="526" s="14" customFormat="1">
      <c r="A526" s="14"/>
      <c r="B526" s="236"/>
      <c r="C526" s="237"/>
      <c r="D526" s="219" t="s">
        <v>160</v>
      </c>
      <c r="E526" s="238" t="s">
        <v>21</v>
      </c>
      <c r="F526" s="239" t="s">
        <v>879</v>
      </c>
      <c r="G526" s="237"/>
      <c r="H526" s="240">
        <v>34.280000000000001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6" t="s">
        <v>160</v>
      </c>
      <c r="AU526" s="246" t="s">
        <v>86</v>
      </c>
      <c r="AV526" s="14" t="s">
        <v>86</v>
      </c>
      <c r="AW526" s="14" t="s">
        <v>36</v>
      </c>
      <c r="AX526" s="14" t="s">
        <v>76</v>
      </c>
      <c r="AY526" s="246" t="s">
        <v>129</v>
      </c>
    </row>
    <row r="527" s="13" customFormat="1">
      <c r="A527" s="13"/>
      <c r="B527" s="226"/>
      <c r="C527" s="227"/>
      <c r="D527" s="219" t="s">
        <v>160</v>
      </c>
      <c r="E527" s="228" t="s">
        <v>21</v>
      </c>
      <c r="F527" s="229" t="s">
        <v>875</v>
      </c>
      <c r="G527" s="227"/>
      <c r="H527" s="228" t="s">
        <v>21</v>
      </c>
      <c r="I527" s="230"/>
      <c r="J527" s="227"/>
      <c r="K527" s="227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160</v>
      </c>
      <c r="AU527" s="235" t="s">
        <v>86</v>
      </c>
      <c r="AV527" s="13" t="s">
        <v>84</v>
      </c>
      <c r="AW527" s="13" t="s">
        <v>36</v>
      </c>
      <c r="AX527" s="13" t="s">
        <v>76</v>
      </c>
      <c r="AY527" s="235" t="s">
        <v>129</v>
      </c>
    </row>
    <row r="528" s="14" customFormat="1">
      <c r="A528" s="14"/>
      <c r="B528" s="236"/>
      <c r="C528" s="237"/>
      <c r="D528" s="219" t="s">
        <v>160</v>
      </c>
      <c r="E528" s="238" t="s">
        <v>21</v>
      </c>
      <c r="F528" s="239" t="s">
        <v>880</v>
      </c>
      <c r="G528" s="237"/>
      <c r="H528" s="240">
        <v>19.350000000000001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160</v>
      </c>
      <c r="AU528" s="246" t="s">
        <v>86</v>
      </c>
      <c r="AV528" s="14" t="s">
        <v>86</v>
      </c>
      <c r="AW528" s="14" t="s">
        <v>36</v>
      </c>
      <c r="AX528" s="14" t="s">
        <v>76</v>
      </c>
      <c r="AY528" s="246" t="s">
        <v>129</v>
      </c>
    </row>
    <row r="529" s="13" customFormat="1">
      <c r="A529" s="13"/>
      <c r="B529" s="226"/>
      <c r="C529" s="227"/>
      <c r="D529" s="219" t="s">
        <v>160</v>
      </c>
      <c r="E529" s="228" t="s">
        <v>21</v>
      </c>
      <c r="F529" s="229" t="s">
        <v>875</v>
      </c>
      <c r="G529" s="227"/>
      <c r="H529" s="228" t="s">
        <v>21</v>
      </c>
      <c r="I529" s="230"/>
      <c r="J529" s="227"/>
      <c r="K529" s="227"/>
      <c r="L529" s="231"/>
      <c r="M529" s="232"/>
      <c r="N529" s="233"/>
      <c r="O529" s="233"/>
      <c r="P529" s="233"/>
      <c r="Q529" s="233"/>
      <c r="R529" s="233"/>
      <c r="S529" s="233"/>
      <c r="T529" s="23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5" t="s">
        <v>160</v>
      </c>
      <c r="AU529" s="235" t="s">
        <v>86</v>
      </c>
      <c r="AV529" s="13" t="s">
        <v>84</v>
      </c>
      <c r="AW529" s="13" t="s">
        <v>36</v>
      </c>
      <c r="AX529" s="13" t="s">
        <v>76</v>
      </c>
      <c r="AY529" s="235" t="s">
        <v>129</v>
      </c>
    </row>
    <row r="530" s="14" customFormat="1">
      <c r="A530" s="14"/>
      <c r="B530" s="236"/>
      <c r="C530" s="237"/>
      <c r="D530" s="219" t="s">
        <v>160</v>
      </c>
      <c r="E530" s="238" t="s">
        <v>21</v>
      </c>
      <c r="F530" s="239" t="s">
        <v>881</v>
      </c>
      <c r="G530" s="237"/>
      <c r="H530" s="240">
        <v>11.449999999999999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6" t="s">
        <v>160</v>
      </c>
      <c r="AU530" s="246" t="s">
        <v>86</v>
      </c>
      <c r="AV530" s="14" t="s">
        <v>86</v>
      </c>
      <c r="AW530" s="14" t="s">
        <v>36</v>
      </c>
      <c r="AX530" s="14" t="s">
        <v>76</v>
      </c>
      <c r="AY530" s="246" t="s">
        <v>129</v>
      </c>
    </row>
    <row r="531" s="13" customFormat="1">
      <c r="A531" s="13"/>
      <c r="B531" s="226"/>
      <c r="C531" s="227"/>
      <c r="D531" s="219" t="s">
        <v>160</v>
      </c>
      <c r="E531" s="228" t="s">
        <v>21</v>
      </c>
      <c r="F531" s="229" t="s">
        <v>875</v>
      </c>
      <c r="G531" s="227"/>
      <c r="H531" s="228" t="s">
        <v>21</v>
      </c>
      <c r="I531" s="230"/>
      <c r="J531" s="227"/>
      <c r="K531" s="227"/>
      <c r="L531" s="231"/>
      <c r="M531" s="232"/>
      <c r="N531" s="233"/>
      <c r="O531" s="233"/>
      <c r="P531" s="233"/>
      <c r="Q531" s="233"/>
      <c r="R531" s="233"/>
      <c r="S531" s="233"/>
      <c r="T531" s="23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5" t="s">
        <v>160</v>
      </c>
      <c r="AU531" s="235" t="s">
        <v>86</v>
      </c>
      <c r="AV531" s="13" t="s">
        <v>84</v>
      </c>
      <c r="AW531" s="13" t="s">
        <v>36</v>
      </c>
      <c r="AX531" s="13" t="s">
        <v>76</v>
      </c>
      <c r="AY531" s="235" t="s">
        <v>129</v>
      </c>
    </row>
    <row r="532" s="14" customFormat="1">
      <c r="A532" s="14"/>
      <c r="B532" s="236"/>
      <c r="C532" s="237"/>
      <c r="D532" s="219" t="s">
        <v>160</v>
      </c>
      <c r="E532" s="238" t="s">
        <v>21</v>
      </c>
      <c r="F532" s="239" t="s">
        <v>882</v>
      </c>
      <c r="G532" s="237"/>
      <c r="H532" s="240">
        <v>17.739999999999998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46" t="s">
        <v>160</v>
      </c>
      <c r="AU532" s="246" t="s">
        <v>86</v>
      </c>
      <c r="AV532" s="14" t="s">
        <v>86</v>
      </c>
      <c r="AW532" s="14" t="s">
        <v>36</v>
      </c>
      <c r="AX532" s="14" t="s">
        <v>76</v>
      </c>
      <c r="AY532" s="246" t="s">
        <v>129</v>
      </c>
    </row>
    <row r="533" s="13" customFormat="1">
      <c r="A533" s="13"/>
      <c r="B533" s="226"/>
      <c r="C533" s="227"/>
      <c r="D533" s="219" t="s">
        <v>160</v>
      </c>
      <c r="E533" s="228" t="s">
        <v>21</v>
      </c>
      <c r="F533" s="229" t="s">
        <v>875</v>
      </c>
      <c r="G533" s="227"/>
      <c r="H533" s="228" t="s">
        <v>21</v>
      </c>
      <c r="I533" s="230"/>
      <c r="J533" s="227"/>
      <c r="K533" s="227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160</v>
      </c>
      <c r="AU533" s="235" t="s">
        <v>86</v>
      </c>
      <c r="AV533" s="13" t="s">
        <v>84</v>
      </c>
      <c r="AW533" s="13" t="s">
        <v>36</v>
      </c>
      <c r="AX533" s="13" t="s">
        <v>76</v>
      </c>
      <c r="AY533" s="235" t="s">
        <v>129</v>
      </c>
    </row>
    <row r="534" s="14" customFormat="1">
      <c r="A534" s="14"/>
      <c r="B534" s="236"/>
      <c r="C534" s="237"/>
      <c r="D534" s="219" t="s">
        <v>160</v>
      </c>
      <c r="E534" s="238" t="s">
        <v>21</v>
      </c>
      <c r="F534" s="239" t="s">
        <v>883</v>
      </c>
      <c r="G534" s="237"/>
      <c r="H534" s="240">
        <v>11.529999999999999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160</v>
      </c>
      <c r="AU534" s="246" t="s">
        <v>86</v>
      </c>
      <c r="AV534" s="14" t="s">
        <v>86</v>
      </c>
      <c r="AW534" s="14" t="s">
        <v>36</v>
      </c>
      <c r="AX534" s="14" t="s">
        <v>76</v>
      </c>
      <c r="AY534" s="246" t="s">
        <v>129</v>
      </c>
    </row>
    <row r="535" s="13" customFormat="1">
      <c r="A535" s="13"/>
      <c r="B535" s="226"/>
      <c r="C535" s="227"/>
      <c r="D535" s="219" t="s">
        <v>160</v>
      </c>
      <c r="E535" s="228" t="s">
        <v>21</v>
      </c>
      <c r="F535" s="229" t="s">
        <v>875</v>
      </c>
      <c r="G535" s="227"/>
      <c r="H535" s="228" t="s">
        <v>21</v>
      </c>
      <c r="I535" s="230"/>
      <c r="J535" s="227"/>
      <c r="K535" s="227"/>
      <c r="L535" s="231"/>
      <c r="M535" s="232"/>
      <c r="N535" s="233"/>
      <c r="O535" s="233"/>
      <c r="P535" s="233"/>
      <c r="Q535" s="233"/>
      <c r="R535" s="233"/>
      <c r="S535" s="233"/>
      <c r="T535" s="23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5" t="s">
        <v>160</v>
      </c>
      <c r="AU535" s="235" t="s">
        <v>86</v>
      </c>
      <c r="AV535" s="13" t="s">
        <v>84</v>
      </c>
      <c r="AW535" s="13" t="s">
        <v>36</v>
      </c>
      <c r="AX535" s="13" t="s">
        <v>76</v>
      </c>
      <c r="AY535" s="235" t="s">
        <v>129</v>
      </c>
    </row>
    <row r="536" s="14" customFormat="1">
      <c r="A536" s="14"/>
      <c r="B536" s="236"/>
      <c r="C536" s="237"/>
      <c r="D536" s="219" t="s">
        <v>160</v>
      </c>
      <c r="E536" s="238" t="s">
        <v>21</v>
      </c>
      <c r="F536" s="239" t="s">
        <v>884</v>
      </c>
      <c r="G536" s="237"/>
      <c r="H536" s="240">
        <v>23.719999999999999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6" t="s">
        <v>160</v>
      </c>
      <c r="AU536" s="246" t="s">
        <v>86</v>
      </c>
      <c r="AV536" s="14" t="s">
        <v>86</v>
      </c>
      <c r="AW536" s="14" t="s">
        <v>36</v>
      </c>
      <c r="AX536" s="14" t="s">
        <v>76</v>
      </c>
      <c r="AY536" s="246" t="s">
        <v>129</v>
      </c>
    </row>
    <row r="537" s="13" customFormat="1">
      <c r="A537" s="13"/>
      <c r="B537" s="226"/>
      <c r="C537" s="227"/>
      <c r="D537" s="219" t="s">
        <v>160</v>
      </c>
      <c r="E537" s="228" t="s">
        <v>21</v>
      </c>
      <c r="F537" s="229" t="s">
        <v>171</v>
      </c>
      <c r="G537" s="227"/>
      <c r="H537" s="228" t="s">
        <v>21</v>
      </c>
      <c r="I537" s="230"/>
      <c r="J537" s="227"/>
      <c r="K537" s="227"/>
      <c r="L537" s="231"/>
      <c r="M537" s="232"/>
      <c r="N537" s="233"/>
      <c r="O537" s="233"/>
      <c r="P537" s="233"/>
      <c r="Q537" s="233"/>
      <c r="R537" s="233"/>
      <c r="S537" s="233"/>
      <c r="T537" s="23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5" t="s">
        <v>160</v>
      </c>
      <c r="AU537" s="235" t="s">
        <v>86</v>
      </c>
      <c r="AV537" s="13" t="s">
        <v>84</v>
      </c>
      <c r="AW537" s="13" t="s">
        <v>36</v>
      </c>
      <c r="AX537" s="13" t="s">
        <v>76</v>
      </c>
      <c r="AY537" s="235" t="s">
        <v>129</v>
      </c>
    </row>
    <row r="538" s="14" customFormat="1">
      <c r="A538" s="14"/>
      <c r="B538" s="236"/>
      <c r="C538" s="237"/>
      <c r="D538" s="219" t="s">
        <v>160</v>
      </c>
      <c r="E538" s="238" t="s">
        <v>21</v>
      </c>
      <c r="F538" s="239" t="s">
        <v>883</v>
      </c>
      <c r="G538" s="237"/>
      <c r="H538" s="240">
        <v>11.529999999999999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6" t="s">
        <v>160</v>
      </c>
      <c r="AU538" s="246" t="s">
        <v>86</v>
      </c>
      <c r="AV538" s="14" t="s">
        <v>86</v>
      </c>
      <c r="AW538" s="14" t="s">
        <v>36</v>
      </c>
      <c r="AX538" s="14" t="s">
        <v>76</v>
      </c>
      <c r="AY538" s="246" t="s">
        <v>129</v>
      </c>
    </row>
    <row r="539" s="13" customFormat="1">
      <c r="A539" s="13"/>
      <c r="B539" s="226"/>
      <c r="C539" s="227"/>
      <c r="D539" s="219" t="s">
        <v>160</v>
      </c>
      <c r="E539" s="228" t="s">
        <v>21</v>
      </c>
      <c r="F539" s="229" t="s">
        <v>885</v>
      </c>
      <c r="G539" s="227"/>
      <c r="H539" s="228" t="s">
        <v>21</v>
      </c>
      <c r="I539" s="230"/>
      <c r="J539" s="227"/>
      <c r="K539" s="227"/>
      <c r="L539" s="231"/>
      <c r="M539" s="232"/>
      <c r="N539" s="233"/>
      <c r="O539" s="233"/>
      <c r="P539" s="233"/>
      <c r="Q539" s="233"/>
      <c r="R539" s="233"/>
      <c r="S539" s="233"/>
      <c r="T539" s="23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5" t="s">
        <v>160</v>
      </c>
      <c r="AU539" s="235" t="s">
        <v>86</v>
      </c>
      <c r="AV539" s="13" t="s">
        <v>84</v>
      </c>
      <c r="AW539" s="13" t="s">
        <v>36</v>
      </c>
      <c r="AX539" s="13" t="s">
        <v>76</v>
      </c>
      <c r="AY539" s="235" t="s">
        <v>129</v>
      </c>
    </row>
    <row r="540" s="14" customFormat="1">
      <c r="A540" s="14"/>
      <c r="B540" s="236"/>
      <c r="C540" s="237"/>
      <c r="D540" s="219" t="s">
        <v>160</v>
      </c>
      <c r="E540" s="238" t="s">
        <v>21</v>
      </c>
      <c r="F540" s="239" t="s">
        <v>886</v>
      </c>
      <c r="G540" s="237"/>
      <c r="H540" s="240">
        <v>17.66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6" t="s">
        <v>160</v>
      </c>
      <c r="AU540" s="246" t="s">
        <v>86</v>
      </c>
      <c r="AV540" s="14" t="s">
        <v>86</v>
      </c>
      <c r="AW540" s="14" t="s">
        <v>36</v>
      </c>
      <c r="AX540" s="14" t="s">
        <v>76</v>
      </c>
      <c r="AY540" s="246" t="s">
        <v>129</v>
      </c>
    </row>
    <row r="541" s="13" customFormat="1">
      <c r="A541" s="13"/>
      <c r="B541" s="226"/>
      <c r="C541" s="227"/>
      <c r="D541" s="219" t="s">
        <v>160</v>
      </c>
      <c r="E541" s="228" t="s">
        <v>21</v>
      </c>
      <c r="F541" s="229" t="s">
        <v>885</v>
      </c>
      <c r="G541" s="227"/>
      <c r="H541" s="228" t="s">
        <v>21</v>
      </c>
      <c r="I541" s="230"/>
      <c r="J541" s="227"/>
      <c r="K541" s="227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160</v>
      </c>
      <c r="AU541" s="235" t="s">
        <v>86</v>
      </c>
      <c r="AV541" s="13" t="s">
        <v>84</v>
      </c>
      <c r="AW541" s="13" t="s">
        <v>36</v>
      </c>
      <c r="AX541" s="13" t="s">
        <v>76</v>
      </c>
      <c r="AY541" s="235" t="s">
        <v>129</v>
      </c>
    </row>
    <row r="542" s="14" customFormat="1">
      <c r="A542" s="14"/>
      <c r="B542" s="236"/>
      <c r="C542" s="237"/>
      <c r="D542" s="219" t="s">
        <v>160</v>
      </c>
      <c r="E542" s="238" t="s">
        <v>21</v>
      </c>
      <c r="F542" s="239" t="s">
        <v>887</v>
      </c>
      <c r="G542" s="237"/>
      <c r="H542" s="240">
        <v>31.359999999999999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6" t="s">
        <v>160</v>
      </c>
      <c r="AU542" s="246" t="s">
        <v>86</v>
      </c>
      <c r="AV542" s="14" t="s">
        <v>86</v>
      </c>
      <c r="AW542" s="14" t="s">
        <v>36</v>
      </c>
      <c r="AX542" s="14" t="s">
        <v>76</v>
      </c>
      <c r="AY542" s="246" t="s">
        <v>129</v>
      </c>
    </row>
    <row r="543" s="13" customFormat="1">
      <c r="A543" s="13"/>
      <c r="B543" s="226"/>
      <c r="C543" s="227"/>
      <c r="D543" s="219" t="s">
        <v>160</v>
      </c>
      <c r="E543" s="228" t="s">
        <v>21</v>
      </c>
      <c r="F543" s="229" t="s">
        <v>171</v>
      </c>
      <c r="G543" s="227"/>
      <c r="H543" s="228" t="s">
        <v>21</v>
      </c>
      <c r="I543" s="230"/>
      <c r="J543" s="227"/>
      <c r="K543" s="227"/>
      <c r="L543" s="231"/>
      <c r="M543" s="232"/>
      <c r="N543" s="233"/>
      <c r="O543" s="233"/>
      <c r="P543" s="233"/>
      <c r="Q543" s="233"/>
      <c r="R543" s="233"/>
      <c r="S543" s="233"/>
      <c r="T543" s="23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5" t="s">
        <v>160</v>
      </c>
      <c r="AU543" s="235" t="s">
        <v>86</v>
      </c>
      <c r="AV543" s="13" t="s">
        <v>84</v>
      </c>
      <c r="AW543" s="13" t="s">
        <v>36</v>
      </c>
      <c r="AX543" s="13" t="s">
        <v>76</v>
      </c>
      <c r="AY543" s="235" t="s">
        <v>129</v>
      </c>
    </row>
    <row r="544" s="14" customFormat="1">
      <c r="A544" s="14"/>
      <c r="B544" s="236"/>
      <c r="C544" s="237"/>
      <c r="D544" s="219" t="s">
        <v>160</v>
      </c>
      <c r="E544" s="238" t="s">
        <v>21</v>
      </c>
      <c r="F544" s="239" t="s">
        <v>888</v>
      </c>
      <c r="G544" s="237"/>
      <c r="H544" s="240">
        <v>19.420000000000002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46" t="s">
        <v>160</v>
      </c>
      <c r="AU544" s="246" t="s">
        <v>86</v>
      </c>
      <c r="AV544" s="14" t="s">
        <v>86</v>
      </c>
      <c r="AW544" s="14" t="s">
        <v>36</v>
      </c>
      <c r="AX544" s="14" t="s">
        <v>76</v>
      </c>
      <c r="AY544" s="246" t="s">
        <v>129</v>
      </c>
    </row>
    <row r="545" s="13" customFormat="1">
      <c r="A545" s="13"/>
      <c r="B545" s="226"/>
      <c r="C545" s="227"/>
      <c r="D545" s="219" t="s">
        <v>160</v>
      </c>
      <c r="E545" s="228" t="s">
        <v>21</v>
      </c>
      <c r="F545" s="229" t="s">
        <v>179</v>
      </c>
      <c r="G545" s="227"/>
      <c r="H545" s="228" t="s">
        <v>21</v>
      </c>
      <c r="I545" s="230"/>
      <c r="J545" s="227"/>
      <c r="K545" s="227"/>
      <c r="L545" s="231"/>
      <c r="M545" s="232"/>
      <c r="N545" s="233"/>
      <c r="O545" s="233"/>
      <c r="P545" s="233"/>
      <c r="Q545" s="233"/>
      <c r="R545" s="233"/>
      <c r="S545" s="233"/>
      <c r="T545" s="23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5" t="s">
        <v>160</v>
      </c>
      <c r="AU545" s="235" t="s">
        <v>86</v>
      </c>
      <c r="AV545" s="13" t="s">
        <v>84</v>
      </c>
      <c r="AW545" s="13" t="s">
        <v>36</v>
      </c>
      <c r="AX545" s="13" t="s">
        <v>76</v>
      </c>
      <c r="AY545" s="235" t="s">
        <v>129</v>
      </c>
    </row>
    <row r="546" s="14" customFormat="1">
      <c r="A546" s="14"/>
      <c r="B546" s="236"/>
      <c r="C546" s="237"/>
      <c r="D546" s="219" t="s">
        <v>160</v>
      </c>
      <c r="E546" s="238" t="s">
        <v>21</v>
      </c>
      <c r="F546" s="239" t="s">
        <v>889</v>
      </c>
      <c r="G546" s="237"/>
      <c r="H546" s="240">
        <v>2.5800000000000001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6" t="s">
        <v>160</v>
      </c>
      <c r="AU546" s="246" t="s">
        <v>86</v>
      </c>
      <c r="AV546" s="14" t="s">
        <v>86</v>
      </c>
      <c r="AW546" s="14" t="s">
        <v>36</v>
      </c>
      <c r="AX546" s="14" t="s">
        <v>76</v>
      </c>
      <c r="AY546" s="246" t="s">
        <v>129</v>
      </c>
    </row>
    <row r="547" s="13" customFormat="1">
      <c r="A547" s="13"/>
      <c r="B547" s="226"/>
      <c r="C547" s="227"/>
      <c r="D547" s="219" t="s">
        <v>160</v>
      </c>
      <c r="E547" s="228" t="s">
        <v>21</v>
      </c>
      <c r="F547" s="229" t="s">
        <v>890</v>
      </c>
      <c r="G547" s="227"/>
      <c r="H547" s="228" t="s">
        <v>21</v>
      </c>
      <c r="I547" s="230"/>
      <c r="J547" s="227"/>
      <c r="K547" s="227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160</v>
      </c>
      <c r="AU547" s="235" t="s">
        <v>86</v>
      </c>
      <c r="AV547" s="13" t="s">
        <v>84</v>
      </c>
      <c r="AW547" s="13" t="s">
        <v>36</v>
      </c>
      <c r="AX547" s="13" t="s">
        <v>76</v>
      </c>
      <c r="AY547" s="235" t="s">
        <v>129</v>
      </c>
    </row>
    <row r="548" s="14" customFormat="1">
      <c r="A548" s="14"/>
      <c r="B548" s="236"/>
      <c r="C548" s="237"/>
      <c r="D548" s="219" t="s">
        <v>160</v>
      </c>
      <c r="E548" s="238" t="s">
        <v>21</v>
      </c>
      <c r="F548" s="239" t="s">
        <v>891</v>
      </c>
      <c r="G548" s="237"/>
      <c r="H548" s="240">
        <v>7.6799999999999997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160</v>
      </c>
      <c r="AU548" s="246" t="s">
        <v>86</v>
      </c>
      <c r="AV548" s="14" t="s">
        <v>86</v>
      </c>
      <c r="AW548" s="14" t="s">
        <v>36</v>
      </c>
      <c r="AX548" s="14" t="s">
        <v>76</v>
      </c>
      <c r="AY548" s="246" t="s">
        <v>129</v>
      </c>
    </row>
    <row r="549" s="13" customFormat="1">
      <c r="A549" s="13"/>
      <c r="B549" s="226"/>
      <c r="C549" s="227"/>
      <c r="D549" s="219" t="s">
        <v>160</v>
      </c>
      <c r="E549" s="228" t="s">
        <v>21</v>
      </c>
      <c r="F549" s="229" t="s">
        <v>890</v>
      </c>
      <c r="G549" s="227"/>
      <c r="H549" s="228" t="s">
        <v>21</v>
      </c>
      <c r="I549" s="230"/>
      <c r="J549" s="227"/>
      <c r="K549" s="227"/>
      <c r="L549" s="231"/>
      <c r="M549" s="232"/>
      <c r="N549" s="233"/>
      <c r="O549" s="233"/>
      <c r="P549" s="233"/>
      <c r="Q549" s="233"/>
      <c r="R549" s="233"/>
      <c r="S549" s="233"/>
      <c r="T549" s="23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5" t="s">
        <v>160</v>
      </c>
      <c r="AU549" s="235" t="s">
        <v>86</v>
      </c>
      <c r="AV549" s="13" t="s">
        <v>84</v>
      </c>
      <c r="AW549" s="13" t="s">
        <v>36</v>
      </c>
      <c r="AX549" s="13" t="s">
        <v>76</v>
      </c>
      <c r="AY549" s="235" t="s">
        <v>129</v>
      </c>
    </row>
    <row r="550" s="14" customFormat="1">
      <c r="A550" s="14"/>
      <c r="B550" s="236"/>
      <c r="C550" s="237"/>
      <c r="D550" s="219" t="s">
        <v>160</v>
      </c>
      <c r="E550" s="238" t="s">
        <v>21</v>
      </c>
      <c r="F550" s="239" t="s">
        <v>892</v>
      </c>
      <c r="G550" s="237"/>
      <c r="H550" s="240">
        <v>7.9800000000000004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160</v>
      </c>
      <c r="AU550" s="246" t="s">
        <v>86</v>
      </c>
      <c r="AV550" s="14" t="s">
        <v>86</v>
      </c>
      <c r="AW550" s="14" t="s">
        <v>36</v>
      </c>
      <c r="AX550" s="14" t="s">
        <v>76</v>
      </c>
      <c r="AY550" s="246" t="s">
        <v>129</v>
      </c>
    </row>
    <row r="551" s="13" customFormat="1">
      <c r="A551" s="13"/>
      <c r="B551" s="226"/>
      <c r="C551" s="227"/>
      <c r="D551" s="219" t="s">
        <v>160</v>
      </c>
      <c r="E551" s="228" t="s">
        <v>21</v>
      </c>
      <c r="F551" s="229" t="s">
        <v>171</v>
      </c>
      <c r="G551" s="227"/>
      <c r="H551" s="228" t="s">
        <v>21</v>
      </c>
      <c r="I551" s="230"/>
      <c r="J551" s="227"/>
      <c r="K551" s="227"/>
      <c r="L551" s="231"/>
      <c r="M551" s="232"/>
      <c r="N551" s="233"/>
      <c r="O551" s="233"/>
      <c r="P551" s="233"/>
      <c r="Q551" s="233"/>
      <c r="R551" s="233"/>
      <c r="S551" s="233"/>
      <c r="T551" s="23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5" t="s">
        <v>160</v>
      </c>
      <c r="AU551" s="235" t="s">
        <v>86</v>
      </c>
      <c r="AV551" s="13" t="s">
        <v>84</v>
      </c>
      <c r="AW551" s="13" t="s">
        <v>36</v>
      </c>
      <c r="AX551" s="13" t="s">
        <v>76</v>
      </c>
      <c r="AY551" s="235" t="s">
        <v>129</v>
      </c>
    </row>
    <row r="552" s="14" customFormat="1">
      <c r="A552" s="14"/>
      <c r="B552" s="236"/>
      <c r="C552" s="237"/>
      <c r="D552" s="219" t="s">
        <v>160</v>
      </c>
      <c r="E552" s="238" t="s">
        <v>21</v>
      </c>
      <c r="F552" s="239" t="s">
        <v>180</v>
      </c>
      <c r="G552" s="237"/>
      <c r="H552" s="240">
        <v>1.26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46" t="s">
        <v>160</v>
      </c>
      <c r="AU552" s="246" t="s">
        <v>86</v>
      </c>
      <c r="AV552" s="14" t="s">
        <v>86</v>
      </c>
      <c r="AW552" s="14" t="s">
        <v>36</v>
      </c>
      <c r="AX552" s="14" t="s">
        <v>76</v>
      </c>
      <c r="AY552" s="246" t="s">
        <v>129</v>
      </c>
    </row>
    <row r="553" s="13" customFormat="1">
      <c r="A553" s="13"/>
      <c r="B553" s="226"/>
      <c r="C553" s="227"/>
      <c r="D553" s="219" t="s">
        <v>160</v>
      </c>
      <c r="E553" s="228" t="s">
        <v>21</v>
      </c>
      <c r="F553" s="229" t="s">
        <v>177</v>
      </c>
      <c r="G553" s="227"/>
      <c r="H553" s="228" t="s">
        <v>21</v>
      </c>
      <c r="I553" s="230"/>
      <c r="J553" s="227"/>
      <c r="K553" s="227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160</v>
      </c>
      <c r="AU553" s="235" t="s">
        <v>86</v>
      </c>
      <c r="AV553" s="13" t="s">
        <v>84</v>
      </c>
      <c r="AW553" s="13" t="s">
        <v>36</v>
      </c>
      <c r="AX553" s="13" t="s">
        <v>76</v>
      </c>
      <c r="AY553" s="235" t="s">
        <v>129</v>
      </c>
    </row>
    <row r="554" s="14" customFormat="1">
      <c r="A554" s="14"/>
      <c r="B554" s="236"/>
      <c r="C554" s="237"/>
      <c r="D554" s="219" t="s">
        <v>160</v>
      </c>
      <c r="E554" s="238" t="s">
        <v>21</v>
      </c>
      <c r="F554" s="239" t="s">
        <v>178</v>
      </c>
      <c r="G554" s="237"/>
      <c r="H554" s="240">
        <v>7.0199999999999996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160</v>
      </c>
      <c r="AU554" s="246" t="s">
        <v>86</v>
      </c>
      <c r="AV554" s="14" t="s">
        <v>86</v>
      </c>
      <c r="AW554" s="14" t="s">
        <v>36</v>
      </c>
      <c r="AX554" s="14" t="s">
        <v>76</v>
      </c>
      <c r="AY554" s="246" t="s">
        <v>129</v>
      </c>
    </row>
    <row r="555" s="13" customFormat="1">
      <c r="A555" s="13"/>
      <c r="B555" s="226"/>
      <c r="C555" s="227"/>
      <c r="D555" s="219" t="s">
        <v>160</v>
      </c>
      <c r="E555" s="228" t="s">
        <v>21</v>
      </c>
      <c r="F555" s="229" t="s">
        <v>893</v>
      </c>
      <c r="G555" s="227"/>
      <c r="H555" s="228" t="s">
        <v>21</v>
      </c>
      <c r="I555" s="230"/>
      <c r="J555" s="227"/>
      <c r="K555" s="227"/>
      <c r="L555" s="231"/>
      <c r="M555" s="232"/>
      <c r="N555" s="233"/>
      <c r="O555" s="233"/>
      <c r="P555" s="233"/>
      <c r="Q555" s="233"/>
      <c r="R555" s="233"/>
      <c r="S555" s="233"/>
      <c r="T555" s="23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5" t="s">
        <v>160</v>
      </c>
      <c r="AU555" s="235" t="s">
        <v>86</v>
      </c>
      <c r="AV555" s="13" t="s">
        <v>84</v>
      </c>
      <c r="AW555" s="13" t="s">
        <v>36</v>
      </c>
      <c r="AX555" s="13" t="s">
        <v>76</v>
      </c>
      <c r="AY555" s="235" t="s">
        <v>129</v>
      </c>
    </row>
    <row r="556" s="14" customFormat="1">
      <c r="A556" s="14"/>
      <c r="B556" s="236"/>
      <c r="C556" s="237"/>
      <c r="D556" s="219" t="s">
        <v>160</v>
      </c>
      <c r="E556" s="238" t="s">
        <v>21</v>
      </c>
      <c r="F556" s="239" t="s">
        <v>894</v>
      </c>
      <c r="G556" s="237"/>
      <c r="H556" s="240">
        <v>22.66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46" t="s">
        <v>160</v>
      </c>
      <c r="AU556" s="246" t="s">
        <v>86</v>
      </c>
      <c r="AV556" s="14" t="s">
        <v>86</v>
      </c>
      <c r="AW556" s="14" t="s">
        <v>36</v>
      </c>
      <c r="AX556" s="14" t="s">
        <v>76</v>
      </c>
      <c r="AY556" s="246" t="s">
        <v>129</v>
      </c>
    </row>
    <row r="557" s="15" customFormat="1">
      <c r="A557" s="15"/>
      <c r="B557" s="247"/>
      <c r="C557" s="248"/>
      <c r="D557" s="219" t="s">
        <v>160</v>
      </c>
      <c r="E557" s="249" t="s">
        <v>21</v>
      </c>
      <c r="F557" s="250" t="s">
        <v>181</v>
      </c>
      <c r="G557" s="248"/>
      <c r="H557" s="251">
        <v>341.49000000000001</v>
      </c>
      <c r="I557" s="252"/>
      <c r="J557" s="248"/>
      <c r="K557" s="248"/>
      <c r="L557" s="253"/>
      <c r="M557" s="254"/>
      <c r="N557" s="255"/>
      <c r="O557" s="255"/>
      <c r="P557" s="255"/>
      <c r="Q557" s="255"/>
      <c r="R557" s="255"/>
      <c r="S557" s="255"/>
      <c r="T557" s="256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57" t="s">
        <v>160</v>
      </c>
      <c r="AU557" s="257" t="s">
        <v>86</v>
      </c>
      <c r="AV557" s="15" t="s">
        <v>137</v>
      </c>
      <c r="AW557" s="15" t="s">
        <v>36</v>
      </c>
      <c r="AX557" s="15" t="s">
        <v>84</v>
      </c>
      <c r="AY557" s="257" t="s">
        <v>129</v>
      </c>
    </row>
    <row r="558" s="2" customFormat="1" ht="16.5" customHeight="1">
      <c r="A558" s="40"/>
      <c r="B558" s="41"/>
      <c r="C558" s="206" t="s">
        <v>663</v>
      </c>
      <c r="D558" s="206" t="s">
        <v>132</v>
      </c>
      <c r="E558" s="207" t="s">
        <v>782</v>
      </c>
      <c r="F558" s="208" t="s">
        <v>783</v>
      </c>
      <c r="G558" s="209" t="s">
        <v>784</v>
      </c>
      <c r="H558" s="210">
        <v>8</v>
      </c>
      <c r="I558" s="211"/>
      <c r="J558" s="212">
        <f>ROUND(I558*H558,2)</f>
        <v>0</v>
      </c>
      <c r="K558" s="208" t="s">
        <v>136</v>
      </c>
      <c r="L558" s="46"/>
      <c r="M558" s="213" t="s">
        <v>21</v>
      </c>
      <c r="N558" s="214" t="s">
        <v>47</v>
      </c>
      <c r="O558" s="86"/>
      <c r="P558" s="215">
        <f>O558*H558</f>
        <v>0</v>
      </c>
      <c r="Q558" s="215">
        <v>0.00018000000000000001</v>
      </c>
      <c r="R558" s="215">
        <f>Q558*H558</f>
        <v>0.0014400000000000001</v>
      </c>
      <c r="S558" s="215">
        <v>0</v>
      </c>
      <c r="T558" s="216">
        <f>S558*H558</f>
        <v>0</v>
      </c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R558" s="217" t="s">
        <v>241</v>
      </c>
      <c r="AT558" s="217" t="s">
        <v>132</v>
      </c>
      <c r="AU558" s="217" t="s">
        <v>86</v>
      </c>
      <c r="AY558" s="19" t="s">
        <v>129</v>
      </c>
      <c r="BE558" s="218">
        <f>IF(N558="základní",J558,0)</f>
        <v>0</v>
      </c>
      <c r="BF558" s="218">
        <f>IF(N558="snížená",J558,0)</f>
        <v>0</v>
      </c>
      <c r="BG558" s="218">
        <f>IF(N558="zákl. přenesená",J558,0)</f>
        <v>0</v>
      </c>
      <c r="BH558" s="218">
        <f>IF(N558="sníž. přenesená",J558,0)</f>
        <v>0</v>
      </c>
      <c r="BI558" s="218">
        <f>IF(N558="nulová",J558,0)</f>
        <v>0</v>
      </c>
      <c r="BJ558" s="19" t="s">
        <v>84</v>
      </c>
      <c r="BK558" s="218">
        <f>ROUND(I558*H558,2)</f>
        <v>0</v>
      </c>
      <c r="BL558" s="19" t="s">
        <v>241</v>
      </c>
      <c r="BM558" s="217" t="s">
        <v>785</v>
      </c>
    </row>
    <row r="559" s="2" customFormat="1">
      <c r="A559" s="40"/>
      <c r="B559" s="41"/>
      <c r="C559" s="42"/>
      <c r="D559" s="219" t="s">
        <v>139</v>
      </c>
      <c r="E559" s="42"/>
      <c r="F559" s="220" t="s">
        <v>786</v>
      </c>
      <c r="G559" s="42"/>
      <c r="H559" s="42"/>
      <c r="I559" s="221"/>
      <c r="J559" s="42"/>
      <c r="K559" s="42"/>
      <c r="L559" s="46"/>
      <c r="M559" s="222"/>
      <c r="N559" s="223"/>
      <c r="O559" s="86"/>
      <c r="P559" s="86"/>
      <c r="Q559" s="86"/>
      <c r="R559" s="86"/>
      <c r="S559" s="86"/>
      <c r="T559" s="87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T559" s="19" t="s">
        <v>139</v>
      </c>
      <c r="AU559" s="19" t="s">
        <v>86</v>
      </c>
    </row>
    <row r="560" s="2" customFormat="1">
      <c r="A560" s="40"/>
      <c r="B560" s="41"/>
      <c r="C560" s="42"/>
      <c r="D560" s="224" t="s">
        <v>141</v>
      </c>
      <c r="E560" s="42"/>
      <c r="F560" s="225" t="s">
        <v>787</v>
      </c>
      <c r="G560" s="42"/>
      <c r="H560" s="42"/>
      <c r="I560" s="221"/>
      <c r="J560" s="42"/>
      <c r="K560" s="42"/>
      <c r="L560" s="46"/>
      <c r="M560" s="222"/>
      <c r="N560" s="223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141</v>
      </c>
      <c r="AU560" s="19" t="s">
        <v>86</v>
      </c>
    </row>
    <row r="561" s="2" customFormat="1" ht="16.5" customHeight="1">
      <c r="A561" s="40"/>
      <c r="B561" s="41"/>
      <c r="C561" s="260" t="s">
        <v>667</v>
      </c>
      <c r="D561" s="260" t="s">
        <v>789</v>
      </c>
      <c r="E561" s="261" t="s">
        <v>790</v>
      </c>
      <c r="F561" s="262" t="s">
        <v>791</v>
      </c>
      <c r="G561" s="263" t="s">
        <v>784</v>
      </c>
      <c r="H561" s="264">
        <v>8</v>
      </c>
      <c r="I561" s="265"/>
      <c r="J561" s="266">
        <f>ROUND(I561*H561,2)</f>
        <v>0</v>
      </c>
      <c r="K561" s="262" t="s">
        <v>136</v>
      </c>
      <c r="L561" s="267"/>
      <c r="M561" s="268" t="s">
        <v>21</v>
      </c>
      <c r="N561" s="269" t="s">
        <v>47</v>
      </c>
      <c r="O561" s="86"/>
      <c r="P561" s="215">
        <f>O561*H561</f>
        <v>0</v>
      </c>
      <c r="Q561" s="215">
        <v>0.0089999999999999993</v>
      </c>
      <c r="R561" s="215">
        <f>Q561*H561</f>
        <v>0.071999999999999995</v>
      </c>
      <c r="S561" s="215">
        <v>0</v>
      </c>
      <c r="T561" s="216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7" t="s">
        <v>305</v>
      </c>
      <c r="AT561" s="217" t="s">
        <v>789</v>
      </c>
      <c r="AU561" s="217" t="s">
        <v>86</v>
      </c>
      <c r="AY561" s="19" t="s">
        <v>129</v>
      </c>
      <c r="BE561" s="218">
        <f>IF(N561="základní",J561,0)</f>
        <v>0</v>
      </c>
      <c r="BF561" s="218">
        <f>IF(N561="snížená",J561,0)</f>
        <v>0</v>
      </c>
      <c r="BG561" s="218">
        <f>IF(N561="zákl. přenesená",J561,0)</f>
        <v>0</v>
      </c>
      <c r="BH561" s="218">
        <f>IF(N561="sníž. přenesená",J561,0)</f>
        <v>0</v>
      </c>
      <c r="BI561" s="218">
        <f>IF(N561="nulová",J561,0)</f>
        <v>0</v>
      </c>
      <c r="BJ561" s="19" t="s">
        <v>84</v>
      </c>
      <c r="BK561" s="218">
        <f>ROUND(I561*H561,2)</f>
        <v>0</v>
      </c>
      <c r="BL561" s="19" t="s">
        <v>241</v>
      </c>
      <c r="BM561" s="217" t="s">
        <v>792</v>
      </c>
    </row>
    <row r="562" s="2" customFormat="1">
      <c r="A562" s="40"/>
      <c r="B562" s="41"/>
      <c r="C562" s="42"/>
      <c r="D562" s="219" t="s">
        <v>139</v>
      </c>
      <c r="E562" s="42"/>
      <c r="F562" s="220" t="s">
        <v>791</v>
      </c>
      <c r="G562" s="42"/>
      <c r="H562" s="42"/>
      <c r="I562" s="221"/>
      <c r="J562" s="42"/>
      <c r="K562" s="42"/>
      <c r="L562" s="46"/>
      <c r="M562" s="222"/>
      <c r="N562" s="223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139</v>
      </c>
      <c r="AU562" s="19" t="s">
        <v>86</v>
      </c>
    </row>
    <row r="563" s="2" customFormat="1" ht="16.5" customHeight="1">
      <c r="A563" s="40"/>
      <c r="B563" s="41"/>
      <c r="C563" s="206" t="s">
        <v>671</v>
      </c>
      <c r="D563" s="206" t="s">
        <v>132</v>
      </c>
      <c r="E563" s="207" t="s">
        <v>794</v>
      </c>
      <c r="F563" s="208" t="s">
        <v>795</v>
      </c>
      <c r="G563" s="209" t="s">
        <v>216</v>
      </c>
      <c r="H563" s="210">
        <v>394.47000000000003</v>
      </c>
      <c r="I563" s="211"/>
      <c r="J563" s="212">
        <f>ROUND(I563*H563,2)</f>
        <v>0</v>
      </c>
      <c r="K563" s="208" t="s">
        <v>136</v>
      </c>
      <c r="L563" s="46"/>
      <c r="M563" s="213" t="s">
        <v>21</v>
      </c>
      <c r="N563" s="214" t="s">
        <v>47</v>
      </c>
      <c r="O563" s="86"/>
      <c r="P563" s="215">
        <f>O563*H563</f>
        <v>0</v>
      </c>
      <c r="Q563" s="215">
        <v>0</v>
      </c>
      <c r="R563" s="215">
        <f>Q563*H563</f>
        <v>0</v>
      </c>
      <c r="S563" s="215">
        <v>0</v>
      </c>
      <c r="T563" s="216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7" t="s">
        <v>241</v>
      </c>
      <c r="AT563" s="217" t="s">
        <v>132</v>
      </c>
      <c r="AU563" s="217" t="s">
        <v>86</v>
      </c>
      <c r="AY563" s="19" t="s">
        <v>129</v>
      </c>
      <c r="BE563" s="218">
        <f>IF(N563="základní",J563,0)</f>
        <v>0</v>
      </c>
      <c r="BF563" s="218">
        <f>IF(N563="snížená",J563,0)</f>
        <v>0</v>
      </c>
      <c r="BG563" s="218">
        <f>IF(N563="zákl. přenesená",J563,0)</f>
        <v>0</v>
      </c>
      <c r="BH563" s="218">
        <f>IF(N563="sníž. přenesená",J563,0)</f>
        <v>0</v>
      </c>
      <c r="BI563" s="218">
        <f>IF(N563="nulová",J563,0)</f>
        <v>0</v>
      </c>
      <c r="BJ563" s="19" t="s">
        <v>84</v>
      </c>
      <c r="BK563" s="218">
        <f>ROUND(I563*H563,2)</f>
        <v>0</v>
      </c>
      <c r="BL563" s="19" t="s">
        <v>241</v>
      </c>
      <c r="BM563" s="217" t="s">
        <v>796</v>
      </c>
    </row>
    <row r="564" s="2" customFormat="1">
      <c r="A564" s="40"/>
      <c r="B564" s="41"/>
      <c r="C564" s="42"/>
      <c r="D564" s="219" t="s">
        <v>139</v>
      </c>
      <c r="E564" s="42"/>
      <c r="F564" s="220" t="s">
        <v>797</v>
      </c>
      <c r="G564" s="42"/>
      <c r="H564" s="42"/>
      <c r="I564" s="221"/>
      <c r="J564" s="42"/>
      <c r="K564" s="42"/>
      <c r="L564" s="46"/>
      <c r="M564" s="222"/>
      <c r="N564" s="223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139</v>
      </c>
      <c r="AU564" s="19" t="s">
        <v>86</v>
      </c>
    </row>
    <row r="565" s="2" customFormat="1">
      <c r="A565" s="40"/>
      <c r="B565" s="41"/>
      <c r="C565" s="42"/>
      <c r="D565" s="224" t="s">
        <v>141</v>
      </c>
      <c r="E565" s="42"/>
      <c r="F565" s="225" t="s">
        <v>798</v>
      </c>
      <c r="G565" s="42"/>
      <c r="H565" s="42"/>
      <c r="I565" s="221"/>
      <c r="J565" s="42"/>
      <c r="K565" s="42"/>
      <c r="L565" s="46"/>
      <c r="M565" s="222"/>
      <c r="N565" s="223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141</v>
      </c>
      <c r="AU565" s="19" t="s">
        <v>86</v>
      </c>
    </row>
    <row r="566" s="13" customFormat="1">
      <c r="A566" s="13"/>
      <c r="B566" s="226"/>
      <c r="C566" s="227"/>
      <c r="D566" s="219" t="s">
        <v>160</v>
      </c>
      <c r="E566" s="228" t="s">
        <v>21</v>
      </c>
      <c r="F566" s="229" t="s">
        <v>168</v>
      </c>
      <c r="G566" s="227"/>
      <c r="H566" s="228" t="s">
        <v>21</v>
      </c>
      <c r="I566" s="230"/>
      <c r="J566" s="227"/>
      <c r="K566" s="227"/>
      <c r="L566" s="231"/>
      <c r="M566" s="232"/>
      <c r="N566" s="233"/>
      <c r="O566" s="233"/>
      <c r="P566" s="233"/>
      <c r="Q566" s="233"/>
      <c r="R566" s="233"/>
      <c r="S566" s="233"/>
      <c r="T566" s="23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5" t="s">
        <v>160</v>
      </c>
      <c r="AU566" s="235" t="s">
        <v>86</v>
      </c>
      <c r="AV566" s="13" t="s">
        <v>84</v>
      </c>
      <c r="AW566" s="13" t="s">
        <v>36</v>
      </c>
      <c r="AX566" s="13" t="s">
        <v>76</v>
      </c>
      <c r="AY566" s="235" t="s">
        <v>129</v>
      </c>
    </row>
    <row r="567" s="14" customFormat="1">
      <c r="A567" s="14"/>
      <c r="B567" s="236"/>
      <c r="C567" s="237"/>
      <c r="D567" s="219" t="s">
        <v>160</v>
      </c>
      <c r="E567" s="238" t="s">
        <v>21</v>
      </c>
      <c r="F567" s="239" t="s">
        <v>1062</v>
      </c>
      <c r="G567" s="237"/>
      <c r="H567" s="240">
        <v>21.5</v>
      </c>
      <c r="I567" s="241"/>
      <c r="J567" s="237"/>
      <c r="K567" s="237"/>
      <c r="L567" s="242"/>
      <c r="M567" s="243"/>
      <c r="N567" s="244"/>
      <c r="O567" s="244"/>
      <c r="P567" s="244"/>
      <c r="Q567" s="244"/>
      <c r="R567" s="244"/>
      <c r="S567" s="244"/>
      <c r="T567" s="24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6" t="s">
        <v>160</v>
      </c>
      <c r="AU567" s="246" t="s">
        <v>86</v>
      </c>
      <c r="AV567" s="14" t="s">
        <v>86</v>
      </c>
      <c r="AW567" s="14" t="s">
        <v>36</v>
      </c>
      <c r="AX567" s="14" t="s">
        <v>76</v>
      </c>
      <c r="AY567" s="246" t="s">
        <v>129</v>
      </c>
    </row>
    <row r="568" s="13" customFormat="1">
      <c r="A568" s="13"/>
      <c r="B568" s="226"/>
      <c r="C568" s="227"/>
      <c r="D568" s="219" t="s">
        <v>160</v>
      </c>
      <c r="E568" s="228" t="s">
        <v>21</v>
      </c>
      <c r="F568" s="229" t="s">
        <v>168</v>
      </c>
      <c r="G568" s="227"/>
      <c r="H568" s="228" t="s">
        <v>21</v>
      </c>
      <c r="I568" s="230"/>
      <c r="J568" s="227"/>
      <c r="K568" s="227"/>
      <c r="L568" s="231"/>
      <c r="M568" s="232"/>
      <c r="N568" s="233"/>
      <c r="O568" s="233"/>
      <c r="P568" s="233"/>
      <c r="Q568" s="233"/>
      <c r="R568" s="233"/>
      <c r="S568" s="233"/>
      <c r="T568" s="23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5" t="s">
        <v>160</v>
      </c>
      <c r="AU568" s="235" t="s">
        <v>86</v>
      </c>
      <c r="AV568" s="13" t="s">
        <v>84</v>
      </c>
      <c r="AW568" s="13" t="s">
        <v>36</v>
      </c>
      <c r="AX568" s="13" t="s">
        <v>76</v>
      </c>
      <c r="AY568" s="235" t="s">
        <v>129</v>
      </c>
    </row>
    <row r="569" s="14" customFormat="1">
      <c r="A569" s="14"/>
      <c r="B569" s="236"/>
      <c r="C569" s="237"/>
      <c r="D569" s="219" t="s">
        <v>160</v>
      </c>
      <c r="E569" s="238" t="s">
        <v>21</v>
      </c>
      <c r="F569" s="239" t="s">
        <v>1063</v>
      </c>
      <c r="G569" s="237"/>
      <c r="H569" s="240">
        <v>24.399999999999999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46" t="s">
        <v>160</v>
      </c>
      <c r="AU569" s="246" t="s">
        <v>86</v>
      </c>
      <c r="AV569" s="14" t="s">
        <v>86</v>
      </c>
      <c r="AW569" s="14" t="s">
        <v>36</v>
      </c>
      <c r="AX569" s="14" t="s">
        <v>76</v>
      </c>
      <c r="AY569" s="246" t="s">
        <v>129</v>
      </c>
    </row>
    <row r="570" s="13" customFormat="1">
      <c r="A570" s="13"/>
      <c r="B570" s="226"/>
      <c r="C570" s="227"/>
      <c r="D570" s="219" t="s">
        <v>160</v>
      </c>
      <c r="E570" s="228" t="s">
        <v>21</v>
      </c>
      <c r="F570" s="229" t="s">
        <v>168</v>
      </c>
      <c r="G570" s="227"/>
      <c r="H570" s="228" t="s">
        <v>21</v>
      </c>
      <c r="I570" s="230"/>
      <c r="J570" s="227"/>
      <c r="K570" s="227"/>
      <c r="L570" s="231"/>
      <c r="M570" s="232"/>
      <c r="N570" s="233"/>
      <c r="O570" s="233"/>
      <c r="P570" s="233"/>
      <c r="Q570" s="233"/>
      <c r="R570" s="233"/>
      <c r="S570" s="233"/>
      <c r="T570" s="23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5" t="s">
        <v>160</v>
      </c>
      <c r="AU570" s="235" t="s">
        <v>86</v>
      </c>
      <c r="AV570" s="13" t="s">
        <v>84</v>
      </c>
      <c r="AW570" s="13" t="s">
        <v>36</v>
      </c>
      <c r="AX570" s="13" t="s">
        <v>76</v>
      </c>
      <c r="AY570" s="235" t="s">
        <v>129</v>
      </c>
    </row>
    <row r="571" s="14" customFormat="1">
      <c r="A571" s="14"/>
      <c r="B571" s="236"/>
      <c r="C571" s="237"/>
      <c r="D571" s="219" t="s">
        <v>160</v>
      </c>
      <c r="E571" s="238" t="s">
        <v>21</v>
      </c>
      <c r="F571" s="239" t="s">
        <v>1064</v>
      </c>
      <c r="G571" s="237"/>
      <c r="H571" s="240">
        <v>22.300000000000001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6" t="s">
        <v>160</v>
      </c>
      <c r="AU571" s="246" t="s">
        <v>86</v>
      </c>
      <c r="AV571" s="14" t="s">
        <v>86</v>
      </c>
      <c r="AW571" s="14" t="s">
        <v>36</v>
      </c>
      <c r="AX571" s="14" t="s">
        <v>76</v>
      </c>
      <c r="AY571" s="246" t="s">
        <v>129</v>
      </c>
    </row>
    <row r="572" s="13" customFormat="1">
      <c r="A572" s="13"/>
      <c r="B572" s="226"/>
      <c r="C572" s="227"/>
      <c r="D572" s="219" t="s">
        <v>160</v>
      </c>
      <c r="E572" s="228" t="s">
        <v>21</v>
      </c>
      <c r="F572" s="229" t="s">
        <v>163</v>
      </c>
      <c r="G572" s="227"/>
      <c r="H572" s="228" t="s">
        <v>21</v>
      </c>
      <c r="I572" s="230"/>
      <c r="J572" s="227"/>
      <c r="K572" s="227"/>
      <c r="L572" s="231"/>
      <c r="M572" s="232"/>
      <c r="N572" s="233"/>
      <c r="O572" s="233"/>
      <c r="P572" s="233"/>
      <c r="Q572" s="233"/>
      <c r="R572" s="233"/>
      <c r="S572" s="233"/>
      <c r="T572" s="23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5" t="s">
        <v>160</v>
      </c>
      <c r="AU572" s="235" t="s">
        <v>86</v>
      </c>
      <c r="AV572" s="13" t="s">
        <v>84</v>
      </c>
      <c r="AW572" s="13" t="s">
        <v>36</v>
      </c>
      <c r="AX572" s="13" t="s">
        <v>76</v>
      </c>
      <c r="AY572" s="235" t="s">
        <v>129</v>
      </c>
    </row>
    <row r="573" s="14" customFormat="1">
      <c r="A573" s="14"/>
      <c r="B573" s="236"/>
      <c r="C573" s="237"/>
      <c r="D573" s="219" t="s">
        <v>160</v>
      </c>
      <c r="E573" s="238" t="s">
        <v>21</v>
      </c>
      <c r="F573" s="239" t="s">
        <v>1065</v>
      </c>
      <c r="G573" s="237"/>
      <c r="H573" s="240">
        <v>18.640000000000001</v>
      </c>
      <c r="I573" s="241"/>
      <c r="J573" s="237"/>
      <c r="K573" s="237"/>
      <c r="L573" s="242"/>
      <c r="M573" s="243"/>
      <c r="N573" s="244"/>
      <c r="O573" s="244"/>
      <c r="P573" s="244"/>
      <c r="Q573" s="244"/>
      <c r="R573" s="244"/>
      <c r="S573" s="244"/>
      <c r="T573" s="24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46" t="s">
        <v>160</v>
      </c>
      <c r="AU573" s="246" t="s">
        <v>86</v>
      </c>
      <c r="AV573" s="14" t="s">
        <v>86</v>
      </c>
      <c r="AW573" s="14" t="s">
        <v>36</v>
      </c>
      <c r="AX573" s="14" t="s">
        <v>76</v>
      </c>
      <c r="AY573" s="246" t="s">
        <v>129</v>
      </c>
    </row>
    <row r="574" s="13" customFormat="1">
      <c r="A574" s="13"/>
      <c r="B574" s="226"/>
      <c r="C574" s="227"/>
      <c r="D574" s="219" t="s">
        <v>160</v>
      </c>
      <c r="E574" s="228" t="s">
        <v>21</v>
      </c>
      <c r="F574" s="229" t="s">
        <v>163</v>
      </c>
      <c r="G574" s="227"/>
      <c r="H574" s="228" t="s">
        <v>21</v>
      </c>
      <c r="I574" s="230"/>
      <c r="J574" s="227"/>
      <c r="K574" s="227"/>
      <c r="L574" s="231"/>
      <c r="M574" s="232"/>
      <c r="N574" s="233"/>
      <c r="O574" s="233"/>
      <c r="P574" s="233"/>
      <c r="Q574" s="233"/>
      <c r="R574" s="233"/>
      <c r="S574" s="233"/>
      <c r="T574" s="234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5" t="s">
        <v>160</v>
      </c>
      <c r="AU574" s="235" t="s">
        <v>86</v>
      </c>
      <c r="AV574" s="13" t="s">
        <v>84</v>
      </c>
      <c r="AW574" s="13" t="s">
        <v>36</v>
      </c>
      <c r="AX574" s="13" t="s">
        <v>76</v>
      </c>
      <c r="AY574" s="235" t="s">
        <v>129</v>
      </c>
    </row>
    <row r="575" s="14" customFormat="1">
      <c r="A575" s="14"/>
      <c r="B575" s="236"/>
      <c r="C575" s="237"/>
      <c r="D575" s="219" t="s">
        <v>160</v>
      </c>
      <c r="E575" s="238" t="s">
        <v>21</v>
      </c>
      <c r="F575" s="239" t="s">
        <v>1066</v>
      </c>
      <c r="G575" s="237"/>
      <c r="H575" s="240">
        <v>15.199999999999999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46" t="s">
        <v>160</v>
      </c>
      <c r="AU575" s="246" t="s">
        <v>86</v>
      </c>
      <c r="AV575" s="14" t="s">
        <v>86</v>
      </c>
      <c r="AW575" s="14" t="s">
        <v>36</v>
      </c>
      <c r="AX575" s="14" t="s">
        <v>76</v>
      </c>
      <c r="AY575" s="246" t="s">
        <v>129</v>
      </c>
    </row>
    <row r="576" s="13" customFormat="1">
      <c r="A576" s="13"/>
      <c r="B576" s="226"/>
      <c r="C576" s="227"/>
      <c r="D576" s="219" t="s">
        <v>160</v>
      </c>
      <c r="E576" s="228" t="s">
        <v>21</v>
      </c>
      <c r="F576" s="229" t="s">
        <v>875</v>
      </c>
      <c r="G576" s="227"/>
      <c r="H576" s="228" t="s">
        <v>21</v>
      </c>
      <c r="I576" s="230"/>
      <c r="J576" s="227"/>
      <c r="K576" s="227"/>
      <c r="L576" s="231"/>
      <c r="M576" s="232"/>
      <c r="N576" s="233"/>
      <c r="O576" s="233"/>
      <c r="P576" s="233"/>
      <c r="Q576" s="233"/>
      <c r="R576" s="233"/>
      <c r="S576" s="233"/>
      <c r="T576" s="23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5" t="s">
        <v>160</v>
      </c>
      <c r="AU576" s="235" t="s">
        <v>86</v>
      </c>
      <c r="AV576" s="13" t="s">
        <v>84</v>
      </c>
      <c r="AW576" s="13" t="s">
        <v>36</v>
      </c>
      <c r="AX576" s="13" t="s">
        <v>76</v>
      </c>
      <c r="AY576" s="235" t="s">
        <v>129</v>
      </c>
    </row>
    <row r="577" s="14" customFormat="1">
      <c r="A577" s="14"/>
      <c r="B577" s="236"/>
      <c r="C577" s="237"/>
      <c r="D577" s="219" t="s">
        <v>160</v>
      </c>
      <c r="E577" s="238" t="s">
        <v>21</v>
      </c>
      <c r="F577" s="239" t="s">
        <v>167</v>
      </c>
      <c r="G577" s="237"/>
      <c r="H577" s="240">
        <v>17.600000000000001</v>
      </c>
      <c r="I577" s="241"/>
      <c r="J577" s="237"/>
      <c r="K577" s="237"/>
      <c r="L577" s="242"/>
      <c r="M577" s="243"/>
      <c r="N577" s="244"/>
      <c r="O577" s="244"/>
      <c r="P577" s="244"/>
      <c r="Q577" s="244"/>
      <c r="R577" s="244"/>
      <c r="S577" s="244"/>
      <c r="T577" s="24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6" t="s">
        <v>160</v>
      </c>
      <c r="AU577" s="246" t="s">
        <v>86</v>
      </c>
      <c r="AV577" s="14" t="s">
        <v>86</v>
      </c>
      <c r="AW577" s="14" t="s">
        <v>36</v>
      </c>
      <c r="AX577" s="14" t="s">
        <v>76</v>
      </c>
      <c r="AY577" s="246" t="s">
        <v>129</v>
      </c>
    </row>
    <row r="578" s="13" customFormat="1">
      <c r="A578" s="13"/>
      <c r="B578" s="226"/>
      <c r="C578" s="227"/>
      <c r="D578" s="219" t="s">
        <v>160</v>
      </c>
      <c r="E578" s="228" t="s">
        <v>21</v>
      </c>
      <c r="F578" s="229" t="s">
        <v>877</v>
      </c>
      <c r="G578" s="227"/>
      <c r="H578" s="228" t="s">
        <v>21</v>
      </c>
      <c r="I578" s="230"/>
      <c r="J578" s="227"/>
      <c r="K578" s="227"/>
      <c r="L578" s="231"/>
      <c r="M578" s="232"/>
      <c r="N578" s="233"/>
      <c r="O578" s="233"/>
      <c r="P578" s="233"/>
      <c r="Q578" s="233"/>
      <c r="R578" s="233"/>
      <c r="S578" s="233"/>
      <c r="T578" s="23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5" t="s">
        <v>160</v>
      </c>
      <c r="AU578" s="235" t="s">
        <v>86</v>
      </c>
      <c r="AV578" s="13" t="s">
        <v>84</v>
      </c>
      <c r="AW578" s="13" t="s">
        <v>36</v>
      </c>
      <c r="AX578" s="13" t="s">
        <v>76</v>
      </c>
      <c r="AY578" s="235" t="s">
        <v>129</v>
      </c>
    </row>
    <row r="579" s="14" customFormat="1">
      <c r="A579" s="14"/>
      <c r="B579" s="236"/>
      <c r="C579" s="237"/>
      <c r="D579" s="219" t="s">
        <v>160</v>
      </c>
      <c r="E579" s="238" t="s">
        <v>21</v>
      </c>
      <c r="F579" s="239" t="s">
        <v>237</v>
      </c>
      <c r="G579" s="237"/>
      <c r="H579" s="240">
        <v>15</v>
      </c>
      <c r="I579" s="241"/>
      <c r="J579" s="237"/>
      <c r="K579" s="237"/>
      <c r="L579" s="242"/>
      <c r="M579" s="243"/>
      <c r="N579" s="244"/>
      <c r="O579" s="244"/>
      <c r="P579" s="244"/>
      <c r="Q579" s="244"/>
      <c r="R579" s="244"/>
      <c r="S579" s="244"/>
      <c r="T579" s="24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6" t="s">
        <v>160</v>
      </c>
      <c r="AU579" s="246" t="s">
        <v>86</v>
      </c>
      <c r="AV579" s="14" t="s">
        <v>86</v>
      </c>
      <c r="AW579" s="14" t="s">
        <v>36</v>
      </c>
      <c r="AX579" s="14" t="s">
        <v>76</v>
      </c>
      <c r="AY579" s="246" t="s">
        <v>129</v>
      </c>
    </row>
    <row r="580" s="13" customFormat="1">
      <c r="A580" s="13"/>
      <c r="B580" s="226"/>
      <c r="C580" s="227"/>
      <c r="D580" s="219" t="s">
        <v>160</v>
      </c>
      <c r="E580" s="228" t="s">
        <v>21</v>
      </c>
      <c r="F580" s="229" t="s">
        <v>166</v>
      </c>
      <c r="G580" s="227"/>
      <c r="H580" s="228" t="s">
        <v>21</v>
      </c>
      <c r="I580" s="230"/>
      <c r="J580" s="227"/>
      <c r="K580" s="227"/>
      <c r="L580" s="231"/>
      <c r="M580" s="232"/>
      <c r="N580" s="233"/>
      <c r="O580" s="233"/>
      <c r="P580" s="233"/>
      <c r="Q580" s="233"/>
      <c r="R580" s="233"/>
      <c r="S580" s="233"/>
      <c r="T580" s="23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5" t="s">
        <v>160</v>
      </c>
      <c r="AU580" s="235" t="s">
        <v>86</v>
      </c>
      <c r="AV580" s="13" t="s">
        <v>84</v>
      </c>
      <c r="AW580" s="13" t="s">
        <v>36</v>
      </c>
      <c r="AX580" s="13" t="s">
        <v>76</v>
      </c>
      <c r="AY580" s="235" t="s">
        <v>129</v>
      </c>
    </row>
    <row r="581" s="14" customFormat="1">
      <c r="A581" s="14"/>
      <c r="B581" s="236"/>
      <c r="C581" s="237"/>
      <c r="D581" s="219" t="s">
        <v>160</v>
      </c>
      <c r="E581" s="238" t="s">
        <v>21</v>
      </c>
      <c r="F581" s="239" t="s">
        <v>285</v>
      </c>
      <c r="G581" s="237"/>
      <c r="H581" s="240">
        <v>27</v>
      </c>
      <c r="I581" s="241"/>
      <c r="J581" s="237"/>
      <c r="K581" s="237"/>
      <c r="L581" s="242"/>
      <c r="M581" s="243"/>
      <c r="N581" s="244"/>
      <c r="O581" s="244"/>
      <c r="P581" s="244"/>
      <c r="Q581" s="244"/>
      <c r="R581" s="244"/>
      <c r="S581" s="244"/>
      <c r="T581" s="24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46" t="s">
        <v>160</v>
      </c>
      <c r="AU581" s="246" t="s">
        <v>86</v>
      </c>
      <c r="AV581" s="14" t="s">
        <v>86</v>
      </c>
      <c r="AW581" s="14" t="s">
        <v>36</v>
      </c>
      <c r="AX581" s="14" t="s">
        <v>76</v>
      </c>
      <c r="AY581" s="246" t="s">
        <v>129</v>
      </c>
    </row>
    <row r="582" s="13" customFormat="1">
      <c r="A582" s="13"/>
      <c r="B582" s="226"/>
      <c r="C582" s="227"/>
      <c r="D582" s="219" t="s">
        <v>160</v>
      </c>
      <c r="E582" s="228" t="s">
        <v>21</v>
      </c>
      <c r="F582" s="229" t="s">
        <v>875</v>
      </c>
      <c r="G582" s="227"/>
      <c r="H582" s="228" t="s">
        <v>21</v>
      </c>
      <c r="I582" s="230"/>
      <c r="J582" s="227"/>
      <c r="K582" s="227"/>
      <c r="L582" s="231"/>
      <c r="M582" s="232"/>
      <c r="N582" s="233"/>
      <c r="O582" s="233"/>
      <c r="P582" s="233"/>
      <c r="Q582" s="233"/>
      <c r="R582" s="233"/>
      <c r="S582" s="233"/>
      <c r="T582" s="23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5" t="s">
        <v>160</v>
      </c>
      <c r="AU582" s="235" t="s">
        <v>86</v>
      </c>
      <c r="AV582" s="13" t="s">
        <v>84</v>
      </c>
      <c r="AW582" s="13" t="s">
        <v>36</v>
      </c>
      <c r="AX582" s="13" t="s">
        <v>76</v>
      </c>
      <c r="AY582" s="235" t="s">
        <v>129</v>
      </c>
    </row>
    <row r="583" s="14" customFormat="1">
      <c r="A583" s="14"/>
      <c r="B583" s="236"/>
      <c r="C583" s="237"/>
      <c r="D583" s="219" t="s">
        <v>160</v>
      </c>
      <c r="E583" s="238" t="s">
        <v>21</v>
      </c>
      <c r="F583" s="239" t="s">
        <v>1067</v>
      </c>
      <c r="G583" s="237"/>
      <c r="H583" s="240">
        <v>18.100000000000001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6" t="s">
        <v>160</v>
      </c>
      <c r="AU583" s="246" t="s">
        <v>86</v>
      </c>
      <c r="AV583" s="14" t="s">
        <v>86</v>
      </c>
      <c r="AW583" s="14" t="s">
        <v>36</v>
      </c>
      <c r="AX583" s="14" t="s">
        <v>76</v>
      </c>
      <c r="AY583" s="246" t="s">
        <v>129</v>
      </c>
    </row>
    <row r="584" s="13" customFormat="1">
      <c r="A584" s="13"/>
      <c r="B584" s="226"/>
      <c r="C584" s="227"/>
      <c r="D584" s="219" t="s">
        <v>160</v>
      </c>
      <c r="E584" s="228" t="s">
        <v>21</v>
      </c>
      <c r="F584" s="229" t="s">
        <v>875</v>
      </c>
      <c r="G584" s="227"/>
      <c r="H584" s="228" t="s">
        <v>21</v>
      </c>
      <c r="I584" s="230"/>
      <c r="J584" s="227"/>
      <c r="K584" s="227"/>
      <c r="L584" s="231"/>
      <c r="M584" s="232"/>
      <c r="N584" s="233"/>
      <c r="O584" s="233"/>
      <c r="P584" s="233"/>
      <c r="Q584" s="233"/>
      <c r="R584" s="233"/>
      <c r="S584" s="233"/>
      <c r="T584" s="23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5" t="s">
        <v>160</v>
      </c>
      <c r="AU584" s="235" t="s">
        <v>86</v>
      </c>
      <c r="AV584" s="13" t="s">
        <v>84</v>
      </c>
      <c r="AW584" s="13" t="s">
        <v>36</v>
      </c>
      <c r="AX584" s="13" t="s">
        <v>76</v>
      </c>
      <c r="AY584" s="235" t="s">
        <v>129</v>
      </c>
    </row>
    <row r="585" s="14" customFormat="1">
      <c r="A585" s="14"/>
      <c r="B585" s="236"/>
      <c r="C585" s="237"/>
      <c r="D585" s="219" t="s">
        <v>160</v>
      </c>
      <c r="E585" s="238" t="s">
        <v>21</v>
      </c>
      <c r="F585" s="239" t="s">
        <v>1068</v>
      </c>
      <c r="G585" s="237"/>
      <c r="H585" s="240">
        <v>14.800000000000001</v>
      </c>
      <c r="I585" s="241"/>
      <c r="J585" s="237"/>
      <c r="K585" s="237"/>
      <c r="L585" s="242"/>
      <c r="M585" s="243"/>
      <c r="N585" s="244"/>
      <c r="O585" s="244"/>
      <c r="P585" s="244"/>
      <c r="Q585" s="244"/>
      <c r="R585" s="244"/>
      <c r="S585" s="244"/>
      <c r="T585" s="24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46" t="s">
        <v>160</v>
      </c>
      <c r="AU585" s="246" t="s">
        <v>86</v>
      </c>
      <c r="AV585" s="14" t="s">
        <v>86</v>
      </c>
      <c r="AW585" s="14" t="s">
        <v>36</v>
      </c>
      <c r="AX585" s="14" t="s">
        <v>76</v>
      </c>
      <c r="AY585" s="246" t="s">
        <v>129</v>
      </c>
    </row>
    <row r="586" s="13" customFormat="1">
      <c r="A586" s="13"/>
      <c r="B586" s="226"/>
      <c r="C586" s="227"/>
      <c r="D586" s="219" t="s">
        <v>160</v>
      </c>
      <c r="E586" s="228" t="s">
        <v>21</v>
      </c>
      <c r="F586" s="229" t="s">
        <v>875</v>
      </c>
      <c r="G586" s="227"/>
      <c r="H586" s="228" t="s">
        <v>21</v>
      </c>
      <c r="I586" s="230"/>
      <c r="J586" s="227"/>
      <c r="K586" s="227"/>
      <c r="L586" s="231"/>
      <c r="M586" s="232"/>
      <c r="N586" s="233"/>
      <c r="O586" s="233"/>
      <c r="P586" s="233"/>
      <c r="Q586" s="233"/>
      <c r="R586" s="233"/>
      <c r="S586" s="233"/>
      <c r="T586" s="23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5" t="s">
        <v>160</v>
      </c>
      <c r="AU586" s="235" t="s">
        <v>86</v>
      </c>
      <c r="AV586" s="13" t="s">
        <v>84</v>
      </c>
      <c r="AW586" s="13" t="s">
        <v>36</v>
      </c>
      <c r="AX586" s="13" t="s">
        <v>76</v>
      </c>
      <c r="AY586" s="235" t="s">
        <v>129</v>
      </c>
    </row>
    <row r="587" s="14" customFormat="1">
      <c r="A587" s="14"/>
      <c r="B587" s="236"/>
      <c r="C587" s="237"/>
      <c r="D587" s="219" t="s">
        <v>160</v>
      </c>
      <c r="E587" s="238" t="s">
        <v>21</v>
      </c>
      <c r="F587" s="239" t="s">
        <v>1069</v>
      </c>
      <c r="G587" s="237"/>
      <c r="H587" s="240">
        <v>17.399999999999999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46" t="s">
        <v>160</v>
      </c>
      <c r="AU587" s="246" t="s">
        <v>86</v>
      </c>
      <c r="AV587" s="14" t="s">
        <v>86</v>
      </c>
      <c r="AW587" s="14" t="s">
        <v>36</v>
      </c>
      <c r="AX587" s="14" t="s">
        <v>76</v>
      </c>
      <c r="AY587" s="246" t="s">
        <v>129</v>
      </c>
    </row>
    <row r="588" s="13" customFormat="1">
      <c r="A588" s="13"/>
      <c r="B588" s="226"/>
      <c r="C588" s="227"/>
      <c r="D588" s="219" t="s">
        <v>160</v>
      </c>
      <c r="E588" s="228" t="s">
        <v>21</v>
      </c>
      <c r="F588" s="229" t="s">
        <v>875</v>
      </c>
      <c r="G588" s="227"/>
      <c r="H588" s="228" t="s">
        <v>21</v>
      </c>
      <c r="I588" s="230"/>
      <c r="J588" s="227"/>
      <c r="K588" s="227"/>
      <c r="L588" s="231"/>
      <c r="M588" s="232"/>
      <c r="N588" s="233"/>
      <c r="O588" s="233"/>
      <c r="P588" s="233"/>
      <c r="Q588" s="233"/>
      <c r="R588" s="233"/>
      <c r="S588" s="233"/>
      <c r="T588" s="23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5" t="s">
        <v>160</v>
      </c>
      <c r="AU588" s="235" t="s">
        <v>86</v>
      </c>
      <c r="AV588" s="13" t="s">
        <v>84</v>
      </c>
      <c r="AW588" s="13" t="s">
        <v>36</v>
      </c>
      <c r="AX588" s="13" t="s">
        <v>76</v>
      </c>
      <c r="AY588" s="235" t="s">
        <v>129</v>
      </c>
    </row>
    <row r="589" s="14" customFormat="1">
      <c r="A589" s="14"/>
      <c r="B589" s="236"/>
      <c r="C589" s="237"/>
      <c r="D589" s="219" t="s">
        <v>160</v>
      </c>
      <c r="E589" s="238" t="s">
        <v>21</v>
      </c>
      <c r="F589" s="239" t="s">
        <v>237</v>
      </c>
      <c r="G589" s="237"/>
      <c r="H589" s="240">
        <v>15</v>
      </c>
      <c r="I589" s="241"/>
      <c r="J589" s="237"/>
      <c r="K589" s="237"/>
      <c r="L589" s="242"/>
      <c r="M589" s="243"/>
      <c r="N589" s="244"/>
      <c r="O589" s="244"/>
      <c r="P589" s="244"/>
      <c r="Q589" s="244"/>
      <c r="R589" s="244"/>
      <c r="S589" s="244"/>
      <c r="T589" s="24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46" t="s">
        <v>160</v>
      </c>
      <c r="AU589" s="246" t="s">
        <v>86</v>
      </c>
      <c r="AV589" s="14" t="s">
        <v>86</v>
      </c>
      <c r="AW589" s="14" t="s">
        <v>36</v>
      </c>
      <c r="AX589" s="14" t="s">
        <v>76</v>
      </c>
      <c r="AY589" s="246" t="s">
        <v>129</v>
      </c>
    </row>
    <row r="590" s="13" customFormat="1">
      <c r="A590" s="13"/>
      <c r="B590" s="226"/>
      <c r="C590" s="227"/>
      <c r="D590" s="219" t="s">
        <v>160</v>
      </c>
      <c r="E590" s="228" t="s">
        <v>21</v>
      </c>
      <c r="F590" s="229" t="s">
        <v>875</v>
      </c>
      <c r="G590" s="227"/>
      <c r="H590" s="228" t="s">
        <v>21</v>
      </c>
      <c r="I590" s="230"/>
      <c r="J590" s="227"/>
      <c r="K590" s="227"/>
      <c r="L590" s="231"/>
      <c r="M590" s="232"/>
      <c r="N590" s="233"/>
      <c r="O590" s="233"/>
      <c r="P590" s="233"/>
      <c r="Q590" s="233"/>
      <c r="R590" s="233"/>
      <c r="S590" s="233"/>
      <c r="T590" s="23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5" t="s">
        <v>160</v>
      </c>
      <c r="AU590" s="235" t="s">
        <v>86</v>
      </c>
      <c r="AV590" s="13" t="s">
        <v>84</v>
      </c>
      <c r="AW590" s="13" t="s">
        <v>36</v>
      </c>
      <c r="AX590" s="13" t="s">
        <v>76</v>
      </c>
      <c r="AY590" s="235" t="s">
        <v>129</v>
      </c>
    </row>
    <row r="591" s="14" customFormat="1">
      <c r="A591" s="14"/>
      <c r="B591" s="236"/>
      <c r="C591" s="237"/>
      <c r="D591" s="219" t="s">
        <v>160</v>
      </c>
      <c r="E591" s="238" t="s">
        <v>21</v>
      </c>
      <c r="F591" s="239" t="s">
        <v>1070</v>
      </c>
      <c r="G591" s="237"/>
      <c r="H591" s="240">
        <v>19.600000000000001</v>
      </c>
      <c r="I591" s="241"/>
      <c r="J591" s="237"/>
      <c r="K591" s="237"/>
      <c r="L591" s="242"/>
      <c r="M591" s="243"/>
      <c r="N591" s="244"/>
      <c r="O591" s="244"/>
      <c r="P591" s="244"/>
      <c r="Q591" s="244"/>
      <c r="R591" s="244"/>
      <c r="S591" s="244"/>
      <c r="T591" s="24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46" t="s">
        <v>160</v>
      </c>
      <c r="AU591" s="246" t="s">
        <v>86</v>
      </c>
      <c r="AV591" s="14" t="s">
        <v>86</v>
      </c>
      <c r="AW591" s="14" t="s">
        <v>36</v>
      </c>
      <c r="AX591" s="14" t="s">
        <v>76</v>
      </c>
      <c r="AY591" s="246" t="s">
        <v>129</v>
      </c>
    </row>
    <row r="592" s="13" customFormat="1">
      <c r="A592" s="13"/>
      <c r="B592" s="226"/>
      <c r="C592" s="227"/>
      <c r="D592" s="219" t="s">
        <v>160</v>
      </c>
      <c r="E592" s="228" t="s">
        <v>21</v>
      </c>
      <c r="F592" s="229" t="s">
        <v>171</v>
      </c>
      <c r="G592" s="227"/>
      <c r="H592" s="228" t="s">
        <v>21</v>
      </c>
      <c r="I592" s="230"/>
      <c r="J592" s="227"/>
      <c r="K592" s="227"/>
      <c r="L592" s="231"/>
      <c r="M592" s="232"/>
      <c r="N592" s="233"/>
      <c r="O592" s="233"/>
      <c r="P592" s="233"/>
      <c r="Q592" s="233"/>
      <c r="R592" s="233"/>
      <c r="S592" s="233"/>
      <c r="T592" s="23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5" t="s">
        <v>160</v>
      </c>
      <c r="AU592" s="235" t="s">
        <v>86</v>
      </c>
      <c r="AV592" s="13" t="s">
        <v>84</v>
      </c>
      <c r="AW592" s="13" t="s">
        <v>36</v>
      </c>
      <c r="AX592" s="13" t="s">
        <v>76</v>
      </c>
      <c r="AY592" s="235" t="s">
        <v>129</v>
      </c>
    </row>
    <row r="593" s="14" customFormat="1">
      <c r="A593" s="14"/>
      <c r="B593" s="236"/>
      <c r="C593" s="237"/>
      <c r="D593" s="219" t="s">
        <v>160</v>
      </c>
      <c r="E593" s="238" t="s">
        <v>21</v>
      </c>
      <c r="F593" s="239" t="s">
        <v>237</v>
      </c>
      <c r="G593" s="237"/>
      <c r="H593" s="240">
        <v>15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46" t="s">
        <v>160</v>
      </c>
      <c r="AU593" s="246" t="s">
        <v>86</v>
      </c>
      <c r="AV593" s="14" t="s">
        <v>86</v>
      </c>
      <c r="AW593" s="14" t="s">
        <v>36</v>
      </c>
      <c r="AX593" s="14" t="s">
        <v>76</v>
      </c>
      <c r="AY593" s="246" t="s">
        <v>129</v>
      </c>
    </row>
    <row r="594" s="13" customFormat="1">
      <c r="A594" s="13"/>
      <c r="B594" s="226"/>
      <c r="C594" s="227"/>
      <c r="D594" s="219" t="s">
        <v>160</v>
      </c>
      <c r="E594" s="228" t="s">
        <v>21</v>
      </c>
      <c r="F594" s="229" t="s">
        <v>885</v>
      </c>
      <c r="G594" s="227"/>
      <c r="H594" s="228" t="s">
        <v>21</v>
      </c>
      <c r="I594" s="230"/>
      <c r="J594" s="227"/>
      <c r="K594" s="227"/>
      <c r="L594" s="231"/>
      <c r="M594" s="232"/>
      <c r="N594" s="233"/>
      <c r="O594" s="233"/>
      <c r="P594" s="233"/>
      <c r="Q594" s="233"/>
      <c r="R594" s="233"/>
      <c r="S594" s="233"/>
      <c r="T594" s="23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5" t="s">
        <v>160</v>
      </c>
      <c r="AU594" s="235" t="s">
        <v>86</v>
      </c>
      <c r="AV594" s="13" t="s">
        <v>84</v>
      </c>
      <c r="AW594" s="13" t="s">
        <v>36</v>
      </c>
      <c r="AX594" s="13" t="s">
        <v>76</v>
      </c>
      <c r="AY594" s="235" t="s">
        <v>129</v>
      </c>
    </row>
    <row r="595" s="14" customFormat="1">
      <c r="A595" s="14"/>
      <c r="B595" s="236"/>
      <c r="C595" s="237"/>
      <c r="D595" s="219" t="s">
        <v>160</v>
      </c>
      <c r="E595" s="238" t="s">
        <v>21</v>
      </c>
      <c r="F595" s="239" t="s">
        <v>1071</v>
      </c>
      <c r="G595" s="237"/>
      <c r="H595" s="240">
        <v>17.199999999999999</v>
      </c>
      <c r="I595" s="241"/>
      <c r="J595" s="237"/>
      <c r="K595" s="237"/>
      <c r="L595" s="242"/>
      <c r="M595" s="243"/>
      <c r="N595" s="244"/>
      <c r="O595" s="244"/>
      <c r="P595" s="244"/>
      <c r="Q595" s="244"/>
      <c r="R595" s="244"/>
      <c r="S595" s="244"/>
      <c r="T595" s="24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6" t="s">
        <v>160</v>
      </c>
      <c r="AU595" s="246" t="s">
        <v>86</v>
      </c>
      <c r="AV595" s="14" t="s">
        <v>86</v>
      </c>
      <c r="AW595" s="14" t="s">
        <v>36</v>
      </c>
      <c r="AX595" s="14" t="s">
        <v>76</v>
      </c>
      <c r="AY595" s="246" t="s">
        <v>129</v>
      </c>
    </row>
    <row r="596" s="13" customFormat="1">
      <c r="A596" s="13"/>
      <c r="B596" s="226"/>
      <c r="C596" s="227"/>
      <c r="D596" s="219" t="s">
        <v>160</v>
      </c>
      <c r="E596" s="228" t="s">
        <v>21</v>
      </c>
      <c r="F596" s="229" t="s">
        <v>885</v>
      </c>
      <c r="G596" s="227"/>
      <c r="H596" s="228" t="s">
        <v>21</v>
      </c>
      <c r="I596" s="230"/>
      <c r="J596" s="227"/>
      <c r="K596" s="227"/>
      <c r="L596" s="231"/>
      <c r="M596" s="232"/>
      <c r="N596" s="233"/>
      <c r="O596" s="233"/>
      <c r="P596" s="233"/>
      <c r="Q596" s="233"/>
      <c r="R596" s="233"/>
      <c r="S596" s="233"/>
      <c r="T596" s="23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5" t="s">
        <v>160</v>
      </c>
      <c r="AU596" s="235" t="s">
        <v>86</v>
      </c>
      <c r="AV596" s="13" t="s">
        <v>84</v>
      </c>
      <c r="AW596" s="13" t="s">
        <v>36</v>
      </c>
      <c r="AX596" s="13" t="s">
        <v>76</v>
      </c>
      <c r="AY596" s="235" t="s">
        <v>129</v>
      </c>
    </row>
    <row r="597" s="14" customFormat="1">
      <c r="A597" s="14"/>
      <c r="B597" s="236"/>
      <c r="C597" s="237"/>
      <c r="D597" s="219" t="s">
        <v>160</v>
      </c>
      <c r="E597" s="238" t="s">
        <v>21</v>
      </c>
      <c r="F597" s="239" t="s">
        <v>1072</v>
      </c>
      <c r="G597" s="237"/>
      <c r="H597" s="240">
        <v>23.300000000000001</v>
      </c>
      <c r="I597" s="241"/>
      <c r="J597" s="237"/>
      <c r="K597" s="237"/>
      <c r="L597" s="242"/>
      <c r="M597" s="243"/>
      <c r="N597" s="244"/>
      <c r="O597" s="244"/>
      <c r="P597" s="244"/>
      <c r="Q597" s="244"/>
      <c r="R597" s="244"/>
      <c r="S597" s="244"/>
      <c r="T597" s="24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6" t="s">
        <v>160</v>
      </c>
      <c r="AU597" s="246" t="s">
        <v>86</v>
      </c>
      <c r="AV597" s="14" t="s">
        <v>86</v>
      </c>
      <c r="AW597" s="14" t="s">
        <v>36</v>
      </c>
      <c r="AX597" s="14" t="s">
        <v>76</v>
      </c>
      <c r="AY597" s="246" t="s">
        <v>129</v>
      </c>
    </row>
    <row r="598" s="13" customFormat="1">
      <c r="A598" s="13"/>
      <c r="B598" s="226"/>
      <c r="C598" s="227"/>
      <c r="D598" s="219" t="s">
        <v>160</v>
      </c>
      <c r="E598" s="228" t="s">
        <v>21</v>
      </c>
      <c r="F598" s="229" t="s">
        <v>171</v>
      </c>
      <c r="G598" s="227"/>
      <c r="H598" s="228" t="s">
        <v>21</v>
      </c>
      <c r="I598" s="230"/>
      <c r="J598" s="227"/>
      <c r="K598" s="227"/>
      <c r="L598" s="231"/>
      <c r="M598" s="232"/>
      <c r="N598" s="233"/>
      <c r="O598" s="233"/>
      <c r="P598" s="233"/>
      <c r="Q598" s="233"/>
      <c r="R598" s="233"/>
      <c r="S598" s="233"/>
      <c r="T598" s="23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5" t="s">
        <v>160</v>
      </c>
      <c r="AU598" s="235" t="s">
        <v>86</v>
      </c>
      <c r="AV598" s="13" t="s">
        <v>84</v>
      </c>
      <c r="AW598" s="13" t="s">
        <v>36</v>
      </c>
      <c r="AX598" s="13" t="s">
        <v>76</v>
      </c>
      <c r="AY598" s="235" t="s">
        <v>129</v>
      </c>
    </row>
    <row r="599" s="14" customFormat="1">
      <c r="A599" s="14"/>
      <c r="B599" s="236"/>
      <c r="C599" s="237"/>
      <c r="D599" s="219" t="s">
        <v>160</v>
      </c>
      <c r="E599" s="238" t="s">
        <v>21</v>
      </c>
      <c r="F599" s="239" t="s">
        <v>249</v>
      </c>
      <c r="G599" s="237"/>
      <c r="H599" s="240">
        <v>18</v>
      </c>
      <c r="I599" s="241"/>
      <c r="J599" s="237"/>
      <c r="K599" s="237"/>
      <c r="L599" s="242"/>
      <c r="M599" s="243"/>
      <c r="N599" s="244"/>
      <c r="O599" s="244"/>
      <c r="P599" s="244"/>
      <c r="Q599" s="244"/>
      <c r="R599" s="244"/>
      <c r="S599" s="244"/>
      <c r="T599" s="24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46" t="s">
        <v>160</v>
      </c>
      <c r="AU599" s="246" t="s">
        <v>86</v>
      </c>
      <c r="AV599" s="14" t="s">
        <v>86</v>
      </c>
      <c r="AW599" s="14" t="s">
        <v>36</v>
      </c>
      <c r="AX599" s="14" t="s">
        <v>76</v>
      </c>
      <c r="AY599" s="246" t="s">
        <v>129</v>
      </c>
    </row>
    <row r="600" s="13" customFormat="1">
      <c r="A600" s="13"/>
      <c r="B600" s="226"/>
      <c r="C600" s="227"/>
      <c r="D600" s="219" t="s">
        <v>160</v>
      </c>
      <c r="E600" s="228" t="s">
        <v>21</v>
      </c>
      <c r="F600" s="229" t="s">
        <v>179</v>
      </c>
      <c r="G600" s="227"/>
      <c r="H600" s="228" t="s">
        <v>21</v>
      </c>
      <c r="I600" s="230"/>
      <c r="J600" s="227"/>
      <c r="K600" s="227"/>
      <c r="L600" s="231"/>
      <c r="M600" s="232"/>
      <c r="N600" s="233"/>
      <c r="O600" s="233"/>
      <c r="P600" s="233"/>
      <c r="Q600" s="233"/>
      <c r="R600" s="233"/>
      <c r="S600" s="233"/>
      <c r="T600" s="23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5" t="s">
        <v>160</v>
      </c>
      <c r="AU600" s="235" t="s">
        <v>86</v>
      </c>
      <c r="AV600" s="13" t="s">
        <v>84</v>
      </c>
      <c r="AW600" s="13" t="s">
        <v>36</v>
      </c>
      <c r="AX600" s="13" t="s">
        <v>76</v>
      </c>
      <c r="AY600" s="235" t="s">
        <v>129</v>
      </c>
    </row>
    <row r="601" s="14" customFormat="1">
      <c r="A601" s="14"/>
      <c r="B601" s="236"/>
      <c r="C601" s="237"/>
      <c r="D601" s="219" t="s">
        <v>160</v>
      </c>
      <c r="E601" s="238" t="s">
        <v>21</v>
      </c>
      <c r="F601" s="239" t="s">
        <v>1073</v>
      </c>
      <c r="G601" s="237"/>
      <c r="H601" s="240">
        <v>7.0999999999999996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46" t="s">
        <v>160</v>
      </c>
      <c r="AU601" s="246" t="s">
        <v>86</v>
      </c>
      <c r="AV601" s="14" t="s">
        <v>86</v>
      </c>
      <c r="AW601" s="14" t="s">
        <v>36</v>
      </c>
      <c r="AX601" s="14" t="s">
        <v>76</v>
      </c>
      <c r="AY601" s="246" t="s">
        <v>129</v>
      </c>
    </row>
    <row r="602" s="13" customFormat="1">
      <c r="A602" s="13"/>
      <c r="B602" s="226"/>
      <c r="C602" s="227"/>
      <c r="D602" s="219" t="s">
        <v>160</v>
      </c>
      <c r="E602" s="228" t="s">
        <v>21</v>
      </c>
      <c r="F602" s="229" t="s">
        <v>890</v>
      </c>
      <c r="G602" s="227"/>
      <c r="H602" s="228" t="s">
        <v>21</v>
      </c>
      <c r="I602" s="230"/>
      <c r="J602" s="227"/>
      <c r="K602" s="227"/>
      <c r="L602" s="231"/>
      <c r="M602" s="232"/>
      <c r="N602" s="233"/>
      <c r="O602" s="233"/>
      <c r="P602" s="233"/>
      <c r="Q602" s="233"/>
      <c r="R602" s="233"/>
      <c r="S602" s="233"/>
      <c r="T602" s="23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5" t="s">
        <v>160</v>
      </c>
      <c r="AU602" s="235" t="s">
        <v>86</v>
      </c>
      <c r="AV602" s="13" t="s">
        <v>84</v>
      </c>
      <c r="AW602" s="13" t="s">
        <v>36</v>
      </c>
      <c r="AX602" s="13" t="s">
        <v>76</v>
      </c>
      <c r="AY602" s="235" t="s">
        <v>129</v>
      </c>
    </row>
    <row r="603" s="14" customFormat="1">
      <c r="A603" s="14"/>
      <c r="B603" s="236"/>
      <c r="C603" s="237"/>
      <c r="D603" s="219" t="s">
        <v>160</v>
      </c>
      <c r="E603" s="238" t="s">
        <v>21</v>
      </c>
      <c r="F603" s="239" t="s">
        <v>1074</v>
      </c>
      <c r="G603" s="237"/>
      <c r="H603" s="240">
        <v>14.1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6" t="s">
        <v>160</v>
      </c>
      <c r="AU603" s="246" t="s">
        <v>86</v>
      </c>
      <c r="AV603" s="14" t="s">
        <v>86</v>
      </c>
      <c r="AW603" s="14" t="s">
        <v>36</v>
      </c>
      <c r="AX603" s="14" t="s">
        <v>76</v>
      </c>
      <c r="AY603" s="246" t="s">
        <v>129</v>
      </c>
    </row>
    <row r="604" s="13" customFormat="1">
      <c r="A604" s="13"/>
      <c r="B604" s="226"/>
      <c r="C604" s="227"/>
      <c r="D604" s="219" t="s">
        <v>160</v>
      </c>
      <c r="E604" s="228" t="s">
        <v>21</v>
      </c>
      <c r="F604" s="229" t="s">
        <v>890</v>
      </c>
      <c r="G604" s="227"/>
      <c r="H604" s="228" t="s">
        <v>21</v>
      </c>
      <c r="I604" s="230"/>
      <c r="J604" s="227"/>
      <c r="K604" s="227"/>
      <c r="L604" s="231"/>
      <c r="M604" s="232"/>
      <c r="N604" s="233"/>
      <c r="O604" s="233"/>
      <c r="P604" s="233"/>
      <c r="Q604" s="233"/>
      <c r="R604" s="233"/>
      <c r="S604" s="233"/>
      <c r="T604" s="23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5" t="s">
        <v>160</v>
      </c>
      <c r="AU604" s="235" t="s">
        <v>86</v>
      </c>
      <c r="AV604" s="13" t="s">
        <v>84</v>
      </c>
      <c r="AW604" s="13" t="s">
        <v>36</v>
      </c>
      <c r="AX604" s="13" t="s">
        <v>76</v>
      </c>
      <c r="AY604" s="235" t="s">
        <v>129</v>
      </c>
    </row>
    <row r="605" s="14" customFormat="1">
      <c r="A605" s="14"/>
      <c r="B605" s="236"/>
      <c r="C605" s="237"/>
      <c r="D605" s="219" t="s">
        <v>160</v>
      </c>
      <c r="E605" s="238" t="s">
        <v>21</v>
      </c>
      <c r="F605" s="239" t="s">
        <v>1069</v>
      </c>
      <c r="G605" s="237"/>
      <c r="H605" s="240">
        <v>17.399999999999999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46" t="s">
        <v>160</v>
      </c>
      <c r="AU605" s="246" t="s">
        <v>86</v>
      </c>
      <c r="AV605" s="14" t="s">
        <v>86</v>
      </c>
      <c r="AW605" s="14" t="s">
        <v>36</v>
      </c>
      <c r="AX605" s="14" t="s">
        <v>76</v>
      </c>
      <c r="AY605" s="246" t="s">
        <v>129</v>
      </c>
    </row>
    <row r="606" s="13" customFormat="1">
      <c r="A606" s="13"/>
      <c r="B606" s="226"/>
      <c r="C606" s="227"/>
      <c r="D606" s="219" t="s">
        <v>160</v>
      </c>
      <c r="E606" s="228" t="s">
        <v>21</v>
      </c>
      <c r="F606" s="229" t="s">
        <v>171</v>
      </c>
      <c r="G606" s="227"/>
      <c r="H606" s="228" t="s">
        <v>21</v>
      </c>
      <c r="I606" s="230"/>
      <c r="J606" s="227"/>
      <c r="K606" s="227"/>
      <c r="L606" s="231"/>
      <c r="M606" s="232"/>
      <c r="N606" s="233"/>
      <c r="O606" s="233"/>
      <c r="P606" s="233"/>
      <c r="Q606" s="233"/>
      <c r="R606" s="233"/>
      <c r="S606" s="233"/>
      <c r="T606" s="23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5" t="s">
        <v>160</v>
      </c>
      <c r="AU606" s="235" t="s">
        <v>86</v>
      </c>
      <c r="AV606" s="13" t="s">
        <v>84</v>
      </c>
      <c r="AW606" s="13" t="s">
        <v>36</v>
      </c>
      <c r="AX606" s="13" t="s">
        <v>76</v>
      </c>
      <c r="AY606" s="235" t="s">
        <v>129</v>
      </c>
    </row>
    <row r="607" s="14" customFormat="1">
      <c r="A607" s="14"/>
      <c r="B607" s="236"/>
      <c r="C607" s="237"/>
      <c r="D607" s="219" t="s">
        <v>160</v>
      </c>
      <c r="E607" s="238" t="s">
        <v>21</v>
      </c>
      <c r="F607" s="239" t="s">
        <v>812</v>
      </c>
      <c r="G607" s="237"/>
      <c r="H607" s="240">
        <v>4.5999999999999996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46" t="s">
        <v>160</v>
      </c>
      <c r="AU607" s="246" t="s">
        <v>86</v>
      </c>
      <c r="AV607" s="14" t="s">
        <v>86</v>
      </c>
      <c r="AW607" s="14" t="s">
        <v>36</v>
      </c>
      <c r="AX607" s="14" t="s">
        <v>76</v>
      </c>
      <c r="AY607" s="246" t="s">
        <v>129</v>
      </c>
    </row>
    <row r="608" s="13" customFormat="1">
      <c r="A608" s="13"/>
      <c r="B608" s="226"/>
      <c r="C608" s="227"/>
      <c r="D608" s="219" t="s">
        <v>160</v>
      </c>
      <c r="E608" s="228" t="s">
        <v>21</v>
      </c>
      <c r="F608" s="229" t="s">
        <v>177</v>
      </c>
      <c r="G608" s="227"/>
      <c r="H608" s="228" t="s">
        <v>21</v>
      </c>
      <c r="I608" s="230"/>
      <c r="J608" s="227"/>
      <c r="K608" s="227"/>
      <c r="L608" s="231"/>
      <c r="M608" s="232"/>
      <c r="N608" s="233"/>
      <c r="O608" s="233"/>
      <c r="P608" s="233"/>
      <c r="Q608" s="233"/>
      <c r="R608" s="233"/>
      <c r="S608" s="233"/>
      <c r="T608" s="23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5" t="s">
        <v>160</v>
      </c>
      <c r="AU608" s="235" t="s">
        <v>86</v>
      </c>
      <c r="AV608" s="13" t="s">
        <v>84</v>
      </c>
      <c r="AW608" s="13" t="s">
        <v>36</v>
      </c>
      <c r="AX608" s="13" t="s">
        <v>76</v>
      </c>
      <c r="AY608" s="235" t="s">
        <v>129</v>
      </c>
    </row>
    <row r="609" s="14" customFormat="1">
      <c r="A609" s="14"/>
      <c r="B609" s="236"/>
      <c r="C609" s="237"/>
      <c r="D609" s="219" t="s">
        <v>160</v>
      </c>
      <c r="E609" s="238" t="s">
        <v>21</v>
      </c>
      <c r="F609" s="239" t="s">
        <v>811</v>
      </c>
      <c r="G609" s="237"/>
      <c r="H609" s="240">
        <v>10.73</v>
      </c>
      <c r="I609" s="241"/>
      <c r="J609" s="237"/>
      <c r="K609" s="237"/>
      <c r="L609" s="242"/>
      <c r="M609" s="243"/>
      <c r="N609" s="244"/>
      <c r="O609" s="244"/>
      <c r="P609" s="244"/>
      <c r="Q609" s="244"/>
      <c r="R609" s="244"/>
      <c r="S609" s="244"/>
      <c r="T609" s="24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46" t="s">
        <v>160</v>
      </c>
      <c r="AU609" s="246" t="s">
        <v>86</v>
      </c>
      <c r="AV609" s="14" t="s">
        <v>86</v>
      </c>
      <c r="AW609" s="14" t="s">
        <v>36</v>
      </c>
      <c r="AX609" s="14" t="s">
        <v>76</v>
      </c>
      <c r="AY609" s="246" t="s">
        <v>129</v>
      </c>
    </row>
    <row r="610" s="13" customFormat="1">
      <c r="A610" s="13"/>
      <c r="B610" s="226"/>
      <c r="C610" s="227"/>
      <c r="D610" s="219" t="s">
        <v>160</v>
      </c>
      <c r="E610" s="228" t="s">
        <v>21</v>
      </c>
      <c r="F610" s="229" t="s">
        <v>893</v>
      </c>
      <c r="G610" s="227"/>
      <c r="H610" s="228" t="s">
        <v>21</v>
      </c>
      <c r="I610" s="230"/>
      <c r="J610" s="227"/>
      <c r="K610" s="227"/>
      <c r="L610" s="231"/>
      <c r="M610" s="232"/>
      <c r="N610" s="233"/>
      <c r="O610" s="233"/>
      <c r="P610" s="233"/>
      <c r="Q610" s="233"/>
      <c r="R610" s="233"/>
      <c r="S610" s="233"/>
      <c r="T610" s="23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5" t="s">
        <v>160</v>
      </c>
      <c r="AU610" s="235" t="s">
        <v>86</v>
      </c>
      <c r="AV610" s="13" t="s">
        <v>84</v>
      </c>
      <c r="AW610" s="13" t="s">
        <v>36</v>
      </c>
      <c r="AX610" s="13" t="s">
        <v>76</v>
      </c>
      <c r="AY610" s="235" t="s">
        <v>129</v>
      </c>
    </row>
    <row r="611" s="14" customFormat="1">
      <c r="A611" s="14"/>
      <c r="B611" s="236"/>
      <c r="C611" s="237"/>
      <c r="D611" s="219" t="s">
        <v>160</v>
      </c>
      <c r="E611" s="238" t="s">
        <v>21</v>
      </c>
      <c r="F611" s="239" t="s">
        <v>1075</v>
      </c>
      <c r="G611" s="237"/>
      <c r="H611" s="240">
        <v>20.5</v>
      </c>
      <c r="I611" s="241"/>
      <c r="J611" s="237"/>
      <c r="K611" s="237"/>
      <c r="L611" s="242"/>
      <c r="M611" s="243"/>
      <c r="N611" s="244"/>
      <c r="O611" s="244"/>
      <c r="P611" s="244"/>
      <c r="Q611" s="244"/>
      <c r="R611" s="244"/>
      <c r="S611" s="244"/>
      <c r="T611" s="245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6" t="s">
        <v>160</v>
      </c>
      <c r="AU611" s="246" t="s">
        <v>86</v>
      </c>
      <c r="AV611" s="14" t="s">
        <v>86</v>
      </c>
      <c r="AW611" s="14" t="s">
        <v>36</v>
      </c>
      <c r="AX611" s="14" t="s">
        <v>76</v>
      </c>
      <c r="AY611" s="246" t="s">
        <v>129</v>
      </c>
    </row>
    <row r="612" s="15" customFormat="1">
      <c r="A612" s="15"/>
      <c r="B612" s="247"/>
      <c r="C612" s="248"/>
      <c r="D612" s="219" t="s">
        <v>160</v>
      </c>
      <c r="E612" s="249" t="s">
        <v>21</v>
      </c>
      <c r="F612" s="250" t="s">
        <v>181</v>
      </c>
      <c r="G612" s="248"/>
      <c r="H612" s="251">
        <v>394.47000000000008</v>
      </c>
      <c r="I612" s="252"/>
      <c r="J612" s="248"/>
      <c r="K612" s="248"/>
      <c r="L612" s="253"/>
      <c r="M612" s="254"/>
      <c r="N612" s="255"/>
      <c r="O612" s="255"/>
      <c r="P612" s="255"/>
      <c r="Q612" s="255"/>
      <c r="R612" s="255"/>
      <c r="S612" s="255"/>
      <c r="T612" s="256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57" t="s">
        <v>160</v>
      </c>
      <c r="AU612" s="257" t="s">
        <v>86</v>
      </c>
      <c r="AV612" s="15" t="s">
        <v>137</v>
      </c>
      <c r="AW612" s="15" t="s">
        <v>36</v>
      </c>
      <c r="AX612" s="15" t="s">
        <v>84</v>
      </c>
      <c r="AY612" s="257" t="s">
        <v>129</v>
      </c>
    </row>
    <row r="613" s="2" customFormat="1" ht="16.5" customHeight="1">
      <c r="A613" s="40"/>
      <c r="B613" s="41"/>
      <c r="C613" s="206" t="s">
        <v>675</v>
      </c>
      <c r="D613" s="206" t="s">
        <v>132</v>
      </c>
      <c r="E613" s="207" t="s">
        <v>814</v>
      </c>
      <c r="F613" s="208" t="s">
        <v>815</v>
      </c>
      <c r="G613" s="209" t="s">
        <v>187</v>
      </c>
      <c r="H613" s="210">
        <v>4.8920000000000003</v>
      </c>
      <c r="I613" s="211"/>
      <c r="J613" s="212">
        <f>ROUND(I613*H613,2)</f>
        <v>0</v>
      </c>
      <c r="K613" s="208" t="s">
        <v>136</v>
      </c>
      <c r="L613" s="46"/>
      <c r="M613" s="213" t="s">
        <v>21</v>
      </c>
      <c r="N613" s="214" t="s">
        <v>47</v>
      </c>
      <c r="O613" s="86"/>
      <c r="P613" s="215">
        <f>O613*H613</f>
        <v>0</v>
      </c>
      <c r="Q613" s="215">
        <v>0</v>
      </c>
      <c r="R613" s="215">
        <f>Q613*H613</f>
        <v>0</v>
      </c>
      <c r="S613" s="215">
        <v>0</v>
      </c>
      <c r="T613" s="216">
        <f>S613*H613</f>
        <v>0</v>
      </c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R613" s="217" t="s">
        <v>241</v>
      </c>
      <c r="AT613" s="217" t="s">
        <v>132</v>
      </c>
      <c r="AU613" s="217" t="s">
        <v>86</v>
      </c>
      <c r="AY613" s="19" t="s">
        <v>129</v>
      </c>
      <c r="BE613" s="218">
        <f>IF(N613="základní",J613,0)</f>
        <v>0</v>
      </c>
      <c r="BF613" s="218">
        <f>IF(N613="snížená",J613,0)</f>
        <v>0</v>
      </c>
      <c r="BG613" s="218">
        <f>IF(N613="zákl. přenesená",J613,0)</f>
        <v>0</v>
      </c>
      <c r="BH613" s="218">
        <f>IF(N613="sníž. přenesená",J613,0)</f>
        <v>0</v>
      </c>
      <c r="BI613" s="218">
        <f>IF(N613="nulová",J613,0)</f>
        <v>0</v>
      </c>
      <c r="BJ613" s="19" t="s">
        <v>84</v>
      </c>
      <c r="BK613" s="218">
        <f>ROUND(I613*H613,2)</f>
        <v>0</v>
      </c>
      <c r="BL613" s="19" t="s">
        <v>241</v>
      </c>
      <c r="BM613" s="217" t="s">
        <v>816</v>
      </c>
    </row>
    <row r="614" s="2" customFormat="1">
      <c r="A614" s="40"/>
      <c r="B614" s="41"/>
      <c r="C614" s="42"/>
      <c r="D614" s="219" t="s">
        <v>139</v>
      </c>
      <c r="E614" s="42"/>
      <c r="F614" s="220" t="s">
        <v>817</v>
      </c>
      <c r="G614" s="42"/>
      <c r="H614" s="42"/>
      <c r="I614" s="221"/>
      <c r="J614" s="42"/>
      <c r="K614" s="42"/>
      <c r="L614" s="46"/>
      <c r="M614" s="222"/>
      <c r="N614" s="223"/>
      <c r="O614" s="86"/>
      <c r="P614" s="86"/>
      <c r="Q614" s="86"/>
      <c r="R614" s="86"/>
      <c r="S614" s="86"/>
      <c r="T614" s="87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T614" s="19" t="s">
        <v>139</v>
      </c>
      <c r="AU614" s="19" t="s">
        <v>86</v>
      </c>
    </row>
    <row r="615" s="2" customFormat="1">
      <c r="A615" s="40"/>
      <c r="B615" s="41"/>
      <c r="C615" s="42"/>
      <c r="D615" s="224" t="s">
        <v>141</v>
      </c>
      <c r="E615" s="42"/>
      <c r="F615" s="225" t="s">
        <v>818</v>
      </c>
      <c r="G615" s="42"/>
      <c r="H615" s="42"/>
      <c r="I615" s="221"/>
      <c r="J615" s="42"/>
      <c r="K615" s="42"/>
      <c r="L615" s="46"/>
      <c r="M615" s="222"/>
      <c r="N615" s="223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141</v>
      </c>
      <c r="AU615" s="19" t="s">
        <v>86</v>
      </c>
    </row>
    <row r="616" s="2" customFormat="1" ht="21.75" customHeight="1">
      <c r="A616" s="40"/>
      <c r="B616" s="41"/>
      <c r="C616" s="206" t="s">
        <v>679</v>
      </c>
      <c r="D616" s="206" t="s">
        <v>132</v>
      </c>
      <c r="E616" s="207" t="s">
        <v>820</v>
      </c>
      <c r="F616" s="208" t="s">
        <v>821</v>
      </c>
      <c r="G616" s="209" t="s">
        <v>187</v>
      </c>
      <c r="H616" s="210">
        <v>4.8920000000000003</v>
      </c>
      <c r="I616" s="211"/>
      <c r="J616" s="212">
        <f>ROUND(I616*H616,2)</f>
        <v>0</v>
      </c>
      <c r="K616" s="208" t="s">
        <v>136</v>
      </c>
      <c r="L616" s="46"/>
      <c r="M616" s="213" t="s">
        <v>21</v>
      </c>
      <c r="N616" s="214" t="s">
        <v>47</v>
      </c>
      <c r="O616" s="86"/>
      <c r="P616" s="215">
        <f>O616*H616</f>
        <v>0</v>
      </c>
      <c r="Q616" s="215">
        <v>0</v>
      </c>
      <c r="R616" s="215">
        <f>Q616*H616</f>
        <v>0</v>
      </c>
      <c r="S616" s="215">
        <v>0</v>
      </c>
      <c r="T616" s="216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7" t="s">
        <v>241</v>
      </c>
      <c r="AT616" s="217" t="s">
        <v>132</v>
      </c>
      <c r="AU616" s="217" t="s">
        <v>86</v>
      </c>
      <c r="AY616" s="19" t="s">
        <v>129</v>
      </c>
      <c r="BE616" s="218">
        <f>IF(N616="základní",J616,0)</f>
        <v>0</v>
      </c>
      <c r="BF616" s="218">
        <f>IF(N616="snížená",J616,0)</f>
        <v>0</v>
      </c>
      <c r="BG616" s="218">
        <f>IF(N616="zákl. přenesená",J616,0)</f>
        <v>0</v>
      </c>
      <c r="BH616" s="218">
        <f>IF(N616="sníž. přenesená",J616,0)</f>
        <v>0</v>
      </c>
      <c r="BI616" s="218">
        <f>IF(N616="nulová",J616,0)</f>
        <v>0</v>
      </c>
      <c r="BJ616" s="19" t="s">
        <v>84</v>
      </c>
      <c r="BK616" s="218">
        <f>ROUND(I616*H616,2)</f>
        <v>0</v>
      </c>
      <c r="BL616" s="19" t="s">
        <v>241</v>
      </c>
      <c r="BM616" s="217" t="s">
        <v>822</v>
      </c>
    </row>
    <row r="617" s="2" customFormat="1">
      <c r="A617" s="40"/>
      <c r="B617" s="41"/>
      <c r="C617" s="42"/>
      <c r="D617" s="219" t="s">
        <v>139</v>
      </c>
      <c r="E617" s="42"/>
      <c r="F617" s="220" t="s">
        <v>823</v>
      </c>
      <c r="G617" s="42"/>
      <c r="H617" s="42"/>
      <c r="I617" s="221"/>
      <c r="J617" s="42"/>
      <c r="K617" s="42"/>
      <c r="L617" s="46"/>
      <c r="M617" s="222"/>
      <c r="N617" s="223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139</v>
      </c>
      <c r="AU617" s="19" t="s">
        <v>86</v>
      </c>
    </row>
    <row r="618" s="2" customFormat="1">
      <c r="A618" s="40"/>
      <c r="B618" s="41"/>
      <c r="C618" s="42"/>
      <c r="D618" s="224" t="s">
        <v>141</v>
      </c>
      <c r="E618" s="42"/>
      <c r="F618" s="225" t="s">
        <v>824</v>
      </c>
      <c r="G618" s="42"/>
      <c r="H618" s="42"/>
      <c r="I618" s="221"/>
      <c r="J618" s="42"/>
      <c r="K618" s="42"/>
      <c r="L618" s="46"/>
      <c r="M618" s="222"/>
      <c r="N618" s="223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141</v>
      </c>
      <c r="AU618" s="19" t="s">
        <v>86</v>
      </c>
    </row>
    <row r="619" s="12" customFormat="1" ht="22.8" customHeight="1">
      <c r="A619" s="12"/>
      <c r="B619" s="190"/>
      <c r="C619" s="191"/>
      <c r="D619" s="192" t="s">
        <v>75</v>
      </c>
      <c r="E619" s="204" t="s">
        <v>825</v>
      </c>
      <c r="F619" s="204" t="s">
        <v>826</v>
      </c>
      <c r="G619" s="191"/>
      <c r="H619" s="191"/>
      <c r="I619" s="194"/>
      <c r="J619" s="205">
        <f>BK619</f>
        <v>0</v>
      </c>
      <c r="K619" s="191"/>
      <c r="L619" s="196"/>
      <c r="M619" s="197"/>
      <c r="N619" s="198"/>
      <c r="O619" s="198"/>
      <c r="P619" s="199">
        <f>SUM(P620:P669)</f>
        <v>0</v>
      </c>
      <c r="Q619" s="198"/>
      <c r="R619" s="199">
        <f>SUM(R620:R669)</f>
        <v>0</v>
      </c>
      <c r="S619" s="198"/>
      <c r="T619" s="200">
        <f>SUM(T620:T669)</f>
        <v>1.7074500000000001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R619" s="201" t="s">
        <v>86</v>
      </c>
      <c r="AT619" s="202" t="s">
        <v>75</v>
      </c>
      <c r="AU619" s="202" t="s">
        <v>84</v>
      </c>
      <c r="AY619" s="201" t="s">
        <v>129</v>
      </c>
      <c r="BK619" s="203">
        <f>SUM(BK620:BK669)</f>
        <v>0</v>
      </c>
    </row>
    <row r="620" s="2" customFormat="1" ht="16.5" customHeight="1">
      <c r="A620" s="40"/>
      <c r="B620" s="41"/>
      <c r="C620" s="206" t="s">
        <v>683</v>
      </c>
      <c r="D620" s="206" t="s">
        <v>132</v>
      </c>
      <c r="E620" s="207" t="s">
        <v>828</v>
      </c>
      <c r="F620" s="208" t="s">
        <v>829</v>
      </c>
      <c r="G620" s="209" t="s">
        <v>156</v>
      </c>
      <c r="H620" s="210">
        <v>341.49000000000001</v>
      </c>
      <c r="I620" s="211"/>
      <c r="J620" s="212">
        <f>ROUND(I620*H620,2)</f>
        <v>0</v>
      </c>
      <c r="K620" s="208" t="s">
        <v>136</v>
      </c>
      <c r="L620" s="46"/>
      <c r="M620" s="213" t="s">
        <v>21</v>
      </c>
      <c r="N620" s="214" t="s">
        <v>47</v>
      </c>
      <c r="O620" s="86"/>
      <c r="P620" s="215">
        <f>O620*H620</f>
        <v>0</v>
      </c>
      <c r="Q620" s="215">
        <v>0</v>
      </c>
      <c r="R620" s="215">
        <f>Q620*H620</f>
        <v>0</v>
      </c>
      <c r="S620" s="215">
        <v>0.0050000000000000001</v>
      </c>
      <c r="T620" s="216">
        <f>S620*H620</f>
        <v>1.7074500000000001</v>
      </c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R620" s="217" t="s">
        <v>241</v>
      </c>
      <c r="AT620" s="217" t="s">
        <v>132</v>
      </c>
      <c r="AU620" s="217" t="s">
        <v>86</v>
      </c>
      <c r="AY620" s="19" t="s">
        <v>129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9" t="s">
        <v>84</v>
      </c>
      <c r="BK620" s="218">
        <f>ROUND(I620*H620,2)</f>
        <v>0</v>
      </c>
      <c r="BL620" s="19" t="s">
        <v>241</v>
      </c>
      <c r="BM620" s="217" t="s">
        <v>830</v>
      </c>
    </row>
    <row r="621" s="2" customFormat="1">
      <c r="A621" s="40"/>
      <c r="B621" s="41"/>
      <c r="C621" s="42"/>
      <c r="D621" s="219" t="s">
        <v>139</v>
      </c>
      <c r="E621" s="42"/>
      <c r="F621" s="220" t="s">
        <v>831</v>
      </c>
      <c r="G621" s="42"/>
      <c r="H621" s="42"/>
      <c r="I621" s="221"/>
      <c r="J621" s="42"/>
      <c r="K621" s="42"/>
      <c r="L621" s="46"/>
      <c r="M621" s="222"/>
      <c r="N621" s="223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139</v>
      </c>
      <c r="AU621" s="19" t="s">
        <v>86</v>
      </c>
    </row>
    <row r="622" s="2" customFormat="1">
      <c r="A622" s="40"/>
      <c r="B622" s="41"/>
      <c r="C622" s="42"/>
      <c r="D622" s="224" t="s">
        <v>141</v>
      </c>
      <c r="E622" s="42"/>
      <c r="F622" s="225" t="s">
        <v>832</v>
      </c>
      <c r="G622" s="42"/>
      <c r="H622" s="42"/>
      <c r="I622" s="221"/>
      <c r="J622" s="42"/>
      <c r="K622" s="42"/>
      <c r="L622" s="46"/>
      <c r="M622" s="222"/>
      <c r="N622" s="223"/>
      <c r="O622" s="86"/>
      <c r="P622" s="86"/>
      <c r="Q622" s="86"/>
      <c r="R622" s="86"/>
      <c r="S622" s="86"/>
      <c r="T622" s="87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T622" s="19" t="s">
        <v>141</v>
      </c>
      <c r="AU622" s="19" t="s">
        <v>86</v>
      </c>
    </row>
    <row r="623" s="13" customFormat="1">
      <c r="A623" s="13"/>
      <c r="B623" s="226"/>
      <c r="C623" s="227"/>
      <c r="D623" s="219" t="s">
        <v>160</v>
      </c>
      <c r="E623" s="228" t="s">
        <v>21</v>
      </c>
      <c r="F623" s="229" t="s">
        <v>168</v>
      </c>
      <c r="G623" s="227"/>
      <c r="H623" s="228" t="s">
        <v>21</v>
      </c>
      <c r="I623" s="230"/>
      <c r="J623" s="227"/>
      <c r="K623" s="227"/>
      <c r="L623" s="231"/>
      <c r="M623" s="232"/>
      <c r="N623" s="233"/>
      <c r="O623" s="233"/>
      <c r="P623" s="233"/>
      <c r="Q623" s="233"/>
      <c r="R623" s="233"/>
      <c r="S623" s="233"/>
      <c r="T623" s="23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5" t="s">
        <v>160</v>
      </c>
      <c r="AU623" s="235" t="s">
        <v>86</v>
      </c>
      <c r="AV623" s="13" t="s">
        <v>84</v>
      </c>
      <c r="AW623" s="13" t="s">
        <v>36</v>
      </c>
      <c r="AX623" s="13" t="s">
        <v>76</v>
      </c>
      <c r="AY623" s="235" t="s">
        <v>129</v>
      </c>
    </row>
    <row r="624" s="14" customFormat="1">
      <c r="A624" s="14"/>
      <c r="B624" s="236"/>
      <c r="C624" s="237"/>
      <c r="D624" s="219" t="s">
        <v>160</v>
      </c>
      <c r="E624" s="238" t="s">
        <v>21</v>
      </c>
      <c r="F624" s="239" t="s">
        <v>167</v>
      </c>
      <c r="G624" s="237"/>
      <c r="H624" s="240">
        <v>17.600000000000001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6" t="s">
        <v>160</v>
      </c>
      <c r="AU624" s="246" t="s">
        <v>86</v>
      </c>
      <c r="AV624" s="14" t="s">
        <v>86</v>
      </c>
      <c r="AW624" s="14" t="s">
        <v>36</v>
      </c>
      <c r="AX624" s="14" t="s">
        <v>76</v>
      </c>
      <c r="AY624" s="246" t="s">
        <v>129</v>
      </c>
    </row>
    <row r="625" s="13" customFormat="1">
      <c r="A625" s="13"/>
      <c r="B625" s="226"/>
      <c r="C625" s="227"/>
      <c r="D625" s="219" t="s">
        <v>160</v>
      </c>
      <c r="E625" s="228" t="s">
        <v>21</v>
      </c>
      <c r="F625" s="229" t="s">
        <v>168</v>
      </c>
      <c r="G625" s="227"/>
      <c r="H625" s="228" t="s">
        <v>21</v>
      </c>
      <c r="I625" s="230"/>
      <c r="J625" s="227"/>
      <c r="K625" s="227"/>
      <c r="L625" s="231"/>
      <c r="M625" s="232"/>
      <c r="N625" s="233"/>
      <c r="O625" s="233"/>
      <c r="P625" s="233"/>
      <c r="Q625" s="233"/>
      <c r="R625" s="233"/>
      <c r="S625" s="233"/>
      <c r="T625" s="23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5" t="s">
        <v>160</v>
      </c>
      <c r="AU625" s="235" t="s">
        <v>86</v>
      </c>
      <c r="AV625" s="13" t="s">
        <v>84</v>
      </c>
      <c r="AW625" s="13" t="s">
        <v>36</v>
      </c>
      <c r="AX625" s="13" t="s">
        <v>76</v>
      </c>
      <c r="AY625" s="235" t="s">
        <v>129</v>
      </c>
    </row>
    <row r="626" s="14" customFormat="1">
      <c r="A626" s="14"/>
      <c r="B626" s="236"/>
      <c r="C626" s="237"/>
      <c r="D626" s="219" t="s">
        <v>160</v>
      </c>
      <c r="E626" s="238" t="s">
        <v>21</v>
      </c>
      <c r="F626" s="239" t="s">
        <v>871</v>
      </c>
      <c r="G626" s="237"/>
      <c r="H626" s="240">
        <v>16.989999999999998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6" t="s">
        <v>160</v>
      </c>
      <c r="AU626" s="246" t="s">
        <v>86</v>
      </c>
      <c r="AV626" s="14" t="s">
        <v>86</v>
      </c>
      <c r="AW626" s="14" t="s">
        <v>36</v>
      </c>
      <c r="AX626" s="14" t="s">
        <v>76</v>
      </c>
      <c r="AY626" s="246" t="s">
        <v>129</v>
      </c>
    </row>
    <row r="627" s="13" customFormat="1">
      <c r="A627" s="13"/>
      <c r="B627" s="226"/>
      <c r="C627" s="227"/>
      <c r="D627" s="219" t="s">
        <v>160</v>
      </c>
      <c r="E627" s="228" t="s">
        <v>21</v>
      </c>
      <c r="F627" s="229" t="s">
        <v>168</v>
      </c>
      <c r="G627" s="227"/>
      <c r="H627" s="228" t="s">
        <v>21</v>
      </c>
      <c r="I627" s="230"/>
      <c r="J627" s="227"/>
      <c r="K627" s="227"/>
      <c r="L627" s="231"/>
      <c r="M627" s="232"/>
      <c r="N627" s="233"/>
      <c r="O627" s="233"/>
      <c r="P627" s="233"/>
      <c r="Q627" s="233"/>
      <c r="R627" s="233"/>
      <c r="S627" s="233"/>
      <c r="T627" s="23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5" t="s">
        <v>160</v>
      </c>
      <c r="AU627" s="235" t="s">
        <v>86</v>
      </c>
      <c r="AV627" s="13" t="s">
        <v>84</v>
      </c>
      <c r="AW627" s="13" t="s">
        <v>36</v>
      </c>
      <c r="AX627" s="13" t="s">
        <v>76</v>
      </c>
      <c r="AY627" s="235" t="s">
        <v>129</v>
      </c>
    </row>
    <row r="628" s="14" customFormat="1">
      <c r="A628" s="14"/>
      <c r="B628" s="236"/>
      <c r="C628" s="237"/>
      <c r="D628" s="219" t="s">
        <v>160</v>
      </c>
      <c r="E628" s="238" t="s">
        <v>21</v>
      </c>
      <c r="F628" s="239" t="s">
        <v>872</v>
      </c>
      <c r="G628" s="237"/>
      <c r="H628" s="240">
        <v>14.92</v>
      </c>
      <c r="I628" s="241"/>
      <c r="J628" s="237"/>
      <c r="K628" s="237"/>
      <c r="L628" s="242"/>
      <c r="M628" s="243"/>
      <c r="N628" s="244"/>
      <c r="O628" s="244"/>
      <c r="P628" s="244"/>
      <c r="Q628" s="244"/>
      <c r="R628" s="244"/>
      <c r="S628" s="244"/>
      <c r="T628" s="24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6" t="s">
        <v>160</v>
      </c>
      <c r="AU628" s="246" t="s">
        <v>86</v>
      </c>
      <c r="AV628" s="14" t="s">
        <v>86</v>
      </c>
      <c r="AW628" s="14" t="s">
        <v>36</v>
      </c>
      <c r="AX628" s="14" t="s">
        <v>76</v>
      </c>
      <c r="AY628" s="246" t="s">
        <v>129</v>
      </c>
    </row>
    <row r="629" s="13" customFormat="1">
      <c r="A629" s="13"/>
      <c r="B629" s="226"/>
      <c r="C629" s="227"/>
      <c r="D629" s="219" t="s">
        <v>160</v>
      </c>
      <c r="E629" s="228" t="s">
        <v>21</v>
      </c>
      <c r="F629" s="229" t="s">
        <v>163</v>
      </c>
      <c r="G629" s="227"/>
      <c r="H629" s="228" t="s">
        <v>21</v>
      </c>
      <c r="I629" s="230"/>
      <c r="J629" s="227"/>
      <c r="K629" s="227"/>
      <c r="L629" s="231"/>
      <c r="M629" s="232"/>
      <c r="N629" s="233"/>
      <c r="O629" s="233"/>
      <c r="P629" s="233"/>
      <c r="Q629" s="233"/>
      <c r="R629" s="233"/>
      <c r="S629" s="233"/>
      <c r="T629" s="23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5" t="s">
        <v>160</v>
      </c>
      <c r="AU629" s="235" t="s">
        <v>86</v>
      </c>
      <c r="AV629" s="13" t="s">
        <v>84</v>
      </c>
      <c r="AW629" s="13" t="s">
        <v>36</v>
      </c>
      <c r="AX629" s="13" t="s">
        <v>76</v>
      </c>
      <c r="AY629" s="235" t="s">
        <v>129</v>
      </c>
    </row>
    <row r="630" s="14" customFormat="1">
      <c r="A630" s="14"/>
      <c r="B630" s="236"/>
      <c r="C630" s="237"/>
      <c r="D630" s="219" t="s">
        <v>160</v>
      </c>
      <c r="E630" s="238" t="s">
        <v>21</v>
      </c>
      <c r="F630" s="239" t="s">
        <v>873</v>
      </c>
      <c r="G630" s="237"/>
      <c r="H630" s="240">
        <v>8.5999999999999996</v>
      </c>
      <c r="I630" s="241"/>
      <c r="J630" s="237"/>
      <c r="K630" s="237"/>
      <c r="L630" s="242"/>
      <c r="M630" s="243"/>
      <c r="N630" s="244"/>
      <c r="O630" s="244"/>
      <c r="P630" s="244"/>
      <c r="Q630" s="244"/>
      <c r="R630" s="244"/>
      <c r="S630" s="244"/>
      <c r="T630" s="24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46" t="s">
        <v>160</v>
      </c>
      <c r="AU630" s="246" t="s">
        <v>86</v>
      </c>
      <c r="AV630" s="14" t="s">
        <v>86</v>
      </c>
      <c r="AW630" s="14" t="s">
        <v>36</v>
      </c>
      <c r="AX630" s="14" t="s">
        <v>76</v>
      </c>
      <c r="AY630" s="246" t="s">
        <v>129</v>
      </c>
    </row>
    <row r="631" s="13" customFormat="1">
      <c r="A631" s="13"/>
      <c r="B631" s="226"/>
      <c r="C631" s="227"/>
      <c r="D631" s="219" t="s">
        <v>160</v>
      </c>
      <c r="E631" s="228" t="s">
        <v>21</v>
      </c>
      <c r="F631" s="229" t="s">
        <v>163</v>
      </c>
      <c r="G631" s="227"/>
      <c r="H631" s="228" t="s">
        <v>21</v>
      </c>
      <c r="I631" s="230"/>
      <c r="J631" s="227"/>
      <c r="K631" s="227"/>
      <c r="L631" s="231"/>
      <c r="M631" s="232"/>
      <c r="N631" s="233"/>
      <c r="O631" s="233"/>
      <c r="P631" s="233"/>
      <c r="Q631" s="233"/>
      <c r="R631" s="233"/>
      <c r="S631" s="233"/>
      <c r="T631" s="23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5" t="s">
        <v>160</v>
      </c>
      <c r="AU631" s="235" t="s">
        <v>86</v>
      </c>
      <c r="AV631" s="13" t="s">
        <v>84</v>
      </c>
      <c r="AW631" s="13" t="s">
        <v>36</v>
      </c>
      <c r="AX631" s="13" t="s">
        <v>76</v>
      </c>
      <c r="AY631" s="235" t="s">
        <v>129</v>
      </c>
    </row>
    <row r="632" s="14" customFormat="1">
      <c r="A632" s="14"/>
      <c r="B632" s="236"/>
      <c r="C632" s="237"/>
      <c r="D632" s="219" t="s">
        <v>160</v>
      </c>
      <c r="E632" s="238" t="s">
        <v>21</v>
      </c>
      <c r="F632" s="239" t="s">
        <v>874</v>
      </c>
      <c r="G632" s="237"/>
      <c r="H632" s="240">
        <v>6.7599999999999998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46" t="s">
        <v>160</v>
      </c>
      <c r="AU632" s="246" t="s">
        <v>86</v>
      </c>
      <c r="AV632" s="14" t="s">
        <v>86</v>
      </c>
      <c r="AW632" s="14" t="s">
        <v>36</v>
      </c>
      <c r="AX632" s="14" t="s">
        <v>76</v>
      </c>
      <c r="AY632" s="246" t="s">
        <v>129</v>
      </c>
    </row>
    <row r="633" s="13" customFormat="1">
      <c r="A633" s="13"/>
      <c r="B633" s="226"/>
      <c r="C633" s="227"/>
      <c r="D633" s="219" t="s">
        <v>160</v>
      </c>
      <c r="E633" s="228" t="s">
        <v>21</v>
      </c>
      <c r="F633" s="229" t="s">
        <v>875</v>
      </c>
      <c r="G633" s="227"/>
      <c r="H633" s="228" t="s">
        <v>21</v>
      </c>
      <c r="I633" s="230"/>
      <c r="J633" s="227"/>
      <c r="K633" s="227"/>
      <c r="L633" s="231"/>
      <c r="M633" s="232"/>
      <c r="N633" s="233"/>
      <c r="O633" s="233"/>
      <c r="P633" s="233"/>
      <c r="Q633" s="233"/>
      <c r="R633" s="233"/>
      <c r="S633" s="233"/>
      <c r="T633" s="23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5" t="s">
        <v>160</v>
      </c>
      <c r="AU633" s="235" t="s">
        <v>86</v>
      </c>
      <c r="AV633" s="13" t="s">
        <v>84</v>
      </c>
      <c r="AW633" s="13" t="s">
        <v>36</v>
      </c>
      <c r="AX633" s="13" t="s">
        <v>76</v>
      </c>
      <c r="AY633" s="235" t="s">
        <v>129</v>
      </c>
    </row>
    <row r="634" s="14" customFormat="1">
      <c r="A634" s="14"/>
      <c r="B634" s="236"/>
      <c r="C634" s="237"/>
      <c r="D634" s="219" t="s">
        <v>160</v>
      </c>
      <c r="E634" s="238" t="s">
        <v>21</v>
      </c>
      <c r="F634" s="239" t="s">
        <v>876</v>
      </c>
      <c r="G634" s="237"/>
      <c r="H634" s="240">
        <v>17.719999999999999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6" t="s">
        <v>160</v>
      </c>
      <c r="AU634" s="246" t="s">
        <v>86</v>
      </c>
      <c r="AV634" s="14" t="s">
        <v>86</v>
      </c>
      <c r="AW634" s="14" t="s">
        <v>36</v>
      </c>
      <c r="AX634" s="14" t="s">
        <v>76</v>
      </c>
      <c r="AY634" s="246" t="s">
        <v>129</v>
      </c>
    </row>
    <row r="635" s="13" customFormat="1">
      <c r="A635" s="13"/>
      <c r="B635" s="226"/>
      <c r="C635" s="227"/>
      <c r="D635" s="219" t="s">
        <v>160</v>
      </c>
      <c r="E635" s="228" t="s">
        <v>21</v>
      </c>
      <c r="F635" s="229" t="s">
        <v>877</v>
      </c>
      <c r="G635" s="227"/>
      <c r="H635" s="228" t="s">
        <v>21</v>
      </c>
      <c r="I635" s="230"/>
      <c r="J635" s="227"/>
      <c r="K635" s="227"/>
      <c r="L635" s="231"/>
      <c r="M635" s="232"/>
      <c r="N635" s="233"/>
      <c r="O635" s="233"/>
      <c r="P635" s="233"/>
      <c r="Q635" s="233"/>
      <c r="R635" s="233"/>
      <c r="S635" s="233"/>
      <c r="T635" s="23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5" t="s">
        <v>160</v>
      </c>
      <c r="AU635" s="235" t="s">
        <v>86</v>
      </c>
      <c r="AV635" s="13" t="s">
        <v>84</v>
      </c>
      <c r="AW635" s="13" t="s">
        <v>36</v>
      </c>
      <c r="AX635" s="13" t="s">
        <v>76</v>
      </c>
      <c r="AY635" s="235" t="s">
        <v>129</v>
      </c>
    </row>
    <row r="636" s="14" customFormat="1">
      <c r="A636" s="14"/>
      <c r="B636" s="236"/>
      <c r="C636" s="237"/>
      <c r="D636" s="219" t="s">
        <v>160</v>
      </c>
      <c r="E636" s="238" t="s">
        <v>21</v>
      </c>
      <c r="F636" s="239" t="s">
        <v>878</v>
      </c>
      <c r="G636" s="237"/>
      <c r="H636" s="240">
        <v>11.68</v>
      </c>
      <c r="I636" s="241"/>
      <c r="J636" s="237"/>
      <c r="K636" s="237"/>
      <c r="L636" s="242"/>
      <c r="M636" s="243"/>
      <c r="N636" s="244"/>
      <c r="O636" s="244"/>
      <c r="P636" s="244"/>
      <c r="Q636" s="244"/>
      <c r="R636" s="244"/>
      <c r="S636" s="244"/>
      <c r="T636" s="24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46" t="s">
        <v>160</v>
      </c>
      <c r="AU636" s="246" t="s">
        <v>86</v>
      </c>
      <c r="AV636" s="14" t="s">
        <v>86</v>
      </c>
      <c r="AW636" s="14" t="s">
        <v>36</v>
      </c>
      <c r="AX636" s="14" t="s">
        <v>76</v>
      </c>
      <c r="AY636" s="246" t="s">
        <v>129</v>
      </c>
    </row>
    <row r="637" s="13" customFormat="1">
      <c r="A637" s="13"/>
      <c r="B637" s="226"/>
      <c r="C637" s="227"/>
      <c r="D637" s="219" t="s">
        <v>160</v>
      </c>
      <c r="E637" s="228" t="s">
        <v>21</v>
      </c>
      <c r="F637" s="229" t="s">
        <v>166</v>
      </c>
      <c r="G637" s="227"/>
      <c r="H637" s="228" t="s">
        <v>21</v>
      </c>
      <c r="I637" s="230"/>
      <c r="J637" s="227"/>
      <c r="K637" s="227"/>
      <c r="L637" s="231"/>
      <c r="M637" s="232"/>
      <c r="N637" s="233"/>
      <c r="O637" s="233"/>
      <c r="P637" s="233"/>
      <c r="Q637" s="233"/>
      <c r="R637" s="233"/>
      <c r="S637" s="233"/>
      <c r="T637" s="23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5" t="s">
        <v>160</v>
      </c>
      <c r="AU637" s="235" t="s">
        <v>86</v>
      </c>
      <c r="AV637" s="13" t="s">
        <v>84</v>
      </c>
      <c r="AW637" s="13" t="s">
        <v>36</v>
      </c>
      <c r="AX637" s="13" t="s">
        <v>76</v>
      </c>
      <c r="AY637" s="235" t="s">
        <v>129</v>
      </c>
    </row>
    <row r="638" s="14" customFormat="1">
      <c r="A638" s="14"/>
      <c r="B638" s="236"/>
      <c r="C638" s="237"/>
      <c r="D638" s="219" t="s">
        <v>160</v>
      </c>
      <c r="E638" s="238" t="s">
        <v>21</v>
      </c>
      <c r="F638" s="239" t="s">
        <v>879</v>
      </c>
      <c r="G638" s="237"/>
      <c r="H638" s="240">
        <v>34.280000000000001</v>
      </c>
      <c r="I638" s="241"/>
      <c r="J638" s="237"/>
      <c r="K638" s="237"/>
      <c r="L638" s="242"/>
      <c r="M638" s="243"/>
      <c r="N638" s="244"/>
      <c r="O638" s="244"/>
      <c r="P638" s="244"/>
      <c r="Q638" s="244"/>
      <c r="R638" s="244"/>
      <c r="S638" s="244"/>
      <c r="T638" s="24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46" t="s">
        <v>160</v>
      </c>
      <c r="AU638" s="246" t="s">
        <v>86</v>
      </c>
      <c r="AV638" s="14" t="s">
        <v>86</v>
      </c>
      <c r="AW638" s="14" t="s">
        <v>36</v>
      </c>
      <c r="AX638" s="14" t="s">
        <v>76</v>
      </c>
      <c r="AY638" s="246" t="s">
        <v>129</v>
      </c>
    </row>
    <row r="639" s="13" customFormat="1">
      <c r="A639" s="13"/>
      <c r="B639" s="226"/>
      <c r="C639" s="227"/>
      <c r="D639" s="219" t="s">
        <v>160</v>
      </c>
      <c r="E639" s="228" t="s">
        <v>21</v>
      </c>
      <c r="F639" s="229" t="s">
        <v>875</v>
      </c>
      <c r="G639" s="227"/>
      <c r="H639" s="228" t="s">
        <v>21</v>
      </c>
      <c r="I639" s="230"/>
      <c r="J639" s="227"/>
      <c r="K639" s="227"/>
      <c r="L639" s="231"/>
      <c r="M639" s="232"/>
      <c r="N639" s="233"/>
      <c r="O639" s="233"/>
      <c r="P639" s="233"/>
      <c r="Q639" s="233"/>
      <c r="R639" s="233"/>
      <c r="S639" s="233"/>
      <c r="T639" s="234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5" t="s">
        <v>160</v>
      </c>
      <c r="AU639" s="235" t="s">
        <v>86</v>
      </c>
      <c r="AV639" s="13" t="s">
        <v>84</v>
      </c>
      <c r="AW639" s="13" t="s">
        <v>36</v>
      </c>
      <c r="AX639" s="13" t="s">
        <v>76</v>
      </c>
      <c r="AY639" s="235" t="s">
        <v>129</v>
      </c>
    </row>
    <row r="640" s="14" customFormat="1">
      <c r="A640" s="14"/>
      <c r="B640" s="236"/>
      <c r="C640" s="237"/>
      <c r="D640" s="219" t="s">
        <v>160</v>
      </c>
      <c r="E640" s="238" t="s">
        <v>21</v>
      </c>
      <c r="F640" s="239" t="s">
        <v>880</v>
      </c>
      <c r="G640" s="237"/>
      <c r="H640" s="240">
        <v>19.350000000000001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6" t="s">
        <v>160</v>
      </c>
      <c r="AU640" s="246" t="s">
        <v>86</v>
      </c>
      <c r="AV640" s="14" t="s">
        <v>86</v>
      </c>
      <c r="AW640" s="14" t="s">
        <v>36</v>
      </c>
      <c r="AX640" s="14" t="s">
        <v>76</v>
      </c>
      <c r="AY640" s="246" t="s">
        <v>129</v>
      </c>
    </row>
    <row r="641" s="13" customFormat="1">
      <c r="A641" s="13"/>
      <c r="B641" s="226"/>
      <c r="C641" s="227"/>
      <c r="D641" s="219" t="s">
        <v>160</v>
      </c>
      <c r="E641" s="228" t="s">
        <v>21</v>
      </c>
      <c r="F641" s="229" t="s">
        <v>875</v>
      </c>
      <c r="G641" s="227"/>
      <c r="H641" s="228" t="s">
        <v>21</v>
      </c>
      <c r="I641" s="230"/>
      <c r="J641" s="227"/>
      <c r="K641" s="227"/>
      <c r="L641" s="231"/>
      <c r="M641" s="232"/>
      <c r="N641" s="233"/>
      <c r="O641" s="233"/>
      <c r="P641" s="233"/>
      <c r="Q641" s="233"/>
      <c r="R641" s="233"/>
      <c r="S641" s="233"/>
      <c r="T641" s="23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5" t="s">
        <v>160</v>
      </c>
      <c r="AU641" s="235" t="s">
        <v>86</v>
      </c>
      <c r="AV641" s="13" t="s">
        <v>84</v>
      </c>
      <c r="AW641" s="13" t="s">
        <v>36</v>
      </c>
      <c r="AX641" s="13" t="s">
        <v>76</v>
      </c>
      <c r="AY641" s="235" t="s">
        <v>129</v>
      </c>
    </row>
    <row r="642" s="14" customFormat="1">
      <c r="A642" s="14"/>
      <c r="B642" s="236"/>
      <c r="C642" s="237"/>
      <c r="D642" s="219" t="s">
        <v>160</v>
      </c>
      <c r="E642" s="238" t="s">
        <v>21</v>
      </c>
      <c r="F642" s="239" t="s">
        <v>881</v>
      </c>
      <c r="G642" s="237"/>
      <c r="H642" s="240">
        <v>11.449999999999999</v>
      </c>
      <c r="I642" s="241"/>
      <c r="J642" s="237"/>
      <c r="K642" s="237"/>
      <c r="L642" s="242"/>
      <c r="M642" s="243"/>
      <c r="N642" s="244"/>
      <c r="O642" s="244"/>
      <c r="P642" s="244"/>
      <c r="Q642" s="244"/>
      <c r="R642" s="244"/>
      <c r="S642" s="244"/>
      <c r="T642" s="24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6" t="s">
        <v>160</v>
      </c>
      <c r="AU642" s="246" t="s">
        <v>86</v>
      </c>
      <c r="AV642" s="14" t="s">
        <v>86</v>
      </c>
      <c r="AW642" s="14" t="s">
        <v>36</v>
      </c>
      <c r="AX642" s="14" t="s">
        <v>76</v>
      </c>
      <c r="AY642" s="246" t="s">
        <v>129</v>
      </c>
    </row>
    <row r="643" s="13" customFormat="1">
      <c r="A643" s="13"/>
      <c r="B643" s="226"/>
      <c r="C643" s="227"/>
      <c r="D643" s="219" t="s">
        <v>160</v>
      </c>
      <c r="E643" s="228" t="s">
        <v>21</v>
      </c>
      <c r="F643" s="229" t="s">
        <v>875</v>
      </c>
      <c r="G643" s="227"/>
      <c r="H643" s="228" t="s">
        <v>21</v>
      </c>
      <c r="I643" s="230"/>
      <c r="J643" s="227"/>
      <c r="K643" s="227"/>
      <c r="L643" s="231"/>
      <c r="M643" s="232"/>
      <c r="N643" s="233"/>
      <c r="O643" s="233"/>
      <c r="P643" s="233"/>
      <c r="Q643" s="233"/>
      <c r="R643" s="233"/>
      <c r="S643" s="233"/>
      <c r="T643" s="23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5" t="s">
        <v>160</v>
      </c>
      <c r="AU643" s="235" t="s">
        <v>86</v>
      </c>
      <c r="AV643" s="13" t="s">
        <v>84</v>
      </c>
      <c r="AW643" s="13" t="s">
        <v>36</v>
      </c>
      <c r="AX643" s="13" t="s">
        <v>76</v>
      </c>
      <c r="AY643" s="235" t="s">
        <v>129</v>
      </c>
    </row>
    <row r="644" s="14" customFormat="1">
      <c r="A644" s="14"/>
      <c r="B644" s="236"/>
      <c r="C644" s="237"/>
      <c r="D644" s="219" t="s">
        <v>160</v>
      </c>
      <c r="E644" s="238" t="s">
        <v>21</v>
      </c>
      <c r="F644" s="239" t="s">
        <v>882</v>
      </c>
      <c r="G644" s="237"/>
      <c r="H644" s="240">
        <v>17.739999999999998</v>
      </c>
      <c r="I644" s="241"/>
      <c r="J644" s="237"/>
      <c r="K644" s="237"/>
      <c r="L644" s="242"/>
      <c r="M644" s="243"/>
      <c r="N644" s="244"/>
      <c r="O644" s="244"/>
      <c r="P644" s="244"/>
      <c r="Q644" s="244"/>
      <c r="R644" s="244"/>
      <c r="S644" s="244"/>
      <c r="T644" s="24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6" t="s">
        <v>160</v>
      </c>
      <c r="AU644" s="246" t="s">
        <v>86</v>
      </c>
      <c r="AV644" s="14" t="s">
        <v>86</v>
      </c>
      <c r="AW644" s="14" t="s">
        <v>36</v>
      </c>
      <c r="AX644" s="14" t="s">
        <v>76</v>
      </c>
      <c r="AY644" s="246" t="s">
        <v>129</v>
      </c>
    </row>
    <row r="645" s="13" customFormat="1">
      <c r="A645" s="13"/>
      <c r="B645" s="226"/>
      <c r="C645" s="227"/>
      <c r="D645" s="219" t="s">
        <v>160</v>
      </c>
      <c r="E645" s="228" t="s">
        <v>21</v>
      </c>
      <c r="F645" s="229" t="s">
        <v>875</v>
      </c>
      <c r="G645" s="227"/>
      <c r="H645" s="228" t="s">
        <v>21</v>
      </c>
      <c r="I645" s="230"/>
      <c r="J645" s="227"/>
      <c r="K645" s="227"/>
      <c r="L645" s="231"/>
      <c r="M645" s="232"/>
      <c r="N645" s="233"/>
      <c r="O645" s="233"/>
      <c r="P645" s="233"/>
      <c r="Q645" s="233"/>
      <c r="R645" s="233"/>
      <c r="S645" s="233"/>
      <c r="T645" s="234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5" t="s">
        <v>160</v>
      </c>
      <c r="AU645" s="235" t="s">
        <v>86</v>
      </c>
      <c r="AV645" s="13" t="s">
        <v>84</v>
      </c>
      <c r="AW645" s="13" t="s">
        <v>36</v>
      </c>
      <c r="AX645" s="13" t="s">
        <v>76</v>
      </c>
      <c r="AY645" s="235" t="s">
        <v>129</v>
      </c>
    </row>
    <row r="646" s="14" customFormat="1">
      <c r="A646" s="14"/>
      <c r="B646" s="236"/>
      <c r="C646" s="237"/>
      <c r="D646" s="219" t="s">
        <v>160</v>
      </c>
      <c r="E646" s="238" t="s">
        <v>21</v>
      </c>
      <c r="F646" s="239" t="s">
        <v>883</v>
      </c>
      <c r="G646" s="237"/>
      <c r="H646" s="240">
        <v>11.529999999999999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46" t="s">
        <v>160</v>
      </c>
      <c r="AU646" s="246" t="s">
        <v>86</v>
      </c>
      <c r="AV646" s="14" t="s">
        <v>86</v>
      </c>
      <c r="AW646" s="14" t="s">
        <v>36</v>
      </c>
      <c r="AX646" s="14" t="s">
        <v>76</v>
      </c>
      <c r="AY646" s="246" t="s">
        <v>129</v>
      </c>
    </row>
    <row r="647" s="13" customFormat="1">
      <c r="A647" s="13"/>
      <c r="B647" s="226"/>
      <c r="C647" s="227"/>
      <c r="D647" s="219" t="s">
        <v>160</v>
      </c>
      <c r="E647" s="228" t="s">
        <v>21</v>
      </c>
      <c r="F647" s="229" t="s">
        <v>875</v>
      </c>
      <c r="G647" s="227"/>
      <c r="H647" s="228" t="s">
        <v>21</v>
      </c>
      <c r="I647" s="230"/>
      <c r="J647" s="227"/>
      <c r="K647" s="227"/>
      <c r="L647" s="231"/>
      <c r="M647" s="232"/>
      <c r="N647" s="233"/>
      <c r="O647" s="233"/>
      <c r="P647" s="233"/>
      <c r="Q647" s="233"/>
      <c r="R647" s="233"/>
      <c r="S647" s="233"/>
      <c r="T647" s="23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5" t="s">
        <v>160</v>
      </c>
      <c r="AU647" s="235" t="s">
        <v>86</v>
      </c>
      <c r="AV647" s="13" t="s">
        <v>84</v>
      </c>
      <c r="AW647" s="13" t="s">
        <v>36</v>
      </c>
      <c r="AX647" s="13" t="s">
        <v>76</v>
      </c>
      <c r="AY647" s="235" t="s">
        <v>129</v>
      </c>
    </row>
    <row r="648" s="14" customFormat="1">
      <c r="A648" s="14"/>
      <c r="B648" s="236"/>
      <c r="C648" s="237"/>
      <c r="D648" s="219" t="s">
        <v>160</v>
      </c>
      <c r="E648" s="238" t="s">
        <v>21</v>
      </c>
      <c r="F648" s="239" t="s">
        <v>884</v>
      </c>
      <c r="G648" s="237"/>
      <c r="H648" s="240">
        <v>23.719999999999999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6" t="s">
        <v>160</v>
      </c>
      <c r="AU648" s="246" t="s">
        <v>86</v>
      </c>
      <c r="AV648" s="14" t="s">
        <v>86</v>
      </c>
      <c r="AW648" s="14" t="s">
        <v>36</v>
      </c>
      <c r="AX648" s="14" t="s">
        <v>76</v>
      </c>
      <c r="AY648" s="246" t="s">
        <v>129</v>
      </c>
    </row>
    <row r="649" s="13" customFormat="1">
      <c r="A649" s="13"/>
      <c r="B649" s="226"/>
      <c r="C649" s="227"/>
      <c r="D649" s="219" t="s">
        <v>160</v>
      </c>
      <c r="E649" s="228" t="s">
        <v>21</v>
      </c>
      <c r="F649" s="229" t="s">
        <v>171</v>
      </c>
      <c r="G649" s="227"/>
      <c r="H649" s="228" t="s">
        <v>21</v>
      </c>
      <c r="I649" s="230"/>
      <c r="J649" s="227"/>
      <c r="K649" s="227"/>
      <c r="L649" s="231"/>
      <c r="M649" s="232"/>
      <c r="N649" s="233"/>
      <c r="O649" s="233"/>
      <c r="P649" s="233"/>
      <c r="Q649" s="233"/>
      <c r="R649" s="233"/>
      <c r="S649" s="233"/>
      <c r="T649" s="23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5" t="s">
        <v>160</v>
      </c>
      <c r="AU649" s="235" t="s">
        <v>86</v>
      </c>
      <c r="AV649" s="13" t="s">
        <v>84</v>
      </c>
      <c r="AW649" s="13" t="s">
        <v>36</v>
      </c>
      <c r="AX649" s="13" t="s">
        <v>76</v>
      </c>
      <c r="AY649" s="235" t="s">
        <v>129</v>
      </c>
    </row>
    <row r="650" s="14" customFormat="1">
      <c r="A650" s="14"/>
      <c r="B650" s="236"/>
      <c r="C650" s="237"/>
      <c r="D650" s="219" t="s">
        <v>160</v>
      </c>
      <c r="E650" s="238" t="s">
        <v>21</v>
      </c>
      <c r="F650" s="239" t="s">
        <v>883</v>
      </c>
      <c r="G650" s="237"/>
      <c r="H650" s="240">
        <v>11.529999999999999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46" t="s">
        <v>160</v>
      </c>
      <c r="AU650" s="246" t="s">
        <v>86</v>
      </c>
      <c r="AV650" s="14" t="s">
        <v>86</v>
      </c>
      <c r="AW650" s="14" t="s">
        <v>36</v>
      </c>
      <c r="AX650" s="14" t="s">
        <v>76</v>
      </c>
      <c r="AY650" s="246" t="s">
        <v>129</v>
      </c>
    </row>
    <row r="651" s="13" customFormat="1">
      <c r="A651" s="13"/>
      <c r="B651" s="226"/>
      <c r="C651" s="227"/>
      <c r="D651" s="219" t="s">
        <v>160</v>
      </c>
      <c r="E651" s="228" t="s">
        <v>21</v>
      </c>
      <c r="F651" s="229" t="s">
        <v>885</v>
      </c>
      <c r="G651" s="227"/>
      <c r="H651" s="228" t="s">
        <v>21</v>
      </c>
      <c r="I651" s="230"/>
      <c r="J651" s="227"/>
      <c r="K651" s="227"/>
      <c r="L651" s="231"/>
      <c r="M651" s="232"/>
      <c r="N651" s="233"/>
      <c r="O651" s="233"/>
      <c r="P651" s="233"/>
      <c r="Q651" s="233"/>
      <c r="R651" s="233"/>
      <c r="S651" s="233"/>
      <c r="T651" s="23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5" t="s">
        <v>160</v>
      </c>
      <c r="AU651" s="235" t="s">
        <v>86</v>
      </c>
      <c r="AV651" s="13" t="s">
        <v>84</v>
      </c>
      <c r="AW651" s="13" t="s">
        <v>36</v>
      </c>
      <c r="AX651" s="13" t="s">
        <v>76</v>
      </c>
      <c r="AY651" s="235" t="s">
        <v>129</v>
      </c>
    </row>
    <row r="652" s="14" customFormat="1">
      <c r="A652" s="14"/>
      <c r="B652" s="236"/>
      <c r="C652" s="237"/>
      <c r="D652" s="219" t="s">
        <v>160</v>
      </c>
      <c r="E652" s="238" t="s">
        <v>21</v>
      </c>
      <c r="F652" s="239" t="s">
        <v>886</v>
      </c>
      <c r="G652" s="237"/>
      <c r="H652" s="240">
        <v>17.66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46" t="s">
        <v>160</v>
      </c>
      <c r="AU652" s="246" t="s">
        <v>86</v>
      </c>
      <c r="AV652" s="14" t="s">
        <v>86</v>
      </c>
      <c r="AW652" s="14" t="s">
        <v>36</v>
      </c>
      <c r="AX652" s="14" t="s">
        <v>76</v>
      </c>
      <c r="AY652" s="246" t="s">
        <v>129</v>
      </c>
    </row>
    <row r="653" s="13" customFormat="1">
      <c r="A653" s="13"/>
      <c r="B653" s="226"/>
      <c r="C653" s="227"/>
      <c r="D653" s="219" t="s">
        <v>160</v>
      </c>
      <c r="E653" s="228" t="s">
        <v>21</v>
      </c>
      <c r="F653" s="229" t="s">
        <v>885</v>
      </c>
      <c r="G653" s="227"/>
      <c r="H653" s="228" t="s">
        <v>21</v>
      </c>
      <c r="I653" s="230"/>
      <c r="J653" s="227"/>
      <c r="K653" s="227"/>
      <c r="L653" s="231"/>
      <c r="M653" s="232"/>
      <c r="N653" s="233"/>
      <c r="O653" s="233"/>
      <c r="P653" s="233"/>
      <c r="Q653" s="233"/>
      <c r="R653" s="233"/>
      <c r="S653" s="233"/>
      <c r="T653" s="23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5" t="s">
        <v>160</v>
      </c>
      <c r="AU653" s="235" t="s">
        <v>86</v>
      </c>
      <c r="AV653" s="13" t="s">
        <v>84</v>
      </c>
      <c r="AW653" s="13" t="s">
        <v>36</v>
      </c>
      <c r="AX653" s="13" t="s">
        <v>76</v>
      </c>
      <c r="AY653" s="235" t="s">
        <v>129</v>
      </c>
    </row>
    <row r="654" s="14" customFormat="1">
      <c r="A654" s="14"/>
      <c r="B654" s="236"/>
      <c r="C654" s="237"/>
      <c r="D654" s="219" t="s">
        <v>160</v>
      </c>
      <c r="E654" s="238" t="s">
        <v>21</v>
      </c>
      <c r="F654" s="239" t="s">
        <v>887</v>
      </c>
      <c r="G654" s="237"/>
      <c r="H654" s="240">
        <v>31.359999999999999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6" t="s">
        <v>160</v>
      </c>
      <c r="AU654" s="246" t="s">
        <v>86</v>
      </c>
      <c r="AV654" s="14" t="s">
        <v>86</v>
      </c>
      <c r="AW654" s="14" t="s">
        <v>36</v>
      </c>
      <c r="AX654" s="14" t="s">
        <v>76</v>
      </c>
      <c r="AY654" s="246" t="s">
        <v>129</v>
      </c>
    </row>
    <row r="655" s="13" customFormat="1">
      <c r="A655" s="13"/>
      <c r="B655" s="226"/>
      <c r="C655" s="227"/>
      <c r="D655" s="219" t="s">
        <v>160</v>
      </c>
      <c r="E655" s="228" t="s">
        <v>21</v>
      </c>
      <c r="F655" s="229" t="s">
        <v>171</v>
      </c>
      <c r="G655" s="227"/>
      <c r="H655" s="228" t="s">
        <v>21</v>
      </c>
      <c r="I655" s="230"/>
      <c r="J655" s="227"/>
      <c r="K655" s="227"/>
      <c r="L655" s="231"/>
      <c r="M655" s="232"/>
      <c r="N655" s="233"/>
      <c r="O655" s="233"/>
      <c r="P655" s="233"/>
      <c r="Q655" s="233"/>
      <c r="R655" s="233"/>
      <c r="S655" s="233"/>
      <c r="T655" s="23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5" t="s">
        <v>160</v>
      </c>
      <c r="AU655" s="235" t="s">
        <v>86</v>
      </c>
      <c r="AV655" s="13" t="s">
        <v>84</v>
      </c>
      <c r="AW655" s="13" t="s">
        <v>36</v>
      </c>
      <c r="AX655" s="13" t="s">
        <v>76</v>
      </c>
      <c r="AY655" s="235" t="s">
        <v>129</v>
      </c>
    </row>
    <row r="656" s="14" customFormat="1">
      <c r="A656" s="14"/>
      <c r="B656" s="236"/>
      <c r="C656" s="237"/>
      <c r="D656" s="219" t="s">
        <v>160</v>
      </c>
      <c r="E656" s="238" t="s">
        <v>21</v>
      </c>
      <c r="F656" s="239" t="s">
        <v>888</v>
      </c>
      <c r="G656" s="237"/>
      <c r="H656" s="240">
        <v>19.420000000000002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46" t="s">
        <v>160</v>
      </c>
      <c r="AU656" s="246" t="s">
        <v>86</v>
      </c>
      <c r="AV656" s="14" t="s">
        <v>86</v>
      </c>
      <c r="AW656" s="14" t="s">
        <v>36</v>
      </c>
      <c r="AX656" s="14" t="s">
        <v>76</v>
      </c>
      <c r="AY656" s="246" t="s">
        <v>129</v>
      </c>
    </row>
    <row r="657" s="13" customFormat="1">
      <c r="A657" s="13"/>
      <c r="B657" s="226"/>
      <c r="C657" s="227"/>
      <c r="D657" s="219" t="s">
        <v>160</v>
      </c>
      <c r="E657" s="228" t="s">
        <v>21</v>
      </c>
      <c r="F657" s="229" t="s">
        <v>179</v>
      </c>
      <c r="G657" s="227"/>
      <c r="H657" s="228" t="s">
        <v>21</v>
      </c>
      <c r="I657" s="230"/>
      <c r="J657" s="227"/>
      <c r="K657" s="227"/>
      <c r="L657" s="231"/>
      <c r="M657" s="232"/>
      <c r="N657" s="233"/>
      <c r="O657" s="233"/>
      <c r="P657" s="233"/>
      <c r="Q657" s="233"/>
      <c r="R657" s="233"/>
      <c r="S657" s="233"/>
      <c r="T657" s="23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5" t="s">
        <v>160</v>
      </c>
      <c r="AU657" s="235" t="s">
        <v>86</v>
      </c>
      <c r="AV657" s="13" t="s">
        <v>84</v>
      </c>
      <c r="AW657" s="13" t="s">
        <v>36</v>
      </c>
      <c r="AX657" s="13" t="s">
        <v>76</v>
      </c>
      <c r="AY657" s="235" t="s">
        <v>129</v>
      </c>
    </row>
    <row r="658" s="14" customFormat="1">
      <c r="A658" s="14"/>
      <c r="B658" s="236"/>
      <c r="C658" s="237"/>
      <c r="D658" s="219" t="s">
        <v>160</v>
      </c>
      <c r="E658" s="238" t="s">
        <v>21</v>
      </c>
      <c r="F658" s="239" t="s">
        <v>889</v>
      </c>
      <c r="G658" s="237"/>
      <c r="H658" s="240">
        <v>2.5800000000000001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6" t="s">
        <v>160</v>
      </c>
      <c r="AU658" s="246" t="s">
        <v>86</v>
      </c>
      <c r="AV658" s="14" t="s">
        <v>86</v>
      </c>
      <c r="AW658" s="14" t="s">
        <v>36</v>
      </c>
      <c r="AX658" s="14" t="s">
        <v>76</v>
      </c>
      <c r="AY658" s="246" t="s">
        <v>129</v>
      </c>
    </row>
    <row r="659" s="13" customFormat="1">
      <c r="A659" s="13"/>
      <c r="B659" s="226"/>
      <c r="C659" s="227"/>
      <c r="D659" s="219" t="s">
        <v>160</v>
      </c>
      <c r="E659" s="228" t="s">
        <v>21</v>
      </c>
      <c r="F659" s="229" t="s">
        <v>890</v>
      </c>
      <c r="G659" s="227"/>
      <c r="H659" s="228" t="s">
        <v>21</v>
      </c>
      <c r="I659" s="230"/>
      <c r="J659" s="227"/>
      <c r="K659" s="227"/>
      <c r="L659" s="231"/>
      <c r="M659" s="232"/>
      <c r="N659" s="233"/>
      <c r="O659" s="233"/>
      <c r="P659" s="233"/>
      <c r="Q659" s="233"/>
      <c r="R659" s="233"/>
      <c r="S659" s="233"/>
      <c r="T659" s="234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5" t="s">
        <v>160</v>
      </c>
      <c r="AU659" s="235" t="s">
        <v>86</v>
      </c>
      <c r="AV659" s="13" t="s">
        <v>84</v>
      </c>
      <c r="AW659" s="13" t="s">
        <v>36</v>
      </c>
      <c r="AX659" s="13" t="s">
        <v>76</v>
      </c>
      <c r="AY659" s="235" t="s">
        <v>129</v>
      </c>
    </row>
    <row r="660" s="14" customFormat="1">
      <c r="A660" s="14"/>
      <c r="B660" s="236"/>
      <c r="C660" s="237"/>
      <c r="D660" s="219" t="s">
        <v>160</v>
      </c>
      <c r="E660" s="238" t="s">
        <v>21</v>
      </c>
      <c r="F660" s="239" t="s">
        <v>891</v>
      </c>
      <c r="G660" s="237"/>
      <c r="H660" s="240">
        <v>7.6799999999999997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6" t="s">
        <v>160</v>
      </c>
      <c r="AU660" s="246" t="s">
        <v>86</v>
      </c>
      <c r="AV660" s="14" t="s">
        <v>86</v>
      </c>
      <c r="AW660" s="14" t="s">
        <v>36</v>
      </c>
      <c r="AX660" s="14" t="s">
        <v>76</v>
      </c>
      <c r="AY660" s="246" t="s">
        <v>129</v>
      </c>
    </row>
    <row r="661" s="13" customFormat="1">
      <c r="A661" s="13"/>
      <c r="B661" s="226"/>
      <c r="C661" s="227"/>
      <c r="D661" s="219" t="s">
        <v>160</v>
      </c>
      <c r="E661" s="228" t="s">
        <v>21</v>
      </c>
      <c r="F661" s="229" t="s">
        <v>890</v>
      </c>
      <c r="G661" s="227"/>
      <c r="H661" s="228" t="s">
        <v>21</v>
      </c>
      <c r="I661" s="230"/>
      <c r="J661" s="227"/>
      <c r="K661" s="227"/>
      <c r="L661" s="231"/>
      <c r="M661" s="232"/>
      <c r="N661" s="233"/>
      <c r="O661" s="233"/>
      <c r="P661" s="233"/>
      <c r="Q661" s="233"/>
      <c r="R661" s="233"/>
      <c r="S661" s="233"/>
      <c r="T661" s="23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5" t="s">
        <v>160</v>
      </c>
      <c r="AU661" s="235" t="s">
        <v>86</v>
      </c>
      <c r="AV661" s="13" t="s">
        <v>84</v>
      </c>
      <c r="AW661" s="13" t="s">
        <v>36</v>
      </c>
      <c r="AX661" s="13" t="s">
        <v>76</v>
      </c>
      <c r="AY661" s="235" t="s">
        <v>129</v>
      </c>
    </row>
    <row r="662" s="14" customFormat="1">
      <c r="A662" s="14"/>
      <c r="B662" s="236"/>
      <c r="C662" s="237"/>
      <c r="D662" s="219" t="s">
        <v>160</v>
      </c>
      <c r="E662" s="238" t="s">
        <v>21</v>
      </c>
      <c r="F662" s="239" t="s">
        <v>892</v>
      </c>
      <c r="G662" s="237"/>
      <c r="H662" s="240">
        <v>7.9800000000000004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6" t="s">
        <v>160</v>
      </c>
      <c r="AU662" s="246" t="s">
        <v>86</v>
      </c>
      <c r="AV662" s="14" t="s">
        <v>86</v>
      </c>
      <c r="AW662" s="14" t="s">
        <v>36</v>
      </c>
      <c r="AX662" s="14" t="s">
        <v>76</v>
      </c>
      <c r="AY662" s="246" t="s">
        <v>129</v>
      </c>
    </row>
    <row r="663" s="13" customFormat="1">
      <c r="A663" s="13"/>
      <c r="B663" s="226"/>
      <c r="C663" s="227"/>
      <c r="D663" s="219" t="s">
        <v>160</v>
      </c>
      <c r="E663" s="228" t="s">
        <v>21</v>
      </c>
      <c r="F663" s="229" t="s">
        <v>171</v>
      </c>
      <c r="G663" s="227"/>
      <c r="H663" s="228" t="s">
        <v>21</v>
      </c>
      <c r="I663" s="230"/>
      <c r="J663" s="227"/>
      <c r="K663" s="227"/>
      <c r="L663" s="231"/>
      <c r="M663" s="232"/>
      <c r="N663" s="233"/>
      <c r="O663" s="233"/>
      <c r="P663" s="233"/>
      <c r="Q663" s="233"/>
      <c r="R663" s="233"/>
      <c r="S663" s="233"/>
      <c r="T663" s="23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5" t="s">
        <v>160</v>
      </c>
      <c r="AU663" s="235" t="s">
        <v>86</v>
      </c>
      <c r="AV663" s="13" t="s">
        <v>84</v>
      </c>
      <c r="AW663" s="13" t="s">
        <v>36</v>
      </c>
      <c r="AX663" s="13" t="s">
        <v>76</v>
      </c>
      <c r="AY663" s="235" t="s">
        <v>129</v>
      </c>
    </row>
    <row r="664" s="14" customFormat="1">
      <c r="A664" s="14"/>
      <c r="B664" s="236"/>
      <c r="C664" s="237"/>
      <c r="D664" s="219" t="s">
        <v>160</v>
      </c>
      <c r="E664" s="238" t="s">
        <v>21</v>
      </c>
      <c r="F664" s="239" t="s">
        <v>180</v>
      </c>
      <c r="G664" s="237"/>
      <c r="H664" s="240">
        <v>1.26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46" t="s">
        <v>160</v>
      </c>
      <c r="AU664" s="246" t="s">
        <v>86</v>
      </c>
      <c r="AV664" s="14" t="s">
        <v>86</v>
      </c>
      <c r="AW664" s="14" t="s">
        <v>36</v>
      </c>
      <c r="AX664" s="14" t="s">
        <v>76</v>
      </c>
      <c r="AY664" s="246" t="s">
        <v>129</v>
      </c>
    </row>
    <row r="665" s="13" customFormat="1">
      <c r="A665" s="13"/>
      <c r="B665" s="226"/>
      <c r="C665" s="227"/>
      <c r="D665" s="219" t="s">
        <v>160</v>
      </c>
      <c r="E665" s="228" t="s">
        <v>21</v>
      </c>
      <c r="F665" s="229" t="s">
        <v>177</v>
      </c>
      <c r="G665" s="227"/>
      <c r="H665" s="228" t="s">
        <v>21</v>
      </c>
      <c r="I665" s="230"/>
      <c r="J665" s="227"/>
      <c r="K665" s="227"/>
      <c r="L665" s="231"/>
      <c r="M665" s="232"/>
      <c r="N665" s="233"/>
      <c r="O665" s="233"/>
      <c r="P665" s="233"/>
      <c r="Q665" s="233"/>
      <c r="R665" s="233"/>
      <c r="S665" s="233"/>
      <c r="T665" s="23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5" t="s">
        <v>160</v>
      </c>
      <c r="AU665" s="235" t="s">
        <v>86</v>
      </c>
      <c r="AV665" s="13" t="s">
        <v>84</v>
      </c>
      <c r="AW665" s="13" t="s">
        <v>36</v>
      </c>
      <c r="AX665" s="13" t="s">
        <v>76</v>
      </c>
      <c r="AY665" s="235" t="s">
        <v>129</v>
      </c>
    </row>
    <row r="666" s="14" customFormat="1">
      <c r="A666" s="14"/>
      <c r="B666" s="236"/>
      <c r="C666" s="237"/>
      <c r="D666" s="219" t="s">
        <v>160</v>
      </c>
      <c r="E666" s="238" t="s">
        <v>21</v>
      </c>
      <c r="F666" s="239" t="s">
        <v>178</v>
      </c>
      <c r="G666" s="237"/>
      <c r="H666" s="240">
        <v>7.0199999999999996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46" t="s">
        <v>160</v>
      </c>
      <c r="AU666" s="246" t="s">
        <v>86</v>
      </c>
      <c r="AV666" s="14" t="s">
        <v>86</v>
      </c>
      <c r="AW666" s="14" t="s">
        <v>36</v>
      </c>
      <c r="AX666" s="14" t="s">
        <v>76</v>
      </c>
      <c r="AY666" s="246" t="s">
        <v>129</v>
      </c>
    </row>
    <row r="667" s="13" customFormat="1">
      <c r="A667" s="13"/>
      <c r="B667" s="226"/>
      <c r="C667" s="227"/>
      <c r="D667" s="219" t="s">
        <v>160</v>
      </c>
      <c r="E667" s="228" t="s">
        <v>21</v>
      </c>
      <c r="F667" s="229" t="s">
        <v>893</v>
      </c>
      <c r="G667" s="227"/>
      <c r="H667" s="228" t="s">
        <v>21</v>
      </c>
      <c r="I667" s="230"/>
      <c r="J667" s="227"/>
      <c r="K667" s="227"/>
      <c r="L667" s="231"/>
      <c r="M667" s="232"/>
      <c r="N667" s="233"/>
      <c r="O667" s="233"/>
      <c r="P667" s="233"/>
      <c r="Q667" s="233"/>
      <c r="R667" s="233"/>
      <c r="S667" s="233"/>
      <c r="T667" s="23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5" t="s">
        <v>160</v>
      </c>
      <c r="AU667" s="235" t="s">
        <v>86</v>
      </c>
      <c r="AV667" s="13" t="s">
        <v>84</v>
      </c>
      <c r="AW667" s="13" t="s">
        <v>36</v>
      </c>
      <c r="AX667" s="13" t="s">
        <v>76</v>
      </c>
      <c r="AY667" s="235" t="s">
        <v>129</v>
      </c>
    </row>
    <row r="668" s="14" customFormat="1">
      <c r="A668" s="14"/>
      <c r="B668" s="236"/>
      <c r="C668" s="237"/>
      <c r="D668" s="219" t="s">
        <v>160</v>
      </c>
      <c r="E668" s="238" t="s">
        <v>21</v>
      </c>
      <c r="F668" s="239" t="s">
        <v>894</v>
      </c>
      <c r="G668" s="237"/>
      <c r="H668" s="240">
        <v>22.66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46" t="s">
        <v>160</v>
      </c>
      <c r="AU668" s="246" t="s">
        <v>86</v>
      </c>
      <c r="AV668" s="14" t="s">
        <v>86</v>
      </c>
      <c r="AW668" s="14" t="s">
        <v>36</v>
      </c>
      <c r="AX668" s="14" t="s">
        <v>76</v>
      </c>
      <c r="AY668" s="246" t="s">
        <v>129</v>
      </c>
    </row>
    <row r="669" s="15" customFormat="1">
      <c r="A669" s="15"/>
      <c r="B669" s="247"/>
      <c r="C669" s="248"/>
      <c r="D669" s="219" t="s">
        <v>160</v>
      </c>
      <c r="E669" s="249" t="s">
        <v>21</v>
      </c>
      <c r="F669" s="250" t="s">
        <v>181</v>
      </c>
      <c r="G669" s="248"/>
      <c r="H669" s="251">
        <v>341.49000000000001</v>
      </c>
      <c r="I669" s="252"/>
      <c r="J669" s="248"/>
      <c r="K669" s="248"/>
      <c r="L669" s="253"/>
      <c r="M669" s="254"/>
      <c r="N669" s="255"/>
      <c r="O669" s="255"/>
      <c r="P669" s="255"/>
      <c r="Q669" s="255"/>
      <c r="R669" s="255"/>
      <c r="S669" s="255"/>
      <c r="T669" s="256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57" t="s">
        <v>160</v>
      </c>
      <c r="AU669" s="257" t="s">
        <v>86</v>
      </c>
      <c r="AV669" s="15" t="s">
        <v>137</v>
      </c>
      <c r="AW669" s="15" t="s">
        <v>36</v>
      </c>
      <c r="AX669" s="15" t="s">
        <v>84</v>
      </c>
      <c r="AY669" s="257" t="s">
        <v>129</v>
      </c>
    </row>
    <row r="670" s="12" customFormat="1" ht="22.8" customHeight="1">
      <c r="A670" s="12"/>
      <c r="B670" s="190"/>
      <c r="C670" s="191"/>
      <c r="D670" s="192" t="s">
        <v>75</v>
      </c>
      <c r="E670" s="204" t="s">
        <v>833</v>
      </c>
      <c r="F670" s="204" t="s">
        <v>834</v>
      </c>
      <c r="G670" s="191"/>
      <c r="H670" s="191"/>
      <c r="I670" s="194"/>
      <c r="J670" s="205">
        <f>BK670</f>
        <v>0</v>
      </c>
      <c r="K670" s="191"/>
      <c r="L670" s="196"/>
      <c r="M670" s="197"/>
      <c r="N670" s="198"/>
      <c r="O670" s="198"/>
      <c r="P670" s="199">
        <f>SUM(P671:P920)</f>
        <v>0</v>
      </c>
      <c r="Q670" s="198"/>
      <c r="R670" s="199">
        <f>SUM(R671:R920)</f>
        <v>0.17415990000000001</v>
      </c>
      <c r="S670" s="198"/>
      <c r="T670" s="200">
        <f>SUM(T671:T920)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01" t="s">
        <v>86</v>
      </c>
      <c r="AT670" s="202" t="s">
        <v>75</v>
      </c>
      <c r="AU670" s="202" t="s">
        <v>84</v>
      </c>
      <c r="AY670" s="201" t="s">
        <v>129</v>
      </c>
      <c r="BK670" s="203">
        <f>SUM(BK671:BK920)</f>
        <v>0</v>
      </c>
    </row>
    <row r="671" s="2" customFormat="1" ht="16.5" customHeight="1">
      <c r="A671" s="40"/>
      <c r="B671" s="41"/>
      <c r="C671" s="206" t="s">
        <v>687</v>
      </c>
      <c r="D671" s="206" t="s">
        <v>132</v>
      </c>
      <c r="E671" s="207" t="s">
        <v>836</v>
      </c>
      <c r="F671" s="208" t="s">
        <v>837</v>
      </c>
      <c r="G671" s="209" t="s">
        <v>156</v>
      </c>
      <c r="H671" s="210">
        <v>341.49000000000001</v>
      </c>
      <c r="I671" s="211"/>
      <c r="J671" s="212">
        <f>ROUND(I671*H671,2)</f>
        <v>0</v>
      </c>
      <c r="K671" s="208" t="s">
        <v>136</v>
      </c>
      <c r="L671" s="46"/>
      <c r="M671" s="213" t="s">
        <v>21</v>
      </c>
      <c r="N671" s="214" t="s">
        <v>47</v>
      </c>
      <c r="O671" s="86"/>
      <c r="P671" s="215">
        <f>O671*H671</f>
        <v>0</v>
      </c>
      <c r="Q671" s="215">
        <v>0.00020000000000000001</v>
      </c>
      <c r="R671" s="215">
        <f>Q671*H671</f>
        <v>0.068298000000000011</v>
      </c>
      <c r="S671" s="215">
        <v>0</v>
      </c>
      <c r="T671" s="216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7" t="s">
        <v>241</v>
      </c>
      <c r="AT671" s="217" t="s">
        <v>132</v>
      </c>
      <c r="AU671" s="217" t="s">
        <v>86</v>
      </c>
      <c r="AY671" s="19" t="s">
        <v>129</v>
      </c>
      <c r="BE671" s="218">
        <f>IF(N671="základní",J671,0)</f>
        <v>0</v>
      </c>
      <c r="BF671" s="218">
        <f>IF(N671="snížená",J671,0)</f>
        <v>0</v>
      </c>
      <c r="BG671" s="218">
        <f>IF(N671="zákl. přenesená",J671,0)</f>
        <v>0</v>
      </c>
      <c r="BH671" s="218">
        <f>IF(N671="sníž. přenesená",J671,0)</f>
        <v>0</v>
      </c>
      <c r="BI671" s="218">
        <f>IF(N671="nulová",J671,0)</f>
        <v>0</v>
      </c>
      <c r="BJ671" s="19" t="s">
        <v>84</v>
      </c>
      <c r="BK671" s="218">
        <f>ROUND(I671*H671,2)</f>
        <v>0</v>
      </c>
      <c r="BL671" s="19" t="s">
        <v>241</v>
      </c>
      <c r="BM671" s="217" t="s">
        <v>1076</v>
      </c>
    </row>
    <row r="672" s="2" customFormat="1">
      <c r="A672" s="40"/>
      <c r="B672" s="41"/>
      <c r="C672" s="42"/>
      <c r="D672" s="219" t="s">
        <v>139</v>
      </c>
      <c r="E672" s="42"/>
      <c r="F672" s="220" t="s">
        <v>839</v>
      </c>
      <c r="G672" s="42"/>
      <c r="H672" s="42"/>
      <c r="I672" s="221"/>
      <c r="J672" s="42"/>
      <c r="K672" s="42"/>
      <c r="L672" s="46"/>
      <c r="M672" s="222"/>
      <c r="N672" s="223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139</v>
      </c>
      <c r="AU672" s="19" t="s">
        <v>86</v>
      </c>
    </row>
    <row r="673" s="2" customFormat="1">
      <c r="A673" s="40"/>
      <c r="B673" s="41"/>
      <c r="C673" s="42"/>
      <c r="D673" s="224" t="s">
        <v>141</v>
      </c>
      <c r="E673" s="42"/>
      <c r="F673" s="225" t="s">
        <v>840</v>
      </c>
      <c r="G673" s="42"/>
      <c r="H673" s="42"/>
      <c r="I673" s="221"/>
      <c r="J673" s="42"/>
      <c r="K673" s="42"/>
      <c r="L673" s="46"/>
      <c r="M673" s="222"/>
      <c r="N673" s="223"/>
      <c r="O673" s="86"/>
      <c r="P673" s="86"/>
      <c r="Q673" s="86"/>
      <c r="R673" s="86"/>
      <c r="S673" s="86"/>
      <c r="T673" s="87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T673" s="19" t="s">
        <v>141</v>
      </c>
      <c r="AU673" s="19" t="s">
        <v>86</v>
      </c>
    </row>
    <row r="674" s="13" customFormat="1">
      <c r="A674" s="13"/>
      <c r="B674" s="226"/>
      <c r="C674" s="227"/>
      <c r="D674" s="219" t="s">
        <v>160</v>
      </c>
      <c r="E674" s="228" t="s">
        <v>21</v>
      </c>
      <c r="F674" s="229" t="s">
        <v>168</v>
      </c>
      <c r="G674" s="227"/>
      <c r="H674" s="228" t="s">
        <v>21</v>
      </c>
      <c r="I674" s="230"/>
      <c r="J674" s="227"/>
      <c r="K674" s="227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160</v>
      </c>
      <c r="AU674" s="235" t="s">
        <v>86</v>
      </c>
      <c r="AV674" s="13" t="s">
        <v>84</v>
      </c>
      <c r="AW674" s="13" t="s">
        <v>36</v>
      </c>
      <c r="AX674" s="13" t="s">
        <v>76</v>
      </c>
      <c r="AY674" s="235" t="s">
        <v>129</v>
      </c>
    </row>
    <row r="675" s="14" customFormat="1">
      <c r="A675" s="14"/>
      <c r="B675" s="236"/>
      <c r="C675" s="237"/>
      <c r="D675" s="219" t="s">
        <v>160</v>
      </c>
      <c r="E675" s="238" t="s">
        <v>21</v>
      </c>
      <c r="F675" s="239" t="s">
        <v>167</v>
      </c>
      <c r="G675" s="237"/>
      <c r="H675" s="240">
        <v>17.600000000000001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160</v>
      </c>
      <c r="AU675" s="246" t="s">
        <v>86</v>
      </c>
      <c r="AV675" s="14" t="s">
        <v>86</v>
      </c>
      <c r="AW675" s="14" t="s">
        <v>36</v>
      </c>
      <c r="AX675" s="14" t="s">
        <v>76</v>
      </c>
      <c r="AY675" s="246" t="s">
        <v>129</v>
      </c>
    </row>
    <row r="676" s="13" customFormat="1">
      <c r="A676" s="13"/>
      <c r="B676" s="226"/>
      <c r="C676" s="227"/>
      <c r="D676" s="219" t="s">
        <v>160</v>
      </c>
      <c r="E676" s="228" t="s">
        <v>21</v>
      </c>
      <c r="F676" s="229" t="s">
        <v>168</v>
      </c>
      <c r="G676" s="227"/>
      <c r="H676" s="228" t="s">
        <v>21</v>
      </c>
      <c r="I676" s="230"/>
      <c r="J676" s="227"/>
      <c r="K676" s="227"/>
      <c r="L676" s="231"/>
      <c r="M676" s="232"/>
      <c r="N676" s="233"/>
      <c r="O676" s="233"/>
      <c r="P676" s="233"/>
      <c r="Q676" s="233"/>
      <c r="R676" s="233"/>
      <c r="S676" s="233"/>
      <c r="T676" s="23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5" t="s">
        <v>160</v>
      </c>
      <c r="AU676" s="235" t="s">
        <v>86</v>
      </c>
      <c r="AV676" s="13" t="s">
        <v>84</v>
      </c>
      <c r="AW676" s="13" t="s">
        <v>36</v>
      </c>
      <c r="AX676" s="13" t="s">
        <v>76</v>
      </c>
      <c r="AY676" s="235" t="s">
        <v>129</v>
      </c>
    </row>
    <row r="677" s="14" customFormat="1">
      <c r="A677" s="14"/>
      <c r="B677" s="236"/>
      <c r="C677" s="237"/>
      <c r="D677" s="219" t="s">
        <v>160</v>
      </c>
      <c r="E677" s="238" t="s">
        <v>21</v>
      </c>
      <c r="F677" s="239" t="s">
        <v>871</v>
      </c>
      <c r="G677" s="237"/>
      <c r="H677" s="240">
        <v>16.989999999999998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6" t="s">
        <v>160</v>
      </c>
      <c r="AU677" s="246" t="s">
        <v>86</v>
      </c>
      <c r="AV677" s="14" t="s">
        <v>86</v>
      </c>
      <c r="AW677" s="14" t="s">
        <v>36</v>
      </c>
      <c r="AX677" s="14" t="s">
        <v>76</v>
      </c>
      <c r="AY677" s="246" t="s">
        <v>129</v>
      </c>
    </row>
    <row r="678" s="13" customFormat="1">
      <c r="A678" s="13"/>
      <c r="B678" s="226"/>
      <c r="C678" s="227"/>
      <c r="D678" s="219" t="s">
        <v>160</v>
      </c>
      <c r="E678" s="228" t="s">
        <v>21</v>
      </c>
      <c r="F678" s="229" t="s">
        <v>168</v>
      </c>
      <c r="G678" s="227"/>
      <c r="H678" s="228" t="s">
        <v>21</v>
      </c>
      <c r="I678" s="230"/>
      <c r="J678" s="227"/>
      <c r="K678" s="227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160</v>
      </c>
      <c r="AU678" s="235" t="s">
        <v>86</v>
      </c>
      <c r="AV678" s="13" t="s">
        <v>84</v>
      </c>
      <c r="AW678" s="13" t="s">
        <v>36</v>
      </c>
      <c r="AX678" s="13" t="s">
        <v>76</v>
      </c>
      <c r="AY678" s="235" t="s">
        <v>129</v>
      </c>
    </row>
    <row r="679" s="14" customFormat="1">
      <c r="A679" s="14"/>
      <c r="B679" s="236"/>
      <c r="C679" s="237"/>
      <c r="D679" s="219" t="s">
        <v>160</v>
      </c>
      <c r="E679" s="238" t="s">
        <v>21</v>
      </c>
      <c r="F679" s="239" t="s">
        <v>872</v>
      </c>
      <c r="G679" s="237"/>
      <c r="H679" s="240">
        <v>14.92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6" t="s">
        <v>160</v>
      </c>
      <c r="AU679" s="246" t="s">
        <v>86</v>
      </c>
      <c r="AV679" s="14" t="s">
        <v>86</v>
      </c>
      <c r="AW679" s="14" t="s">
        <v>36</v>
      </c>
      <c r="AX679" s="14" t="s">
        <v>76</v>
      </c>
      <c r="AY679" s="246" t="s">
        <v>129</v>
      </c>
    </row>
    <row r="680" s="13" customFormat="1">
      <c r="A680" s="13"/>
      <c r="B680" s="226"/>
      <c r="C680" s="227"/>
      <c r="D680" s="219" t="s">
        <v>160</v>
      </c>
      <c r="E680" s="228" t="s">
        <v>21</v>
      </c>
      <c r="F680" s="229" t="s">
        <v>163</v>
      </c>
      <c r="G680" s="227"/>
      <c r="H680" s="228" t="s">
        <v>21</v>
      </c>
      <c r="I680" s="230"/>
      <c r="J680" s="227"/>
      <c r="K680" s="227"/>
      <c r="L680" s="231"/>
      <c r="M680" s="232"/>
      <c r="N680" s="233"/>
      <c r="O680" s="233"/>
      <c r="P680" s="233"/>
      <c r="Q680" s="233"/>
      <c r="R680" s="233"/>
      <c r="S680" s="233"/>
      <c r="T680" s="23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5" t="s">
        <v>160</v>
      </c>
      <c r="AU680" s="235" t="s">
        <v>86</v>
      </c>
      <c r="AV680" s="13" t="s">
        <v>84</v>
      </c>
      <c r="AW680" s="13" t="s">
        <v>36</v>
      </c>
      <c r="AX680" s="13" t="s">
        <v>76</v>
      </c>
      <c r="AY680" s="235" t="s">
        <v>129</v>
      </c>
    </row>
    <row r="681" s="14" customFormat="1">
      <c r="A681" s="14"/>
      <c r="B681" s="236"/>
      <c r="C681" s="237"/>
      <c r="D681" s="219" t="s">
        <v>160</v>
      </c>
      <c r="E681" s="238" t="s">
        <v>21</v>
      </c>
      <c r="F681" s="239" t="s">
        <v>873</v>
      </c>
      <c r="G681" s="237"/>
      <c r="H681" s="240">
        <v>8.5999999999999996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46" t="s">
        <v>160</v>
      </c>
      <c r="AU681" s="246" t="s">
        <v>86</v>
      </c>
      <c r="AV681" s="14" t="s">
        <v>86</v>
      </c>
      <c r="AW681" s="14" t="s">
        <v>36</v>
      </c>
      <c r="AX681" s="14" t="s">
        <v>76</v>
      </c>
      <c r="AY681" s="246" t="s">
        <v>129</v>
      </c>
    </row>
    <row r="682" s="13" customFormat="1">
      <c r="A682" s="13"/>
      <c r="B682" s="226"/>
      <c r="C682" s="227"/>
      <c r="D682" s="219" t="s">
        <v>160</v>
      </c>
      <c r="E682" s="228" t="s">
        <v>21</v>
      </c>
      <c r="F682" s="229" t="s">
        <v>163</v>
      </c>
      <c r="G682" s="227"/>
      <c r="H682" s="228" t="s">
        <v>21</v>
      </c>
      <c r="I682" s="230"/>
      <c r="J682" s="227"/>
      <c r="K682" s="227"/>
      <c r="L682" s="231"/>
      <c r="M682" s="232"/>
      <c r="N682" s="233"/>
      <c r="O682" s="233"/>
      <c r="P682" s="233"/>
      <c r="Q682" s="233"/>
      <c r="R682" s="233"/>
      <c r="S682" s="233"/>
      <c r="T682" s="23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5" t="s">
        <v>160</v>
      </c>
      <c r="AU682" s="235" t="s">
        <v>86</v>
      </c>
      <c r="AV682" s="13" t="s">
        <v>84</v>
      </c>
      <c r="AW682" s="13" t="s">
        <v>36</v>
      </c>
      <c r="AX682" s="13" t="s">
        <v>76</v>
      </c>
      <c r="AY682" s="235" t="s">
        <v>129</v>
      </c>
    </row>
    <row r="683" s="14" customFormat="1">
      <c r="A683" s="14"/>
      <c r="B683" s="236"/>
      <c r="C683" s="237"/>
      <c r="D683" s="219" t="s">
        <v>160</v>
      </c>
      <c r="E683" s="238" t="s">
        <v>21</v>
      </c>
      <c r="F683" s="239" t="s">
        <v>874</v>
      </c>
      <c r="G683" s="237"/>
      <c r="H683" s="240">
        <v>6.7599999999999998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46" t="s">
        <v>160</v>
      </c>
      <c r="AU683" s="246" t="s">
        <v>86</v>
      </c>
      <c r="AV683" s="14" t="s">
        <v>86</v>
      </c>
      <c r="AW683" s="14" t="s">
        <v>36</v>
      </c>
      <c r="AX683" s="14" t="s">
        <v>76</v>
      </c>
      <c r="AY683" s="246" t="s">
        <v>129</v>
      </c>
    </row>
    <row r="684" s="13" customFormat="1">
      <c r="A684" s="13"/>
      <c r="B684" s="226"/>
      <c r="C684" s="227"/>
      <c r="D684" s="219" t="s">
        <v>160</v>
      </c>
      <c r="E684" s="228" t="s">
        <v>21</v>
      </c>
      <c r="F684" s="229" t="s">
        <v>875</v>
      </c>
      <c r="G684" s="227"/>
      <c r="H684" s="228" t="s">
        <v>21</v>
      </c>
      <c r="I684" s="230"/>
      <c r="J684" s="227"/>
      <c r="K684" s="227"/>
      <c r="L684" s="231"/>
      <c r="M684" s="232"/>
      <c r="N684" s="233"/>
      <c r="O684" s="233"/>
      <c r="P684" s="233"/>
      <c r="Q684" s="233"/>
      <c r="R684" s="233"/>
      <c r="S684" s="233"/>
      <c r="T684" s="23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5" t="s">
        <v>160</v>
      </c>
      <c r="AU684" s="235" t="s">
        <v>86</v>
      </c>
      <c r="AV684" s="13" t="s">
        <v>84</v>
      </c>
      <c r="AW684" s="13" t="s">
        <v>36</v>
      </c>
      <c r="AX684" s="13" t="s">
        <v>76</v>
      </c>
      <c r="AY684" s="235" t="s">
        <v>129</v>
      </c>
    </row>
    <row r="685" s="14" customFormat="1">
      <c r="A685" s="14"/>
      <c r="B685" s="236"/>
      <c r="C685" s="237"/>
      <c r="D685" s="219" t="s">
        <v>160</v>
      </c>
      <c r="E685" s="238" t="s">
        <v>21</v>
      </c>
      <c r="F685" s="239" t="s">
        <v>876</v>
      </c>
      <c r="G685" s="237"/>
      <c r="H685" s="240">
        <v>17.719999999999999</v>
      </c>
      <c r="I685" s="241"/>
      <c r="J685" s="237"/>
      <c r="K685" s="237"/>
      <c r="L685" s="242"/>
      <c r="M685" s="243"/>
      <c r="N685" s="244"/>
      <c r="O685" s="244"/>
      <c r="P685" s="244"/>
      <c r="Q685" s="244"/>
      <c r="R685" s="244"/>
      <c r="S685" s="244"/>
      <c r="T685" s="24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6" t="s">
        <v>160</v>
      </c>
      <c r="AU685" s="246" t="s">
        <v>86</v>
      </c>
      <c r="AV685" s="14" t="s">
        <v>86</v>
      </c>
      <c r="AW685" s="14" t="s">
        <v>36</v>
      </c>
      <c r="AX685" s="14" t="s">
        <v>76</v>
      </c>
      <c r="AY685" s="246" t="s">
        <v>129</v>
      </c>
    </row>
    <row r="686" s="13" customFormat="1">
      <c r="A686" s="13"/>
      <c r="B686" s="226"/>
      <c r="C686" s="227"/>
      <c r="D686" s="219" t="s">
        <v>160</v>
      </c>
      <c r="E686" s="228" t="s">
        <v>21</v>
      </c>
      <c r="F686" s="229" t="s">
        <v>877</v>
      </c>
      <c r="G686" s="227"/>
      <c r="H686" s="228" t="s">
        <v>21</v>
      </c>
      <c r="I686" s="230"/>
      <c r="J686" s="227"/>
      <c r="K686" s="227"/>
      <c r="L686" s="231"/>
      <c r="M686" s="232"/>
      <c r="N686" s="233"/>
      <c r="O686" s="233"/>
      <c r="P686" s="233"/>
      <c r="Q686" s="233"/>
      <c r="R686" s="233"/>
      <c r="S686" s="233"/>
      <c r="T686" s="23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5" t="s">
        <v>160</v>
      </c>
      <c r="AU686" s="235" t="s">
        <v>86</v>
      </c>
      <c r="AV686" s="13" t="s">
        <v>84</v>
      </c>
      <c r="AW686" s="13" t="s">
        <v>36</v>
      </c>
      <c r="AX686" s="13" t="s">
        <v>76</v>
      </c>
      <c r="AY686" s="235" t="s">
        <v>129</v>
      </c>
    </row>
    <row r="687" s="14" customFormat="1">
      <c r="A687" s="14"/>
      <c r="B687" s="236"/>
      <c r="C687" s="237"/>
      <c r="D687" s="219" t="s">
        <v>160</v>
      </c>
      <c r="E687" s="238" t="s">
        <v>21</v>
      </c>
      <c r="F687" s="239" t="s">
        <v>878</v>
      </c>
      <c r="G687" s="237"/>
      <c r="H687" s="240">
        <v>11.68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46" t="s">
        <v>160</v>
      </c>
      <c r="AU687" s="246" t="s">
        <v>86</v>
      </c>
      <c r="AV687" s="14" t="s">
        <v>86</v>
      </c>
      <c r="AW687" s="14" t="s">
        <v>36</v>
      </c>
      <c r="AX687" s="14" t="s">
        <v>76</v>
      </c>
      <c r="AY687" s="246" t="s">
        <v>129</v>
      </c>
    </row>
    <row r="688" s="13" customFormat="1">
      <c r="A688" s="13"/>
      <c r="B688" s="226"/>
      <c r="C688" s="227"/>
      <c r="D688" s="219" t="s">
        <v>160</v>
      </c>
      <c r="E688" s="228" t="s">
        <v>21</v>
      </c>
      <c r="F688" s="229" t="s">
        <v>166</v>
      </c>
      <c r="G688" s="227"/>
      <c r="H688" s="228" t="s">
        <v>21</v>
      </c>
      <c r="I688" s="230"/>
      <c r="J688" s="227"/>
      <c r="K688" s="227"/>
      <c r="L688" s="231"/>
      <c r="M688" s="232"/>
      <c r="N688" s="233"/>
      <c r="O688" s="233"/>
      <c r="P688" s="233"/>
      <c r="Q688" s="233"/>
      <c r="R688" s="233"/>
      <c r="S688" s="233"/>
      <c r="T688" s="23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5" t="s">
        <v>160</v>
      </c>
      <c r="AU688" s="235" t="s">
        <v>86</v>
      </c>
      <c r="AV688" s="13" t="s">
        <v>84</v>
      </c>
      <c r="AW688" s="13" t="s">
        <v>36</v>
      </c>
      <c r="AX688" s="13" t="s">
        <v>76</v>
      </c>
      <c r="AY688" s="235" t="s">
        <v>129</v>
      </c>
    </row>
    <row r="689" s="14" customFormat="1">
      <c r="A689" s="14"/>
      <c r="B689" s="236"/>
      <c r="C689" s="237"/>
      <c r="D689" s="219" t="s">
        <v>160</v>
      </c>
      <c r="E689" s="238" t="s">
        <v>21</v>
      </c>
      <c r="F689" s="239" t="s">
        <v>879</v>
      </c>
      <c r="G689" s="237"/>
      <c r="H689" s="240">
        <v>34.280000000000001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46" t="s">
        <v>160</v>
      </c>
      <c r="AU689" s="246" t="s">
        <v>86</v>
      </c>
      <c r="AV689" s="14" t="s">
        <v>86</v>
      </c>
      <c r="AW689" s="14" t="s">
        <v>36</v>
      </c>
      <c r="AX689" s="14" t="s">
        <v>76</v>
      </c>
      <c r="AY689" s="246" t="s">
        <v>129</v>
      </c>
    </row>
    <row r="690" s="13" customFormat="1">
      <c r="A690" s="13"/>
      <c r="B690" s="226"/>
      <c r="C690" s="227"/>
      <c r="D690" s="219" t="s">
        <v>160</v>
      </c>
      <c r="E690" s="228" t="s">
        <v>21</v>
      </c>
      <c r="F690" s="229" t="s">
        <v>875</v>
      </c>
      <c r="G690" s="227"/>
      <c r="H690" s="228" t="s">
        <v>21</v>
      </c>
      <c r="I690" s="230"/>
      <c r="J690" s="227"/>
      <c r="K690" s="227"/>
      <c r="L690" s="231"/>
      <c r="M690" s="232"/>
      <c r="N690" s="233"/>
      <c r="O690" s="233"/>
      <c r="P690" s="233"/>
      <c r="Q690" s="233"/>
      <c r="R690" s="233"/>
      <c r="S690" s="233"/>
      <c r="T690" s="23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5" t="s">
        <v>160</v>
      </c>
      <c r="AU690" s="235" t="s">
        <v>86</v>
      </c>
      <c r="AV690" s="13" t="s">
        <v>84</v>
      </c>
      <c r="AW690" s="13" t="s">
        <v>36</v>
      </c>
      <c r="AX690" s="13" t="s">
        <v>76</v>
      </c>
      <c r="AY690" s="235" t="s">
        <v>129</v>
      </c>
    </row>
    <row r="691" s="14" customFormat="1">
      <c r="A691" s="14"/>
      <c r="B691" s="236"/>
      <c r="C691" s="237"/>
      <c r="D691" s="219" t="s">
        <v>160</v>
      </c>
      <c r="E691" s="238" t="s">
        <v>21</v>
      </c>
      <c r="F691" s="239" t="s">
        <v>880</v>
      </c>
      <c r="G691" s="237"/>
      <c r="H691" s="240">
        <v>19.350000000000001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6" t="s">
        <v>160</v>
      </c>
      <c r="AU691" s="246" t="s">
        <v>86</v>
      </c>
      <c r="AV691" s="14" t="s">
        <v>86</v>
      </c>
      <c r="AW691" s="14" t="s">
        <v>36</v>
      </c>
      <c r="AX691" s="14" t="s">
        <v>76</v>
      </c>
      <c r="AY691" s="246" t="s">
        <v>129</v>
      </c>
    </row>
    <row r="692" s="13" customFormat="1">
      <c r="A692" s="13"/>
      <c r="B692" s="226"/>
      <c r="C692" s="227"/>
      <c r="D692" s="219" t="s">
        <v>160</v>
      </c>
      <c r="E692" s="228" t="s">
        <v>21</v>
      </c>
      <c r="F692" s="229" t="s">
        <v>875</v>
      </c>
      <c r="G692" s="227"/>
      <c r="H692" s="228" t="s">
        <v>21</v>
      </c>
      <c r="I692" s="230"/>
      <c r="J692" s="227"/>
      <c r="K692" s="227"/>
      <c r="L692" s="231"/>
      <c r="M692" s="232"/>
      <c r="N692" s="233"/>
      <c r="O692" s="233"/>
      <c r="P692" s="233"/>
      <c r="Q692" s="233"/>
      <c r="R692" s="233"/>
      <c r="S692" s="233"/>
      <c r="T692" s="234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5" t="s">
        <v>160</v>
      </c>
      <c r="AU692" s="235" t="s">
        <v>86</v>
      </c>
      <c r="AV692" s="13" t="s">
        <v>84</v>
      </c>
      <c r="AW692" s="13" t="s">
        <v>36</v>
      </c>
      <c r="AX692" s="13" t="s">
        <v>76</v>
      </c>
      <c r="AY692" s="235" t="s">
        <v>129</v>
      </c>
    </row>
    <row r="693" s="14" customFormat="1">
      <c r="A693" s="14"/>
      <c r="B693" s="236"/>
      <c r="C693" s="237"/>
      <c r="D693" s="219" t="s">
        <v>160</v>
      </c>
      <c r="E693" s="238" t="s">
        <v>21</v>
      </c>
      <c r="F693" s="239" t="s">
        <v>881</v>
      </c>
      <c r="G693" s="237"/>
      <c r="H693" s="240">
        <v>11.449999999999999</v>
      </c>
      <c r="I693" s="241"/>
      <c r="J693" s="237"/>
      <c r="K693" s="237"/>
      <c r="L693" s="242"/>
      <c r="M693" s="243"/>
      <c r="N693" s="244"/>
      <c r="O693" s="244"/>
      <c r="P693" s="244"/>
      <c r="Q693" s="244"/>
      <c r="R693" s="244"/>
      <c r="S693" s="244"/>
      <c r="T693" s="24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6" t="s">
        <v>160</v>
      </c>
      <c r="AU693" s="246" t="s">
        <v>86</v>
      </c>
      <c r="AV693" s="14" t="s">
        <v>86</v>
      </c>
      <c r="AW693" s="14" t="s">
        <v>36</v>
      </c>
      <c r="AX693" s="14" t="s">
        <v>76</v>
      </c>
      <c r="AY693" s="246" t="s">
        <v>129</v>
      </c>
    </row>
    <row r="694" s="13" customFormat="1">
      <c r="A694" s="13"/>
      <c r="B694" s="226"/>
      <c r="C694" s="227"/>
      <c r="D694" s="219" t="s">
        <v>160</v>
      </c>
      <c r="E694" s="228" t="s">
        <v>21</v>
      </c>
      <c r="F694" s="229" t="s">
        <v>875</v>
      </c>
      <c r="G694" s="227"/>
      <c r="H694" s="228" t="s">
        <v>21</v>
      </c>
      <c r="I694" s="230"/>
      <c r="J694" s="227"/>
      <c r="K694" s="227"/>
      <c r="L694" s="231"/>
      <c r="M694" s="232"/>
      <c r="N694" s="233"/>
      <c r="O694" s="233"/>
      <c r="P694" s="233"/>
      <c r="Q694" s="233"/>
      <c r="R694" s="233"/>
      <c r="S694" s="233"/>
      <c r="T694" s="23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5" t="s">
        <v>160</v>
      </c>
      <c r="AU694" s="235" t="s">
        <v>86</v>
      </c>
      <c r="AV694" s="13" t="s">
        <v>84</v>
      </c>
      <c r="AW694" s="13" t="s">
        <v>36</v>
      </c>
      <c r="AX694" s="13" t="s">
        <v>76</v>
      </c>
      <c r="AY694" s="235" t="s">
        <v>129</v>
      </c>
    </row>
    <row r="695" s="14" customFormat="1">
      <c r="A695" s="14"/>
      <c r="B695" s="236"/>
      <c r="C695" s="237"/>
      <c r="D695" s="219" t="s">
        <v>160</v>
      </c>
      <c r="E695" s="238" t="s">
        <v>21</v>
      </c>
      <c r="F695" s="239" t="s">
        <v>882</v>
      </c>
      <c r="G695" s="237"/>
      <c r="H695" s="240">
        <v>17.739999999999998</v>
      </c>
      <c r="I695" s="241"/>
      <c r="J695" s="237"/>
      <c r="K695" s="237"/>
      <c r="L695" s="242"/>
      <c r="M695" s="243"/>
      <c r="N695" s="244"/>
      <c r="O695" s="244"/>
      <c r="P695" s="244"/>
      <c r="Q695" s="244"/>
      <c r="R695" s="244"/>
      <c r="S695" s="244"/>
      <c r="T695" s="24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46" t="s">
        <v>160</v>
      </c>
      <c r="AU695" s="246" t="s">
        <v>86</v>
      </c>
      <c r="AV695" s="14" t="s">
        <v>86</v>
      </c>
      <c r="AW695" s="14" t="s">
        <v>36</v>
      </c>
      <c r="AX695" s="14" t="s">
        <v>76</v>
      </c>
      <c r="AY695" s="246" t="s">
        <v>129</v>
      </c>
    </row>
    <row r="696" s="13" customFormat="1">
      <c r="A696" s="13"/>
      <c r="B696" s="226"/>
      <c r="C696" s="227"/>
      <c r="D696" s="219" t="s">
        <v>160</v>
      </c>
      <c r="E696" s="228" t="s">
        <v>21</v>
      </c>
      <c r="F696" s="229" t="s">
        <v>875</v>
      </c>
      <c r="G696" s="227"/>
      <c r="H696" s="228" t="s">
        <v>21</v>
      </c>
      <c r="I696" s="230"/>
      <c r="J696" s="227"/>
      <c r="K696" s="227"/>
      <c r="L696" s="231"/>
      <c r="M696" s="232"/>
      <c r="N696" s="233"/>
      <c r="O696" s="233"/>
      <c r="P696" s="233"/>
      <c r="Q696" s="233"/>
      <c r="R696" s="233"/>
      <c r="S696" s="233"/>
      <c r="T696" s="23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5" t="s">
        <v>160</v>
      </c>
      <c r="AU696" s="235" t="s">
        <v>86</v>
      </c>
      <c r="AV696" s="13" t="s">
        <v>84</v>
      </c>
      <c r="AW696" s="13" t="s">
        <v>36</v>
      </c>
      <c r="AX696" s="13" t="s">
        <v>76</v>
      </c>
      <c r="AY696" s="235" t="s">
        <v>129</v>
      </c>
    </row>
    <row r="697" s="14" customFormat="1">
      <c r="A697" s="14"/>
      <c r="B697" s="236"/>
      <c r="C697" s="237"/>
      <c r="D697" s="219" t="s">
        <v>160</v>
      </c>
      <c r="E697" s="238" t="s">
        <v>21</v>
      </c>
      <c r="F697" s="239" t="s">
        <v>883</v>
      </c>
      <c r="G697" s="237"/>
      <c r="H697" s="240">
        <v>11.529999999999999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46" t="s">
        <v>160</v>
      </c>
      <c r="AU697" s="246" t="s">
        <v>86</v>
      </c>
      <c r="AV697" s="14" t="s">
        <v>86</v>
      </c>
      <c r="AW697" s="14" t="s">
        <v>36</v>
      </c>
      <c r="AX697" s="14" t="s">
        <v>76</v>
      </c>
      <c r="AY697" s="246" t="s">
        <v>129</v>
      </c>
    </row>
    <row r="698" s="13" customFormat="1">
      <c r="A698" s="13"/>
      <c r="B698" s="226"/>
      <c r="C698" s="227"/>
      <c r="D698" s="219" t="s">
        <v>160</v>
      </c>
      <c r="E698" s="228" t="s">
        <v>21</v>
      </c>
      <c r="F698" s="229" t="s">
        <v>875</v>
      </c>
      <c r="G698" s="227"/>
      <c r="H698" s="228" t="s">
        <v>21</v>
      </c>
      <c r="I698" s="230"/>
      <c r="J698" s="227"/>
      <c r="K698" s="227"/>
      <c r="L698" s="231"/>
      <c r="M698" s="232"/>
      <c r="N698" s="233"/>
      <c r="O698" s="233"/>
      <c r="P698" s="233"/>
      <c r="Q698" s="233"/>
      <c r="R698" s="233"/>
      <c r="S698" s="233"/>
      <c r="T698" s="234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5" t="s">
        <v>160</v>
      </c>
      <c r="AU698" s="235" t="s">
        <v>86</v>
      </c>
      <c r="AV698" s="13" t="s">
        <v>84</v>
      </c>
      <c r="AW698" s="13" t="s">
        <v>36</v>
      </c>
      <c r="AX698" s="13" t="s">
        <v>76</v>
      </c>
      <c r="AY698" s="235" t="s">
        <v>129</v>
      </c>
    </row>
    <row r="699" s="14" customFormat="1">
      <c r="A699" s="14"/>
      <c r="B699" s="236"/>
      <c r="C699" s="237"/>
      <c r="D699" s="219" t="s">
        <v>160</v>
      </c>
      <c r="E699" s="238" t="s">
        <v>21</v>
      </c>
      <c r="F699" s="239" t="s">
        <v>884</v>
      </c>
      <c r="G699" s="237"/>
      <c r="H699" s="240">
        <v>23.719999999999999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46" t="s">
        <v>160</v>
      </c>
      <c r="AU699" s="246" t="s">
        <v>86</v>
      </c>
      <c r="AV699" s="14" t="s">
        <v>86</v>
      </c>
      <c r="AW699" s="14" t="s">
        <v>36</v>
      </c>
      <c r="AX699" s="14" t="s">
        <v>76</v>
      </c>
      <c r="AY699" s="246" t="s">
        <v>129</v>
      </c>
    </row>
    <row r="700" s="13" customFormat="1">
      <c r="A700" s="13"/>
      <c r="B700" s="226"/>
      <c r="C700" s="227"/>
      <c r="D700" s="219" t="s">
        <v>160</v>
      </c>
      <c r="E700" s="228" t="s">
        <v>21</v>
      </c>
      <c r="F700" s="229" t="s">
        <v>171</v>
      </c>
      <c r="G700" s="227"/>
      <c r="H700" s="228" t="s">
        <v>21</v>
      </c>
      <c r="I700" s="230"/>
      <c r="J700" s="227"/>
      <c r="K700" s="227"/>
      <c r="L700" s="231"/>
      <c r="M700" s="232"/>
      <c r="N700" s="233"/>
      <c r="O700" s="233"/>
      <c r="P700" s="233"/>
      <c r="Q700" s="233"/>
      <c r="R700" s="233"/>
      <c r="S700" s="233"/>
      <c r="T700" s="23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5" t="s">
        <v>160</v>
      </c>
      <c r="AU700" s="235" t="s">
        <v>86</v>
      </c>
      <c r="AV700" s="13" t="s">
        <v>84</v>
      </c>
      <c r="AW700" s="13" t="s">
        <v>36</v>
      </c>
      <c r="AX700" s="13" t="s">
        <v>76</v>
      </c>
      <c r="AY700" s="235" t="s">
        <v>129</v>
      </c>
    </row>
    <row r="701" s="14" customFormat="1">
      <c r="A701" s="14"/>
      <c r="B701" s="236"/>
      <c r="C701" s="237"/>
      <c r="D701" s="219" t="s">
        <v>160</v>
      </c>
      <c r="E701" s="238" t="s">
        <v>21</v>
      </c>
      <c r="F701" s="239" t="s">
        <v>883</v>
      </c>
      <c r="G701" s="237"/>
      <c r="H701" s="240">
        <v>11.529999999999999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46" t="s">
        <v>160</v>
      </c>
      <c r="AU701" s="246" t="s">
        <v>86</v>
      </c>
      <c r="AV701" s="14" t="s">
        <v>86</v>
      </c>
      <c r="AW701" s="14" t="s">
        <v>36</v>
      </c>
      <c r="AX701" s="14" t="s">
        <v>76</v>
      </c>
      <c r="AY701" s="246" t="s">
        <v>129</v>
      </c>
    </row>
    <row r="702" s="13" customFormat="1">
      <c r="A702" s="13"/>
      <c r="B702" s="226"/>
      <c r="C702" s="227"/>
      <c r="D702" s="219" t="s">
        <v>160</v>
      </c>
      <c r="E702" s="228" t="s">
        <v>21</v>
      </c>
      <c r="F702" s="229" t="s">
        <v>885</v>
      </c>
      <c r="G702" s="227"/>
      <c r="H702" s="228" t="s">
        <v>21</v>
      </c>
      <c r="I702" s="230"/>
      <c r="J702" s="227"/>
      <c r="K702" s="227"/>
      <c r="L702" s="231"/>
      <c r="M702" s="232"/>
      <c r="N702" s="233"/>
      <c r="O702" s="233"/>
      <c r="P702" s="233"/>
      <c r="Q702" s="233"/>
      <c r="R702" s="233"/>
      <c r="S702" s="233"/>
      <c r="T702" s="234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5" t="s">
        <v>160</v>
      </c>
      <c r="AU702" s="235" t="s">
        <v>86</v>
      </c>
      <c r="AV702" s="13" t="s">
        <v>84</v>
      </c>
      <c r="AW702" s="13" t="s">
        <v>36</v>
      </c>
      <c r="AX702" s="13" t="s">
        <v>76</v>
      </c>
      <c r="AY702" s="235" t="s">
        <v>129</v>
      </c>
    </row>
    <row r="703" s="14" customFormat="1">
      <c r="A703" s="14"/>
      <c r="B703" s="236"/>
      <c r="C703" s="237"/>
      <c r="D703" s="219" t="s">
        <v>160</v>
      </c>
      <c r="E703" s="238" t="s">
        <v>21</v>
      </c>
      <c r="F703" s="239" t="s">
        <v>886</v>
      </c>
      <c r="G703" s="237"/>
      <c r="H703" s="240">
        <v>17.66</v>
      </c>
      <c r="I703" s="241"/>
      <c r="J703" s="237"/>
      <c r="K703" s="237"/>
      <c r="L703" s="242"/>
      <c r="M703" s="243"/>
      <c r="N703" s="244"/>
      <c r="O703" s="244"/>
      <c r="P703" s="244"/>
      <c r="Q703" s="244"/>
      <c r="R703" s="244"/>
      <c r="S703" s="244"/>
      <c r="T703" s="24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6" t="s">
        <v>160</v>
      </c>
      <c r="AU703" s="246" t="s">
        <v>86</v>
      </c>
      <c r="AV703" s="14" t="s">
        <v>86</v>
      </c>
      <c r="AW703" s="14" t="s">
        <v>36</v>
      </c>
      <c r="AX703" s="14" t="s">
        <v>76</v>
      </c>
      <c r="AY703" s="246" t="s">
        <v>129</v>
      </c>
    </row>
    <row r="704" s="13" customFormat="1">
      <c r="A704" s="13"/>
      <c r="B704" s="226"/>
      <c r="C704" s="227"/>
      <c r="D704" s="219" t="s">
        <v>160</v>
      </c>
      <c r="E704" s="228" t="s">
        <v>21</v>
      </c>
      <c r="F704" s="229" t="s">
        <v>885</v>
      </c>
      <c r="G704" s="227"/>
      <c r="H704" s="228" t="s">
        <v>21</v>
      </c>
      <c r="I704" s="230"/>
      <c r="J704" s="227"/>
      <c r="K704" s="227"/>
      <c r="L704" s="231"/>
      <c r="M704" s="232"/>
      <c r="N704" s="233"/>
      <c r="O704" s="233"/>
      <c r="P704" s="233"/>
      <c r="Q704" s="233"/>
      <c r="R704" s="233"/>
      <c r="S704" s="233"/>
      <c r="T704" s="23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5" t="s">
        <v>160</v>
      </c>
      <c r="AU704" s="235" t="s">
        <v>86</v>
      </c>
      <c r="AV704" s="13" t="s">
        <v>84</v>
      </c>
      <c r="AW704" s="13" t="s">
        <v>36</v>
      </c>
      <c r="AX704" s="13" t="s">
        <v>76</v>
      </c>
      <c r="AY704" s="235" t="s">
        <v>129</v>
      </c>
    </row>
    <row r="705" s="14" customFormat="1">
      <c r="A705" s="14"/>
      <c r="B705" s="236"/>
      <c r="C705" s="237"/>
      <c r="D705" s="219" t="s">
        <v>160</v>
      </c>
      <c r="E705" s="238" t="s">
        <v>21</v>
      </c>
      <c r="F705" s="239" t="s">
        <v>887</v>
      </c>
      <c r="G705" s="237"/>
      <c r="H705" s="240">
        <v>31.359999999999999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6" t="s">
        <v>160</v>
      </c>
      <c r="AU705" s="246" t="s">
        <v>86</v>
      </c>
      <c r="AV705" s="14" t="s">
        <v>86</v>
      </c>
      <c r="AW705" s="14" t="s">
        <v>36</v>
      </c>
      <c r="AX705" s="14" t="s">
        <v>76</v>
      </c>
      <c r="AY705" s="246" t="s">
        <v>129</v>
      </c>
    </row>
    <row r="706" s="13" customFormat="1">
      <c r="A706" s="13"/>
      <c r="B706" s="226"/>
      <c r="C706" s="227"/>
      <c r="D706" s="219" t="s">
        <v>160</v>
      </c>
      <c r="E706" s="228" t="s">
        <v>21</v>
      </c>
      <c r="F706" s="229" t="s">
        <v>171</v>
      </c>
      <c r="G706" s="227"/>
      <c r="H706" s="228" t="s">
        <v>21</v>
      </c>
      <c r="I706" s="230"/>
      <c r="J706" s="227"/>
      <c r="K706" s="227"/>
      <c r="L706" s="231"/>
      <c r="M706" s="232"/>
      <c r="N706" s="233"/>
      <c r="O706" s="233"/>
      <c r="P706" s="233"/>
      <c r="Q706" s="233"/>
      <c r="R706" s="233"/>
      <c r="S706" s="233"/>
      <c r="T706" s="23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5" t="s">
        <v>160</v>
      </c>
      <c r="AU706" s="235" t="s">
        <v>86</v>
      </c>
      <c r="AV706" s="13" t="s">
        <v>84</v>
      </c>
      <c r="AW706" s="13" t="s">
        <v>36</v>
      </c>
      <c r="AX706" s="13" t="s">
        <v>76</v>
      </c>
      <c r="AY706" s="235" t="s">
        <v>129</v>
      </c>
    </row>
    <row r="707" s="14" customFormat="1">
      <c r="A707" s="14"/>
      <c r="B707" s="236"/>
      <c r="C707" s="237"/>
      <c r="D707" s="219" t="s">
        <v>160</v>
      </c>
      <c r="E707" s="238" t="s">
        <v>21</v>
      </c>
      <c r="F707" s="239" t="s">
        <v>888</v>
      </c>
      <c r="G707" s="237"/>
      <c r="H707" s="240">
        <v>19.420000000000002</v>
      </c>
      <c r="I707" s="241"/>
      <c r="J707" s="237"/>
      <c r="K707" s="237"/>
      <c r="L707" s="242"/>
      <c r="M707" s="243"/>
      <c r="N707" s="244"/>
      <c r="O707" s="244"/>
      <c r="P707" s="244"/>
      <c r="Q707" s="244"/>
      <c r="R707" s="244"/>
      <c r="S707" s="244"/>
      <c r="T707" s="24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6" t="s">
        <v>160</v>
      </c>
      <c r="AU707" s="246" t="s">
        <v>86</v>
      </c>
      <c r="AV707" s="14" t="s">
        <v>86</v>
      </c>
      <c r="AW707" s="14" t="s">
        <v>36</v>
      </c>
      <c r="AX707" s="14" t="s">
        <v>76</v>
      </c>
      <c r="AY707" s="246" t="s">
        <v>129</v>
      </c>
    </row>
    <row r="708" s="13" customFormat="1">
      <c r="A708" s="13"/>
      <c r="B708" s="226"/>
      <c r="C708" s="227"/>
      <c r="D708" s="219" t="s">
        <v>160</v>
      </c>
      <c r="E708" s="228" t="s">
        <v>21</v>
      </c>
      <c r="F708" s="229" t="s">
        <v>179</v>
      </c>
      <c r="G708" s="227"/>
      <c r="H708" s="228" t="s">
        <v>21</v>
      </c>
      <c r="I708" s="230"/>
      <c r="J708" s="227"/>
      <c r="K708" s="227"/>
      <c r="L708" s="231"/>
      <c r="M708" s="232"/>
      <c r="N708" s="233"/>
      <c r="O708" s="233"/>
      <c r="P708" s="233"/>
      <c r="Q708" s="233"/>
      <c r="R708" s="233"/>
      <c r="S708" s="233"/>
      <c r="T708" s="23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5" t="s">
        <v>160</v>
      </c>
      <c r="AU708" s="235" t="s">
        <v>86</v>
      </c>
      <c r="AV708" s="13" t="s">
        <v>84</v>
      </c>
      <c r="AW708" s="13" t="s">
        <v>36</v>
      </c>
      <c r="AX708" s="13" t="s">
        <v>76</v>
      </c>
      <c r="AY708" s="235" t="s">
        <v>129</v>
      </c>
    </row>
    <row r="709" s="14" customFormat="1">
      <c r="A709" s="14"/>
      <c r="B709" s="236"/>
      <c r="C709" s="237"/>
      <c r="D709" s="219" t="s">
        <v>160</v>
      </c>
      <c r="E709" s="238" t="s">
        <v>21</v>
      </c>
      <c r="F709" s="239" t="s">
        <v>889</v>
      </c>
      <c r="G709" s="237"/>
      <c r="H709" s="240">
        <v>2.5800000000000001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46" t="s">
        <v>160</v>
      </c>
      <c r="AU709" s="246" t="s">
        <v>86</v>
      </c>
      <c r="AV709" s="14" t="s">
        <v>86</v>
      </c>
      <c r="AW709" s="14" t="s">
        <v>36</v>
      </c>
      <c r="AX709" s="14" t="s">
        <v>76</v>
      </c>
      <c r="AY709" s="246" t="s">
        <v>129</v>
      </c>
    </row>
    <row r="710" s="13" customFormat="1">
      <c r="A710" s="13"/>
      <c r="B710" s="226"/>
      <c r="C710" s="227"/>
      <c r="D710" s="219" t="s">
        <v>160</v>
      </c>
      <c r="E710" s="228" t="s">
        <v>21</v>
      </c>
      <c r="F710" s="229" t="s">
        <v>890</v>
      </c>
      <c r="G710" s="227"/>
      <c r="H710" s="228" t="s">
        <v>21</v>
      </c>
      <c r="I710" s="230"/>
      <c r="J710" s="227"/>
      <c r="K710" s="227"/>
      <c r="L710" s="231"/>
      <c r="M710" s="232"/>
      <c r="N710" s="233"/>
      <c r="O710" s="233"/>
      <c r="P710" s="233"/>
      <c r="Q710" s="233"/>
      <c r="R710" s="233"/>
      <c r="S710" s="233"/>
      <c r="T710" s="23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5" t="s">
        <v>160</v>
      </c>
      <c r="AU710" s="235" t="s">
        <v>86</v>
      </c>
      <c r="AV710" s="13" t="s">
        <v>84</v>
      </c>
      <c r="AW710" s="13" t="s">
        <v>36</v>
      </c>
      <c r="AX710" s="13" t="s">
        <v>76</v>
      </c>
      <c r="AY710" s="235" t="s">
        <v>129</v>
      </c>
    </row>
    <row r="711" s="14" customFormat="1">
      <c r="A711" s="14"/>
      <c r="B711" s="236"/>
      <c r="C711" s="237"/>
      <c r="D711" s="219" t="s">
        <v>160</v>
      </c>
      <c r="E711" s="238" t="s">
        <v>21</v>
      </c>
      <c r="F711" s="239" t="s">
        <v>891</v>
      </c>
      <c r="G711" s="237"/>
      <c r="H711" s="240">
        <v>7.6799999999999997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6" t="s">
        <v>160</v>
      </c>
      <c r="AU711" s="246" t="s">
        <v>86</v>
      </c>
      <c r="AV711" s="14" t="s">
        <v>86</v>
      </c>
      <c r="AW711" s="14" t="s">
        <v>36</v>
      </c>
      <c r="AX711" s="14" t="s">
        <v>76</v>
      </c>
      <c r="AY711" s="246" t="s">
        <v>129</v>
      </c>
    </row>
    <row r="712" s="13" customFormat="1">
      <c r="A712" s="13"/>
      <c r="B712" s="226"/>
      <c r="C712" s="227"/>
      <c r="D712" s="219" t="s">
        <v>160</v>
      </c>
      <c r="E712" s="228" t="s">
        <v>21</v>
      </c>
      <c r="F712" s="229" t="s">
        <v>890</v>
      </c>
      <c r="G712" s="227"/>
      <c r="H712" s="228" t="s">
        <v>21</v>
      </c>
      <c r="I712" s="230"/>
      <c r="J712" s="227"/>
      <c r="K712" s="227"/>
      <c r="L712" s="231"/>
      <c r="M712" s="232"/>
      <c r="N712" s="233"/>
      <c r="O712" s="233"/>
      <c r="P712" s="233"/>
      <c r="Q712" s="233"/>
      <c r="R712" s="233"/>
      <c r="S712" s="233"/>
      <c r="T712" s="23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5" t="s">
        <v>160</v>
      </c>
      <c r="AU712" s="235" t="s">
        <v>86</v>
      </c>
      <c r="AV712" s="13" t="s">
        <v>84</v>
      </c>
      <c r="AW712" s="13" t="s">
        <v>36</v>
      </c>
      <c r="AX712" s="13" t="s">
        <v>76</v>
      </c>
      <c r="AY712" s="235" t="s">
        <v>129</v>
      </c>
    </row>
    <row r="713" s="14" customFormat="1">
      <c r="A713" s="14"/>
      <c r="B713" s="236"/>
      <c r="C713" s="237"/>
      <c r="D713" s="219" t="s">
        <v>160</v>
      </c>
      <c r="E713" s="238" t="s">
        <v>21</v>
      </c>
      <c r="F713" s="239" t="s">
        <v>892</v>
      </c>
      <c r="G713" s="237"/>
      <c r="H713" s="240">
        <v>7.9800000000000004</v>
      </c>
      <c r="I713" s="241"/>
      <c r="J713" s="237"/>
      <c r="K713" s="237"/>
      <c r="L713" s="242"/>
      <c r="M713" s="243"/>
      <c r="N713" s="244"/>
      <c r="O713" s="244"/>
      <c r="P713" s="244"/>
      <c r="Q713" s="244"/>
      <c r="R713" s="244"/>
      <c r="S713" s="244"/>
      <c r="T713" s="24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46" t="s">
        <v>160</v>
      </c>
      <c r="AU713" s="246" t="s">
        <v>86</v>
      </c>
      <c r="AV713" s="14" t="s">
        <v>86</v>
      </c>
      <c r="AW713" s="14" t="s">
        <v>36</v>
      </c>
      <c r="AX713" s="14" t="s">
        <v>76</v>
      </c>
      <c r="AY713" s="246" t="s">
        <v>129</v>
      </c>
    </row>
    <row r="714" s="13" customFormat="1">
      <c r="A714" s="13"/>
      <c r="B714" s="226"/>
      <c r="C714" s="227"/>
      <c r="D714" s="219" t="s">
        <v>160</v>
      </c>
      <c r="E714" s="228" t="s">
        <v>21</v>
      </c>
      <c r="F714" s="229" t="s">
        <v>171</v>
      </c>
      <c r="G714" s="227"/>
      <c r="H714" s="228" t="s">
        <v>21</v>
      </c>
      <c r="I714" s="230"/>
      <c r="J714" s="227"/>
      <c r="K714" s="227"/>
      <c r="L714" s="231"/>
      <c r="M714" s="232"/>
      <c r="N714" s="233"/>
      <c r="O714" s="233"/>
      <c r="P714" s="233"/>
      <c r="Q714" s="233"/>
      <c r="R714" s="233"/>
      <c r="S714" s="233"/>
      <c r="T714" s="23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5" t="s">
        <v>160</v>
      </c>
      <c r="AU714" s="235" t="s">
        <v>86</v>
      </c>
      <c r="AV714" s="13" t="s">
        <v>84</v>
      </c>
      <c r="AW714" s="13" t="s">
        <v>36</v>
      </c>
      <c r="AX714" s="13" t="s">
        <v>76</v>
      </c>
      <c r="AY714" s="235" t="s">
        <v>129</v>
      </c>
    </row>
    <row r="715" s="14" customFormat="1">
      <c r="A715" s="14"/>
      <c r="B715" s="236"/>
      <c r="C715" s="237"/>
      <c r="D715" s="219" t="s">
        <v>160</v>
      </c>
      <c r="E715" s="238" t="s">
        <v>21</v>
      </c>
      <c r="F715" s="239" t="s">
        <v>180</v>
      </c>
      <c r="G715" s="237"/>
      <c r="H715" s="240">
        <v>1.26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6" t="s">
        <v>160</v>
      </c>
      <c r="AU715" s="246" t="s">
        <v>86</v>
      </c>
      <c r="AV715" s="14" t="s">
        <v>86</v>
      </c>
      <c r="AW715" s="14" t="s">
        <v>36</v>
      </c>
      <c r="AX715" s="14" t="s">
        <v>76</v>
      </c>
      <c r="AY715" s="246" t="s">
        <v>129</v>
      </c>
    </row>
    <row r="716" s="13" customFormat="1">
      <c r="A716" s="13"/>
      <c r="B716" s="226"/>
      <c r="C716" s="227"/>
      <c r="D716" s="219" t="s">
        <v>160</v>
      </c>
      <c r="E716" s="228" t="s">
        <v>21</v>
      </c>
      <c r="F716" s="229" t="s">
        <v>177</v>
      </c>
      <c r="G716" s="227"/>
      <c r="H716" s="228" t="s">
        <v>21</v>
      </c>
      <c r="I716" s="230"/>
      <c r="J716" s="227"/>
      <c r="K716" s="227"/>
      <c r="L716" s="231"/>
      <c r="M716" s="232"/>
      <c r="N716" s="233"/>
      <c r="O716" s="233"/>
      <c r="P716" s="233"/>
      <c r="Q716" s="233"/>
      <c r="R716" s="233"/>
      <c r="S716" s="233"/>
      <c r="T716" s="23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5" t="s">
        <v>160</v>
      </c>
      <c r="AU716" s="235" t="s">
        <v>86</v>
      </c>
      <c r="AV716" s="13" t="s">
        <v>84</v>
      </c>
      <c r="AW716" s="13" t="s">
        <v>36</v>
      </c>
      <c r="AX716" s="13" t="s">
        <v>76</v>
      </c>
      <c r="AY716" s="235" t="s">
        <v>129</v>
      </c>
    </row>
    <row r="717" s="14" customFormat="1">
      <c r="A717" s="14"/>
      <c r="B717" s="236"/>
      <c r="C717" s="237"/>
      <c r="D717" s="219" t="s">
        <v>160</v>
      </c>
      <c r="E717" s="238" t="s">
        <v>21</v>
      </c>
      <c r="F717" s="239" t="s">
        <v>178</v>
      </c>
      <c r="G717" s="237"/>
      <c r="H717" s="240">
        <v>7.0199999999999996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6" t="s">
        <v>160</v>
      </c>
      <c r="AU717" s="246" t="s">
        <v>86</v>
      </c>
      <c r="AV717" s="14" t="s">
        <v>86</v>
      </c>
      <c r="AW717" s="14" t="s">
        <v>36</v>
      </c>
      <c r="AX717" s="14" t="s">
        <v>76</v>
      </c>
      <c r="AY717" s="246" t="s">
        <v>129</v>
      </c>
    </row>
    <row r="718" s="13" customFormat="1">
      <c r="A718" s="13"/>
      <c r="B718" s="226"/>
      <c r="C718" s="227"/>
      <c r="D718" s="219" t="s">
        <v>160</v>
      </c>
      <c r="E718" s="228" t="s">
        <v>21</v>
      </c>
      <c r="F718" s="229" t="s">
        <v>893</v>
      </c>
      <c r="G718" s="227"/>
      <c r="H718" s="228" t="s">
        <v>21</v>
      </c>
      <c r="I718" s="230"/>
      <c r="J718" s="227"/>
      <c r="K718" s="227"/>
      <c r="L718" s="231"/>
      <c r="M718" s="232"/>
      <c r="N718" s="233"/>
      <c r="O718" s="233"/>
      <c r="P718" s="233"/>
      <c r="Q718" s="233"/>
      <c r="R718" s="233"/>
      <c r="S718" s="233"/>
      <c r="T718" s="23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5" t="s">
        <v>160</v>
      </c>
      <c r="AU718" s="235" t="s">
        <v>86</v>
      </c>
      <c r="AV718" s="13" t="s">
        <v>84</v>
      </c>
      <c r="AW718" s="13" t="s">
        <v>36</v>
      </c>
      <c r="AX718" s="13" t="s">
        <v>76</v>
      </c>
      <c r="AY718" s="235" t="s">
        <v>129</v>
      </c>
    </row>
    <row r="719" s="14" customFormat="1">
      <c r="A719" s="14"/>
      <c r="B719" s="236"/>
      <c r="C719" s="237"/>
      <c r="D719" s="219" t="s">
        <v>160</v>
      </c>
      <c r="E719" s="238" t="s">
        <v>21</v>
      </c>
      <c r="F719" s="239" t="s">
        <v>894</v>
      </c>
      <c r="G719" s="237"/>
      <c r="H719" s="240">
        <v>22.66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6" t="s">
        <v>160</v>
      </c>
      <c r="AU719" s="246" t="s">
        <v>86</v>
      </c>
      <c r="AV719" s="14" t="s">
        <v>86</v>
      </c>
      <c r="AW719" s="14" t="s">
        <v>36</v>
      </c>
      <c r="AX719" s="14" t="s">
        <v>76</v>
      </c>
      <c r="AY719" s="246" t="s">
        <v>129</v>
      </c>
    </row>
    <row r="720" s="15" customFormat="1">
      <c r="A720" s="15"/>
      <c r="B720" s="247"/>
      <c r="C720" s="248"/>
      <c r="D720" s="219" t="s">
        <v>160</v>
      </c>
      <c r="E720" s="249" t="s">
        <v>21</v>
      </c>
      <c r="F720" s="250" t="s">
        <v>181</v>
      </c>
      <c r="G720" s="248"/>
      <c r="H720" s="251">
        <v>341.49000000000001</v>
      </c>
      <c r="I720" s="252"/>
      <c r="J720" s="248"/>
      <c r="K720" s="248"/>
      <c r="L720" s="253"/>
      <c r="M720" s="254"/>
      <c r="N720" s="255"/>
      <c r="O720" s="255"/>
      <c r="P720" s="255"/>
      <c r="Q720" s="255"/>
      <c r="R720" s="255"/>
      <c r="S720" s="255"/>
      <c r="T720" s="256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T720" s="257" t="s">
        <v>160</v>
      </c>
      <c r="AU720" s="257" t="s">
        <v>86</v>
      </c>
      <c r="AV720" s="15" t="s">
        <v>137</v>
      </c>
      <c r="AW720" s="15" t="s">
        <v>36</v>
      </c>
      <c r="AX720" s="15" t="s">
        <v>84</v>
      </c>
      <c r="AY720" s="257" t="s">
        <v>129</v>
      </c>
    </row>
    <row r="721" s="2" customFormat="1" ht="16.5" customHeight="1">
      <c r="A721" s="40"/>
      <c r="B721" s="41"/>
      <c r="C721" s="206" t="s">
        <v>691</v>
      </c>
      <c r="D721" s="206" t="s">
        <v>132</v>
      </c>
      <c r="E721" s="207" t="s">
        <v>842</v>
      </c>
      <c r="F721" s="208" t="s">
        <v>843</v>
      </c>
      <c r="G721" s="209" t="s">
        <v>156</v>
      </c>
      <c r="H721" s="210">
        <v>341.49000000000001</v>
      </c>
      <c r="I721" s="211"/>
      <c r="J721" s="212">
        <f>ROUND(I721*H721,2)</f>
        <v>0</v>
      </c>
      <c r="K721" s="208" t="s">
        <v>136</v>
      </c>
      <c r="L721" s="46"/>
      <c r="M721" s="213" t="s">
        <v>21</v>
      </c>
      <c r="N721" s="214" t="s">
        <v>47</v>
      </c>
      <c r="O721" s="86"/>
      <c r="P721" s="215">
        <f>O721*H721</f>
        <v>0</v>
      </c>
      <c r="Q721" s="215">
        <v>1.0000000000000001E-05</v>
      </c>
      <c r="R721" s="215">
        <f>Q721*H721</f>
        <v>0.0034149000000000002</v>
      </c>
      <c r="S721" s="215">
        <v>0</v>
      </c>
      <c r="T721" s="216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7" t="s">
        <v>241</v>
      </c>
      <c r="AT721" s="217" t="s">
        <v>132</v>
      </c>
      <c r="AU721" s="217" t="s">
        <v>86</v>
      </c>
      <c r="AY721" s="19" t="s">
        <v>129</v>
      </c>
      <c r="BE721" s="218">
        <f>IF(N721="základní",J721,0)</f>
        <v>0</v>
      </c>
      <c r="BF721" s="218">
        <f>IF(N721="snížená",J721,0)</f>
        <v>0</v>
      </c>
      <c r="BG721" s="218">
        <f>IF(N721="zákl. přenesená",J721,0)</f>
        <v>0</v>
      </c>
      <c r="BH721" s="218">
        <f>IF(N721="sníž. přenesená",J721,0)</f>
        <v>0</v>
      </c>
      <c r="BI721" s="218">
        <f>IF(N721="nulová",J721,0)</f>
        <v>0</v>
      </c>
      <c r="BJ721" s="19" t="s">
        <v>84</v>
      </c>
      <c r="BK721" s="218">
        <f>ROUND(I721*H721,2)</f>
        <v>0</v>
      </c>
      <c r="BL721" s="19" t="s">
        <v>241</v>
      </c>
      <c r="BM721" s="217" t="s">
        <v>1077</v>
      </c>
    </row>
    <row r="722" s="2" customFormat="1">
      <c r="A722" s="40"/>
      <c r="B722" s="41"/>
      <c r="C722" s="42"/>
      <c r="D722" s="219" t="s">
        <v>139</v>
      </c>
      <c r="E722" s="42"/>
      <c r="F722" s="220" t="s">
        <v>845</v>
      </c>
      <c r="G722" s="42"/>
      <c r="H722" s="42"/>
      <c r="I722" s="221"/>
      <c r="J722" s="42"/>
      <c r="K722" s="42"/>
      <c r="L722" s="46"/>
      <c r="M722" s="222"/>
      <c r="N722" s="223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139</v>
      </c>
      <c r="AU722" s="19" t="s">
        <v>86</v>
      </c>
    </row>
    <row r="723" s="2" customFormat="1">
      <c r="A723" s="40"/>
      <c r="B723" s="41"/>
      <c r="C723" s="42"/>
      <c r="D723" s="224" t="s">
        <v>141</v>
      </c>
      <c r="E723" s="42"/>
      <c r="F723" s="225" t="s">
        <v>846</v>
      </c>
      <c r="G723" s="42"/>
      <c r="H723" s="42"/>
      <c r="I723" s="221"/>
      <c r="J723" s="42"/>
      <c r="K723" s="42"/>
      <c r="L723" s="46"/>
      <c r="M723" s="222"/>
      <c r="N723" s="223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141</v>
      </c>
      <c r="AU723" s="19" t="s">
        <v>86</v>
      </c>
    </row>
    <row r="724" s="13" customFormat="1">
      <c r="A724" s="13"/>
      <c r="B724" s="226"/>
      <c r="C724" s="227"/>
      <c r="D724" s="219" t="s">
        <v>160</v>
      </c>
      <c r="E724" s="228" t="s">
        <v>21</v>
      </c>
      <c r="F724" s="229" t="s">
        <v>168</v>
      </c>
      <c r="G724" s="227"/>
      <c r="H724" s="228" t="s">
        <v>21</v>
      </c>
      <c r="I724" s="230"/>
      <c r="J724" s="227"/>
      <c r="K724" s="227"/>
      <c r="L724" s="231"/>
      <c r="M724" s="232"/>
      <c r="N724" s="233"/>
      <c r="O724" s="233"/>
      <c r="P724" s="233"/>
      <c r="Q724" s="233"/>
      <c r="R724" s="233"/>
      <c r="S724" s="233"/>
      <c r="T724" s="23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5" t="s">
        <v>160</v>
      </c>
      <c r="AU724" s="235" t="s">
        <v>86</v>
      </c>
      <c r="AV724" s="13" t="s">
        <v>84</v>
      </c>
      <c r="AW724" s="13" t="s">
        <v>36</v>
      </c>
      <c r="AX724" s="13" t="s">
        <v>76</v>
      </c>
      <c r="AY724" s="235" t="s">
        <v>129</v>
      </c>
    </row>
    <row r="725" s="14" customFormat="1">
      <c r="A725" s="14"/>
      <c r="B725" s="236"/>
      <c r="C725" s="237"/>
      <c r="D725" s="219" t="s">
        <v>160</v>
      </c>
      <c r="E725" s="238" t="s">
        <v>21</v>
      </c>
      <c r="F725" s="239" t="s">
        <v>167</v>
      </c>
      <c r="G725" s="237"/>
      <c r="H725" s="240">
        <v>17.600000000000001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46" t="s">
        <v>160</v>
      </c>
      <c r="AU725" s="246" t="s">
        <v>86</v>
      </c>
      <c r="AV725" s="14" t="s">
        <v>86</v>
      </c>
      <c r="AW725" s="14" t="s">
        <v>36</v>
      </c>
      <c r="AX725" s="14" t="s">
        <v>76</v>
      </c>
      <c r="AY725" s="246" t="s">
        <v>129</v>
      </c>
    </row>
    <row r="726" s="13" customFormat="1">
      <c r="A726" s="13"/>
      <c r="B726" s="226"/>
      <c r="C726" s="227"/>
      <c r="D726" s="219" t="s">
        <v>160</v>
      </c>
      <c r="E726" s="228" t="s">
        <v>21</v>
      </c>
      <c r="F726" s="229" t="s">
        <v>168</v>
      </c>
      <c r="G726" s="227"/>
      <c r="H726" s="228" t="s">
        <v>21</v>
      </c>
      <c r="I726" s="230"/>
      <c r="J726" s="227"/>
      <c r="K726" s="227"/>
      <c r="L726" s="231"/>
      <c r="M726" s="232"/>
      <c r="N726" s="233"/>
      <c r="O726" s="233"/>
      <c r="P726" s="233"/>
      <c r="Q726" s="233"/>
      <c r="R726" s="233"/>
      <c r="S726" s="233"/>
      <c r="T726" s="23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5" t="s">
        <v>160</v>
      </c>
      <c r="AU726" s="235" t="s">
        <v>86</v>
      </c>
      <c r="AV726" s="13" t="s">
        <v>84</v>
      </c>
      <c r="AW726" s="13" t="s">
        <v>36</v>
      </c>
      <c r="AX726" s="13" t="s">
        <v>76</v>
      </c>
      <c r="AY726" s="235" t="s">
        <v>129</v>
      </c>
    </row>
    <row r="727" s="14" customFormat="1">
      <c r="A727" s="14"/>
      <c r="B727" s="236"/>
      <c r="C727" s="237"/>
      <c r="D727" s="219" t="s">
        <v>160</v>
      </c>
      <c r="E727" s="238" t="s">
        <v>21</v>
      </c>
      <c r="F727" s="239" t="s">
        <v>871</v>
      </c>
      <c r="G727" s="237"/>
      <c r="H727" s="240">
        <v>16.989999999999998</v>
      </c>
      <c r="I727" s="241"/>
      <c r="J727" s="237"/>
      <c r="K727" s="237"/>
      <c r="L727" s="242"/>
      <c r="M727" s="243"/>
      <c r="N727" s="244"/>
      <c r="O727" s="244"/>
      <c r="P727" s="244"/>
      <c r="Q727" s="244"/>
      <c r="R727" s="244"/>
      <c r="S727" s="244"/>
      <c r="T727" s="24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6" t="s">
        <v>160</v>
      </c>
      <c r="AU727" s="246" t="s">
        <v>86</v>
      </c>
      <c r="AV727" s="14" t="s">
        <v>86</v>
      </c>
      <c r="AW727" s="14" t="s">
        <v>36</v>
      </c>
      <c r="AX727" s="14" t="s">
        <v>76</v>
      </c>
      <c r="AY727" s="246" t="s">
        <v>129</v>
      </c>
    </row>
    <row r="728" s="13" customFormat="1">
      <c r="A728" s="13"/>
      <c r="B728" s="226"/>
      <c r="C728" s="227"/>
      <c r="D728" s="219" t="s">
        <v>160</v>
      </c>
      <c r="E728" s="228" t="s">
        <v>21</v>
      </c>
      <c r="F728" s="229" t="s">
        <v>168</v>
      </c>
      <c r="G728" s="227"/>
      <c r="H728" s="228" t="s">
        <v>21</v>
      </c>
      <c r="I728" s="230"/>
      <c r="J728" s="227"/>
      <c r="K728" s="227"/>
      <c r="L728" s="231"/>
      <c r="M728" s="232"/>
      <c r="N728" s="233"/>
      <c r="O728" s="233"/>
      <c r="P728" s="233"/>
      <c r="Q728" s="233"/>
      <c r="R728" s="233"/>
      <c r="S728" s="233"/>
      <c r="T728" s="23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5" t="s">
        <v>160</v>
      </c>
      <c r="AU728" s="235" t="s">
        <v>86</v>
      </c>
      <c r="AV728" s="13" t="s">
        <v>84</v>
      </c>
      <c r="AW728" s="13" t="s">
        <v>36</v>
      </c>
      <c r="AX728" s="13" t="s">
        <v>76</v>
      </c>
      <c r="AY728" s="235" t="s">
        <v>129</v>
      </c>
    </row>
    <row r="729" s="14" customFormat="1">
      <c r="A729" s="14"/>
      <c r="B729" s="236"/>
      <c r="C729" s="237"/>
      <c r="D729" s="219" t="s">
        <v>160</v>
      </c>
      <c r="E729" s="238" t="s">
        <v>21</v>
      </c>
      <c r="F729" s="239" t="s">
        <v>872</v>
      </c>
      <c r="G729" s="237"/>
      <c r="H729" s="240">
        <v>14.92</v>
      </c>
      <c r="I729" s="241"/>
      <c r="J729" s="237"/>
      <c r="K729" s="237"/>
      <c r="L729" s="242"/>
      <c r="M729" s="243"/>
      <c r="N729" s="244"/>
      <c r="O729" s="244"/>
      <c r="P729" s="244"/>
      <c r="Q729" s="244"/>
      <c r="R729" s="244"/>
      <c r="S729" s="244"/>
      <c r="T729" s="24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46" t="s">
        <v>160</v>
      </c>
      <c r="AU729" s="246" t="s">
        <v>86</v>
      </c>
      <c r="AV729" s="14" t="s">
        <v>86</v>
      </c>
      <c r="AW729" s="14" t="s">
        <v>36</v>
      </c>
      <c r="AX729" s="14" t="s">
        <v>76</v>
      </c>
      <c r="AY729" s="246" t="s">
        <v>129</v>
      </c>
    </row>
    <row r="730" s="13" customFormat="1">
      <c r="A730" s="13"/>
      <c r="B730" s="226"/>
      <c r="C730" s="227"/>
      <c r="D730" s="219" t="s">
        <v>160</v>
      </c>
      <c r="E730" s="228" t="s">
        <v>21</v>
      </c>
      <c r="F730" s="229" t="s">
        <v>163</v>
      </c>
      <c r="G730" s="227"/>
      <c r="H730" s="228" t="s">
        <v>21</v>
      </c>
      <c r="I730" s="230"/>
      <c r="J730" s="227"/>
      <c r="K730" s="227"/>
      <c r="L730" s="231"/>
      <c r="M730" s="232"/>
      <c r="N730" s="233"/>
      <c r="O730" s="233"/>
      <c r="P730" s="233"/>
      <c r="Q730" s="233"/>
      <c r="R730" s="233"/>
      <c r="S730" s="233"/>
      <c r="T730" s="23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5" t="s">
        <v>160</v>
      </c>
      <c r="AU730" s="235" t="s">
        <v>86</v>
      </c>
      <c r="AV730" s="13" t="s">
        <v>84</v>
      </c>
      <c r="AW730" s="13" t="s">
        <v>36</v>
      </c>
      <c r="AX730" s="13" t="s">
        <v>76</v>
      </c>
      <c r="AY730" s="235" t="s">
        <v>129</v>
      </c>
    </row>
    <row r="731" s="14" customFormat="1">
      <c r="A731" s="14"/>
      <c r="B731" s="236"/>
      <c r="C731" s="237"/>
      <c r="D731" s="219" t="s">
        <v>160</v>
      </c>
      <c r="E731" s="238" t="s">
        <v>21</v>
      </c>
      <c r="F731" s="239" t="s">
        <v>873</v>
      </c>
      <c r="G731" s="237"/>
      <c r="H731" s="240">
        <v>8.5999999999999996</v>
      </c>
      <c r="I731" s="241"/>
      <c r="J731" s="237"/>
      <c r="K731" s="237"/>
      <c r="L731" s="242"/>
      <c r="M731" s="243"/>
      <c r="N731" s="244"/>
      <c r="O731" s="244"/>
      <c r="P731" s="244"/>
      <c r="Q731" s="244"/>
      <c r="R731" s="244"/>
      <c r="S731" s="244"/>
      <c r="T731" s="24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46" t="s">
        <v>160</v>
      </c>
      <c r="AU731" s="246" t="s">
        <v>86</v>
      </c>
      <c r="AV731" s="14" t="s">
        <v>86</v>
      </c>
      <c r="AW731" s="14" t="s">
        <v>36</v>
      </c>
      <c r="AX731" s="14" t="s">
        <v>76</v>
      </c>
      <c r="AY731" s="246" t="s">
        <v>129</v>
      </c>
    </row>
    <row r="732" s="13" customFormat="1">
      <c r="A732" s="13"/>
      <c r="B732" s="226"/>
      <c r="C732" s="227"/>
      <c r="D732" s="219" t="s">
        <v>160</v>
      </c>
      <c r="E732" s="228" t="s">
        <v>21</v>
      </c>
      <c r="F732" s="229" t="s">
        <v>163</v>
      </c>
      <c r="G732" s="227"/>
      <c r="H732" s="228" t="s">
        <v>21</v>
      </c>
      <c r="I732" s="230"/>
      <c r="J732" s="227"/>
      <c r="K732" s="227"/>
      <c r="L732" s="231"/>
      <c r="M732" s="232"/>
      <c r="N732" s="233"/>
      <c r="O732" s="233"/>
      <c r="P732" s="233"/>
      <c r="Q732" s="233"/>
      <c r="R732" s="233"/>
      <c r="S732" s="233"/>
      <c r="T732" s="23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5" t="s">
        <v>160</v>
      </c>
      <c r="AU732" s="235" t="s">
        <v>86</v>
      </c>
      <c r="AV732" s="13" t="s">
        <v>84</v>
      </c>
      <c r="AW732" s="13" t="s">
        <v>36</v>
      </c>
      <c r="AX732" s="13" t="s">
        <v>76</v>
      </c>
      <c r="AY732" s="235" t="s">
        <v>129</v>
      </c>
    </row>
    <row r="733" s="14" customFormat="1">
      <c r="A733" s="14"/>
      <c r="B733" s="236"/>
      <c r="C733" s="237"/>
      <c r="D733" s="219" t="s">
        <v>160</v>
      </c>
      <c r="E733" s="238" t="s">
        <v>21</v>
      </c>
      <c r="F733" s="239" t="s">
        <v>874</v>
      </c>
      <c r="G733" s="237"/>
      <c r="H733" s="240">
        <v>6.7599999999999998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46" t="s">
        <v>160</v>
      </c>
      <c r="AU733" s="246" t="s">
        <v>86</v>
      </c>
      <c r="AV733" s="14" t="s">
        <v>86</v>
      </c>
      <c r="AW733" s="14" t="s">
        <v>36</v>
      </c>
      <c r="AX733" s="14" t="s">
        <v>76</v>
      </c>
      <c r="AY733" s="246" t="s">
        <v>129</v>
      </c>
    </row>
    <row r="734" s="13" customFormat="1">
      <c r="A734" s="13"/>
      <c r="B734" s="226"/>
      <c r="C734" s="227"/>
      <c r="D734" s="219" t="s">
        <v>160</v>
      </c>
      <c r="E734" s="228" t="s">
        <v>21</v>
      </c>
      <c r="F734" s="229" t="s">
        <v>875</v>
      </c>
      <c r="G734" s="227"/>
      <c r="H734" s="228" t="s">
        <v>21</v>
      </c>
      <c r="I734" s="230"/>
      <c r="J734" s="227"/>
      <c r="K734" s="227"/>
      <c r="L734" s="231"/>
      <c r="M734" s="232"/>
      <c r="N734" s="233"/>
      <c r="O734" s="233"/>
      <c r="P734" s="233"/>
      <c r="Q734" s="233"/>
      <c r="R734" s="233"/>
      <c r="S734" s="233"/>
      <c r="T734" s="23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5" t="s">
        <v>160</v>
      </c>
      <c r="AU734" s="235" t="s">
        <v>86</v>
      </c>
      <c r="AV734" s="13" t="s">
        <v>84</v>
      </c>
      <c r="AW734" s="13" t="s">
        <v>36</v>
      </c>
      <c r="AX734" s="13" t="s">
        <v>76</v>
      </c>
      <c r="AY734" s="235" t="s">
        <v>129</v>
      </c>
    </row>
    <row r="735" s="14" customFormat="1">
      <c r="A735" s="14"/>
      <c r="B735" s="236"/>
      <c r="C735" s="237"/>
      <c r="D735" s="219" t="s">
        <v>160</v>
      </c>
      <c r="E735" s="238" t="s">
        <v>21</v>
      </c>
      <c r="F735" s="239" t="s">
        <v>876</v>
      </c>
      <c r="G735" s="237"/>
      <c r="H735" s="240">
        <v>17.719999999999999</v>
      </c>
      <c r="I735" s="241"/>
      <c r="J735" s="237"/>
      <c r="K735" s="237"/>
      <c r="L735" s="242"/>
      <c r="M735" s="243"/>
      <c r="N735" s="244"/>
      <c r="O735" s="244"/>
      <c r="P735" s="244"/>
      <c r="Q735" s="244"/>
      <c r="R735" s="244"/>
      <c r="S735" s="244"/>
      <c r="T735" s="24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46" t="s">
        <v>160</v>
      </c>
      <c r="AU735" s="246" t="s">
        <v>86</v>
      </c>
      <c r="AV735" s="14" t="s">
        <v>86</v>
      </c>
      <c r="AW735" s="14" t="s">
        <v>36</v>
      </c>
      <c r="AX735" s="14" t="s">
        <v>76</v>
      </c>
      <c r="AY735" s="246" t="s">
        <v>129</v>
      </c>
    </row>
    <row r="736" s="13" customFormat="1">
      <c r="A736" s="13"/>
      <c r="B736" s="226"/>
      <c r="C736" s="227"/>
      <c r="D736" s="219" t="s">
        <v>160</v>
      </c>
      <c r="E736" s="228" t="s">
        <v>21</v>
      </c>
      <c r="F736" s="229" t="s">
        <v>877</v>
      </c>
      <c r="G736" s="227"/>
      <c r="H736" s="228" t="s">
        <v>21</v>
      </c>
      <c r="I736" s="230"/>
      <c r="J736" s="227"/>
      <c r="K736" s="227"/>
      <c r="L736" s="231"/>
      <c r="M736" s="232"/>
      <c r="N736" s="233"/>
      <c r="O736" s="233"/>
      <c r="P736" s="233"/>
      <c r="Q736" s="233"/>
      <c r="R736" s="233"/>
      <c r="S736" s="233"/>
      <c r="T736" s="23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5" t="s">
        <v>160</v>
      </c>
      <c r="AU736" s="235" t="s">
        <v>86</v>
      </c>
      <c r="AV736" s="13" t="s">
        <v>84</v>
      </c>
      <c r="AW736" s="13" t="s">
        <v>36</v>
      </c>
      <c r="AX736" s="13" t="s">
        <v>76</v>
      </c>
      <c r="AY736" s="235" t="s">
        <v>129</v>
      </c>
    </row>
    <row r="737" s="14" customFormat="1">
      <c r="A737" s="14"/>
      <c r="B737" s="236"/>
      <c r="C737" s="237"/>
      <c r="D737" s="219" t="s">
        <v>160</v>
      </c>
      <c r="E737" s="238" t="s">
        <v>21</v>
      </c>
      <c r="F737" s="239" t="s">
        <v>878</v>
      </c>
      <c r="G737" s="237"/>
      <c r="H737" s="240">
        <v>11.68</v>
      </c>
      <c r="I737" s="241"/>
      <c r="J737" s="237"/>
      <c r="K737" s="237"/>
      <c r="L737" s="242"/>
      <c r="M737" s="243"/>
      <c r="N737" s="244"/>
      <c r="O737" s="244"/>
      <c r="P737" s="244"/>
      <c r="Q737" s="244"/>
      <c r="R737" s="244"/>
      <c r="S737" s="244"/>
      <c r="T737" s="24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46" t="s">
        <v>160</v>
      </c>
      <c r="AU737" s="246" t="s">
        <v>86</v>
      </c>
      <c r="AV737" s="14" t="s">
        <v>86</v>
      </c>
      <c r="AW737" s="14" t="s">
        <v>36</v>
      </c>
      <c r="AX737" s="14" t="s">
        <v>76</v>
      </c>
      <c r="AY737" s="246" t="s">
        <v>129</v>
      </c>
    </row>
    <row r="738" s="13" customFormat="1">
      <c r="A738" s="13"/>
      <c r="B738" s="226"/>
      <c r="C738" s="227"/>
      <c r="D738" s="219" t="s">
        <v>160</v>
      </c>
      <c r="E738" s="228" t="s">
        <v>21</v>
      </c>
      <c r="F738" s="229" t="s">
        <v>166</v>
      </c>
      <c r="G738" s="227"/>
      <c r="H738" s="228" t="s">
        <v>21</v>
      </c>
      <c r="I738" s="230"/>
      <c r="J738" s="227"/>
      <c r="K738" s="227"/>
      <c r="L738" s="231"/>
      <c r="M738" s="232"/>
      <c r="N738" s="233"/>
      <c r="O738" s="233"/>
      <c r="P738" s="233"/>
      <c r="Q738" s="233"/>
      <c r="R738" s="233"/>
      <c r="S738" s="233"/>
      <c r="T738" s="23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5" t="s">
        <v>160</v>
      </c>
      <c r="AU738" s="235" t="s">
        <v>86</v>
      </c>
      <c r="AV738" s="13" t="s">
        <v>84</v>
      </c>
      <c r="AW738" s="13" t="s">
        <v>36</v>
      </c>
      <c r="AX738" s="13" t="s">
        <v>76</v>
      </c>
      <c r="AY738" s="235" t="s">
        <v>129</v>
      </c>
    </row>
    <row r="739" s="14" customFormat="1">
      <c r="A739" s="14"/>
      <c r="B739" s="236"/>
      <c r="C739" s="237"/>
      <c r="D739" s="219" t="s">
        <v>160</v>
      </c>
      <c r="E739" s="238" t="s">
        <v>21</v>
      </c>
      <c r="F739" s="239" t="s">
        <v>879</v>
      </c>
      <c r="G739" s="237"/>
      <c r="H739" s="240">
        <v>34.280000000000001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46" t="s">
        <v>160</v>
      </c>
      <c r="AU739" s="246" t="s">
        <v>86</v>
      </c>
      <c r="AV739" s="14" t="s">
        <v>86</v>
      </c>
      <c r="AW739" s="14" t="s">
        <v>36</v>
      </c>
      <c r="AX739" s="14" t="s">
        <v>76</v>
      </c>
      <c r="AY739" s="246" t="s">
        <v>129</v>
      </c>
    </row>
    <row r="740" s="13" customFormat="1">
      <c r="A740" s="13"/>
      <c r="B740" s="226"/>
      <c r="C740" s="227"/>
      <c r="D740" s="219" t="s">
        <v>160</v>
      </c>
      <c r="E740" s="228" t="s">
        <v>21</v>
      </c>
      <c r="F740" s="229" t="s">
        <v>875</v>
      </c>
      <c r="G740" s="227"/>
      <c r="H740" s="228" t="s">
        <v>21</v>
      </c>
      <c r="I740" s="230"/>
      <c r="J740" s="227"/>
      <c r="K740" s="227"/>
      <c r="L740" s="231"/>
      <c r="M740" s="232"/>
      <c r="N740" s="233"/>
      <c r="O740" s="233"/>
      <c r="P740" s="233"/>
      <c r="Q740" s="233"/>
      <c r="R740" s="233"/>
      <c r="S740" s="233"/>
      <c r="T740" s="23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5" t="s">
        <v>160</v>
      </c>
      <c r="AU740" s="235" t="s">
        <v>86</v>
      </c>
      <c r="AV740" s="13" t="s">
        <v>84</v>
      </c>
      <c r="AW740" s="13" t="s">
        <v>36</v>
      </c>
      <c r="AX740" s="13" t="s">
        <v>76</v>
      </c>
      <c r="AY740" s="235" t="s">
        <v>129</v>
      </c>
    </row>
    <row r="741" s="14" customFormat="1">
      <c r="A741" s="14"/>
      <c r="B741" s="236"/>
      <c r="C741" s="237"/>
      <c r="D741" s="219" t="s">
        <v>160</v>
      </c>
      <c r="E741" s="238" t="s">
        <v>21</v>
      </c>
      <c r="F741" s="239" t="s">
        <v>880</v>
      </c>
      <c r="G741" s="237"/>
      <c r="H741" s="240">
        <v>19.350000000000001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46" t="s">
        <v>160</v>
      </c>
      <c r="AU741" s="246" t="s">
        <v>86</v>
      </c>
      <c r="AV741" s="14" t="s">
        <v>86</v>
      </c>
      <c r="AW741" s="14" t="s">
        <v>36</v>
      </c>
      <c r="AX741" s="14" t="s">
        <v>76</v>
      </c>
      <c r="AY741" s="246" t="s">
        <v>129</v>
      </c>
    </row>
    <row r="742" s="13" customFormat="1">
      <c r="A742" s="13"/>
      <c r="B742" s="226"/>
      <c r="C742" s="227"/>
      <c r="D742" s="219" t="s">
        <v>160</v>
      </c>
      <c r="E742" s="228" t="s">
        <v>21</v>
      </c>
      <c r="F742" s="229" t="s">
        <v>875</v>
      </c>
      <c r="G742" s="227"/>
      <c r="H742" s="228" t="s">
        <v>21</v>
      </c>
      <c r="I742" s="230"/>
      <c r="J742" s="227"/>
      <c r="K742" s="227"/>
      <c r="L742" s="231"/>
      <c r="M742" s="232"/>
      <c r="N742" s="233"/>
      <c r="O742" s="233"/>
      <c r="P742" s="233"/>
      <c r="Q742" s="233"/>
      <c r="R742" s="233"/>
      <c r="S742" s="233"/>
      <c r="T742" s="23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5" t="s">
        <v>160</v>
      </c>
      <c r="AU742" s="235" t="s">
        <v>86</v>
      </c>
      <c r="AV742" s="13" t="s">
        <v>84</v>
      </c>
      <c r="AW742" s="13" t="s">
        <v>36</v>
      </c>
      <c r="AX742" s="13" t="s">
        <v>76</v>
      </c>
      <c r="AY742" s="235" t="s">
        <v>129</v>
      </c>
    </row>
    <row r="743" s="14" customFormat="1">
      <c r="A743" s="14"/>
      <c r="B743" s="236"/>
      <c r="C743" s="237"/>
      <c r="D743" s="219" t="s">
        <v>160</v>
      </c>
      <c r="E743" s="238" t="s">
        <v>21</v>
      </c>
      <c r="F743" s="239" t="s">
        <v>881</v>
      </c>
      <c r="G743" s="237"/>
      <c r="H743" s="240">
        <v>11.449999999999999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46" t="s">
        <v>160</v>
      </c>
      <c r="AU743" s="246" t="s">
        <v>86</v>
      </c>
      <c r="AV743" s="14" t="s">
        <v>86</v>
      </c>
      <c r="AW743" s="14" t="s">
        <v>36</v>
      </c>
      <c r="AX743" s="14" t="s">
        <v>76</v>
      </c>
      <c r="AY743" s="246" t="s">
        <v>129</v>
      </c>
    </row>
    <row r="744" s="13" customFormat="1">
      <c r="A744" s="13"/>
      <c r="B744" s="226"/>
      <c r="C744" s="227"/>
      <c r="D744" s="219" t="s">
        <v>160</v>
      </c>
      <c r="E744" s="228" t="s">
        <v>21</v>
      </c>
      <c r="F744" s="229" t="s">
        <v>875</v>
      </c>
      <c r="G744" s="227"/>
      <c r="H744" s="228" t="s">
        <v>21</v>
      </c>
      <c r="I744" s="230"/>
      <c r="J744" s="227"/>
      <c r="K744" s="227"/>
      <c r="L744" s="231"/>
      <c r="M744" s="232"/>
      <c r="N744" s="233"/>
      <c r="O744" s="233"/>
      <c r="P744" s="233"/>
      <c r="Q744" s="233"/>
      <c r="R744" s="233"/>
      <c r="S744" s="233"/>
      <c r="T744" s="23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5" t="s">
        <v>160</v>
      </c>
      <c r="AU744" s="235" t="s">
        <v>86</v>
      </c>
      <c r="AV744" s="13" t="s">
        <v>84</v>
      </c>
      <c r="AW744" s="13" t="s">
        <v>36</v>
      </c>
      <c r="AX744" s="13" t="s">
        <v>76</v>
      </c>
      <c r="AY744" s="235" t="s">
        <v>129</v>
      </c>
    </row>
    <row r="745" s="14" customFormat="1">
      <c r="A745" s="14"/>
      <c r="B745" s="236"/>
      <c r="C745" s="237"/>
      <c r="D745" s="219" t="s">
        <v>160</v>
      </c>
      <c r="E745" s="238" t="s">
        <v>21</v>
      </c>
      <c r="F745" s="239" t="s">
        <v>882</v>
      </c>
      <c r="G745" s="237"/>
      <c r="H745" s="240">
        <v>17.739999999999998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46" t="s">
        <v>160</v>
      </c>
      <c r="AU745" s="246" t="s">
        <v>86</v>
      </c>
      <c r="AV745" s="14" t="s">
        <v>86</v>
      </c>
      <c r="AW745" s="14" t="s">
        <v>36</v>
      </c>
      <c r="AX745" s="14" t="s">
        <v>76</v>
      </c>
      <c r="AY745" s="246" t="s">
        <v>129</v>
      </c>
    </row>
    <row r="746" s="13" customFormat="1">
      <c r="A746" s="13"/>
      <c r="B746" s="226"/>
      <c r="C746" s="227"/>
      <c r="D746" s="219" t="s">
        <v>160</v>
      </c>
      <c r="E746" s="228" t="s">
        <v>21</v>
      </c>
      <c r="F746" s="229" t="s">
        <v>875</v>
      </c>
      <c r="G746" s="227"/>
      <c r="H746" s="228" t="s">
        <v>21</v>
      </c>
      <c r="I746" s="230"/>
      <c r="J746" s="227"/>
      <c r="K746" s="227"/>
      <c r="L746" s="231"/>
      <c r="M746" s="232"/>
      <c r="N746" s="233"/>
      <c r="O746" s="233"/>
      <c r="P746" s="233"/>
      <c r="Q746" s="233"/>
      <c r="R746" s="233"/>
      <c r="S746" s="233"/>
      <c r="T746" s="23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5" t="s">
        <v>160</v>
      </c>
      <c r="AU746" s="235" t="s">
        <v>86</v>
      </c>
      <c r="AV746" s="13" t="s">
        <v>84</v>
      </c>
      <c r="AW746" s="13" t="s">
        <v>36</v>
      </c>
      <c r="AX746" s="13" t="s">
        <v>76</v>
      </c>
      <c r="AY746" s="235" t="s">
        <v>129</v>
      </c>
    </row>
    <row r="747" s="14" customFormat="1">
      <c r="A747" s="14"/>
      <c r="B747" s="236"/>
      <c r="C747" s="237"/>
      <c r="D747" s="219" t="s">
        <v>160</v>
      </c>
      <c r="E747" s="238" t="s">
        <v>21</v>
      </c>
      <c r="F747" s="239" t="s">
        <v>883</v>
      </c>
      <c r="G747" s="237"/>
      <c r="H747" s="240">
        <v>11.529999999999999</v>
      </c>
      <c r="I747" s="241"/>
      <c r="J747" s="237"/>
      <c r="K747" s="237"/>
      <c r="L747" s="242"/>
      <c r="M747" s="243"/>
      <c r="N747" s="244"/>
      <c r="O747" s="244"/>
      <c r="P747" s="244"/>
      <c r="Q747" s="244"/>
      <c r="R747" s="244"/>
      <c r="S747" s="244"/>
      <c r="T747" s="24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46" t="s">
        <v>160</v>
      </c>
      <c r="AU747" s="246" t="s">
        <v>86</v>
      </c>
      <c r="AV747" s="14" t="s">
        <v>86</v>
      </c>
      <c r="AW747" s="14" t="s">
        <v>36</v>
      </c>
      <c r="AX747" s="14" t="s">
        <v>76</v>
      </c>
      <c r="AY747" s="246" t="s">
        <v>129</v>
      </c>
    </row>
    <row r="748" s="13" customFormat="1">
      <c r="A748" s="13"/>
      <c r="B748" s="226"/>
      <c r="C748" s="227"/>
      <c r="D748" s="219" t="s">
        <v>160</v>
      </c>
      <c r="E748" s="228" t="s">
        <v>21</v>
      </c>
      <c r="F748" s="229" t="s">
        <v>875</v>
      </c>
      <c r="G748" s="227"/>
      <c r="H748" s="228" t="s">
        <v>21</v>
      </c>
      <c r="I748" s="230"/>
      <c r="J748" s="227"/>
      <c r="K748" s="227"/>
      <c r="L748" s="231"/>
      <c r="M748" s="232"/>
      <c r="N748" s="233"/>
      <c r="O748" s="233"/>
      <c r="P748" s="233"/>
      <c r="Q748" s="233"/>
      <c r="R748" s="233"/>
      <c r="S748" s="233"/>
      <c r="T748" s="23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5" t="s">
        <v>160</v>
      </c>
      <c r="AU748" s="235" t="s">
        <v>86</v>
      </c>
      <c r="AV748" s="13" t="s">
        <v>84</v>
      </c>
      <c r="AW748" s="13" t="s">
        <v>36</v>
      </c>
      <c r="AX748" s="13" t="s">
        <v>76</v>
      </c>
      <c r="AY748" s="235" t="s">
        <v>129</v>
      </c>
    </row>
    <row r="749" s="14" customFormat="1">
      <c r="A749" s="14"/>
      <c r="B749" s="236"/>
      <c r="C749" s="237"/>
      <c r="D749" s="219" t="s">
        <v>160</v>
      </c>
      <c r="E749" s="238" t="s">
        <v>21</v>
      </c>
      <c r="F749" s="239" t="s">
        <v>884</v>
      </c>
      <c r="G749" s="237"/>
      <c r="H749" s="240">
        <v>23.719999999999999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6" t="s">
        <v>160</v>
      </c>
      <c r="AU749" s="246" t="s">
        <v>86</v>
      </c>
      <c r="AV749" s="14" t="s">
        <v>86</v>
      </c>
      <c r="AW749" s="14" t="s">
        <v>36</v>
      </c>
      <c r="AX749" s="14" t="s">
        <v>76</v>
      </c>
      <c r="AY749" s="246" t="s">
        <v>129</v>
      </c>
    </row>
    <row r="750" s="13" customFormat="1">
      <c r="A750" s="13"/>
      <c r="B750" s="226"/>
      <c r="C750" s="227"/>
      <c r="D750" s="219" t="s">
        <v>160</v>
      </c>
      <c r="E750" s="228" t="s">
        <v>21</v>
      </c>
      <c r="F750" s="229" t="s">
        <v>171</v>
      </c>
      <c r="G750" s="227"/>
      <c r="H750" s="228" t="s">
        <v>21</v>
      </c>
      <c r="I750" s="230"/>
      <c r="J750" s="227"/>
      <c r="K750" s="227"/>
      <c r="L750" s="231"/>
      <c r="M750" s="232"/>
      <c r="N750" s="233"/>
      <c r="O750" s="233"/>
      <c r="P750" s="233"/>
      <c r="Q750" s="233"/>
      <c r="R750" s="233"/>
      <c r="S750" s="233"/>
      <c r="T750" s="23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5" t="s">
        <v>160</v>
      </c>
      <c r="AU750" s="235" t="s">
        <v>86</v>
      </c>
      <c r="AV750" s="13" t="s">
        <v>84</v>
      </c>
      <c r="AW750" s="13" t="s">
        <v>36</v>
      </c>
      <c r="AX750" s="13" t="s">
        <v>76</v>
      </c>
      <c r="AY750" s="235" t="s">
        <v>129</v>
      </c>
    </row>
    <row r="751" s="14" customFormat="1">
      <c r="A751" s="14"/>
      <c r="B751" s="236"/>
      <c r="C751" s="237"/>
      <c r="D751" s="219" t="s">
        <v>160</v>
      </c>
      <c r="E751" s="238" t="s">
        <v>21</v>
      </c>
      <c r="F751" s="239" t="s">
        <v>883</v>
      </c>
      <c r="G751" s="237"/>
      <c r="H751" s="240">
        <v>11.529999999999999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46" t="s">
        <v>160</v>
      </c>
      <c r="AU751" s="246" t="s">
        <v>86</v>
      </c>
      <c r="AV751" s="14" t="s">
        <v>86</v>
      </c>
      <c r="AW751" s="14" t="s">
        <v>36</v>
      </c>
      <c r="AX751" s="14" t="s">
        <v>76</v>
      </c>
      <c r="AY751" s="246" t="s">
        <v>129</v>
      </c>
    </row>
    <row r="752" s="13" customFormat="1">
      <c r="A752" s="13"/>
      <c r="B752" s="226"/>
      <c r="C752" s="227"/>
      <c r="D752" s="219" t="s">
        <v>160</v>
      </c>
      <c r="E752" s="228" t="s">
        <v>21</v>
      </c>
      <c r="F752" s="229" t="s">
        <v>885</v>
      </c>
      <c r="G752" s="227"/>
      <c r="H752" s="228" t="s">
        <v>21</v>
      </c>
      <c r="I752" s="230"/>
      <c r="J752" s="227"/>
      <c r="K752" s="227"/>
      <c r="L752" s="231"/>
      <c r="M752" s="232"/>
      <c r="N752" s="233"/>
      <c r="O752" s="233"/>
      <c r="P752" s="233"/>
      <c r="Q752" s="233"/>
      <c r="R752" s="233"/>
      <c r="S752" s="233"/>
      <c r="T752" s="23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5" t="s">
        <v>160</v>
      </c>
      <c r="AU752" s="235" t="s">
        <v>86</v>
      </c>
      <c r="AV752" s="13" t="s">
        <v>84</v>
      </c>
      <c r="AW752" s="13" t="s">
        <v>36</v>
      </c>
      <c r="AX752" s="13" t="s">
        <v>76</v>
      </c>
      <c r="AY752" s="235" t="s">
        <v>129</v>
      </c>
    </row>
    <row r="753" s="14" customFormat="1">
      <c r="A753" s="14"/>
      <c r="B753" s="236"/>
      <c r="C753" s="237"/>
      <c r="D753" s="219" t="s">
        <v>160</v>
      </c>
      <c r="E753" s="238" t="s">
        <v>21</v>
      </c>
      <c r="F753" s="239" t="s">
        <v>886</v>
      </c>
      <c r="G753" s="237"/>
      <c r="H753" s="240">
        <v>17.66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6" t="s">
        <v>160</v>
      </c>
      <c r="AU753" s="246" t="s">
        <v>86</v>
      </c>
      <c r="AV753" s="14" t="s">
        <v>86</v>
      </c>
      <c r="AW753" s="14" t="s">
        <v>36</v>
      </c>
      <c r="AX753" s="14" t="s">
        <v>76</v>
      </c>
      <c r="AY753" s="246" t="s">
        <v>129</v>
      </c>
    </row>
    <row r="754" s="13" customFormat="1">
      <c r="A754" s="13"/>
      <c r="B754" s="226"/>
      <c r="C754" s="227"/>
      <c r="D754" s="219" t="s">
        <v>160</v>
      </c>
      <c r="E754" s="228" t="s">
        <v>21</v>
      </c>
      <c r="F754" s="229" t="s">
        <v>885</v>
      </c>
      <c r="G754" s="227"/>
      <c r="H754" s="228" t="s">
        <v>21</v>
      </c>
      <c r="I754" s="230"/>
      <c r="J754" s="227"/>
      <c r="K754" s="227"/>
      <c r="L754" s="231"/>
      <c r="M754" s="232"/>
      <c r="N754" s="233"/>
      <c r="O754" s="233"/>
      <c r="P754" s="233"/>
      <c r="Q754" s="233"/>
      <c r="R754" s="233"/>
      <c r="S754" s="233"/>
      <c r="T754" s="23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5" t="s">
        <v>160</v>
      </c>
      <c r="AU754" s="235" t="s">
        <v>86</v>
      </c>
      <c r="AV754" s="13" t="s">
        <v>84</v>
      </c>
      <c r="AW754" s="13" t="s">
        <v>36</v>
      </c>
      <c r="AX754" s="13" t="s">
        <v>76</v>
      </c>
      <c r="AY754" s="235" t="s">
        <v>129</v>
      </c>
    </row>
    <row r="755" s="14" customFormat="1">
      <c r="A755" s="14"/>
      <c r="B755" s="236"/>
      <c r="C755" s="237"/>
      <c r="D755" s="219" t="s">
        <v>160</v>
      </c>
      <c r="E755" s="238" t="s">
        <v>21</v>
      </c>
      <c r="F755" s="239" t="s">
        <v>887</v>
      </c>
      <c r="G755" s="237"/>
      <c r="H755" s="240">
        <v>31.359999999999999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6" t="s">
        <v>160</v>
      </c>
      <c r="AU755" s="246" t="s">
        <v>86</v>
      </c>
      <c r="AV755" s="14" t="s">
        <v>86</v>
      </c>
      <c r="AW755" s="14" t="s">
        <v>36</v>
      </c>
      <c r="AX755" s="14" t="s">
        <v>76</v>
      </c>
      <c r="AY755" s="246" t="s">
        <v>129</v>
      </c>
    </row>
    <row r="756" s="13" customFormat="1">
      <c r="A756" s="13"/>
      <c r="B756" s="226"/>
      <c r="C756" s="227"/>
      <c r="D756" s="219" t="s">
        <v>160</v>
      </c>
      <c r="E756" s="228" t="s">
        <v>21</v>
      </c>
      <c r="F756" s="229" t="s">
        <v>171</v>
      </c>
      <c r="G756" s="227"/>
      <c r="H756" s="228" t="s">
        <v>21</v>
      </c>
      <c r="I756" s="230"/>
      <c r="J756" s="227"/>
      <c r="K756" s="227"/>
      <c r="L756" s="231"/>
      <c r="M756" s="232"/>
      <c r="N756" s="233"/>
      <c r="O756" s="233"/>
      <c r="P756" s="233"/>
      <c r="Q756" s="233"/>
      <c r="R756" s="233"/>
      <c r="S756" s="233"/>
      <c r="T756" s="234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5" t="s">
        <v>160</v>
      </c>
      <c r="AU756" s="235" t="s">
        <v>86</v>
      </c>
      <c r="AV756" s="13" t="s">
        <v>84</v>
      </c>
      <c r="AW756" s="13" t="s">
        <v>36</v>
      </c>
      <c r="AX756" s="13" t="s">
        <v>76</v>
      </c>
      <c r="AY756" s="235" t="s">
        <v>129</v>
      </c>
    </row>
    <row r="757" s="14" customFormat="1">
      <c r="A757" s="14"/>
      <c r="B757" s="236"/>
      <c r="C757" s="237"/>
      <c r="D757" s="219" t="s">
        <v>160</v>
      </c>
      <c r="E757" s="238" t="s">
        <v>21</v>
      </c>
      <c r="F757" s="239" t="s">
        <v>888</v>
      </c>
      <c r="G757" s="237"/>
      <c r="H757" s="240">
        <v>19.420000000000002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46" t="s">
        <v>160</v>
      </c>
      <c r="AU757" s="246" t="s">
        <v>86</v>
      </c>
      <c r="AV757" s="14" t="s">
        <v>86</v>
      </c>
      <c r="AW757" s="14" t="s">
        <v>36</v>
      </c>
      <c r="AX757" s="14" t="s">
        <v>76</v>
      </c>
      <c r="AY757" s="246" t="s">
        <v>129</v>
      </c>
    </row>
    <row r="758" s="13" customFormat="1">
      <c r="A758" s="13"/>
      <c r="B758" s="226"/>
      <c r="C758" s="227"/>
      <c r="D758" s="219" t="s">
        <v>160</v>
      </c>
      <c r="E758" s="228" t="s">
        <v>21</v>
      </c>
      <c r="F758" s="229" t="s">
        <v>179</v>
      </c>
      <c r="G758" s="227"/>
      <c r="H758" s="228" t="s">
        <v>21</v>
      </c>
      <c r="I758" s="230"/>
      <c r="J758" s="227"/>
      <c r="K758" s="227"/>
      <c r="L758" s="231"/>
      <c r="M758" s="232"/>
      <c r="N758" s="233"/>
      <c r="O758" s="233"/>
      <c r="P758" s="233"/>
      <c r="Q758" s="233"/>
      <c r="R758" s="233"/>
      <c r="S758" s="233"/>
      <c r="T758" s="23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5" t="s">
        <v>160</v>
      </c>
      <c r="AU758" s="235" t="s">
        <v>86</v>
      </c>
      <c r="AV758" s="13" t="s">
        <v>84</v>
      </c>
      <c r="AW758" s="13" t="s">
        <v>36</v>
      </c>
      <c r="AX758" s="13" t="s">
        <v>76</v>
      </c>
      <c r="AY758" s="235" t="s">
        <v>129</v>
      </c>
    </row>
    <row r="759" s="14" customFormat="1">
      <c r="A759" s="14"/>
      <c r="B759" s="236"/>
      <c r="C759" s="237"/>
      <c r="D759" s="219" t="s">
        <v>160</v>
      </c>
      <c r="E759" s="238" t="s">
        <v>21</v>
      </c>
      <c r="F759" s="239" t="s">
        <v>889</v>
      </c>
      <c r="G759" s="237"/>
      <c r="H759" s="240">
        <v>2.5800000000000001</v>
      </c>
      <c r="I759" s="241"/>
      <c r="J759" s="237"/>
      <c r="K759" s="237"/>
      <c r="L759" s="242"/>
      <c r="M759" s="243"/>
      <c r="N759" s="244"/>
      <c r="O759" s="244"/>
      <c r="P759" s="244"/>
      <c r="Q759" s="244"/>
      <c r="R759" s="244"/>
      <c r="S759" s="244"/>
      <c r="T759" s="24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46" t="s">
        <v>160</v>
      </c>
      <c r="AU759" s="246" t="s">
        <v>86</v>
      </c>
      <c r="AV759" s="14" t="s">
        <v>86</v>
      </c>
      <c r="AW759" s="14" t="s">
        <v>36</v>
      </c>
      <c r="AX759" s="14" t="s">
        <v>76</v>
      </c>
      <c r="AY759" s="246" t="s">
        <v>129</v>
      </c>
    </row>
    <row r="760" s="13" customFormat="1">
      <c r="A760" s="13"/>
      <c r="B760" s="226"/>
      <c r="C760" s="227"/>
      <c r="D760" s="219" t="s">
        <v>160</v>
      </c>
      <c r="E760" s="228" t="s">
        <v>21</v>
      </c>
      <c r="F760" s="229" t="s">
        <v>890</v>
      </c>
      <c r="G760" s="227"/>
      <c r="H760" s="228" t="s">
        <v>21</v>
      </c>
      <c r="I760" s="230"/>
      <c r="J760" s="227"/>
      <c r="K760" s="227"/>
      <c r="L760" s="231"/>
      <c r="M760" s="232"/>
      <c r="N760" s="233"/>
      <c r="O760" s="233"/>
      <c r="P760" s="233"/>
      <c r="Q760" s="233"/>
      <c r="R760" s="233"/>
      <c r="S760" s="233"/>
      <c r="T760" s="23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5" t="s">
        <v>160</v>
      </c>
      <c r="AU760" s="235" t="s">
        <v>86</v>
      </c>
      <c r="AV760" s="13" t="s">
        <v>84</v>
      </c>
      <c r="AW760" s="13" t="s">
        <v>36</v>
      </c>
      <c r="AX760" s="13" t="s">
        <v>76</v>
      </c>
      <c r="AY760" s="235" t="s">
        <v>129</v>
      </c>
    </row>
    <row r="761" s="14" customFormat="1">
      <c r="A761" s="14"/>
      <c r="B761" s="236"/>
      <c r="C761" s="237"/>
      <c r="D761" s="219" t="s">
        <v>160</v>
      </c>
      <c r="E761" s="238" t="s">
        <v>21</v>
      </c>
      <c r="F761" s="239" t="s">
        <v>891</v>
      </c>
      <c r="G761" s="237"/>
      <c r="H761" s="240">
        <v>7.6799999999999997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6" t="s">
        <v>160</v>
      </c>
      <c r="AU761" s="246" t="s">
        <v>86</v>
      </c>
      <c r="AV761" s="14" t="s">
        <v>86</v>
      </c>
      <c r="AW761" s="14" t="s">
        <v>36</v>
      </c>
      <c r="AX761" s="14" t="s">
        <v>76</v>
      </c>
      <c r="AY761" s="246" t="s">
        <v>129</v>
      </c>
    </row>
    <row r="762" s="13" customFormat="1">
      <c r="A762" s="13"/>
      <c r="B762" s="226"/>
      <c r="C762" s="227"/>
      <c r="D762" s="219" t="s">
        <v>160</v>
      </c>
      <c r="E762" s="228" t="s">
        <v>21</v>
      </c>
      <c r="F762" s="229" t="s">
        <v>890</v>
      </c>
      <c r="G762" s="227"/>
      <c r="H762" s="228" t="s">
        <v>21</v>
      </c>
      <c r="I762" s="230"/>
      <c r="J762" s="227"/>
      <c r="K762" s="227"/>
      <c r="L762" s="231"/>
      <c r="M762" s="232"/>
      <c r="N762" s="233"/>
      <c r="O762" s="233"/>
      <c r="P762" s="233"/>
      <c r="Q762" s="233"/>
      <c r="R762" s="233"/>
      <c r="S762" s="233"/>
      <c r="T762" s="23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5" t="s">
        <v>160</v>
      </c>
      <c r="AU762" s="235" t="s">
        <v>86</v>
      </c>
      <c r="AV762" s="13" t="s">
        <v>84</v>
      </c>
      <c r="AW762" s="13" t="s">
        <v>36</v>
      </c>
      <c r="AX762" s="13" t="s">
        <v>76</v>
      </c>
      <c r="AY762" s="235" t="s">
        <v>129</v>
      </c>
    </row>
    <row r="763" s="14" customFormat="1">
      <c r="A763" s="14"/>
      <c r="B763" s="236"/>
      <c r="C763" s="237"/>
      <c r="D763" s="219" t="s">
        <v>160</v>
      </c>
      <c r="E763" s="238" t="s">
        <v>21</v>
      </c>
      <c r="F763" s="239" t="s">
        <v>892</v>
      </c>
      <c r="G763" s="237"/>
      <c r="H763" s="240">
        <v>7.9800000000000004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46" t="s">
        <v>160</v>
      </c>
      <c r="AU763" s="246" t="s">
        <v>86</v>
      </c>
      <c r="AV763" s="14" t="s">
        <v>86</v>
      </c>
      <c r="AW763" s="14" t="s">
        <v>36</v>
      </c>
      <c r="AX763" s="14" t="s">
        <v>76</v>
      </c>
      <c r="AY763" s="246" t="s">
        <v>129</v>
      </c>
    </row>
    <row r="764" s="13" customFormat="1">
      <c r="A764" s="13"/>
      <c r="B764" s="226"/>
      <c r="C764" s="227"/>
      <c r="D764" s="219" t="s">
        <v>160</v>
      </c>
      <c r="E764" s="228" t="s">
        <v>21</v>
      </c>
      <c r="F764" s="229" t="s">
        <v>171</v>
      </c>
      <c r="G764" s="227"/>
      <c r="H764" s="228" t="s">
        <v>21</v>
      </c>
      <c r="I764" s="230"/>
      <c r="J764" s="227"/>
      <c r="K764" s="227"/>
      <c r="L764" s="231"/>
      <c r="M764" s="232"/>
      <c r="N764" s="233"/>
      <c r="O764" s="233"/>
      <c r="P764" s="233"/>
      <c r="Q764" s="233"/>
      <c r="R764" s="233"/>
      <c r="S764" s="233"/>
      <c r="T764" s="23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5" t="s">
        <v>160</v>
      </c>
      <c r="AU764" s="235" t="s">
        <v>86</v>
      </c>
      <c r="AV764" s="13" t="s">
        <v>84</v>
      </c>
      <c r="AW764" s="13" t="s">
        <v>36</v>
      </c>
      <c r="AX764" s="13" t="s">
        <v>76</v>
      </c>
      <c r="AY764" s="235" t="s">
        <v>129</v>
      </c>
    </row>
    <row r="765" s="14" customFormat="1">
      <c r="A765" s="14"/>
      <c r="B765" s="236"/>
      <c r="C765" s="237"/>
      <c r="D765" s="219" t="s">
        <v>160</v>
      </c>
      <c r="E765" s="238" t="s">
        <v>21</v>
      </c>
      <c r="F765" s="239" t="s">
        <v>180</v>
      </c>
      <c r="G765" s="237"/>
      <c r="H765" s="240">
        <v>1.26</v>
      </c>
      <c r="I765" s="241"/>
      <c r="J765" s="237"/>
      <c r="K765" s="237"/>
      <c r="L765" s="242"/>
      <c r="M765" s="243"/>
      <c r="N765" s="244"/>
      <c r="O765" s="244"/>
      <c r="P765" s="244"/>
      <c r="Q765" s="244"/>
      <c r="R765" s="244"/>
      <c r="S765" s="244"/>
      <c r="T765" s="24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6" t="s">
        <v>160</v>
      </c>
      <c r="AU765" s="246" t="s">
        <v>86</v>
      </c>
      <c r="AV765" s="14" t="s">
        <v>86</v>
      </c>
      <c r="AW765" s="14" t="s">
        <v>36</v>
      </c>
      <c r="AX765" s="14" t="s">
        <v>76</v>
      </c>
      <c r="AY765" s="246" t="s">
        <v>129</v>
      </c>
    </row>
    <row r="766" s="13" customFormat="1">
      <c r="A766" s="13"/>
      <c r="B766" s="226"/>
      <c r="C766" s="227"/>
      <c r="D766" s="219" t="s">
        <v>160</v>
      </c>
      <c r="E766" s="228" t="s">
        <v>21</v>
      </c>
      <c r="F766" s="229" t="s">
        <v>177</v>
      </c>
      <c r="G766" s="227"/>
      <c r="H766" s="228" t="s">
        <v>21</v>
      </c>
      <c r="I766" s="230"/>
      <c r="J766" s="227"/>
      <c r="K766" s="227"/>
      <c r="L766" s="231"/>
      <c r="M766" s="232"/>
      <c r="N766" s="233"/>
      <c r="O766" s="233"/>
      <c r="P766" s="233"/>
      <c r="Q766" s="233"/>
      <c r="R766" s="233"/>
      <c r="S766" s="233"/>
      <c r="T766" s="234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5" t="s">
        <v>160</v>
      </c>
      <c r="AU766" s="235" t="s">
        <v>86</v>
      </c>
      <c r="AV766" s="13" t="s">
        <v>84</v>
      </c>
      <c r="AW766" s="13" t="s">
        <v>36</v>
      </c>
      <c r="AX766" s="13" t="s">
        <v>76</v>
      </c>
      <c r="AY766" s="235" t="s">
        <v>129</v>
      </c>
    </row>
    <row r="767" s="14" customFormat="1">
      <c r="A767" s="14"/>
      <c r="B767" s="236"/>
      <c r="C767" s="237"/>
      <c r="D767" s="219" t="s">
        <v>160</v>
      </c>
      <c r="E767" s="238" t="s">
        <v>21</v>
      </c>
      <c r="F767" s="239" t="s">
        <v>178</v>
      </c>
      <c r="G767" s="237"/>
      <c r="H767" s="240">
        <v>7.0199999999999996</v>
      </c>
      <c r="I767" s="241"/>
      <c r="J767" s="237"/>
      <c r="K767" s="237"/>
      <c r="L767" s="242"/>
      <c r="M767" s="243"/>
      <c r="N767" s="244"/>
      <c r="O767" s="244"/>
      <c r="P767" s="244"/>
      <c r="Q767" s="244"/>
      <c r="R767" s="244"/>
      <c r="S767" s="244"/>
      <c r="T767" s="245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6" t="s">
        <v>160</v>
      </c>
      <c r="AU767" s="246" t="s">
        <v>86</v>
      </c>
      <c r="AV767" s="14" t="s">
        <v>86</v>
      </c>
      <c r="AW767" s="14" t="s">
        <v>36</v>
      </c>
      <c r="AX767" s="14" t="s">
        <v>76</v>
      </c>
      <c r="AY767" s="246" t="s">
        <v>129</v>
      </c>
    </row>
    <row r="768" s="13" customFormat="1">
      <c r="A768" s="13"/>
      <c r="B768" s="226"/>
      <c r="C768" s="227"/>
      <c r="D768" s="219" t="s">
        <v>160</v>
      </c>
      <c r="E768" s="228" t="s">
        <v>21</v>
      </c>
      <c r="F768" s="229" t="s">
        <v>893</v>
      </c>
      <c r="G768" s="227"/>
      <c r="H768" s="228" t="s">
        <v>21</v>
      </c>
      <c r="I768" s="230"/>
      <c r="J768" s="227"/>
      <c r="K768" s="227"/>
      <c r="L768" s="231"/>
      <c r="M768" s="232"/>
      <c r="N768" s="233"/>
      <c r="O768" s="233"/>
      <c r="P768" s="233"/>
      <c r="Q768" s="233"/>
      <c r="R768" s="233"/>
      <c r="S768" s="233"/>
      <c r="T768" s="23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5" t="s">
        <v>160</v>
      </c>
      <c r="AU768" s="235" t="s">
        <v>86</v>
      </c>
      <c r="AV768" s="13" t="s">
        <v>84</v>
      </c>
      <c r="AW768" s="13" t="s">
        <v>36</v>
      </c>
      <c r="AX768" s="13" t="s">
        <v>76</v>
      </c>
      <c r="AY768" s="235" t="s">
        <v>129</v>
      </c>
    </row>
    <row r="769" s="14" customFormat="1">
      <c r="A769" s="14"/>
      <c r="B769" s="236"/>
      <c r="C769" s="237"/>
      <c r="D769" s="219" t="s">
        <v>160</v>
      </c>
      <c r="E769" s="238" t="s">
        <v>21</v>
      </c>
      <c r="F769" s="239" t="s">
        <v>894</v>
      </c>
      <c r="G769" s="237"/>
      <c r="H769" s="240">
        <v>22.66</v>
      </c>
      <c r="I769" s="241"/>
      <c r="J769" s="237"/>
      <c r="K769" s="237"/>
      <c r="L769" s="242"/>
      <c r="M769" s="243"/>
      <c r="N769" s="244"/>
      <c r="O769" s="244"/>
      <c r="P769" s="244"/>
      <c r="Q769" s="244"/>
      <c r="R769" s="244"/>
      <c r="S769" s="244"/>
      <c r="T769" s="24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6" t="s">
        <v>160</v>
      </c>
      <c r="AU769" s="246" t="s">
        <v>86</v>
      </c>
      <c r="AV769" s="14" t="s">
        <v>86</v>
      </c>
      <c r="AW769" s="14" t="s">
        <v>36</v>
      </c>
      <c r="AX769" s="14" t="s">
        <v>76</v>
      </c>
      <c r="AY769" s="246" t="s">
        <v>129</v>
      </c>
    </row>
    <row r="770" s="15" customFormat="1">
      <c r="A770" s="15"/>
      <c r="B770" s="247"/>
      <c r="C770" s="248"/>
      <c r="D770" s="219" t="s">
        <v>160</v>
      </c>
      <c r="E770" s="249" t="s">
        <v>21</v>
      </c>
      <c r="F770" s="250" t="s">
        <v>181</v>
      </c>
      <c r="G770" s="248"/>
      <c r="H770" s="251">
        <v>341.49000000000001</v>
      </c>
      <c r="I770" s="252"/>
      <c r="J770" s="248"/>
      <c r="K770" s="248"/>
      <c r="L770" s="253"/>
      <c r="M770" s="254"/>
      <c r="N770" s="255"/>
      <c r="O770" s="255"/>
      <c r="P770" s="255"/>
      <c r="Q770" s="255"/>
      <c r="R770" s="255"/>
      <c r="S770" s="255"/>
      <c r="T770" s="256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57" t="s">
        <v>160</v>
      </c>
      <c r="AU770" s="257" t="s">
        <v>86</v>
      </c>
      <c r="AV770" s="15" t="s">
        <v>137</v>
      </c>
      <c r="AW770" s="15" t="s">
        <v>36</v>
      </c>
      <c r="AX770" s="15" t="s">
        <v>84</v>
      </c>
      <c r="AY770" s="257" t="s">
        <v>129</v>
      </c>
    </row>
    <row r="771" s="2" customFormat="1" ht="16.5" customHeight="1">
      <c r="A771" s="40"/>
      <c r="B771" s="41"/>
      <c r="C771" s="206" t="s">
        <v>695</v>
      </c>
      <c r="D771" s="206" t="s">
        <v>132</v>
      </c>
      <c r="E771" s="207" t="s">
        <v>848</v>
      </c>
      <c r="F771" s="208" t="s">
        <v>849</v>
      </c>
      <c r="G771" s="209" t="s">
        <v>156</v>
      </c>
      <c r="H771" s="210">
        <v>341.49000000000001</v>
      </c>
      <c r="I771" s="211"/>
      <c r="J771" s="212">
        <f>ROUND(I771*H771,2)</f>
        <v>0</v>
      </c>
      <c r="K771" s="208" t="s">
        <v>136</v>
      </c>
      <c r="L771" s="46"/>
      <c r="M771" s="213" t="s">
        <v>21</v>
      </c>
      <c r="N771" s="214" t="s">
        <v>47</v>
      </c>
      <c r="O771" s="86"/>
      <c r="P771" s="215">
        <f>O771*H771</f>
        <v>0</v>
      </c>
      <c r="Q771" s="215">
        <v>0.00029</v>
      </c>
      <c r="R771" s="215">
        <f>Q771*H771</f>
        <v>0.099032099999999998</v>
      </c>
      <c r="S771" s="215">
        <v>0</v>
      </c>
      <c r="T771" s="216">
        <f>S771*H771</f>
        <v>0</v>
      </c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R771" s="217" t="s">
        <v>241</v>
      </c>
      <c r="AT771" s="217" t="s">
        <v>132</v>
      </c>
      <c r="AU771" s="217" t="s">
        <v>86</v>
      </c>
      <c r="AY771" s="19" t="s">
        <v>129</v>
      </c>
      <c r="BE771" s="218">
        <f>IF(N771="základní",J771,0)</f>
        <v>0</v>
      </c>
      <c r="BF771" s="218">
        <f>IF(N771="snížená",J771,0)</f>
        <v>0</v>
      </c>
      <c r="BG771" s="218">
        <f>IF(N771="zákl. přenesená",J771,0)</f>
        <v>0</v>
      </c>
      <c r="BH771" s="218">
        <f>IF(N771="sníž. přenesená",J771,0)</f>
        <v>0</v>
      </c>
      <c r="BI771" s="218">
        <f>IF(N771="nulová",J771,0)</f>
        <v>0</v>
      </c>
      <c r="BJ771" s="19" t="s">
        <v>84</v>
      </c>
      <c r="BK771" s="218">
        <f>ROUND(I771*H771,2)</f>
        <v>0</v>
      </c>
      <c r="BL771" s="19" t="s">
        <v>241</v>
      </c>
      <c r="BM771" s="217" t="s">
        <v>1078</v>
      </c>
    </row>
    <row r="772" s="2" customFormat="1">
      <c r="A772" s="40"/>
      <c r="B772" s="41"/>
      <c r="C772" s="42"/>
      <c r="D772" s="219" t="s">
        <v>139</v>
      </c>
      <c r="E772" s="42"/>
      <c r="F772" s="220" t="s">
        <v>851</v>
      </c>
      <c r="G772" s="42"/>
      <c r="H772" s="42"/>
      <c r="I772" s="221"/>
      <c r="J772" s="42"/>
      <c r="K772" s="42"/>
      <c r="L772" s="46"/>
      <c r="M772" s="222"/>
      <c r="N772" s="223"/>
      <c r="O772" s="86"/>
      <c r="P772" s="86"/>
      <c r="Q772" s="86"/>
      <c r="R772" s="86"/>
      <c r="S772" s="86"/>
      <c r="T772" s="87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T772" s="19" t="s">
        <v>139</v>
      </c>
      <c r="AU772" s="19" t="s">
        <v>86</v>
      </c>
    </row>
    <row r="773" s="2" customFormat="1">
      <c r="A773" s="40"/>
      <c r="B773" s="41"/>
      <c r="C773" s="42"/>
      <c r="D773" s="224" t="s">
        <v>141</v>
      </c>
      <c r="E773" s="42"/>
      <c r="F773" s="225" t="s">
        <v>852</v>
      </c>
      <c r="G773" s="42"/>
      <c r="H773" s="42"/>
      <c r="I773" s="221"/>
      <c r="J773" s="42"/>
      <c r="K773" s="42"/>
      <c r="L773" s="46"/>
      <c r="M773" s="222"/>
      <c r="N773" s="223"/>
      <c r="O773" s="86"/>
      <c r="P773" s="86"/>
      <c r="Q773" s="86"/>
      <c r="R773" s="86"/>
      <c r="S773" s="86"/>
      <c r="T773" s="87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T773" s="19" t="s">
        <v>141</v>
      </c>
      <c r="AU773" s="19" t="s">
        <v>86</v>
      </c>
    </row>
    <row r="774" s="13" customFormat="1">
      <c r="A774" s="13"/>
      <c r="B774" s="226"/>
      <c r="C774" s="227"/>
      <c r="D774" s="219" t="s">
        <v>160</v>
      </c>
      <c r="E774" s="228" t="s">
        <v>21</v>
      </c>
      <c r="F774" s="229" t="s">
        <v>168</v>
      </c>
      <c r="G774" s="227"/>
      <c r="H774" s="228" t="s">
        <v>21</v>
      </c>
      <c r="I774" s="230"/>
      <c r="J774" s="227"/>
      <c r="K774" s="227"/>
      <c r="L774" s="231"/>
      <c r="M774" s="232"/>
      <c r="N774" s="233"/>
      <c r="O774" s="233"/>
      <c r="P774" s="233"/>
      <c r="Q774" s="233"/>
      <c r="R774" s="233"/>
      <c r="S774" s="233"/>
      <c r="T774" s="234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5" t="s">
        <v>160</v>
      </c>
      <c r="AU774" s="235" t="s">
        <v>86</v>
      </c>
      <c r="AV774" s="13" t="s">
        <v>84</v>
      </c>
      <c r="AW774" s="13" t="s">
        <v>36</v>
      </c>
      <c r="AX774" s="13" t="s">
        <v>76</v>
      </c>
      <c r="AY774" s="235" t="s">
        <v>129</v>
      </c>
    </row>
    <row r="775" s="14" customFormat="1">
      <c r="A775" s="14"/>
      <c r="B775" s="236"/>
      <c r="C775" s="237"/>
      <c r="D775" s="219" t="s">
        <v>160</v>
      </c>
      <c r="E775" s="238" t="s">
        <v>21</v>
      </c>
      <c r="F775" s="239" t="s">
        <v>167</v>
      </c>
      <c r="G775" s="237"/>
      <c r="H775" s="240">
        <v>17.600000000000001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6" t="s">
        <v>160</v>
      </c>
      <c r="AU775" s="246" t="s">
        <v>86</v>
      </c>
      <c r="AV775" s="14" t="s">
        <v>86</v>
      </c>
      <c r="AW775" s="14" t="s">
        <v>36</v>
      </c>
      <c r="AX775" s="14" t="s">
        <v>76</v>
      </c>
      <c r="AY775" s="246" t="s">
        <v>129</v>
      </c>
    </row>
    <row r="776" s="13" customFormat="1">
      <c r="A776" s="13"/>
      <c r="B776" s="226"/>
      <c r="C776" s="227"/>
      <c r="D776" s="219" t="s">
        <v>160</v>
      </c>
      <c r="E776" s="228" t="s">
        <v>21</v>
      </c>
      <c r="F776" s="229" t="s">
        <v>168</v>
      </c>
      <c r="G776" s="227"/>
      <c r="H776" s="228" t="s">
        <v>21</v>
      </c>
      <c r="I776" s="230"/>
      <c r="J776" s="227"/>
      <c r="K776" s="227"/>
      <c r="L776" s="231"/>
      <c r="M776" s="232"/>
      <c r="N776" s="233"/>
      <c r="O776" s="233"/>
      <c r="P776" s="233"/>
      <c r="Q776" s="233"/>
      <c r="R776" s="233"/>
      <c r="S776" s="233"/>
      <c r="T776" s="23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5" t="s">
        <v>160</v>
      </c>
      <c r="AU776" s="235" t="s">
        <v>86</v>
      </c>
      <c r="AV776" s="13" t="s">
        <v>84</v>
      </c>
      <c r="AW776" s="13" t="s">
        <v>36</v>
      </c>
      <c r="AX776" s="13" t="s">
        <v>76</v>
      </c>
      <c r="AY776" s="235" t="s">
        <v>129</v>
      </c>
    </row>
    <row r="777" s="14" customFormat="1">
      <c r="A777" s="14"/>
      <c r="B777" s="236"/>
      <c r="C777" s="237"/>
      <c r="D777" s="219" t="s">
        <v>160</v>
      </c>
      <c r="E777" s="238" t="s">
        <v>21</v>
      </c>
      <c r="F777" s="239" t="s">
        <v>871</v>
      </c>
      <c r="G777" s="237"/>
      <c r="H777" s="240">
        <v>16.989999999999998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6" t="s">
        <v>160</v>
      </c>
      <c r="AU777" s="246" t="s">
        <v>86</v>
      </c>
      <c r="AV777" s="14" t="s">
        <v>86</v>
      </c>
      <c r="AW777" s="14" t="s">
        <v>36</v>
      </c>
      <c r="AX777" s="14" t="s">
        <v>76</v>
      </c>
      <c r="AY777" s="246" t="s">
        <v>129</v>
      </c>
    </row>
    <row r="778" s="13" customFormat="1">
      <c r="A778" s="13"/>
      <c r="B778" s="226"/>
      <c r="C778" s="227"/>
      <c r="D778" s="219" t="s">
        <v>160</v>
      </c>
      <c r="E778" s="228" t="s">
        <v>21</v>
      </c>
      <c r="F778" s="229" t="s">
        <v>168</v>
      </c>
      <c r="G778" s="227"/>
      <c r="H778" s="228" t="s">
        <v>21</v>
      </c>
      <c r="I778" s="230"/>
      <c r="J778" s="227"/>
      <c r="K778" s="227"/>
      <c r="L778" s="231"/>
      <c r="M778" s="232"/>
      <c r="N778" s="233"/>
      <c r="O778" s="233"/>
      <c r="P778" s="233"/>
      <c r="Q778" s="233"/>
      <c r="R778" s="233"/>
      <c r="S778" s="233"/>
      <c r="T778" s="23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5" t="s">
        <v>160</v>
      </c>
      <c r="AU778" s="235" t="s">
        <v>86</v>
      </c>
      <c r="AV778" s="13" t="s">
        <v>84</v>
      </c>
      <c r="AW778" s="13" t="s">
        <v>36</v>
      </c>
      <c r="AX778" s="13" t="s">
        <v>76</v>
      </c>
      <c r="AY778" s="235" t="s">
        <v>129</v>
      </c>
    </row>
    <row r="779" s="14" customFormat="1">
      <c r="A779" s="14"/>
      <c r="B779" s="236"/>
      <c r="C779" s="237"/>
      <c r="D779" s="219" t="s">
        <v>160</v>
      </c>
      <c r="E779" s="238" t="s">
        <v>21</v>
      </c>
      <c r="F779" s="239" t="s">
        <v>872</v>
      </c>
      <c r="G779" s="237"/>
      <c r="H779" s="240">
        <v>14.92</v>
      </c>
      <c r="I779" s="241"/>
      <c r="J779" s="237"/>
      <c r="K779" s="237"/>
      <c r="L779" s="242"/>
      <c r="M779" s="243"/>
      <c r="N779" s="244"/>
      <c r="O779" s="244"/>
      <c r="P779" s="244"/>
      <c r="Q779" s="244"/>
      <c r="R779" s="244"/>
      <c r="S779" s="244"/>
      <c r="T779" s="245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6" t="s">
        <v>160</v>
      </c>
      <c r="AU779" s="246" t="s">
        <v>86</v>
      </c>
      <c r="AV779" s="14" t="s">
        <v>86</v>
      </c>
      <c r="AW779" s="14" t="s">
        <v>36</v>
      </c>
      <c r="AX779" s="14" t="s">
        <v>76</v>
      </c>
      <c r="AY779" s="246" t="s">
        <v>129</v>
      </c>
    </row>
    <row r="780" s="13" customFormat="1">
      <c r="A780" s="13"/>
      <c r="B780" s="226"/>
      <c r="C780" s="227"/>
      <c r="D780" s="219" t="s">
        <v>160</v>
      </c>
      <c r="E780" s="228" t="s">
        <v>21</v>
      </c>
      <c r="F780" s="229" t="s">
        <v>163</v>
      </c>
      <c r="G780" s="227"/>
      <c r="H780" s="228" t="s">
        <v>21</v>
      </c>
      <c r="I780" s="230"/>
      <c r="J780" s="227"/>
      <c r="K780" s="227"/>
      <c r="L780" s="231"/>
      <c r="M780" s="232"/>
      <c r="N780" s="233"/>
      <c r="O780" s="233"/>
      <c r="P780" s="233"/>
      <c r="Q780" s="233"/>
      <c r="R780" s="233"/>
      <c r="S780" s="233"/>
      <c r="T780" s="23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5" t="s">
        <v>160</v>
      </c>
      <c r="AU780" s="235" t="s">
        <v>86</v>
      </c>
      <c r="AV780" s="13" t="s">
        <v>84</v>
      </c>
      <c r="AW780" s="13" t="s">
        <v>36</v>
      </c>
      <c r="AX780" s="13" t="s">
        <v>76</v>
      </c>
      <c r="AY780" s="235" t="s">
        <v>129</v>
      </c>
    </row>
    <row r="781" s="14" customFormat="1">
      <c r="A781" s="14"/>
      <c r="B781" s="236"/>
      <c r="C781" s="237"/>
      <c r="D781" s="219" t="s">
        <v>160</v>
      </c>
      <c r="E781" s="238" t="s">
        <v>21</v>
      </c>
      <c r="F781" s="239" t="s">
        <v>873</v>
      </c>
      <c r="G781" s="237"/>
      <c r="H781" s="240">
        <v>8.5999999999999996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46" t="s">
        <v>160</v>
      </c>
      <c r="AU781" s="246" t="s">
        <v>86</v>
      </c>
      <c r="AV781" s="14" t="s">
        <v>86</v>
      </c>
      <c r="AW781" s="14" t="s">
        <v>36</v>
      </c>
      <c r="AX781" s="14" t="s">
        <v>76</v>
      </c>
      <c r="AY781" s="246" t="s">
        <v>129</v>
      </c>
    </row>
    <row r="782" s="13" customFormat="1">
      <c r="A782" s="13"/>
      <c r="B782" s="226"/>
      <c r="C782" s="227"/>
      <c r="D782" s="219" t="s">
        <v>160</v>
      </c>
      <c r="E782" s="228" t="s">
        <v>21</v>
      </c>
      <c r="F782" s="229" t="s">
        <v>163</v>
      </c>
      <c r="G782" s="227"/>
      <c r="H782" s="228" t="s">
        <v>21</v>
      </c>
      <c r="I782" s="230"/>
      <c r="J782" s="227"/>
      <c r="K782" s="227"/>
      <c r="L782" s="231"/>
      <c r="M782" s="232"/>
      <c r="N782" s="233"/>
      <c r="O782" s="233"/>
      <c r="P782" s="233"/>
      <c r="Q782" s="233"/>
      <c r="R782" s="233"/>
      <c r="S782" s="233"/>
      <c r="T782" s="23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5" t="s">
        <v>160</v>
      </c>
      <c r="AU782" s="235" t="s">
        <v>86</v>
      </c>
      <c r="AV782" s="13" t="s">
        <v>84</v>
      </c>
      <c r="AW782" s="13" t="s">
        <v>36</v>
      </c>
      <c r="AX782" s="13" t="s">
        <v>76</v>
      </c>
      <c r="AY782" s="235" t="s">
        <v>129</v>
      </c>
    </row>
    <row r="783" s="14" customFormat="1">
      <c r="A783" s="14"/>
      <c r="B783" s="236"/>
      <c r="C783" s="237"/>
      <c r="D783" s="219" t="s">
        <v>160</v>
      </c>
      <c r="E783" s="238" t="s">
        <v>21</v>
      </c>
      <c r="F783" s="239" t="s">
        <v>874</v>
      </c>
      <c r="G783" s="237"/>
      <c r="H783" s="240">
        <v>6.7599999999999998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6" t="s">
        <v>160</v>
      </c>
      <c r="AU783" s="246" t="s">
        <v>86</v>
      </c>
      <c r="AV783" s="14" t="s">
        <v>86</v>
      </c>
      <c r="AW783" s="14" t="s">
        <v>36</v>
      </c>
      <c r="AX783" s="14" t="s">
        <v>76</v>
      </c>
      <c r="AY783" s="246" t="s">
        <v>129</v>
      </c>
    </row>
    <row r="784" s="13" customFormat="1">
      <c r="A784" s="13"/>
      <c r="B784" s="226"/>
      <c r="C784" s="227"/>
      <c r="D784" s="219" t="s">
        <v>160</v>
      </c>
      <c r="E784" s="228" t="s">
        <v>21</v>
      </c>
      <c r="F784" s="229" t="s">
        <v>875</v>
      </c>
      <c r="G784" s="227"/>
      <c r="H784" s="228" t="s">
        <v>21</v>
      </c>
      <c r="I784" s="230"/>
      <c r="J784" s="227"/>
      <c r="K784" s="227"/>
      <c r="L784" s="231"/>
      <c r="M784" s="232"/>
      <c r="N784" s="233"/>
      <c r="O784" s="233"/>
      <c r="P784" s="233"/>
      <c r="Q784" s="233"/>
      <c r="R784" s="233"/>
      <c r="S784" s="233"/>
      <c r="T784" s="23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5" t="s">
        <v>160</v>
      </c>
      <c r="AU784" s="235" t="s">
        <v>86</v>
      </c>
      <c r="AV784" s="13" t="s">
        <v>84</v>
      </c>
      <c r="AW784" s="13" t="s">
        <v>36</v>
      </c>
      <c r="AX784" s="13" t="s">
        <v>76</v>
      </c>
      <c r="AY784" s="235" t="s">
        <v>129</v>
      </c>
    </row>
    <row r="785" s="14" customFormat="1">
      <c r="A785" s="14"/>
      <c r="B785" s="236"/>
      <c r="C785" s="237"/>
      <c r="D785" s="219" t="s">
        <v>160</v>
      </c>
      <c r="E785" s="238" t="s">
        <v>21</v>
      </c>
      <c r="F785" s="239" t="s">
        <v>876</v>
      </c>
      <c r="G785" s="237"/>
      <c r="H785" s="240">
        <v>17.719999999999999</v>
      </c>
      <c r="I785" s="241"/>
      <c r="J785" s="237"/>
      <c r="K785" s="237"/>
      <c r="L785" s="242"/>
      <c r="M785" s="243"/>
      <c r="N785" s="244"/>
      <c r="O785" s="244"/>
      <c r="P785" s="244"/>
      <c r="Q785" s="244"/>
      <c r="R785" s="244"/>
      <c r="S785" s="244"/>
      <c r="T785" s="24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46" t="s">
        <v>160</v>
      </c>
      <c r="AU785" s="246" t="s">
        <v>86</v>
      </c>
      <c r="AV785" s="14" t="s">
        <v>86</v>
      </c>
      <c r="AW785" s="14" t="s">
        <v>36</v>
      </c>
      <c r="AX785" s="14" t="s">
        <v>76</v>
      </c>
      <c r="AY785" s="246" t="s">
        <v>129</v>
      </c>
    </row>
    <row r="786" s="13" customFormat="1">
      <c r="A786" s="13"/>
      <c r="B786" s="226"/>
      <c r="C786" s="227"/>
      <c r="D786" s="219" t="s">
        <v>160</v>
      </c>
      <c r="E786" s="228" t="s">
        <v>21</v>
      </c>
      <c r="F786" s="229" t="s">
        <v>877</v>
      </c>
      <c r="G786" s="227"/>
      <c r="H786" s="228" t="s">
        <v>21</v>
      </c>
      <c r="I786" s="230"/>
      <c r="J786" s="227"/>
      <c r="K786" s="227"/>
      <c r="L786" s="231"/>
      <c r="M786" s="232"/>
      <c r="N786" s="233"/>
      <c r="O786" s="233"/>
      <c r="P786" s="233"/>
      <c r="Q786" s="233"/>
      <c r="R786" s="233"/>
      <c r="S786" s="233"/>
      <c r="T786" s="234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5" t="s">
        <v>160</v>
      </c>
      <c r="AU786" s="235" t="s">
        <v>86</v>
      </c>
      <c r="AV786" s="13" t="s">
        <v>84</v>
      </c>
      <c r="AW786" s="13" t="s">
        <v>36</v>
      </c>
      <c r="AX786" s="13" t="s">
        <v>76</v>
      </c>
      <c r="AY786" s="235" t="s">
        <v>129</v>
      </c>
    </row>
    <row r="787" s="14" customFormat="1">
      <c r="A787" s="14"/>
      <c r="B787" s="236"/>
      <c r="C787" s="237"/>
      <c r="D787" s="219" t="s">
        <v>160</v>
      </c>
      <c r="E787" s="238" t="s">
        <v>21</v>
      </c>
      <c r="F787" s="239" t="s">
        <v>878</v>
      </c>
      <c r="G787" s="237"/>
      <c r="H787" s="240">
        <v>11.68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46" t="s">
        <v>160</v>
      </c>
      <c r="AU787" s="246" t="s">
        <v>86</v>
      </c>
      <c r="AV787" s="14" t="s">
        <v>86</v>
      </c>
      <c r="AW787" s="14" t="s">
        <v>36</v>
      </c>
      <c r="AX787" s="14" t="s">
        <v>76</v>
      </c>
      <c r="AY787" s="246" t="s">
        <v>129</v>
      </c>
    </row>
    <row r="788" s="13" customFormat="1">
      <c r="A788" s="13"/>
      <c r="B788" s="226"/>
      <c r="C788" s="227"/>
      <c r="D788" s="219" t="s">
        <v>160</v>
      </c>
      <c r="E788" s="228" t="s">
        <v>21</v>
      </c>
      <c r="F788" s="229" t="s">
        <v>166</v>
      </c>
      <c r="G788" s="227"/>
      <c r="H788" s="228" t="s">
        <v>21</v>
      </c>
      <c r="I788" s="230"/>
      <c r="J788" s="227"/>
      <c r="K788" s="227"/>
      <c r="L788" s="231"/>
      <c r="M788" s="232"/>
      <c r="N788" s="233"/>
      <c r="O788" s="233"/>
      <c r="P788" s="233"/>
      <c r="Q788" s="233"/>
      <c r="R788" s="233"/>
      <c r="S788" s="233"/>
      <c r="T788" s="23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5" t="s">
        <v>160</v>
      </c>
      <c r="AU788" s="235" t="s">
        <v>86</v>
      </c>
      <c r="AV788" s="13" t="s">
        <v>84</v>
      </c>
      <c r="AW788" s="13" t="s">
        <v>36</v>
      </c>
      <c r="AX788" s="13" t="s">
        <v>76</v>
      </c>
      <c r="AY788" s="235" t="s">
        <v>129</v>
      </c>
    </row>
    <row r="789" s="14" customFormat="1">
      <c r="A789" s="14"/>
      <c r="B789" s="236"/>
      <c r="C789" s="237"/>
      <c r="D789" s="219" t="s">
        <v>160</v>
      </c>
      <c r="E789" s="238" t="s">
        <v>21</v>
      </c>
      <c r="F789" s="239" t="s">
        <v>879</v>
      </c>
      <c r="G789" s="237"/>
      <c r="H789" s="240">
        <v>34.280000000000001</v>
      </c>
      <c r="I789" s="241"/>
      <c r="J789" s="237"/>
      <c r="K789" s="237"/>
      <c r="L789" s="242"/>
      <c r="M789" s="243"/>
      <c r="N789" s="244"/>
      <c r="O789" s="244"/>
      <c r="P789" s="244"/>
      <c r="Q789" s="244"/>
      <c r="R789" s="244"/>
      <c r="S789" s="244"/>
      <c r="T789" s="245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6" t="s">
        <v>160</v>
      </c>
      <c r="AU789" s="246" t="s">
        <v>86</v>
      </c>
      <c r="AV789" s="14" t="s">
        <v>86</v>
      </c>
      <c r="AW789" s="14" t="s">
        <v>36</v>
      </c>
      <c r="AX789" s="14" t="s">
        <v>76</v>
      </c>
      <c r="AY789" s="246" t="s">
        <v>129</v>
      </c>
    </row>
    <row r="790" s="13" customFormat="1">
      <c r="A790" s="13"/>
      <c r="B790" s="226"/>
      <c r="C790" s="227"/>
      <c r="D790" s="219" t="s">
        <v>160</v>
      </c>
      <c r="E790" s="228" t="s">
        <v>21</v>
      </c>
      <c r="F790" s="229" t="s">
        <v>875</v>
      </c>
      <c r="G790" s="227"/>
      <c r="H790" s="228" t="s">
        <v>21</v>
      </c>
      <c r="I790" s="230"/>
      <c r="J790" s="227"/>
      <c r="K790" s="227"/>
      <c r="L790" s="231"/>
      <c r="M790" s="232"/>
      <c r="N790" s="233"/>
      <c r="O790" s="233"/>
      <c r="P790" s="233"/>
      <c r="Q790" s="233"/>
      <c r="R790" s="233"/>
      <c r="S790" s="233"/>
      <c r="T790" s="23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5" t="s">
        <v>160</v>
      </c>
      <c r="AU790" s="235" t="s">
        <v>86</v>
      </c>
      <c r="AV790" s="13" t="s">
        <v>84</v>
      </c>
      <c r="AW790" s="13" t="s">
        <v>36</v>
      </c>
      <c r="AX790" s="13" t="s">
        <v>76</v>
      </c>
      <c r="AY790" s="235" t="s">
        <v>129</v>
      </c>
    </row>
    <row r="791" s="14" customFormat="1">
      <c r="A791" s="14"/>
      <c r="B791" s="236"/>
      <c r="C791" s="237"/>
      <c r="D791" s="219" t="s">
        <v>160</v>
      </c>
      <c r="E791" s="238" t="s">
        <v>21</v>
      </c>
      <c r="F791" s="239" t="s">
        <v>880</v>
      </c>
      <c r="G791" s="237"/>
      <c r="H791" s="240">
        <v>19.350000000000001</v>
      </c>
      <c r="I791" s="241"/>
      <c r="J791" s="237"/>
      <c r="K791" s="237"/>
      <c r="L791" s="242"/>
      <c r="M791" s="243"/>
      <c r="N791" s="244"/>
      <c r="O791" s="244"/>
      <c r="P791" s="244"/>
      <c r="Q791" s="244"/>
      <c r="R791" s="244"/>
      <c r="S791" s="244"/>
      <c r="T791" s="24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46" t="s">
        <v>160</v>
      </c>
      <c r="AU791" s="246" t="s">
        <v>86</v>
      </c>
      <c r="AV791" s="14" t="s">
        <v>86</v>
      </c>
      <c r="AW791" s="14" t="s">
        <v>36</v>
      </c>
      <c r="AX791" s="14" t="s">
        <v>76</v>
      </c>
      <c r="AY791" s="246" t="s">
        <v>129</v>
      </c>
    </row>
    <row r="792" s="13" customFormat="1">
      <c r="A792" s="13"/>
      <c r="B792" s="226"/>
      <c r="C792" s="227"/>
      <c r="D792" s="219" t="s">
        <v>160</v>
      </c>
      <c r="E792" s="228" t="s">
        <v>21</v>
      </c>
      <c r="F792" s="229" t="s">
        <v>875</v>
      </c>
      <c r="G792" s="227"/>
      <c r="H792" s="228" t="s">
        <v>21</v>
      </c>
      <c r="I792" s="230"/>
      <c r="J792" s="227"/>
      <c r="K792" s="227"/>
      <c r="L792" s="231"/>
      <c r="M792" s="232"/>
      <c r="N792" s="233"/>
      <c r="O792" s="233"/>
      <c r="P792" s="233"/>
      <c r="Q792" s="233"/>
      <c r="R792" s="233"/>
      <c r="S792" s="233"/>
      <c r="T792" s="23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5" t="s">
        <v>160</v>
      </c>
      <c r="AU792" s="235" t="s">
        <v>86</v>
      </c>
      <c r="AV792" s="13" t="s">
        <v>84</v>
      </c>
      <c r="AW792" s="13" t="s">
        <v>36</v>
      </c>
      <c r="AX792" s="13" t="s">
        <v>76</v>
      </c>
      <c r="AY792" s="235" t="s">
        <v>129</v>
      </c>
    </row>
    <row r="793" s="14" customFormat="1">
      <c r="A793" s="14"/>
      <c r="B793" s="236"/>
      <c r="C793" s="237"/>
      <c r="D793" s="219" t="s">
        <v>160</v>
      </c>
      <c r="E793" s="238" t="s">
        <v>21</v>
      </c>
      <c r="F793" s="239" t="s">
        <v>881</v>
      </c>
      <c r="G793" s="237"/>
      <c r="H793" s="240">
        <v>11.449999999999999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6" t="s">
        <v>160</v>
      </c>
      <c r="AU793" s="246" t="s">
        <v>86</v>
      </c>
      <c r="AV793" s="14" t="s">
        <v>86</v>
      </c>
      <c r="AW793" s="14" t="s">
        <v>36</v>
      </c>
      <c r="AX793" s="14" t="s">
        <v>76</v>
      </c>
      <c r="AY793" s="246" t="s">
        <v>129</v>
      </c>
    </row>
    <row r="794" s="13" customFormat="1">
      <c r="A794" s="13"/>
      <c r="B794" s="226"/>
      <c r="C794" s="227"/>
      <c r="D794" s="219" t="s">
        <v>160</v>
      </c>
      <c r="E794" s="228" t="s">
        <v>21</v>
      </c>
      <c r="F794" s="229" t="s">
        <v>875</v>
      </c>
      <c r="G794" s="227"/>
      <c r="H794" s="228" t="s">
        <v>21</v>
      </c>
      <c r="I794" s="230"/>
      <c r="J794" s="227"/>
      <c r="K794" s="227"/>
      <c r="L794" s="231"/>
      <c r="M794" s="232"/>
      <c r="N794" s="233"/>
      <c r="O794" s="233"/>
      <c r="P794" s="233"/>
      <c r="Q794" s="233"/>
      <c r="R794" s="233"/>
      <c r="S794" s="233"/>
      <c r="T794" s="23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5" t="s">
        <v>160</v>
      </c>
      <c r="AU794" s="235" t="s">
        <v>86</v>
      </c>
      <c r="AV794" s="13" t="s">
        <v>84</v>
      </c>
      <c r="AW794" s="13" t="s">
        <v>36</v>
      </c>
      <c r="AX794" s="13" t="s">
        <v>76</v>
      </c>
      <c r="AY794" s="235" t="s">
        <v>129</v>
      </c>
    </row>
    <row r="795" s="14" customFormat="1">
      <c r="A795" s="14"/>
      <c r="B795" s="236"/>
      <c r="C795" s="237"/>
      <c r="D795" s="219" t="s">
        <v>160</v>
      </c>
      <c r="E795" s="238" t="s">
        <v>21</v>
      </c>
      <c r="F795" s="239" t="s">
        <v>882</v>
      </c>
      <c r="G795" s="237"/>
      <c r="H795" s="240">
        <v>17.739999999999998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6" t="s">
        <v>160</v>
      </c>
      <c r="AU795" s="246" t="s">
        <v>86</v>
      </c>
      <c r="AV795" s="14" t="s">
        <v>86</v>
      </c>
      <c r="AW795" s="14" t="s">
        <v>36</v>
      </c>
      <c r="AX795" s="14" t="s">
        <v>76</v>
      </c>
      <c r="AY795" s="246" t="s">
        <v>129</v>
      </c>
    </row>
    <row r="796" s="13" customFormat="1">
      <c r="A796" s="13"/>
      <c r="B796" s="226"/>
      <c r="C796" s="227"/>
      <c r="D796" s="219" t="s">
        <v>160</v>
      </c>
      <c r="E796" s="228" t="s">
        <v>21</v>
      </c>
      <c r="F796" s="229" t="s">
        <v>875</v>
      </c>
      <c r="G796" s="227"/>
      <c r="H796" s="228" t="s">
        <v>21</v>
      </c>
      <c r="I796" s="230"/>
      <c r="J796" s="227"/>
      <c r="K796" s="227"/>
      <c r="L796" s="231"/>
      <c r="M796" s="232"/>
      <c r="N796" s="233"/>
      <c r="O796" s="233"/>
      <c r="P796" s="233"/>
      <c r="Q796" s="233"/>
      <c r="R796" s="233"/>
      <c r="S796" s="233"/>
      <c r="T796" s="23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5" t="s">
        <v>160</v>
      </c>
      <c r="AU796" s="235" t="s">
        <v>86</v>
      </c>
      <c r="AV796" s="13" t="s">
        <v>84</v>
      </c>
      <c r="AW796" s="13" t="s">
        <v>36</v>
      </c>
      <c r="AX796" s="13" t="s">
        <v>76</v>
      </c>
      <c r="AY796" s="235" t="s">
        <v>129</v>
      </c>
    </row>
    <row r="797" s="14" customFormat="1">
      <c r="A797" s="14"/>
      <c r="B797" s="236"/>
      <c r="C797" s="237"/>
      <c r="D797" s="219" t="s">
        <v>160</v>
      </c>
      <c r="E797" s="238" t="s">
        <v>21</v>
      </c>
      <c r="F797" s="239" t="s">
        <v>883</v>
      </c>
      <c r="G797" s="237"/>
      <c r="H797" s="240">
        <v>11.529999999999999</v>
      </c>
      <c r="I797" s="241"/>
      <c r="J797" s="237"/>
      <c r="K797" s="237"/>
      <c r="L797" s="242"/>
      <c r="M797" s="243"/>
      <c r="N797" s="244"/>
      <c r="O797" s="244"/>
      <c r="P797" s="244"/>
      <c r="Q797" s="244"/>
      <c r="R797" s="244"/>
      <c r="S797" s="244"/>
      <c r="T797" s="245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46" t="s">
        <v>160</v>
      </c>
      <c r="AU797" s="246" t="s">
        <v>86</v>
      </c>
      <c r="AV797" s="14" t="s">
        <v>86</v>
      </c>
      <c r="AW797" s="14" t="s">
        <v>36</v>
      </c>
      <c r="AX797" s="14" t="s">
        <v>76</v>
      </c>
      <c r="AY797" s="246" t="s">
        <v>129</v>
      </c>
    </row>
    <row r="798" s="13" customFormat="1">
      <c r="A798" s="13"/>
      <c r="B798" s="226"/>
      <c r="C798" s="227"/>
      <c r="D798" s="219" t="s">
        <v>160</v>
      </c>
      <c r="E798" s="228" t="s">
        <v>21</v>
      </c>
      <c r="F798" s="229" t="s">
        <v>875</v>
      </c>
      <c r="G798" s="227"/>
      <c r="H798" s="228" t="s">
        <v>21</v>
      </c>
      <c r="I798" s="230"/>
      <c r="J798" s="227"/>
      <c r="K798" s="227"/>
      <c r="L798" s="231"/>
      <c r="M798" s="232"/>
      <c r="N798" s="233"/>
      <c r="O798" s="233"/>
      <c r="P798" s="233"/>
      <c r="Q798" s="233"/>
      <c r="R798" s="233"/>
      <c r="S798" s="233"/>
      <c r="T798" s="23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5" t="s">
        <v>160</v>
      </c>
      <c r="AU798" s="235" t="s">
        <v>86</v>
      </c>
      <c r="AV798" s="13" t="s">
        <v>84</v>
      </c>
      <c r="AW798" s="13" t="s">
        <v>36</v>
      </c>
      <c r="AX798" s="13" t="s">
        <v>76</v>
      </c>
      <c r="AY798" s="235" t="s">
        <v>129</v>
      </c>
    </row>
    <row r="799" s="14" customFormat="1">
      <c r="A799" s="14"/>
      <c r="B799" s="236"/>
      <c r="C799" s="237"/>
      <c r="D799" s="219" t="s">
        <v>160</v>
      </c>
      <c r="E799" s="238" t="s">
        <v>21</v>
      </c>
      <c r="F799" s="239" t="s">
        <v>884</v>
      </c>
      <c r="G799" s="237"/>
      <c r="H799" s="240">
        <v>23.719999999999999</v>
      </c>
      <c r="I799" s="241"/>
      <c r="J799" s="237"/>
      <c r="K799" s="237"/>
      <c r="L799" s="242"/>
      <c r="M799" s="243"/>
      <c r="N799" s="244"/>
      <c r="O799" s="244"/>
      <c r="P799" s="244"/>
      <c r="Q799" s="244"/>
      <c r="R799" s="244"/>
      <c r="S799" s="244"/>
      <c r="T799" s="245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46" t="s">
        <v>160</v>
      </c>
      <c r="AU799" s="246" t="s">
        <v>86</v>
      </c>
      <c r="AV799" s="14" t="s">
        <v>86</v>
      </c>
      <c r="AW799" s="14" t="s">
        <v>36</v>
      </c>
      <c r="AX799" s="14" t="s">
        <v>76</v>
      </c>
      <c r="AY799" s="246" t="s">
        <v>129</v>
      </c>
    </row>
    <row r="800" s="13" customFormat="1">
      <c r="A800" s="13"/>
      <c r="B800" s="226"/>
      <c r="C800" s="227"/>
      <c r="D800" s="219" t="s">
        <v>160</v>
      </c>
      <c r="E800" s="228" t="s">
        <v>21</v>
      </c>
      <c r="F800" s="229" t="s">
        <v>171</v>
      </c>
      <c r="G800" s="227"/>
      <c r="H800" s="228" t="s">
        <v>21</v>
      </c>
      <c r="I800" s="230"/>
      <c r="J800" s="227"/>
      <c r="K800" s="227"/>
      <c r="L800" s="231"/>
      <c r="M800" s="232"/>
      <c r="N800" s="233"/>
      <c r="O800" s="233"/>
      <c r="P800" s="233"/>
      <c r="Q800" s="233"/>
      <c r="R800" s="233"/>
      <c r="S800" s="233"/>
      <c r="T800" s="234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5" t="s">
        <v>160</v>
      </c>
      <c r="AU800" s="235" t="s">
        <v>86</v>
      </c>
      <c r="AV800" s="13" t="s">
        <v>84</v>
      </c>
      <c r="AW800" s="13" t="s">
        <v>36</v>
      </c>
      <c r="AX800" s="13" t="s">
        <v>76</v>
      </c>
      <c r="AY800" s="235" t="s">
        <v>129</v>
      </c>
    </row>
    <row r="801" s="14" customFormat="1">
      <c r="A801" s="14"/>
      <c r="B801" s="236"/>
      <c r="C801" s="237"/>
      <c r="D801" s="219" t="s">
        <v>160</v>
      </c>
      <c r="E801" s="238" t="s">
        <v>21</v>
      </c>
      <c r="F801" s="239" t="s">
        <v>883</v>
      </c>
      <c r="G801" s="237"/>
      <c r="H801" s="240">
        <v>11.529999999999999</v>
      </c>
      <c r="I801" s="241"/>
      <c r="J801" s="237"/>
      <c r="K801" s="237"/>
      <c r="L801" s="242"/>
      <c r="M801" s="243"/>
      <c r="N801" s="244"/>
      <c r="O801" s="244"/>
      <c r="P801" s="244"/>
      <c r="Q801" s="244"/>
      <c r="R801" s="244"/>
      <c r="S801" s="244"/>
      <c r="T801" s="245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6" t="s">
        <v>160</v>
      </c>
      <c r="AU801" s="246" t="s">
        <v>86</v>
      </c>
      <c r="AV801" s="14" t="s">
        <v>86</v>
      </c>
      <c r="AW801" s="14" t="s">
        <v>36</v>
      </c>
      <c r="AX801" s="14" t="s">
        <v>76</v>
      </c>
      <c r="AY801" s="246" t="s">
        <v>129</v>
      </c>
    </row>
    <row r="802" s="13" customFormat="1">
      <c r="A802" s="13"/>
      <c r="B802" s="226"/>
      <c r="C802" s="227"/>
      <c r="D802" s="219" t="s">
        <v>160</v>
      </c>
      <c r="E802" s="228" t="s">
        <v>21</v>
      </c>
      <c r="F802" s="229" t="s">
        <v>885</v>
      </c>
      <c r="G802" s="227"/>
      <c r="H802" s="228" t="s">
        <v>21</v>
      </c>
      <c r="I802" s="230"/>
      <c r="J802" s="227"/>
      <c r="K802" s="227"/>
      <c r="L802" s="231"/>
      <c r="M802" s="232"/>
      <c r="N802" s="233"/>
      <c r="O802" s="233"/>
      <c r="P802" s="233"/>
      <c r="Q802" s="233"/>
      <c r="R802" s="233"/>
      <c r="S802" s="233"/>
      <c r="T802" s="23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5" t="s">
        <v>160</v>
      </c>
      <c r="AU802" s="235" t="s">
        <v>86</v>
      </c>
      <c r="AV802" s="13" t="s">
        <v>84</v>
      </c>
      <c r="AW802" s="13" t="s">
        <v>36</v>
      </c>
      <c r="AX802" s="13" t="s">
        <v>76</v>
      </c>
      <c r="AY802" s="235" t="s">
        <v>129</v>
      </c>
    </row>
    <row r="803" s="14" customFormat="1">
      <c r="A803" s="14"/>
      <c r="B803" s="236"/>
      <c r="C803" s="237"/>
      <c r="D803" s="219" t="s">
        <v>160</v>
      </c>
      <c r="E803" s="238" t="s">
        <v>21</v>
      </c>
      <c r="F803" s="239" t="s">
        <v>886</v>
      </c>
      <c r="G803" s="237"/>
      <c r="H803" s="240">
        <v>17.66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6" t="s">
        <v>160</v>
      </c>
      <c r="AU803" s="246" t="s">
        <v>86</v>
      </c>
      <c r="AV803" s="14" t="s">
        <v>86</v>
      </c>
      <c r="AW803" s="14" t="s">
        <v>36</v>
      </c>
      <c r="AX803" s="14" t="s">
        <v>76</v>
      </c>
      <c r="AY803" s="246" t="s">
        <v>129</v>
      </c>
    </row>
    <row r="804" s="13" customFormat="1">
      <c r="A804" s="13"/>
      <c r="B804" s="226"/>
      <c r="C804" s="227"/>
      <c r="D804" s="219" t="s">
        <v>160</v>
      </c>
      <c r="E804" s="228" t="s">
        <v>21</v>
      </c>
      <c r="F804" s="229" t="s">
        <v>885</v>
      </c>
      <c r="G804" s="227"/>
      <c r="H804" s="228" t="s">
        <v>21</v>
      </c>
      <c r="I804" s="230"/>
      <c r="J804" s="227"/>
      <c r="K804" s="227"/>
      <c r="L804" s="231"/>
      <c r="M804" s="232"/>
      <c r="N804" s="233"/>
      <c r="O804" s="233"/>
      <c r="P804" s="233"/>
      <c r="Q804" s="233"/>
      <c r="R804" s="233"/>
      <c r="S804" s="233"/>
      <c r="T804" s="23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5" t="s">
        <v>160</v>
      </c>
      <c r="AU804" s="235" t="s">
        <v>86</v>
      </c>
      <c r="AV804" s="13" t="s">
        <v>84</v>
      </c>
      <c r="AW804" s="13" t="s">
        <v>36</v>
      </c>
      <c r="AX804" s="13" t="s">
        <v>76</v>
      </c>
      <c r="AY804" s="235" t="s">
        <v>129</v>
      </c>
    </row>
    <row r="805" s="14" customFormat="1">
      <c r="A805" s="14"/>
      <c r="B805" s="236"/>
      <c r="C805" s="237"/>
      <c r="D805" s="219" t="s">
        <v>160</v>
      </c>
      <c r="E805" s="238" t="s">
        <v>21</v>
      </c>
      <c r="F805" s="239" t="s">
        <v>887</v>
      </c>
      <c r="G805" s="237"/>
      <c r="H805" s="240">
        <v>31.359999999999999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46" t="s">
        <v>160</v>
      </c>
      <c r="AU805" s="246" t="s">
        <v>86</v>
      </c>
      <c r="AV805" s="14" t="s">
        <v>86</v>
      </c>
      <c r="AW805" s="14" t="s">
        <v>36</v>
      </c>
      <c r="AX805" s="14" t="s">
        <v>76</v>
      </c>
      <c r="AY805" s="246" t="s">
        <v>129</v>
      </c>
    </row>
    <row r="806" s="13" customFormat="1">
      <c r="A806" s="13"/>
      <c r="B806" s="226"/>
      <c r="C806" s="227"/>
      <c r="D806" s="219" t="s">
        <v>160</v>
      </c>
      <c r="E806" s="228" t="s">
        <v>21</v>
      </c>
      <c r="F806" s="229" t="s">
        <v>171</v>
      </c>
      <c r="G806" s="227"/>
      <c r="H806" s="228" t="s">
        <v>21</v>
      </c>
      <c r="I806" s="230"/>
      <c r="J806" s="227"/>
      <c r="K806" s="227"/>
      <c r="L806" s="231"/>
      <c r="M806" s="232"/>
      <c r="N806" s="233"/>
      <c r="O806" s="233"/>
      <c r="P806" s="233"/>
      <c r="Q806" s="233"/>
      <c r="R806" s="233"/>
      <c r="S806" s="233"/>
      <c r="T806" s="234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5" t="s">
        <v>160</v>
      </c>
      <c r="AU806" s="235" t="s">
        <v>86</v>
      </c>
      <c r="AV806" s="13" t="s">
        <v>84</v>
      </c>
      <c r="AW806" s="13" t="s">
        <v>36</v>
      </c>
      <c r="AX806" s="13" t="s">
        <v>76</v>
      </c>
      <c r="AY806" s="235" t="s">
        <v>129</v>
      </c>
    </row>
    <row r="807" s="14" customFormat="1">
      <c r="A807" s="14"/>
      <c r="B807" s="236"/>
      <c r="C807" s="237"/>
      <c r="D807" s="219" t="s">
        <v>160</v>
      </c>
      <c r="E807" s="238" t="s">
        <v>21</v>
      </c>
      <c r="F807" s="239" t="s">
        <v>888</v>
      </c>
      <c r="G807" s="237"/>
      <c r="H807" s="240">
        <v>19.420000000000002</v>
      </c>
      <c r="I807" s="241"/>
      <c r="J807" s="237"/>
      <c r="K807" s="237"/>
      <c r="L807" s="242"/>
      <c r="M807" s="243"/>
      <c r="N807" s="244"/>
      <c r="O807" s="244"/>
      <c r="P807" s="244"/>
      <c r="Q807" s="244"/>
      <c r="R807" s="244"/>
      <c r="S807" s="244"/>
      <c r="T807" s="245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46" t="s">
        <v>160</v>
      </c>
      <c r="AU807" s="246" t="s">
        <v>86</v>
      </c>
      <c r="AV807" s="14" t="s">
        <v>86</v>
      </c>
      <c r="AW807" s="14" t="s">
        <v>36</v>
      </c>
      <c r="AX807" s="14" t="s">
        <v>76</v>
      </c>
      <c r="AY807" s="246" t="s">
        <v>129</v>
      </c>
    </row>
    <row r="808" s="13" customFormat="1">
      <c r="A808" s="13"/>
      <c r="B808" s="226"/>
      <c r="C808" s="227"/>
      <c r="D808" s="219" t="s">
        <v>160</v>
      </c>
      <c r="E808" s="228" t="s">
        <v>21</v>
      </c>
      <c r="F808" s="229" t="s">
        <v>179</v>
      </c>
      <c r="G808" s="227"/>
      <c r="H808" s="228" t="s">
        <v>21</v>
      </c>
      <c r="I808" s="230"/>
      <c r="J808" s="227"/>
      <c r="K808" s="227"/>
      <c r="L808" s="231"/>
      <c r="M808" s="232"/>
      <c r="N808" s="233"/>
      <c r="O808" s="233"/>
      <c r="P808" s="233"/>
      <c r="Q808" s="233"/>
      <c r="R808" s="233"/>
      <c r="S808" s="233"/>
      <c r="T808" s="23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5" t="s">
        <v>160</v>
      </c>
      <c r="AU808" s="235" t="s">
        <v>86</v>
      </c>
      <c r="AV808" s="13" t="s">
        <v>84</v>
      </c>
      <c r="AW808" s="13" t="s">
        <v>36</v>
      </c>
      <c r="AX808" s="13" t="s">
        <v>76</v>
      </c>
      <c r="AY808" s="235" t="s">
        <v>129</v>
      </c>
    </row>
    <row r="809" s="14" customFormat="1">
      <c r="A809" s="14"/>
      <c r="B809" s="236"/>
      <c r="C809" s="237"/>
      <c r="D809" s="219" t="s">
        <v>160</v>
      </c>
      <c r="E809" s="238" t="s">
        <v>21</v>
      </c>
      <c r="F809" s="239" t="s">
        <v>889</v>
      </c>
      <c r="G809" s="237"/>
      <c r="H809" s="240">
        <v>2.5800000000000001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6" t="s">
        <v>160</v>
      </c>
      <c r="AU809" s="246" t="s">
        <v>86</v>
      </c>
      <c r="AV809" s="14" t="s">
        <v>86</v>
      </c>
      <c r="AW809" s="14" t="s">
        <v>36</v>
      </c>
      <c r="AX809" s="14" t="s">
        <v>76</v>
      </c>
      <c r="AY809" s="246" t="s">
        <v>129</v>
      </c>
    </row>
    <row r="810" s="13" customFormat="1">
      <c r="A810" s="13"/>
      <c r="B810" s="226"/>
      <c r="C810" s="227"/>
      <c r="D810" s="219" t="s">
        <v>160</v>
      </c>
      <c r="E810" s="228" t="s">
        <v>21</v>
      </c>
      <c r="F810" s="229" t="s">
        <v>890</v>
      </c>
      <c r="G810" s="227"/>
      <c r="H810" s="228" t="s">
        <v>21</v>
      </c>
      <c r="I810" s="230"/>
      <c r="J810" s="227"/>
      <c r="K810" s="227"/>
      <c r="L810" s="231"/>
      <c r="M810" s="232"/>
      <c r="N810" s="233"/>
      <c r="O810" s="233"/>
      <c r="P810" s="233"/>
      <c r="Q810" s="233"/>
      <c r="R810" s="233"/>
      <c r="S810" s="233"/>
      <c r="T810" s="23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5" t="s">
        <v>160</v>
      </c>
      <c r="AU810" s="235" t="s">
        <v>86</v>
      </c>
      <c r="AV810" s="13" t="s">
        <v>84</v>
      </c>
      <c r="AW810" s="13" t="s">
        <v>36</v>
      </c>
      <c r="AX810" s="13" t="s">
        <v>76</v>
      </c>
      <c r="AY810" s="235" t="s">
        <v>129</v>
      </c>
    </row>
    <row r="811" s="14" customFormat="1">
      <c r="A811" s="14"/>
      <c r="B811" s="236"/>
      <c r="C811" s="237"/>
      <c r="D811" s="219" t="s">
        <v>160</v>
      </c>
      <c r="E811" s="238" t="s">
        <v>21</v>
      </c>
      <c r="F811" s="239" t="s">
        <v>891</v>
      </c>
      <c r="G811" s="237"/>
      <c r="H811" s="240">
        <v>7.6799999999999997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46" t="s">
        <v>160</v>
      </c>
      <c r="AU811" s="246" t="s">
        <v>86</v>
      </c>
      <c r="AV811" s="14" t="s">
        <v>86</v>
      </c>
      <c r="AW811" s="14" t="s">
        <v>36</v>
      </c>
      <c r="AX811" s="14" t="s">
        <v>76</v>
      </c>
      <c r="AY811" s="246" t="s">
        <v>129</v>
      </c>
    </row>
    <row r="812" s="13" customFormat="1">
      <c r="A812" s="13"/>
      <c r="B812" s="226"/>
      <c r="C812" s="227"/>
      <c r="D812" s="219" t="s">
        <v>160</v>
      </c>
      <c r="E812" s="228" t="s">
        <v>21</v>
      </c>
      <c r="F812" s="229" t="s">
        <v>890</v>
      </c>
      <c r="G812" s="227"/>
      <c r="H812" s="228" t="s">
        <v>21</v>
      </c>
      <c r="I812" s="230"/>
      <c r="J812" s="227"/>
      <c r="K812" s="227"/>
      <c r="L812" s="231"/>
      <c r="M812" s="232"/>
      <c r="N812" s="233"/>
      <c r="O812" s="233"/>
      <c r="P812" s="233"/>
      <c r="Q812" s="233"/>
      <c r="R812" s="233"/>
      <c r="S812" s="233"/>
      <c r="T812" s="23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5" t="s">
        <v>160</v>
      </c>
      <c r="AU812" s="235" t="s">
        <v>86</v>
      </c>
      <c r="AV812" s="13" t="s">
        <v>84</v>
      </c>
      <c r="AW812" s="13" t="s">
        <v>36</v>
      </c>
      <c r="AX812" s="13" t="s">
        <v>76</v>
      </c>
      <c r="AY812" s="235" t="s">
        <v>129</v>
      </c>
    </row>
    <row r="813" s="14" customFormat="1">
      <c r="A813" s="14"/>
      <c r="B813" s="236"/>
      <c r="C813" s="237"/>
      <c r="D813" s="219" t="s">
        <v>160</v>
      </c>
      <c r="E813" s="238" t="s">
        <v>21</v>
      </c>
      <c r="F813" s="239" t="s">
        <v>892</v>
      </c>
      <c r="G813" s="237"/>
      <c r="H813" s="240">
        <v>7.9800000000000004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6" t="s">
        <v>160</v>
      </c>
      <c r="AU813" s="246" t="s">
        <v>86</v>
      </c>
      <c r="AV813" s="14" t="s">
        <v>86</v>
      </c>
      <c r="AW813" s="14" t="s">
        <v>36</v>
      </c>
      <c r="AX813" s="14" t="s">
        <v>76</v>
      </c>
      <c r="AY813" s="246" t="s">
        <v>129</v>
      </c>
    </row>
    <row r="814" s="13" customFormat="1">
      <c r="A814" s="13"/>
      <c r="B814" s="226"/>
      <c r="C814" s="227"/>
      <c r="D814" s="219" t="s">
        <v>160</v>
      </c>
      <c r="E814" s="228" t="s">
        <v>21</v>
      </c>
      <c r="F814" s="229" t="s">
        <v>171</v>
      </c>
      <c r="G814" s="227"/>
      <c r="H814" s="228" t="s">
        <v>21</v>
      </c>
      <c r="I814" s="230"/>
      <c r="J814" s="227"/>
      <c r="K814" s="227"/>
      <c r="L814" s="231"/>
      <c r="M814" s="232"/>
      <c r="N814" s="233"/>
      <c r="O814" s="233"/>
      <c r="P814" s="233"/>
      <c r="Q814" s="233"/>
      <c r="R814" s="233"/>
      <c r="S814" s="233"/>
      <c r="T814" s="23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5" t="s">
        <v>160</v>
      </c>
      <c r="AU814" s="235" t="s">
        <v>86</v>
      </c>
      <c r="AV814" s="13" t="s">
        <v>84</v>
      </c>
      <c r="AW814" s="13" t="s">
        <v>36</v>
      </c>
      <c r="AX814" s="13" t="s">
        <v>76</v>
      </c>
      <c r="AY814" s="235" t="s">
        <v>129</v>
      </c>
    </row>
    <row r="815" s="14" customFormat="1">
      <c r="A815" s="14"/>
      <c r="B815" s="236"/>
      <c r="C815" s="237"/>
      <c r="D815" s="219" t="s">
        <v>160</v>
      </c>
      <c r="E815" s="238" t="s">
        <v>21</v>
      </c>
      <c r="F815" s="239" t="s">
        <v>180</v>
      </c>
      <c r="G815" s="237"/>
      <c r="H815" s="240">
        <v>1.26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46" t="s">
        <v>160</v>
      </c>
      <c r="AU815" s="246" t="s">
        <v>86</v>
      </c>
      <c r="AV815" s="14" t="s">
        <v>86</v>
      </c>
      <c r="AW815" s="14" t="s">
        <v>36</v>
      </c>
      <c r="AX815" s="14" t="s">
        <v>76</v>
      </c>
      <c r="AY815" s="246" t="s">
        <v>129</v>
      </c>
    </row>
    <row r="816" s="13" customFormat="1">
      <c r="A816" s="13"/>
      <c r="B816" s="226"/>
      <c r="C816" s="227"/>
      <c r="D816" s="219" t="s">
        <v>160</v>
      </c>
      <c r="E816" s="228" t="s">
        <v>21</v>
      </c>
      <c r="F816" s="229" t="s">
        <v>177</v>
      </c>
      <c r="G816" s="227"/>
      <c r="H816" s="228" t="s">
        <v>21</v>
      </c>
      <c r="I816" s="230"/>
      <c r="J816" s="227"/>
      <c r="K816" s="227"/>
      <c r="L816" s="231"/>
      <c r="M816" s="232"/>
      <c r="N816" s="233"/>
      <c r="O816" s="233"/>
      <c r="P816" s="233"/>
      <c r="Q816" s="233"/>
      <c r="R816" s="233"/>
      <c r="S816" s="233"/>
      <c r="T816" s="234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5" t="s">
        <v>160</v>
      </c>
      <c r="AU816" s="235" t="s">
        <v>86</v>
      </c>
      <c r="AV816" s="13" t="s">
        <v>84</v>
      </c>
      <c r="AW816" s="13" t="s">
        <v>36</v>
      </c>
      <c r="AX816" s="13" t="s">
        <v>76</v>
      </c>
      <c r="AY816" s="235" t="s">
        <v>129</v>
      </c>
    </row>
    <row r="817" s="14" customFormat="1">
      <c r="A817" s="14"/>
      <c r="B817" s="236"/>
      <c r="C817" s="237"/>
      <c r="D817" s="219" t="s">
        <v>160</v>
      </c>
      <c r="E817" s="238" t="s">
        <v>21</v>
      </c>
      <c r="F817" s="239" t="s">
        <v>178</v>
      </c>
      <c r="G817" s="237"/>
      <c r="H817" s="240">
        <v>7.0199999999999996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6" t="s">
        <v>160</v>
      </c>
      <c r="AU817" s="246" t="s">
        <v>86</v>
      </c>
      <c r="AV817" s="14" t="s">
        <v>86</v>
      </c>
      <c r="AW817" s="14" t="s">
        <v>36</v>
      </c>
      <c r="AX817" s="14" t="s">
        <v>76</v>
      </c>
      <c r="AY817" s="246" t="s">
        <v>129</v>
      </c>
    </row>
    <row r="818" s="13" customFormat="1">
      <c r="A818" s="13"/>
      <c r="B818" s="226"/>
      <c r="C818" s="227"/>
      <c r="D818" s="219" t="s">
        <v>160</v>
      </c>
      <c r="E818" s="228" t="s">
        <v>21</v>
      </c>
      <c r="F818" s="229" t="s">
        <v>893</v>
      </c>
      <c r="G818" s="227"/>
      <c r="H818" s="228" t="s">
        <v>21</v>
      </c>
      <c r="I818" s="230"/>
      <c r="J818" s="227"/>
      <c r="K818" s="227"/>
      <c r="L818" s="231"/>
      <c r="M818" s="232"/>
      <c r="N818" s="233"/>
      <c r="O818" s="233"/>
      <c r="P818" s="233"/>
      <c r="Q818" s="233"/>
      <c r="R818" s="233"/>
      <c r="S818" s="233"/>
      <c r="T818" s="23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5" t="s">
        <v>160</v>
      </c>
      <c r="AU818" s="235" t="s">
        <v>86</v>
      </c>
      <c r="AV818" s="13" t="s">
        <v>84</v>
      </c>
      <c r="AW818" s="13" t="s">
        <v>36</v>
      </c>
      <c r="AX818" s="13" t="s">
        <v>76</v>
      </c>
      <c r="AY818" s="235" t="s">
        <v>129</v>
      </c>
    </row>
    <row r="819" s="14" customFormat="1">
      <c r="A819" s="14"/>
      <c r="B819" s="236"/>
      <c r="C819" s="237"/>
      <c r="D819" s="219" t="s">
        <v>160</v>
      </c>
      <c r="E819" s="238" t="s">
        <v>21</v>
      </c>
      <c r="F819" s="239" t="s">
        <v>894</v>
      </c>
      <c r="G819" s="237"/>
      <c r="H819" s="240">
        <v>22.66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46" t="s">
        <v>160</v>
      </c>
      <c r="AU819" s="246" t="s">
        <v>86</v>
      </c>
      <c r="AV819" s="14" t="s">
        <v>86</v>
      </c>
      <c r="AW819" s="14" t="s">
        <v>36</v>
      </c>
      <c r="AX819" s="14" t="s">
        <v>76</v>
      </c>
      <c r="AY819" s="246" t="s">
        <v>129</v>
      </c>
    </row>
    <row r="820" s="15" customFormat="1">
      <c r="A820" s="15"/>
      <c r="B820" s="247"/>
      <c r="C820" s="248"/>
      <c r="D820" s="219" t="s">
        <v>160</v>
      </c>
      <c r="E820" s="249" t="s">
        <v>21</v>
      </c>
      <c r="F820" s="250" t="s">
        <v>181</v>
      </c>
      <c r="G820" s="248"/>
      <c r="H820" s="251">
        <v>341.49000000000001</v>
      </c>
      <c r="I820" s="252"/>
      <c r="J820" s="248"/>
      <c r="K820" s="248"/>
      <c r="L820" s="253"/>
      <c r="M820" s="254"/>
      <c r="N820" s="255"/>
      <c r="O820" s="255"/>
      <c r="P820" s="255"/>
      <c r="Q820" s="255"/>
      <c r="R820" s="255"/>
      <c r="S820" s="255"/>
      <c r="T820" s="256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57" t="s">
        <v>160</v>
      </c>
      <c r="AU820" s="257" t="s">
        <v>86</v>
      </c>
      <c r="AV820" s="15" t="s">
        <v>137</v>
      </c>
      <c r="AW820" s="15" t="s">
        <v>36</v>
      </c>
      <c r="AX820" s="15" t="s">
        <v>84</v>
      </c>
      <c r="AY820" s="257" t="s">
        <v>129</v>
      </c>
    </row>
    <row r="821" s="2" customFormat="1" ht="16.5" customHeight="1">
      <c r="A821" s="40"/>
      <c r="B821" s="41"/>
      <c r="C821" s="206" t="s">
        <v>699</v>
      </c>
      <c r="D821" s="206" t="s">
        <v>132</v>
      </c>
      <c r="E821" s="207" t="s">
        <v>854</v>
      </c>
      <c r="F821" s="208" t="s">
        <v>855</v>
      </c>
      <c r="G821" s="209" t="s">
        <v>156</v>
      </c>
      <c r="H821" s="210">
        <v>341.49000000000001</v>
      </c>
      <c r="I821" s="211"/>
      <c r="J821" s="212">
        <f>ROUND(I821*H821,2)</f>
        <v>0</v>
      </c>
      <c r="K821" s="208" t="s">
        <v>136</v>
      </c>
      <c r="L821" s="46"/>
      <c r="M821" s="213" t="s">
        <v>21</v>
      </c>
      <c r="N821" s="214" t="s">
        <v>47</v>
      </c>
      <c r="O821" s="86"/>
      <c r="P821" s="215">
        <f>O821*H821</f>
        <v>0</v>
      </c>
      <c r="Q821" s="215">
        <v>0</v>
      </c>
      <c r="R821" s="215">
        <f>Q821*H821</f>
        <v>0</v>
      </c>
      <c r="S821" s="215">
        <v>0</v>
      </c>
      <c r="T821" s="216">
        <f>S821*H821</f>
        <v>0</v>
      </c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R821" s="217" t="s">
        <v>241</v>
      </c>
      <c r="AT821" s="217" t="s">
        <v>132</v>
      </c>
      <c r="AU821" s="217" t="s">
        <v>86</v>
      </c>
      <c r="AY821" s="19" t="s">
        <v>129</v>
      </c>
      <c r="BE821" s="218">
        <f>IF(N821="základní",J821,0)</f>
        <v>0</v>
      </c>
      <c r="BF821" s="218">
        <f>IF(N821="snížená",J821,0)</f>
        <v>0</v>
      </c>
      <c r="BG821" s="218">
        <f>IF(N821="zákl. přenesená",J821,0)</f>
        <v>0</v>
      </c>
      <c r="BH821" s="218">
        <f>IF(N821="sníž. přenesená",J821,0)</f>
        <v>0</v>
      </c>
      <c r="BI821" s="218">
        <f>IF(N821="nulová",J821,0)</f>
        <v>0</v>
      </c>
      <c r="BJ821" s="19" t="s">
        <v>84</v>
      </c>
      <c r="BK821" s="218">
        <f>ROUND(I821*H821,2)</f>
        <v>0</v>
      </c>
      <c r="BL821" s="19" t="s">
        <v>241</v>
      </c>
      <c r="BM821" s="217" t="s">
        <v>1079</v>
      </c>
    </row>
    <row r="822" s="2" customFormat="1">
      <c r="A822" s="40"/>
      <c r="B822" s="41"/>
      <c r="C822" s="42"/>
      <c r="D822" s="219" t="s">
        <v>139</v>
      </c>
      <c r="E822" s="42"/>
      <c r="F822" s="220" t="s">
        <v>857</v>
      </c>
      <c r="G822" s="42"/>
      <c r="H822" s="42"/>
      <c r="I822" s="221"/>
      <c r="J822" s="42"/>
      <c r="K822" s="42"/>
      <c r="L822" s="46"/>
      <c r="M822" s="222"/>
      <c r="N822" s="223"/>
      <c r="O822" s="86"/>
      <c r="P822" s="86"/>
      <c r="Q822" s="86"/>
      <c r="R822" s="86"/>
      <c r="S822" s="86"/>
      <c r="T822" s="87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T822" s="19" t="s">
        <v>139</v>
      </c>
      <c r="AU822" s="19" t="s">
        <v>86</v>
      </c>
    </row>
    <row r="823" s="2" customFormat="1">
      <c r="A823" s="40"/>
      <c r="B823" s="41"/>
      <c r="C823" s="42"/>
      <c r="D823" s="224" t="s">
        <v>141</v>
      </c>
      <c r="E823" s="42"/>
      <c r="F823" s="225" t="s">
        <v>858</v>
      </c>
      <c r="G823" s="42"/>
      <c r="H823" s="42"/>
      <c r="I823" s="221"/>
      <c r="J823" s="42"/>
      <c r="K823" s="42"/>
      <c r="L823" s="46"/>
      <c r="M823" s="222"/>
      <c r="N823" s="223"/>
      <c r="O823" s="86"/>
      <c r="P823" s="86"/>
      <c r="Q823" s="86"/>
      <c r="R823" s="86"/>
      <c r="S823" s="86"/>
      <c r="T823" s="87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T823" s="19" t="s">
        <v>141</v>
      </c>
      <c r="AU823" s="19" t="s">
        <v>86</v>
      </c>
    </row>
    <row r="824" s="13" customFormat="1">
      <c r="A824" s="13"/>
      <c r="B824" s="226"/>
      <c r="C824" s="227"/>
      <c r="D824" s="219" t="s">
        <v>160</v>
      </c>
      <c r="E824" s="228" t="s">
        <v>21</v>
      </c>
      <c r="F824" s="229" t="s">
        <v>168</v>
      </c>
      <c r="G824" s="227"/>
      <c r="H824" s="228" t="s">
        <v>21</v>
      </c>
      <c r="I824" s="230"/>
      <c r="J824" s="227"/>
      <c r="K824" s="227"/>
      <c r="L824" s="231"/>
      <c r="M824" s="232"/>
      <c r="N824" s="233"/>
      <c r="O824" s="233"/>
      <c r="P824" s="233"/>
      <c r="Q824" s="233"/>
      <c r="R824" s="233"/>
      <c r="S824" s="233"/>
      <c r="T824" s="234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5" t="s">
        <v>160</v>
      </c>
      <c r="AU824" s="235" t="s">
        <v>86</v>
      </c>
      <c r="AV824" s="13" t="s">
        <v>84</v>
      </c>
      <c r="AW824" s="13" t="s">
        <v>36</v>
      </c>
      <c r="AX824" s="13" t="s">
        <v>76</v>
      </c>
      <c r="AY824" s="235" t="s">
        <v>129</v>
      </c>
    </row>
    <row r="825" s="14" customFormat="1">
      <c r="A825" s="14"/>
      <c r="B825" s="236"/>
      <c r="C825" s="237"/>
      <c r="D825" s="219" t="s">
        <v>160</v>
      </c>
      <c r="E825" s="238" t="s">
        <v>21</v>
      </c>
      <c r="F825" s="239" t="s">
        <v>167</v>
      </c>
      <c r="G825" s="237"/>
      <c r="H825" s="240">
        <v>17.600000000000001</v>
      </c>
      <c r="I825" s="241"/>
      <c r="J825" s="237"/>
      <c r="K825" s="237"/>
      <c r="L825" s="242"/>
      <c r="M825" s="243"/>
      <c r="N825" s="244"/>
      <c r="O825" s="244"/>
      <c r="P825" s="244"/>
      <c r="Q825" s="244"/>
      <c r="R825" s="244"/>
      <c r="S825" s="244"/>
      <c r="T825" s="245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6" t="s">
        <v>160</v>
      </c>
      <c r="AU825" s="246" t="s">
        <v>86</v>
      </c>
      <c r="AV825" s="14" t="s">
        <v>86</v>
      </c>
      <c r="AW825" s="14" t="s">
        <v>36</v>
      </c>
      <c r="AX825" s="14" t="s">
        <v>76</v>
      </c>
      <c r="AY825" s="246" t="s">
        <v>129</v>
      </c>
    </row>
    <row r="826" s="13" customFormat="1">
      <c r="A826" s="13"/>
      <c r="B826" s="226"/>
      <c r="C826" s="227"/>
      <c r="D826" s="219" t="s">
        <v>160</v>
      </c>
      <c r="E826" s="228" t="s">
        <v>21</v>
      </c>
      <c r="F826" s="229" t="s">
        <v>168</v>
      </c>
      <c r="G826" s="227"/>
      <c r="H826" s="228" t="s">
        <v>21</v>
      </c>
      <c r="I826" s="230"/>
      <c r="J826" s="227"/>
      <c r="K826" s="227"/>
      <c r="L826" s="231"/>
      <c r="M826" s="232"/>
      <c r="N826" s="233"/>
      <c r="O826" s="233"/>
      <c r="P826" s="233"/>
      <c r="Q826" s="233"/>
      <c r="R826" s="233"/>
      <c r="S826" s="233"/>
      <c r="T826" s="23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5" t="s">
        <v>160</v>
      </c>
      <c r="AU826" s="235" t="s">
        <v>86</v>
      </c>
      <c r="AV826" s="13" t="s">
        <v>84</v>
      </c>
      <c r="AW826" s="13" t="s">
        <v>36</v>
      </c>
      <c r="AX826" s="13" t="s">
        <v>76</v>
      </c>
      <c r="AY826" s="235" t="s">
        <v>129</v>
      </c>
    </row>
    <row r="827" s="14" customFormat="1">
      <c r="A827" s="14"/>
      <c r="B827" s="236"/>
      <c r="C827" s="237"/>
      <c r="D827" s="219" t="s">
        <v>160</v>
      </c>
      <c r="E827" s="238" t="s">
        <v>21</v>
      </c>
      <c r="F827" s="239" t="s">
        <v>871</v>
      </c>
      <c r="G827" s="237"/>
      <c r="H827" s="240">
        <v>16.989999999999998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46" t="s">
        <v>160</v>
      </c>
      <c r="AU827" s="246" t="s">
        <v>86</v>
      </c>
      <c r="AV827" s="14" t="s">
        <v>86</v>
      </c>
      <c r="AW827" s="14" t="s">
        <v>36</v>
      </c>
      <c r="AX827" s="14" t="s">
        <v>76</v>
      </c>
      <c r="AY827" s="246" t="s">
        <v>129</v>
      </c>
    </row>
    <row r="828" s="13" customFormat="1">
      <c r="A828" s="13"/>
      <c r="B828" s="226"/>
      <c r="C828" s="227"/>
      <c r="D828" s="219" t="s">
        <v>160</v>
      </c>
      <c r="E828" s="228" t="s">
        <v>21</v>
      </c>
      <c r="F828" s="229" t="s">
        <v>168</v>
      </c>
      <c r="G828" s="227"/>
      <c r="H828" s="228" t="s">
        <v>21</v>
      </c>
      <c r="I828" s="230"/>
      <c r="J828" s="227"/>
      <c r="K828" s="227"/>
      <c r="L828" s="231"/>
      <c r="M828" s="232"/>
      <c r="N828" s="233"/>
      <c r="O828" s="233"/>
      <c r="P828" s="233"/>
      <c r="Q828" s="233"/>
      <c r="R828" s="233"/>
      <c r="S828" s="233"/>
      <c r="T828" s="234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5" t="s">
        <v>160</v>
      </c>
      <c r="AU828" s="235" t="s">
        <v>86</v>
      </c>
      <c r="AV828" s="13" t="s">
        <v>84</v>
      </c>
      <c r="AW828" s="13" t="s">
        <v>36</v>
      </c>
      <c r="AX828" s="13" t="s">
        <v>76</v>
      </c>
      <c r="AY828" s="235" t="s">
        <v>129</v>
      </c>
    </row>
    <row r="829" s="14" customFormat="1">
      <c r="A829" s="14"/>
      <c r="B829" s="236"/>
      <c r="C829" s="237"/>
      <c r="D829" s="219" t="s">
        <v>160</v>
      </c>
      <c r="E829" s="238" t="s">
        <v>21</v>
      </c>
      <c r="F829" s="239" t="s">
        <v>872</v>
      </c>
      <c r="G829" s="237"/>
      <c r="H829" s="240">
        <v>14.92</v>
      </c>
      <c r="I829" s="241"/>
      <c r="J829" s="237"/>
      <c r="K829" s="237"/>
      <c r="L829" s="242"/>
      <c r="M829" s="243"/>
      <c r="N829" s="244"/>
      <c r="O829" s="244"/>
      <c r="P829" s="244"/>
      <c r="Q829" s="244"/>
      <c r="R829" s="244"/>
      <c r="S829" s="244"/>
      <c r="T829" s="245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46" t="s">
        <v>160</v>
      </c>
      <c r="AU829" s="246" t="s">
        <v>86</v>
      </c>
      <c r="AV829" s="14" t="s">
        <v>86</v>
      </c>
      <c r="AW829" s="14" t="s">
        <v>36</v>
      </c>
      <c r="AX829" s="14" t="s">
        <v>76</v>
      </c>
      <c r="AY829" s="246" t="s">
        <v>129</v>
      </c>
    </row>
    <row r="830" s="13" customFormat="1">
      <c r="A830" s="13"/>
      <c r="B830" s="226"/>
      <c r="C830" s="227"/>
      <c r="D830" s="219" t="s">
        <v>160</v>
      </c>
      <c r="E830" s="228" t="s">
        <v>21</v>
      </c>
      <c r="F830" s="229" t="s">
        <v>163</v>
      </c>
      <c r="G830" s="227"/>
      <c r="H830" s="228" t="s">
        <v>21</v>
      </c>
      <c r="I830" s="230"/>
      <c r="J830" s="227"/>
      <c r="K830" s="227"/>
      <c r="L830" s="231"/>
      <c r="M830" s="232"/>
      <c r="N830" s="233"/>
      <c r="O830" s="233"/>
      <c r="P830" s="233"/>
      <c r="Q830" s="233"/>
      <c r="R830" s="233"/>
      <c r="S830" s="233"/>
      <c r="T830" s="234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5" t="s">
        <v>160</v>
      </c>
      <c r="AU830" s="235" t="s">
        <v>86</v>
      </c>
      <c r="AV830" s="13" t="s">
        <v>84</v>
      </c>
      <c r="AW830" s="13" t="s">
        <v>36</v>
      </c>
      <c r="AX830" s="13" t="s">
        <v>76</v>
      </c>
      <c r="AY830" s="235" t="s">
        <v>129</v>
      </c>
    </row>
    <row r="831" s="14" customFormat="1">
      <c r="A831" s="14"/>
      <c r="B831" s="236"/>
      <c r="C831" s="237"/>
      <c r="D831" s="219" t="s">
        <v>160</v>
      </c>
      <c r="E831" s="238" t="s">
        <v>21</v>
      </c>
      <c r="F831" s="239" t="s">
        <v>873</v>
      </c>
      <c r="G831" s="237"/>
      <c r="H831" s="240">
        <v>8.5999999999999996</v>
      </c>
      <c r="I831" s="241"/>
      <c r="J831" s="237"/>
      <c r="K831" s="237"/>
      <c r="L831" s="242"/>
      <c r="M831" s="243"/>
      <c r="N831" s="244"/>
      <c r="O831" s="244"/>
      <c r="P831" s="244"/>
      <c r="Q831" s="244"/>
      <c r="R831" s="244"/>
      <c r="S831" s="244"/>
      <c r="T831" s="245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6" t="s">
        <v>160</v>
      </c>
      <c r="AU831" s="246" t="s">
        <v>86</v>
      </c>
      <c r="AV831" s="14" t="s">
        <v>86</v>
      </c>
      <c r="AW831" s="14" t="s">
        <v>36</v>
      </c>
      <c r="AX831" s="14" t="s">
        <v>76</v>
      </c>
      <c r="AY831" s="246" t="s">
        <v>129</v>
      </c>
    </row>
    <row r="832" s="13" customFormat="1">
      <c r="A832" s="13"/>
      <c r="B832" s="226"/>
      <c r="C832" s="227"/>
      <c r="D832" s="219" t="s">
        <v>160</v>
      </c>
      <c r="E832" s="228" t="s">
        <v>21</v>
      </c>
      <c r="F832" s="229" t="s">
        <v>163</v>
      </c>
      <c r="G832" s="227"/>
      <c r="H832" s="228" t="s">
        <v>21</v>
      </c>
      <c r="I832" s="230"/>
      <c r="J832" s="227"/>
      <c r="K832" s="227"/>
      <c r="L832" s="231"/>
      <c r="M832" s="232"/>
      <c r="N832" s="233"/>
      <c r="O832" s="233"/>
      <c r="P832" s="233"/>
      <c r="Q832" s="233"/>
      <c r="R832" s="233"/>
      <c r="S832" s="233"/>
      <c r="T832" s="23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5" t="s">
        <v>160</v>
      </c>
      <c r="AU832" s="235" t="s">
        <v>86</v>
      </c>
      <c r="AV832" s="13" t="s">
        <v>84</v>
      </c>
      <c r="AW832" s="13" t="s">
        <v>36</v>
      </c>
      <c r="AX832" s="13" t="s">
        <v>76</v>
      </c>
      <c r="AY832" s="235" t="s">
        <v>129</v>
      </c>
    </row>
    <row r="833" s="14" customFormat="1">
      <c r="A833" s="14"/>
      <c r="B833" s="236"/>
      <c r="C833" s="237"/>
      <c r="D833" s="219" t="s">
        <v>160</v>
      </c>
      <c r="E833" s="238" t="s">
        <v>21</v>
      </c>
      <c r="F833" s="239" t="s">
        <v>874</v>
      </c>
      <c r="G833" s="237"/>
      <c r="H833" s="240">
        <v>6.7599999999999998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6" t="s">
        <v>160</v>
      </c>
      <c r="AU833" s="246" t="s">
        <v>86</v>
      </c>
      <c r="AV833" s="14" t="s">
        <v>86</v>
      </c>
      <c r="AW833" s="14" t="s">
        <v>36</v>
      </c>
      <c r="AX833" s="14" t="s">
        <v>76</v>
      </c>
      <c r="AY833" s="246" t="s">
        <v>129</v>
      </c>
    </row>
    <row r="834" s="13" customFormat="1">
      <c r="A834" s="13"/>
      <c r="B834" s="226"/>
      <c r="C834" s="227"/>
      <c r="D834" s="219" t="s">
        <v>160</v>
      </c>
      <c r="E834" s="228" t="s">
        <v>21</v>
      </c>
      <c r="F834" s="229" t="s">
        <v>875</v>
      </c>
      <c r="G834" s="227"/>
      <c r="H834" s="228" t="s">
        <v>21</v>
      </c>
      <c r="I834" s="230"/>
      <c r="J834" s="227"/>
      <c r="K834" s="227"/>
      <c r="L834" s="231"/>
      <c r="M834" s="232"/>
      <c r="N834" s="233"/>
      <c r="O834" s="233"/>
      <c r="P834" s="233"/>
      <c r="Q834" s="233"/>
      <c r="R834" s="233"/>
      <c r="S834" s="233"/>
      <c r="T834" s="234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5" t="s">
        <v>160</v>
      </c>
      <c r="AU834" s="235" t="s">
        <v>86</v>
      </c>
      <c r="AV834" s="13" t="s">
        <v>84</v>
      </c>
      <c r="AW834" s="13" t="s">
        <v>36</v>
      </c>
      <c r="AX834" s="13" t="s">
        <v>76</v>
      </c>
      <c r="AY834" s="235" t="s">
        <v>129</v>
      </c>
    </row>
    <row r="835" s="14" customFormat="1">
      <c r="A835" s="14"/>
      <c r="B835" s="236"/>
      <c r="C835" s="237"/>
      <c r="D835" s="219" t="s">
        <v>160</v>
      </c>
      <c r="E835" s="238" t="s">
        <v>21</v>
      </c>
      <c r="F835" s="239" t="s">
        <v>876</v>
      </c>
      <c r="G835" s="237"/>
      <c r="H835" s="240">
        <v>17.719999999999999</v>
      </c>
      <c r="I835" s="241"/>
      <c r="J835" s="237"/>
      <c r="K835" s="237"/>
      <c r="L835" s="242"/>
      <c r="M835" s="243"/>
      <c r="N835" s="244"/>
      <c r="O835" s="244"/>
      <c r="P835" s="244"/>
      <c r="Q835" s="244"/>
      <c r="R835" s="244"/>
      <c r="S835" s="244"/>
      <c r="T835" s="245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6" t="s">
        <v>160</v>
      </c>
      <c r="AU835" s="246" t="s">
        <v>86</v>
      </c>
      <c r="AV835" s="14" t="s">
        <v>86</v>
      </c>
      <c r="AW835" s="14" t="s">
        <v>36</v>
      </c>
      <c r="AX835" s="14" t="s">
        <v>76</v>
      </c>
      <c r="AY835" s="246" t="s">
        <v>129</v>
      </c>
    </row>
    <row r="836" s="13" customFormat="1">
      <c r="A836" s="13"/>
      <c r="B836" s="226"/>
      <c r="C836" s="227"/>
      <c r="D836" s="219" t="s">
        <v>160</v>
      </c>
      <c r="E836" s="228" t="s">
        <v>21</v>
      </c>
      <c r="F836" s="229" t="s">
        <v>877</v>
      </c>
      <c r="G836" s="227"/>
      <c r="H836" s="228" t="s">
        <v>21</v>
      </c>
      <c r="I836" s="230"/>
      <c r="J836" s="227"/>
      <c r="K836" s="227"/>
      <c r="L836" s="231"/>
      <c r="M836" s="232"/>
      <c r="N836" s="233"/>
      <c r="O836" s="233"/>
      <c r="P836" s="233"/>
      <c r="Q836" s="233"/>
      <c r="R836" s="233"/>
      <c r="S836" s="233"/>
      <c r="T836" s="234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5" t="s">
        <v>160</v>
      </c>
      <c r="AU836" s="235" t="s">
        <v>86</v>
      </c>
      <c r="AV836" s="13" t="s">
        <v>84</v>
      </c>
      <c r="AW836" s="13" t="s">
        <v>36</v>
      </c>
      <c r="AX836" s="13" t="s">
        <v>76</v>
      </c>
      <c r="AY836" s="235" t="s">
        <v>129</v>
      </c>
    </row>
    <row r="837" s="14" customFormat="1">
      <c r="A837" s="14"/>
      <c r="B837" s="236"/>
      <c r="C837" s="237"/>
      <c r="D837" s="219" t="s">
        <v>160</v>
      </c>
      <c r="E837" s="238" t="s">
        <v>21</v>
      </c>
      <c r="F837" s="239" t="s">
        <v>878</v>
      </c>
      <c r="G837" s="237"/>
      <c r="H837" s="240">
        <v>11.68</v>
      </c>
      <c r="I837" s="241"/>
      <c r="J837" s="237"/>
      <c r="K837" s="237"/>
      <c r="L837" s="242"/>
      <c r="M837" s="243"/>
      <c r="N837" s="244"/>
      <c r="O837" s="244"/>
      <c r="P837" s="244"/>
      <c r="Q837" s="244"/>
      <c r="R837" s="244"/>
      <c r="S837" s="244"/>
      <c r="T837" s="245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46" t="s">
        <v>160</v>
      </c>
      <c r="AU837" s="246" t="s">
        <v>86</v>
      </c>
      <c r="AV837" s="14" t="s">
        <v>86</v>
      </c>
      <c r="AW837" s="14" t="s">
        <v>36</v>
      </c>
      <c r="AX837" s="14" t="s">
        <v>76</v>
      </c>
      <c r="AY837" s="246" t="s">
        <v>129</v>
      </c>
    </row>
    <row r="838" s="13" customFormat="1">
      <c r="A838" s="13"/>
      <c r="B838" s="226"/>
      <c r="C838" s="227"/>
      <c r="D838" s="219" t="s">
        <v>160</v>
      </c>
      <c r="E838" s="228" t="s">
        <v>21</v>
      </c>
      <c r="F838" s="229" t="s">
        <v>166</v>
      </c>
      <c r="G838" s="227"/>
      <c r="H838" s="228" t="s">
        <v>21</v>
      </c>
      <c r="I838" s="230"/>
      <c r="J838" s="227"/>
      <c r="K838" s="227"/>
      <c r="L838" s="231"/>
      <c r="M838" s="232"/>
      <c r="N838" s="233"/>
      <c r="O838" s="233"/>
      <c r="P838" s="233"/>
      <c r="Q838" s="233"/>
      <c r="R838" s="233"/>
      <c r="S838" s="233"/>
      <c r="T838" s="23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5" t="s">
        <v>160</v>
      </c>
      <c r="AU838" s="235" t="s">
        <v>86</v>
      </c>
      <c r="AV838" s="13" t="s">
        <v>84</v>
      </c>
      <c r="AW838" s="13" t="s">
        <v>36</v>
      </c>
      <c r="AX838" s="13" t="s">
        <v>76</v>
      </c>
      <c r="AY838" s="235" t="s">
        <v>129</v>
      </c>
    </row>
    <row r="839" s="14" customFormat="1">
      <c r="A839" s="14"/>
      <c r="B839" s="236"/>
      <c r="C839" s="237"/>
      <c r="D839" s="219" t="s">
        <v>160</v>
      </c>
      <c r="E839" s="238" t="s">
        <v>21</v>
      </c>
      <c r="F839" s="239" t="s">
        <v>879</v>
      </c>
      <c r="G839" s="237"/>
      <c r="H839" s="240">
        <v>34.280000000000001</v>
      </c>
      <c r="I839" s="241"/>
      <c r="J839" s="237"/>
      <c r="K839" s="237"/>
      <c r="L839" s="242"/>
      <c r="M839" s="243"/>
      <c r="N839" s="244"/>
      <c r="O839" s="244"/>
      <c r="P839" s="244"/>
      <c r="Q839" s="244"/>
      <c r="R839" s="244"/>
      <c r="S839" s="244"/>
      <c r="T839" s="245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46" t="s">
        <v>160</v>
      </c>
      <c r="AU839" s="246" t="s">
        <v>86</v>
      </c>
      <c r="AV839" s="14" t="s">
        <v>86</v>
      </c>
      <c r="AW839" s="14" t="s">
        <v>36</v>
      </c>
      <c r="AX839" s="14" t="s">
        <v>76</v>
      </c>
      <c r="AY839" s="246" t="s">
        <v>129</v>
      </c>
    </row>
    <row r="840" s="13" customFormat="1">
      <c r="A840" s="13"/>
      <c r="B840" s="226"/>
      <c r="C840" s="227"/>
      <c r="D840" s="219" t="s">
        <v>160</v>
      </c>
      <c r="E840" s="228" t="s">
        <v>21</v>
      </c>
      <c r="F840" s="229" t="s">
        <v>875</v>
      </c>
      <c r="G840" s="227"/>
      <c r="H840" s="228" t="s">
        <v>21</v>
      </c>
      <c r="I840" s="230"/>
      <c r="J840" s="227"/>
      <c r="K840" s="227"/>
      <c r="L840" s="231"/>
      <c r="M840" s="232"/>
      <c r="N840" s="233"/>
      <c r="O840" s="233"/>
      <c r="P840" s="233"/>
      <c r="Q840" s="233"/>
      <c r="R840" s="233"/>
      <c r="S840" s="233"/>
      <c r="T840" s="234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5" t="s">
        <v>160</v>
      </c>
      <c r="AU840" s="235" t="s">
        <v>86</v>
      </c>
      <c r="AV840" s="13" t="s">
        <v>84</v>
      </c>
      <c r="AW840" s="13" t="s">
        <v>36</v>
      </c>
      <c r="AX840" s="13" t="s">
        <v>76</v>
      </c>
      <c r="AY840" s="235" t="s">
        <v>129</v>
      </c>
    </row>
    <row r="841" s="14" customFormat="1">
      <c r="A841" s="14"/>
      <c r="B841" s="236"/>
      <c r="C841" s="237"/>
      <c r="D841" s="219" t="s">
        <v>160</v>
      </c>
      <c r="E841" s="238" t="s">
        <v>21</v>
      </c>
      <c r="F841" s="239" t="s">
        <v>880</v>
      </c>
      <c r="G841" s="237"/>
      <c r="H841" s="240">
        <v>19.350000000000001</v>
      </c>
      <c r="I841" s="241"/>
      <c r="J841" s="237"/>
      <c r="K841" s="237"/>
      <c r="L841" s="242"/>
      <c r="M841" s="243"/>
      <c r="N841" s="244"/>
      <c r="O841" s="244"/>
      <c r="P841" s="244"/>
      <c r="Q841" s="244"/>
      <c r="R841" s="244"/>
      <c r="S841" s="244"/>
      <c r="T841" s="245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46" t="s">
        <v>160</v>
      </c>
      <c r="AU841" s="246" t="s">
        <v>86</v>
      </c>
      <c r="AV841" s="14" t="s">
        <v>86</v>
      </c>
      <c r="AW841" s="14" t="s">
        <v>36</v>
      </c>
      <c r="AX841" s="14" t="s">
        <v>76</v>
      </c>
      <c r="AY841" s="246" t="s">
        <v>129</v>
      </c>
    </row>
    <row r="842" s="13" customFormat="1">
      <c r="A842" s="13"/>
      <c r="B842" s="226"/>
      <c r="C842" s="227"/>
      <c r="D842" s="219" t="s">
        <v>160</v>
      </c>
      <c r="E842" s="228" t="s">
        <v>21</v>
      </c>
      <c r="F842" s="229" t="s">
        <v>875</v>
      </c>
      <c r="G842" s="227"/>
      <c r="H842" s="228" t="s">
        <v>21</v>
      </c>
      <c r="I842" s="230"/>
      <c r="J842" s="227"/>
      <c r="K842" s="227"/>
      <c r="L842" s="231"/>
      <c r="M842" s="232"/>
      <c r="N842" s="233"/>
      <c r="O842" s="233"/>
      <c r="P842" s="233"/>
      <c r="Q842" s="233"/>
      <c r="R842" s="233"/>
      <c r="S842" s="233"/>
      <c r="T842" s="23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5" t="s">
        <v>160</v>
      </c>
      <c r="AU842" s="235" t="s">
        <v>86</v>
      </c>
      <c r="AV842" s="13" t="s">
        <v>84</v>
      </c>
      <c r="AW842" s="13" t="s">
        <v>36</v>
      </c>
      <c r="AX842" s="13" t="s">
        <v>76</v>
      </c>
      <c r="AY842" s="235" t="s">
        <v>129</v>
      </c>
    </row>
    <row r="843" s="14" customFormat="1">
      <c r="A843" s="14"/>
      <c r="B843" s="236"/>
      <c r="C843" s="237"/>
      <c r="D843" s="219" t="s">
        <v>160</v>
      </c>
      <c r="E843" s="238" t="s">
        <v>21</v>
      </c>
      <c r="F843" s="239" t="s">
        <v>881</v>
      </c>
      <c r="G843" s="237"/>
      <c r="H843" s="240">
        <v>11.449999999999999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46" t="s">
        <v>160</v>
      </c>
      <c r="AU843" s="246" t="s">
        <v>86</v>
      </c>
      <c r="AV843" s="14" t="s">
        <v>86</v>
      </c>
      <c r="AW843" s="14" t="s">
        <v>36</v>
      </c>
      <c r="AX843" s="14" t="s">
        <v>76</v>
      </c>
      <c r="AY843" s="246" t="s">
        <v>129</v>
      </c>
    </row>
    <row r="844" s="13" customFormat="1">
      <c r="A844" s="13"/>
      <c r="B844" s="226"/>
      <c r="C844" s="227"/>
      <c r="D844" s="219" t="s">
        <v>160</v>
      </c>
      <c r="E844" s="228" t="s">
        <v>21</v>
      </c>
      <c r="F844" s="229" t="s">
        <v>875</v>
      </c>
      <c r="G844" s="227"/>
      <c r="H844" s="228" t="s">
        <v>21</v>
      </c>
      <c r="I844" s="230"/>
      <c r="J844" s="227"/>
      <c r="K844" s="227"/>
      <c r="L844" s="231"/>
      <c r="M844" s="232"/>
      <c r="N844" s="233"/>
      <c r="O844" s="233"/>
      <c r="P844" s="233"/>
      <c r="Q844" s="233"/>
      <c r="R844" s="233"/>
      <c r="S844" s="233"/>
      <c r="T844" s="23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5" t="s">
        <v>160</v>
      </c>
      <c r="AU844" s="235" t="s">
        <v>86</v>
      </c>
      <c r="AV844" s="13" t="s">
        <v>84</v>
      </c>
      <c r="AW844" s="13" t="s">
        <v>36</v>
      </c>
      <c r="AX844" s="13" t="s">
        <v>76</v>
      </c>
      <c r="AY844" s="235" t="s">
        <v>129</v>
      </c>
    </row>
    <row r="845" s="14" customFormat="1">
      <c r="A845" s="14"/>
      <c r="B845" s="236"/>
      <c r="C845" s="237"/>
      <c r="D845" s="219" t="s">
        <v>160</v>
      </c>
      <c r="E845" s="238" t="s">
        <v>21</v>
      </c>
      <c r="F845" s="239" t="s">
        <v>882</v>
      </c>
      <c r="G845" s="237"/>
      <c r="H845" s="240">
        <v>17.739999999999998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6" t="s">
        <v>160</v>
      </c>
      <c r="AU845" s="246" t="s">
        <v>86</v>
      </c>
      <c r="AV845" s="14" t="s">
        <v>86</v>
      </c>
      <c r="AW845" s="14" t="s">
        <v>36</v>
      </c>
      <c r="AX845" s="14" t="s">
        <v>76</v>
      </c>
      <c r="AY845" s="246" t="s">
        <v>129</v>
      </c>
    </row>
    <row r="846" s="13" customFormat="1">
      <c r="A846" s="13"/>
      <c r="B846" s="226"/>
      <c r="C846" s="227"/>
      <c r="D846" s="219" t="s">
        <v>160</v>
      </c>
      <c r="E846" s="228" t="s">
        <v>21</v>
      </c>
      <c r="F846" s="229" t="s">
        <v>875</v>
      </c>
      <c r="G846" s="227"/>
      <c r="H846" s="228" t="s">
        <v>21</v>
      </c>
      <c r="I846" s="230"/>
      <c r="J846" s="227"/>
      <c r="K846" s="227"/>
      <c r="L846" s="231"/>
      <c r="M846" s="232"/>
      <c r="N846" s="233"/>
      <c r="O846" s="233"/>
      <c r="P846" s="233"/>
      <c r="Q846" s="233"/>
      <c r="R846" s="233"/>
      <c r="S846" s="233"/>
      <c r="T846" s="234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5" t="s">
        <v>160</v>
      </c>
      <c r="AU846" s="235" t="s">
        <v>86</v>
      </c>
      <c r="AV846" s="13" t="s">
        <v>84</v>
      </c>
      <c r="AW846" s="13" t="s">
        <v>36</v>
      </c>
      <c r="AX846" s="13" t="s">
        <v>76</v>
      </c>
      <c r="AY846" s="235" t="s">
        <v>129</v>
      </c>
    </row>
    <row r="847" s="14" customFormat="1">
      <c r="A847" s="14"/>
      <c r="B847" s="236"/>
      <c r="C847" s="237"/>
      <c r="D847" s="219" t="s">
        <v>160</v>
      </c>
      <c r="E847" s="238" t="s">
        <v>21</v>
      </c>
      <c r="F847" s="239" t="s">
        <v>883</v>
      </c>
      <c r="G847" s="237"/>
      <c r="H847" s="240">
        <v>11.529999999999999</v>
      </c>
      <c r="I847" s="241"/>
      <c r="J847" s="237"/>
      <c r="K847" s="237"/>
      <c r="L847" s="242"/>
      <c r="M847" s="243"/>
      <c r="N847" s="244"/>
      <c r="O847" s="244"/>
      <c r="P847" s="244"/>
      <c r="Q847" s="244"/>
      <c r="R847" s="244"/>
      <c r="S847" s="244"/>
      <c r="T847" s="245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46" t="s">
        <v>160</v>
      </c>
      <c r="AU847" s="246" t="s">
        <v>86</v>
      </c>
      <c r="AV847" s="14" t="s">
        <v>86</v>
      </c>
      <c r="AW847" s="14" t="s">
        <v>36</v>
      </c>
      <c r="AX847" s="14" t="s">
        <v>76</v>
      </c>
      <c r="AY847" s="246" t="s">
        <v>129</v>
      </c>
    </row>
    <row r="848" s="13" customFormat="1">
      <c r="A848" s="13"/>
      <c r="B848" s="226"/>
      <c r="C848" s="227"/>
      <c r="D848" s="219" t="s">
        <v>160</v>
      </c>
      <c r="E848" s="228" t="s">
        <v>21</v>
      </c>
      <c r="F848" s="229" t="s">
        <v>875</v>
      </c>
      <c r="G848" s="227"/>
      <c r="H848" s="228" t="s">
        <v>21</v>
      </c>
      <c r="I848" s="230"/>
      <c r="J848" s="227"/>
      <c r="K848" s="227"/>
      <c r="L848" s="231"/>
      <c r="M848" s="232"/>
      <c r="N848" s="233"/>
      <c r="O848" s="233"/>
      <c r="P848" s="233"/>
      <c r="Q848" s="233"/>
      <c r="R848" s="233"/>
      <c r="S848" s="233"/>
      <c r="T848" s="234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35" t="s">
        <v>160</v>
      </c>
      <c r="AU848" s="235" t="s">
        <v>86</v>
      </c>
      <c r="AV848" s="13" t="s">
        <v>84</v>
      </c>
      <c r="AW848" s="13" t="s">
        <v>36</v>
      </c>
      <c r="AX848" s="13" t="s">
        <v>76</v>
      </c>
      <c r="AY848" s="235" t="s">
        <v>129</v>
      </c>
    </row>
    <row r="849" s="14" customFormat="1">
      <c r="A849" s="14"/>
      <c r="B849" s="236"/>
      <c r="C849" s="237"/>
      <c r="D849" s="219" t="s">
        <v>160</v>
      </c>
      <c r="E849" s="238" t="s">
        <v>21</v>
      </c>
      <c r="F849" s="239" t="s">
        <v>884</v>
      </c>
      <c r="G849" s="237"/>
      <c r="H849" s="240">
        <v>23.719999999999999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46" t="s">
        <v>160</v>
      </c>
      <c r="AU849" s="246" t="s">
        <v>86</v>
      </c>
      <c r="AV849" s="14" t="s">
        <v>86</v>
      </c>
      <c r="AW849" s="14" t="s">
        <v>36</v>
      </c>
      <c r="AX849" s="14" t="s">
        <v>76</v>
      </c>
      <c r="AY849" s="246" t="s">
        <v>129</v>
      </c>
    </row>
    <row r="850" s="13" customFormat="1">
      <c r="A850" s="13"/>
      <c r="B850" s="226"/>
      <c r="C850" s="227"/>
      <c r="D850" s="219" t="s">
        <v>160</v>
      </c>
      <c r="E850" s="228" t="s">
        <v>21</v>
      </c>
      <c r="F850" s="229" t="s">
        <v>171</v>
      </c>
      <c r="G850" s="227"/>
      <c r="H850" s="228" t="s">
        <v>21</v>
      </c>
      <c r="I850" s="230"/>
      <c r="J850" s="227"/>
      <c r="K850" s="227"/>
      <c r="L850" s="231"/>
      <c r="M850" s="232"/>
      <c r="N850" s="233"/>
      <c r="O850" s="233"/>
      <c r="P850" s="233"/>
      <c r="Q850" s="233"/>
      <c r="R850" s="233"/>
      <c r="S850" s="233"/>
      <c r="T850" s="234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5" t="s">
        <v>160</v>
      </c>
      <c r="AU850" s="235" t="s">
        <v>86</v>
      </c>
      <c r="AV850" s="13" t="s">
        <v>84</v>
      </c>
      <c r="AW850" s="13" t="s">
        <v>36</v>
      </c>
      <c r="AX850" s="13" t="s">
        <v>76</v>
      </c>
      <c r="AY850" s="235" t="s">
        <v>129</v>
      </c>
    </row>
    <row r="851" s="14" customFormat="1">
      <c r="A851" s="14"/>
      <c r="B851" s="236"/>
      <c r="C851" s="237"/>
      <c r="D851" s="219" t="s">
        <v>160</v>
      </c>
      <c r="E851" s="238" t="s">
        <v>21</v>
      </c>
      <c r="F851" s="239" t="s">
        <v>883</v>
      </c>
      <c r="G851" s="237"/>
      <c r="H851" s="240">
        <v>11.529999999999999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46" t="s">
        <v>160</v>
      </c>
      <c r="AU851" s="246" t="s">
        <v>86</v>
      </c>
      <c r="AV851" s="14" t="s">
        <v>86</v>
      </c>
      <c r="AW851" s="14" t="s">
        <v>36</v>
      </c>
      <c r="AX851" s="14" t="s">
        <v>76</v>
      </c>
      <c r="AY851" s="246" t="s">
        <v>129</v>
      </c>
    </row>
    <row r="852" s="13" customFormat="1">
      <c r="A852" s="13"/>
      <c r="B852" s="226"/>
      <c r="C852" s="227"/>
      <c r="D852" s="219" t="s">
        <v>160</v>
      </c>
      <c r="E852" s="228" t="s">
        <v>21</v>
      </c>
      <c r="F852" s="229" t="s">
        <v>885</v>
      </c>
      <c r="G852" s="227"/>
      <c r="H852" s="228" t="s">
        <v>21</v>
      </c>
      <c r="I852" s="230"/>
      <c r="J852" s="227"/>
      <c r="K852" s="227"/>
      <c r="L852" s="231"/>
      <c r="M852" s="232"/>
      <c r="N852" s="233"/>
      <c r="O852" s="233"/>
      <c r="P852" s="233"/>
      <c r="Q852" s="233"/>
      <c r="R852" s="233"/>
      <c r="S852" s="233"/>
      <c r="T852" s="234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5" t="s">
        <v>160</v>
      </c>
      <c r="AU852" s="235" t="s">
        <v>86</v>
      </c>
      <c r="AV852" s="13" t="s">
        <v>84</v>
      </c>
      <c r="AW852" s="13" t="s">
        <v>36</v>
      </c>
      <c r="AX852" s="13" t="s">
        <v>76</v>
      </c>
      <c r="AY852" s="235" t="s">
        <v>129</v>
      </c>
    </row>
    <row r="853" s="14" customFormat="1">
      <c r="A853" s="14"/>
      <c r="B853" s="236"/>
      <c r="C853" s="237"/>
      <c r="D853" s="219" t="s">
        <v>160</v>
      </c>
      <c r="E853" s="238" t="s">
        <v>21</v>
      </c>
      <c r="F853" s="239" t="s">
        <v>886</v>
      </c>
      <c r="G853" s="237"/>
      <c r="H853" s="240">
        <v>17.66</v>
      </c>
      <c r="I853" s="241"/>
      <c r="J853" s="237"/>
      <c r="K853" s="237"/>
      <c r="L853" s="242"/>
      <c r="M853" s="243"/>
      <c r="N853" s="244"/>
      <c r="O853" s="244"/>
      <c r="P853" s="244"/>
      <c r="Q853" s="244"/>
      <c r="R853" s="244"/>
      <c r="S853" s="244"/>
      <c r="T853" s="245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46" t="s">
        <v>160</v>
      </c>
      <c r="AU853" s="246" t="s">
        <v>86</v>
      </c>
      <c r="AV853" s="14" t="s">
        <v>86</v>
      </c>
      <c r="AW853" s="14" t="s">
        <v>36</v>
      </c>
      <c r="AX853" s="14" t="s">
        <v>76</v>
      </c>
      <c r="AY853" s="246" t="s">
        <v>129</v>
      </c>
    </row>
    <row r="854" s="13" customFormat="1">
      <c r="A854" s="13"/>
      <c r="B854" s="226"/>
      <c r="C854" s="227"/>
      <c r="D854" s="219" t="s">
        <v>160</v>
      </c>
      <c r="E854" s="228" t="s">
        <v>21</v>
      </c>
      <c r="F854" s="229" t="s">
        <v>885</v>
      </c>
      <c r="G854" s="227"/>
      <c r="H854" s="228" t="s">
        <v>21</v>
      </c>
      <c r="I854" s="230"/>
      <c r="J854" s="227"/>
      <c r="K854" s="227"/>
      <c r="L854" s="231"/>
      <c r="M854" s="232"/>
      <c r="N854" s="233"/>
      <c r="O854" s="233"/>
      <c r="P854" s="233"/>
      <c r="Q854" s="233"/>
      <c r="R854" s="233"/>
      <c r="S854" s="233"/>
      <c r="T854" s="23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5" t="s">
        <v>160</v>
      </c>
      <c r="AU854" s="235" t="s">
        <v>86</v>
      </c>
      <c r="AV854" s="13" t="s">
        <v>84</v>
      </c>
      <c r="AW854" s="13" t="s">
        <v>36</v>
      </c>
      <c r="AX854" s="13" t="s">
        <v>76</v>
      </c>
      <c r="AY854" s="235" t="s">
        <v>129</v>
      </c>
    </row>
    <row r="855" s="14" customFormat="1">
      <c r="A855" s="14"/>
      <c r="B855" s="236"/>
      <c r="C855" s="237"/>
      <c r="D855" s="219" t="s">
        <v>160</v>
      </c>
      <c r="E855" s="238" t="s">
        <v>21</v>
      </c>
      <c r="F855" s="239" t="s">
        <v>887</v>
      </c>
      <c r="G855" s="237"/>
      <c r="H855" s="240">
        <v>31.359999999999999</v>
      </c>
      <c r="I855" s="241"/>
      <c r="J855" s="237"/>
      <c r="K855" s="237"/>
      <c r="L855" s="242"/>
      <c r="M855" s="243"/>
      <c r="N855" s="244"/>
      <c r="O855" s="244"/>
      <c r="P855" s="244"/>
      <c r="Q855" s="244"/>
      <c r="R855" s="244"/>
      <c r="S855" s="244"/>
      <c r="T855" s="245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46" t="s">
        <v>160</v>
      </c>
      <c r="AU855" s="246" t="s">
        <v>86</v>
      </c>
      <c r="AV855" s="14" t="s">
        <v>86</v>
      </c>
      <c r="AW855" s="14" t="s">
        <v>36</v>
      </c>
      <c r="AX855" s="14" t="s">
        <v>76</v>
      </c>
      <c r="AY855" s="246" t="s">
        <v>129</v>
      </c>
    </row>
    <row r="856" s="13" customFormat="1">
      <c r="A856" s="13"/>
      <c r="B856" s="226"/>
      <c r="C856" s="227"/>
      <c r="D856" s="219" t="s">
        <v>160</v>
      </c>
      <c r="E856" s="228" t="s">
        <v>21</v>
      </c>
      <c r="F856" s="229" t="s">
        <v>171</v>
      </c>
      <c r="G856" s="227"/>
      <c r="H856" s="228" t="s">
        <v>21</v>
      </c>
      <c r="I856" s="230"/>
      <c r="J856" s="227"/>
      <c r="K856" s="227"/>
      <c r="L856" s="231"/>
      <c r="M856" s="232"/>
      <c r="N856" s="233"/>
      <c r="O856" s="233"/>
      <c r="P856" s="233"/>
      <c r="Q856" s="233"/>
      <c r="R856" s="233"/>
      <c r="S856" s="233"/>
      <c r="T856" s="234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5" t="s">
        <v>160</v>
      </c>
      <c r="AU856" s="235" t="s">
        <v>86</v>
      </c>
      <c r="AV856" s="13" t="s">
        <v>84</v>
      </c>
      <c r="AW856" s="13" t="s">
        <v>36</v>
      </c>
      <c r="AX856" s="13" t="s">
        <v>76</v>
      </c>
      <c r="AY856" s="235" t="s">
        <v>129</v>
      </c>
    </row>
    <row r="857" s="14" customFormat="1">
      <c r="A857" s="14"/>
      <c r="B857" s="236"/>
      <c r="C857" s="237"/>
      <c r="D857" s="219" t="s">
        <v>160</v>
      </c>
      <c r="E857" s="238" t="s">
        <v>21</v>
      </c>
      <c r="F857" s="239" t="s">
        <v>888</v>
      </c>
      <c r="G857" s="237"/>
      <c r="H857" s="240">
        <v>19.420000000000002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46" t="s">
        <v>160</v>
      </c>
      <c r="AU857" s="246" t="s">
        <v>86</v>
      </c>
      <c r="AV857" s="14" t="s">
        <v>86</v>
      </c>
      <c r="AW857" s="14" t="s">
        <v>36</v>
      </c>
      <c r="AX857" s="14" t="s">
        <v>76</v>
      </c>
      <c r="AY857" s="246" t="s">
        <v>129</v>
      </c>
    </row>
    <row r="858" s="13" customFormat="1">
      <c r="A858" s="13"/>
      <c r="B858" s="226"/>
      <c r="C858" s="227"/>
      <c r="D858" s="219" t="s">
        <v>160</v>
      </c>
      <c r="E858" s="228" t="s">
        <v>21</v>
      </c>
      <c r="F858" s="229" t="s">
        <v>179</v>
      </c>
      <c r="G858" s="227"/>
      <c r="H858" s="228" t="s">
        <v>21</v>
      </c>
      <c r="I858" s="230"/>
      <c r="J858" s="227"/>
      <c r="K858" s="227"/>
      <c r="L858" s="231"/>
      <c r="M858" s="232"/>
      <c r="N858" s="233"/>
      <c r="O858" s="233"/>
      <c r="P858" s="233"/>
      <c r="Q858" s="233"/>
      <c r="R858" s="233"/>
      <c r="S858" s="233"/>
      <c r="T858" s="234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5" t="s">
        <v>160</v>
      </c>
      <c r="AU858" s="235" t="s">
        <v>86</v>
      </c>
      <c r="AV858" s="13" t="s">
        <v>84</v>
      </c>
      <c r="AW858" s="13" t="s">
        <v>36</v>
      </c>
      <c r="AX858" s="13" t="s">
        <v>76</v>
      </c>
      <c r="AY858" s="235" t="s">
        <v>129</v>
      </c>
    </row>
    <row r="859" s="14" customFormat="1">
      <c r="A859" s="14"/>
      <c r="B859" s="236"/>
      <c r="C859" s="237"/>
      <c r="D859" s="219" t="s">
        <v>160</v>
      </c>
      <c r="E859" s="238" t="s">
        <v>21</v>
      </c>
      <c r="F859" s="239" t="s">
        <v>889</v>
      </c>
      <c r="G859" s="237"/>
      <c r="H859" s="240">
        <v>2.5800000000000001</v>
      </c>
      <c r="I859" s="241"/>
      <c r="J859" s="237"/>
      <c r="K859" s="237"/>
      <c r="L859" s="242"/>
      <c r="M859" s="243"/>
      <c r="N859" s="244"/>
      <c r="O859" s="244"/>
      <c r="P859" s="244"/>
      <c r="Q859" s="244"/>
      <c r="R859" s="244"/>
      <c r="S859" s="244"/>
      <c r="T859" s="245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46" t="s">
        <v>160</v>
      </c>
      <c r="AU859" s="246" t="s">
        <v>86</v>
      </c>
      <c r="AV859" s="14" t="s">
        <v>86</v>
      </c>
      <c r="AW859" s="14" t="s">
        <v>36</v>
      </c>
      <c r="AX859" s="14" t="s">
        <v>76</v>
      </c>
      <c r="AY859" s="246" t="s">
        <v>129</v>
      </c>
    </row>
    <row r="860" s="13" customFormat="1">
      <c r="A860" s="13"/>
      <c r="B860" s="226"/>
      <c r="C860" s="227"/>
      <c r="D860" s="219" t="s">
        <v>160</v>
      </c>
      <c r="E860" s="228" t="s">
        <v>21</v>
      </c>
      <c r="F860" s="229" t="s">
        <v>890</v>
      </c>
      <c r="G860" s="227"/>
      <c r="H860" s="228" t="s">
        <v>21</v>
      </c>
      <c r="I860" s="230"/>
      <c r="J860" s="227"/>
      <c r="K860" s="227"/>
      <c r="L860" s="231"/>
      <c r="M860" s="232"/>
      <c r="N860" s="233"/>
      <c r="O860" s="233"/>
      <c r="P860" s="233"/>
      <c r="Q860" s="233"/>
      <c r="R860" s="233"/>
      <c r="S860" s="233"/>
      <c r="T860" s="234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5" t="s">
        <v>160</v>
      </c>
      <c r="AU860" s="235" t="s">
        <v>86</v>
      </c>
      <c r="AV860" s="13" t="s">
        <v>84</v>
      </c>
      <c r="AW860" s="13" t="s">
        <v>36</v>
      </c>
      <c r="AX860" s="13" t="s">
        <v>76</v>
      </c>
      <c r="AY860" s="235" t="s">
        <v>129</v>
      </c>
    </row>
    <row r="861" s="14" customFormat="1">
      <c r="A861" s="14"/>
      <c r="B861" s="236"/>
      <c r="C861" s="237"/>
      <c r="D861" s="219" t="s">
        <v>160</v>
      </c>
      <c r="E861" s="238" t="s">
        <v>21</v>
      </c>
      <c r="F861" s="239" t="s">
        <v>891</v>
      </c>
      <c r="G861" s="237"/>
      <c r="H861" s="240">
        <v>7.6799999999999997</v>
      </c>
      <c r="I861" s="241"/>
      <c r="J861" s="237"/>
      <c r="K861" s="237"/>
      <c r="L861" s="242"/>
      <c r="M861" s="243"/>
      <c r="N861" s="244"/>
      <c r="O861" s="244"/>
      <c r="P861" s="244"/>
      <c r="Q861" s="244"/>
      <c r="R861" s="244"/>
      <c r="S861" s="244"/>
      <c r="T861" s="245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46" t="s">
        <v>160</v>
      </c>
      <c r="AU861" s="246" t="s">
        <v>86</v>
      </c>
      <c r="AV861" s="14" t="s">
        <v>86</v>
      </c>
      <c r="AW861" s="14" t="s">
        <v>36</v>
      </c>
      <c r="AX861" s="14" t="s">
        <v>76</v>
      </c>
      <c r="AY861" s="246" t="s">
        <v>129</v>
      </c>
    </row>
    <row r="862" s="13" customFormat="1">
      <c r="A862" s="13"/>
      <c r="B862" s="226"/>
      <c r="C862" s="227"/>
      <c r="D862" s="219" t="s">
        <v>160</v>
      </c>
      <c r="E862" s="228" t="s">
        <v>21</v>
      </c>
      <c r="F862" s="229" t="s">
        <v>890</v>
      </c>
      <c r="G862" s="227"/>
      <c r="H862" s="228" t="s">
        <v>21</v>
      </c>
      <c r="I862" s="230"/>
      <c r="J862" s="227"/>
      <c r="K862" s="227"/>
      <c r="L862" s="231"/>
      <c r="M862" s="232"/>
      <c r="N862" s="233"/>
      <c r="O862" s="233"/>
      <c r="P862" s="233"/>
      <c r="Q862" s="233"/>
      <c r="R862" s="233"/>
      <c r="S862" s="233"/>
      <c r="T862" s="234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5" t="s">
        <v>160</v>
      </c>
      <c r="AU862" s="235" t="s">
        <v>86</v>
      </c>
      <c r="AV862" s="13" t="s">
        <v>84</v>
      </c>
      <c r="AW862" s="13" t="s">
        <v>36</v>
      </c>
      <c r="AX862" s="13" t="s">
        <v>76</v>
      </c>
      <c r="AY862" s="235" t="s">
        <v>129</v>
      </c>
    </row>
    <row r="863" s="14" customFormat="1">
      <c r="A863" s="14"/>
      <c r="B863" s="236"/>
      <c r="C863" s="237"/>
      <c r="D863" s="219" t="s">
        <v>160</v>
      </c>
      <c r="E863" s="238" t="s">
        <v>21</v>
      </c>
      <c r="F863" s="239" t="s">
        <v>892</v>
      </c>
      <c r="G863" s="237"/>
      <c r="H863" s="240">
        <v>7.9800000000000004</v>
      </c>
      <c r="I863" s="241"/>
      <c r="J863" s="237"/>
      <c r="K863" s="237"/>
      <c r="L863" s="242"/>
      <c r="M863" s="243"/>
      <c r="N863" s="244"/>
      <c r="O863" s="244"/>
      <c r="P863" s="244"/>
      <c r="Q863" s="244"/>
      <c r="R863" s="244"/>
      <c r="S863" s="244"/>
      <c r="T863" s="245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46" t="s">
        <v>160</v>
      </c>
      <c r="AU863" s="246" t="s">
        <v>86</v>
      </c>
      <c r="AV863" s="14" t="s">
        <v>86</v>
      </c>
      <c r="AW863" s="14" t="s">
        <v>36</v>
      </c>
      <c r="AX863" s="14" t="s">
        <v>76</v>
      </c>
      <c r="AY863" s="246" t="s">
        <v>129</v>
      </c>
    </row>
    <row r="864" s="13" customFormat="1">
      <c r="A864" s="13"/>
      <c r="B864" s="226"/>
      <c r="C864" s="227"/>
      <c r="D864" s="219" t="s">
        <v>160</v>
      </c>
      <c r="E864" s="228" t="s">
        <v>21</v>
      </c>
      <c r="F864" s="229" t="s">
        <v>171</v>
      </c>
      <c r="G864" s="227"/>
      <c r="H864" s="228" t="s">
        <v>21</v>
      </c>
      <c r="I864" s="230"/>
      <c r="J864" s="227"/>
      <c r="K864" s="227"/>
      <c r="L864" s="231"/>
      <c r="M864" s="232"/>
      <c r="N864" s="233"/>
      <c r="O864" s="233"/>
      <c r="P864" s="233"/>
      <c r="Q864" s="233"/>
      <c r="R864" s="233"/>
      <c r="S864" s="233"/>
      <c r="T864" s="234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5" t="s">
        <v>160</v>
      </c>
      <c r="AU864" s="235" t="s">
        <v>86</v>
      </c>
      <c r="AV864" s="13" t="s">
        <v>84</v>
      </c>
      <c r="AW864" s="13" t="s">
        <v>36</v>
      </c>
      <c r="AX864" s="13" t="s">
        <v>76</v>
      </c>
      <c r="AY864" s="235" t="s">
        <v>129</v>
      </c>
    </row>
    <row r="865" s="14" customFormat="1">
      <c r="A865" s="14"/>
      <c r="B865" s="236"/>
      <c r="C865" s="237"/>
      <c r="D865" s="219" t="s">
        <v>160</v>
      </c>
      <c r="E865" s="238" t="s">
        <v>21</v>
      </c>
      <c r="F865" s="239" t="s">
        <v>180</v>
      </c>
      <c r="G865" s="237"/>
      <c r="H865" s="240">
        <v>1.26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46" t="s">
        <v>160</v>
      </c>
      <c r="AU865" s="246" t="s">
        <v>86</v>
      </c>
      <c r="AV865" s="14" t="s">
        <v>86</v>
      </c>
      <c r="AW865" s="14" t="s">
        <v>36</v>
      </c>
      <c r="AX865" s="14" t="s">
        <v>76</v>
      </c>
      <c r="AY865" s="246" t="s">
        <v>129</v>
      </c>
    </row>
    <row r="866" s="13" customFormat="1">
      <c r="A866" s="13"/>
      <c r="B866" s="226"/>
      <c r="C866" s="227"/>
      <c r="D866" s="219" t="s">
        <v>160</v>
      </c>
      <c r="E866" s="228" t="s">
        <v>21</v>
      </c>
      <c r="F866" s="229" t="s">
        <v>177</v>
      </c>
      <c r="G866" s="227"/>
      <c r="H866" s="228" t="s">
        <v>21</v>
      </c>
      <c r="I866" s="230"/>
      <c r="J866" s="227"/>
      <c r="K866" s="227"/>
      <c r="L866" s="231"/>
      <c r="M866" s="232"/>
      <c r="N866" s="233"/>
      <c r="O866" s="233"/>
      <c r="P866" s="233"/>
      <c r="Q866" s="233"/>
      <c r="R866" s="233"/>
      <c r="S866" s="233"/>
      <c r="T866" s="23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5" t="s">
        <v>160</v>
      </c>
      <c r="AU866" s="235" t="s">
        <v>86</v>
      </c>
      <c r="AV866" s="13" t="s">
        <v>84</v>
      </c>
      <c r="AW866" s="13" t="s">
        <v>36</v>
      </c>
      <c r="AX866" s="13" t="s">
        <v>76</v>
      </c>
      <c r="AY866" s="235" t="s">
        <v>129</v>
      </c>
    </row>
    <row r="867" s="14" customFormat="1">
      <c r="A867" s="14"/>
      <c r="B867" s="236"/>
      <c r="C867" s="237"/>
      <c r="D867" s="219" t="s">
        <v>160</v>
      </c>
      <c r="E867" s="238" t="s">
        <v>21</v>
      </c>
      <c r="F867" s="239" t="s">
        <v>178</v>
      </c>
      <c r="G867" s="237"/>
      <c r="H867" s="240">
        <v>7.0199999999999996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46" t="s">
        <v>160</v>
      </c>
      <c r="AU867" s="246" t="s">
        <v>86</v>
      </c>
      <c r="AV867" s="14" t="s">
        <v>86</v>
      </c>
      <c r="AW867" s="14" t="s">
        <v>36</v>
      </c>
      <c r="AX867" s="14" t="s">
        <v>76</v>
      </c>
      <c r="AY867" s="246" t="s">
        <v>129</v>
      </c>
    </row>
    <row r="868" s="13" customFormat="1">
      <c r="A868" s="13"/>
      <c r="B868" s="226"/>
      <c r="C868" s="227"/>
      <c r="D868" s="219" t="s">
        <v>160</v>
      </c>
      <c r="E868" s="228" t="s">
        <v>21</v>
      </c>
      <c r="F868" s="229" t="s">
        <v>893</v>
      </c>
      <c r="G868" s="227"/>
      <c r="H868" s="228" t="s">
        <v>21</v>
      </c>
      <c r="I868" s="230"/>
      <c r="J868" s="227"/>
      <c r="K868" s="227"/>
      <c r="L868" s="231"/>
      <c r="M868" s="232"/>
      <c r="N868" s="233"/>
      <c r="O868" s="233"/>
      <c r="P868" s="233"/>
      <c r="Q868" s="233"/>
      <c r="R868" s="233"/>
      <c r="S868" s="233"/>
      <c r="T868" s="234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5" t="s">
        <v>160</v>
      </c>
      <c r="AU868" s="235" t="s">
        <v>86</v>
      </c>
      <c r="AV868" s="13" t="s">
        <v>84</v>
      </c>
      <c r="AW868" s="13" t="s">
        <v>36</v>
      </c>
      <c r="AX868" s="13" t="s">
        <v>76</v>
      </c>
      <c r="AY868" s="235" t="s">
        <v>129</v>
      </c>
    </row>
    <row r="869" s="14" customFormat="1">
      <c r="A869" s="14"/>
      <c r="B869" s="236"/>
      <c r="C869" s="237"/>
      <c r="D869" s="219" t="s">
        <v>160</v>
      </c>
      <c r="E869" s="238" t="s">
        <v>21</v>
      </c>
      <c r="F869" s="239" t="s">
        <v>894</v>
      </c>
      <c r="G869" s="237"/>
      <c r="H869" s="240">
        <v>22.66</v>
      </c>
      <c r="I869" s="241"/>
      <c r="J869" s="237"/>
      <c r="K869" s="237"/>
      <c r="L869" s="242"/>
      <c r="M869" s="243"/>
      <c r="N869" s="244"/>
      <c r="O869" s="244"/>
      <c r="P869" s="244"/>
      <c r="Q869" s="244"/>
      <c r="R869" s="244"/>
      <c r="S869" s="244"/>
      <c r="T869" s="245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6" t="s">
        <v>160</v>
      </c>
      <c r="AU869" s="246" t="s">
        <v>86</v>
      </c>
      <c r="AV869" s="14" t="s">
        <v>86</v>
      </c>
      <c r="AW869" s="14" t="s">
        <v>36</v>
      </c>
      <c r="AX869" s="14" t="s">
        <v>76</v>
      </c>
      <c r="AY869" s="246" t="s">
        <v>129</v>
      </c>
    </row>
    <row r="870" s="15" customFormat="1">
      <c r="A870" s="15"/>
      <c r="B870" s="247"/>
      <c r="C870" s="248"/>
      <c r="D870" s="219" t="s">
        <v>160</v>
      </c>
      <c r="E870" s="249" t="s">
        <v>21</v>
      </c>
      <c r="F870" s="250" t="s">
        <v>181</v>
      </c>
      <c r="G870" s="248"/>
      <c r="H870" s="251">
        <v>341.49000000000001</v>
      </c>
      <c r="I870" s="252"/>
      <c r="J870" s="248"/>
      <c r="K870" s="248"/>
      <c r="L870" s="253"/>
      <c r="M870" s="254"/>
      <c r="N870" s="255"/>
      <c r="O870" s="255"/>
      <c r="P870" s="255"/>
      <c r="Q870" s="255"/>
      <c r="R870" s="255"/>
      <c r="S870" s="255"/>
      <c r="T870" s="256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57" t="s">
        <v>160</v>
      </c>
      <c r="AU870" s="257" t="s">
        <v>86</v>
      </c>
      <c r="AV870" s="15" t="s">
        <v>137</v>
      </c>
      <c r="AW870" s="15" t="s">
        <v>36</v>
      </c>
      <c r="AX870" s="15" t="s">
        <v>84</v>
      </c>
      <c r="AY870" s="257" t="s">
        <v>129</v>
      </c>
    </row>
    <row r="871" s="2" customFormat="1" ht="16.5" customHeight="1">
      <c r="A871" s="40"/>
      <c r="B871" s="41"/>
      <c r="C871" s="206" t="s">
        <v>703</v>
      </c>
      <c r="D871" s="206" t="s">
        <v>132</v>
      </c>
      <c r="E871" s="207" t="s">
        <v>860</v>
      </c>
      <c r="F871" s="208" t="s">
        <v>861</v>
      </c>
      <c r="G871" s="209" t="s">
        <v>156</v>
      </c>
      <c r="H871" s="210">
        <v>341.49000000000001</v>
      </c>
      <c r="I871" s="211"/>
      <c r="J871" s="212">
        <f>ROUND(I871*H871,2)</f>
        <v>0</v>
      </c>
      <c r="K871" s="208" t="s">
        <v>136</v>
      </c>
      <c r="L871" s="46"/>
      <c r="M871" s="213" t="s">
        <v>21</v>
      </c>
      <c r="N871" s="214" t="s">
        <v>47</v>
      </c>
      <c r="O871" s="86"/>
      <c r="P871" s="215">
        <f>O871*H871</f>
        <v>0</v>
      </c>
      <c r="Q871" s="215">
        <v>1.0000000000000001E-05</v>
      </c>
      <c r="R871" s="215">
        <f>Q871*H871</f>
        <v>0.0034149000000000002</v>
      </c>
      <c r="S871" s="215">
        <v>0</v>
      </c>
      <c r="T871" s="216">
        <f>S871*H871</f>
        <v>0</v>
      </c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R871" s="217" t="s">
        <v>241</v>
      </c>
      <c r="AT871" s="217" t="s">
        <v>132</v>
      </c>
      <c r="AU871" s="217" t="s">
        <v>86</v>
      </c>
      <c r="AY871" s="19" t="s">
        <v>129</v>
      </c>
      <c r="BE871" s="218">
        <f>IF(N871="základní",J871,0)</f>
        <v>0</v>
      </c>
      <c r="BF871" s="218">
        <f>IF(N871="snížená",J871,0)</f>
        <v>0</v>
      </c>
      <c r="BG871" s="218">
        <f>IF(N871="zákl. přenesená",J871,0)</f>
        <v>0</v>
      </c>
      <c r="BH871" s="218">
        <f>IF(N871="sníž. přenesená",J871,0)</f>
        <v>0</v>
      </c>
      <c r="BI871" s="218">
        <f>IF(N871="nulová",J871,0)</f>
        <v>0</v>
      </c>
      <c r="BJ871" s="19" t="s">
        <v>84</v>
      </c>
      <c r="BK871" s="218">
        <f>ROUND(I871*H871,2)</f>
        <v>0</v>
      </c>
      <c r="BL871" s="19" t="s">
        <v>241</v>
      </c>
      <c r="BM871" s="217" t="s">
        <v>1080</v>
      </c>
    </row>
    <row r="872" s="2" customFormat="1">
      <c r="A872" s="40"/>
      <c r="B872" s="41"/>
      <c r="C872" s="42"/>
      <c r="D872" s="219" t="s">
        <v>139</v>
      </c>
      <c r="E872" s="42"/>
      <c r="F872" s="220" t="s">
        <v>863</v>
      </c>
      <c r="G872" s="42"/>
      <c r="H872" s="42"/>
      <c r="I872" s="221"/>
      <c r="J872" s="42"/>
      <c r="K872" s="42"/>
      <c r="L872" s="46"/>
      <c r="M872" s="222"/>
      <c r="N872" s="223"/>
      <c r="O872" s="86"/>
      <c r="P872" s="86"/>
      <c r="Q872" s="86"/>
      <c r="R872" s="86"/>
      <c r="S872" s="86"/>
      <c r="T872" s="87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T872" s="19" t="s">
        <v>139</v>
      </c>
      <c r="AU872" s="19" t="s">
        <v>86</v>
      </c>
    </row>
    <row r="873" s="2" customFormat="1">
      <c r="A873" s="40"/>
      <c r="B873" s="41"/>
      <c r="C873" s="42"/>
      <c r="D873" s="224" t="s">
        <v>141</v>
      </c>
      <c r="E873" s="42"/>
      <c r="F873" s="225" t="s">
        <v>864</v>
      </c>
      <c r="G873" s="42"/>
      <c r="H873" s="42"/>
      <c r="I873" s="221"/>
      <c r="J873" s="42"/>
      <c r="K873" s="42"/>
      <c r="L873" s="46"/>
      <c r="M873" s="222"/>
      <c r="N873" s="223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141</v>
      </c>
      <c r="AU873" s="19" t="s">
        <v>86</v>
      </c>
    </row>
    <row r="874" s="13" customFormat="1">
      <c r="A874" s="13"/>
      <c r="B874" s="226"/>
      <c r="C874" s="227"/>
      <c r="D874" s="219" t="s">
        <v>160</v>
      </c>
      <c r="E874" s="228" t="s">
        <v>21</v>
      </c>
      <c r="F874" s="229" t="s">
        <v>168</v>
      </c>
      <c r="G874" s="227"/>
      <c r="H874" s="228" t="s">
        <v>21</v>
      </c>
      <c r="I874" s="230"/>
      <c r="J874" s="227"/>
      <c r="K874" s="227"/>
      <c r="L874" s="231"/>
      <c r="M874" s="232"/>
      <c r="N874" s="233"/>
      <c r="O874" s="233"/>
      <c r="P874" s="233"/>
      <c r="Q874" s="233"/>
      <c r="R874" s="233"/>
      <c r="S874" s="233"/>
      <c r="T874" s="23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5" t="s">
        <v>160</v>
      </c>
      <c r="AU874" s="235" t="s">
        <v>86</v>
      </c>
      <c r="AV874" s="13" t="s">
        <v>84</v>
      </c>
      <c r="AW874" s="13" t="s">
        <v>36</v>
      </c>
      <c r="AX874" s="13" t="s">
        <v>76</v>
      </c>
      <c r="AY874" s="235" t="s">
        <v>129</v>
      </c>
    </row>
    <row r="875" s="14" customFormat="1">
      <c r="A875" s="14"/>
      <c r="B875" s="236"/>
      <c r="C875" s="237"/>
      <c r="D875" s="219" t="s">
        <v>160</v>
      </c>
      <c r="E875" s="238" t="s">
        <v>21</v>
      </c>
      <c r="F875" s="239" t="s">
        <v>167</v>
      </c>
      <c r="G875" s="237"/>
      <c r="H875" s="240">
        <v>17.600000000000001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46" t="s">
        <v>160</v>
      </c>
      <c r="AU875" s="246" t="s">
        <v>86</v>
      </c>
      <c r="AV875" s="14" t="s">
        <v>86</v>
      </c>
      <c r="AW875" s="14" t="s">
        <v>36</v>
      </c>
      <c r="AX875" s="14" t="s">
        <v>76</v>
      </c>
      <c r="AY875" s="246" t="s">
        <v>129</v>
      </c>
    </row>
    <row r="876" s="13" customFormat="1">
      <c r="A876" s="13"/>
      <c r="B876" s="226"/>
      <c r="C876" s="227"/>
      <c r="D876" s="219" t="s">
        <v>160</v>
      </c>
      <c r="E876" s="228" t="s">
        <v>21</v>
      </c>
      <c r="F876" s="229" t="s">
        <v>168</v>
      </c>
      <c r="G876" s="227"/>
      <c r="H876" s="228" t="s">
        <v>21</v>
      </c>
      <c r="I876" s="230"/>
      <c r="J876" s="227"/>
      <c r="K876" s="227"/>
      <c r="L876" s="231"/>
      <c r="M876" s="232"/>
      <c r="N876" s="233"/>
      <c r="O876" s="233"/>
      <c r="P876" s="233"/>
      <c r="Q876" s="233"/>
      <c r="R876" s="233"/>
      <c r="S876" s="233"/>
      <c r="T876" s="234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5" t="s">
        <v>160</v>
      </c>
      <c r="AU876" s="235" t="s">
        <v>86</v>
      </c>
      <c r="AV876" s="13" t="s">
        <v>84</v>
      </c>
      <c r="AW876" s="13" t="s">
        <v>36</v>
      </c>
      <c r="AX876" s="13" t="s">
        <v>76</v>
      </c>
      <c r="AY876" s="235" t="s">
        <v>129</v>
      </c>
    </row>
    <row r="877" s="14" customFormat="1">
      <c r="A877" s="14"/>
      <c r="B877" s="236"/>
      <c r="C877" s="237"/>
      <c r="D877" s="219" t="s">
        <v>160</v>
      </c>
      <c r="E877" s="238" t="s">
        <v>21</v>
      </c>
      <c r="F877" s="239" t="s">
        <v>871</v>
      </c>
      <c r="G877" s="237"/>
      <c r="H877" s="240">
        <v>16.989999999999998</v>
      </c>
      <c r="I877" s="241"/>
      <c r="J877" s="237"/>
      <c r="K877" s="237"/>
      <c r="L877" s="242"/>
      <c r="M877" s="243"/>
      <c r="N877" s="244"/>
      <c r="O877" s="244"/>
      <c r="P877" s="244"/>
      <c r="Q877" s="244"/>
      <c r="R877" s="244"/>
      <c r="S877" s="244"/>
      <c r="T877" s="245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46" t="s">
        <v>160</v>
      </c>
      <c r="AU877" s="246" t="s">
        <v>86</v>
      </c>
      <c r="AV877" s="14" t="s">
        <v>86</v>
      </c>
      <c r="AW877" s="14" t="s">
        <v>36</v>
      </c>
      <c r="AX877" s="14" t="s">
        <v>76</v>
      </c>
      <c r="AY877" s="246" t="s">
        <v>129</v>
      </c>
    </row>
    <row r="878" s="13" customFormat="1">
      <c r="A878" s="13"/>
      <c r="B878" s="226"/>
      <c r="C878" s="227"/>
      <c r="D878" s="219" t="s">
        <v>160</v>
      </c>
      <c r="E878" s="228" t="s">
        <v>21</v>
      </c>
      <c r="F878" s="229" t="s">
        <v>168</v>
      </c>
      <c r="G878" s="227"/>
      <c r="H878" s="228" t="s">
        <v>21</v>
      </c>
      <c r="I878" s="230"/>
      <c r="J878" s="227"/>
      <c r="K878" s="227"/>
      <c r="L878" s="231"/>
      <c r="M878" s="232"/>
      <c r="N878" s="233"/>
      <c r="O878" s="233"/>
      <c r="P878" s="233"/>
      <c r="Q878" s="233"/>
      <c r="R878" s="233"/>
      <c r="S878" s="233"/>
      <c r="T878" s="23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5" t="s">
        <v>160</v>
      </c>
      <c r="AU878" s="235" t="s">
        <v>86</v>
      </c>
      <c r="AV878" s="13" t="s">
        <v>84</v>
      </c>
      <c r="AW878" s="13" t="s">
        <v>36</v>
      </c>
      <c r="AX878" s="13" t="s">
        <v>76</v>
      </c>
      <c r="AY878" s="235" t="s">
        <v>129</v>
      </c>
    </row>
    <row r="879" s="14" customFormat="1">
      <c r="A879" s="14"/>
      <c r="B879" s="236"/>
      <c r="C879" s="237"/>
      <c r="D879" s="219" t="s">
        <v>160</v>
      </c>
      <c r="E879" s="238" t="s">
        <v>21</v>
      </c>
      <c r="F879" s="239" t="s">
        <v>872</v>
      </c>
      <c r="G879" s="237"/>
      <c r="H879" s="240">
        <v>14.92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6" t="s">
        <v>160</v>
      </c>
      <c r="AU879" s="246" t="s">
        <v>86</v>
      </c>
      <c r="AV879" s="14" t="s">
        <v>86</v>
      </c>
      <c r="AW879" s="14" t="s">
        <v>36</v>
      </c>
      <c r="AX879" s="14" t="s">
        <v>76</v>
      </c>
      <c r="AY879" s="246" t="s">
        <v>129</v>
      </c>
    </row>
    <row r="880" s="13" customFormat="1">
      <c r="A880" s="13"/>
      <c r="B880" s="226"/>
      <c r="C880" s="227"/>
      <c r="D880" s="219" t="s">
        <v>160</v>
      </c>
      <c r="E880" s="228" t="s">
        <v>21</v>
      </c>
      <c r="F880" s="229" t="s">
        <v>163</v>
      </c>
      <c r="G880" s="227"/>
      <c r="H880" s="228" t="s">
        <v>21</v>
      </c>
      <c r="I880" s="230"/>
      <c r="J880" s="227"/>
      <c r="K880" s="227"/>
      <c r="L880" s="231"/>
      <c r="M880" s="232"/>
      <c r="N880" s="233"/>
      <c r="O880" s="233"/>
      <c r="P880" s="233"/>
      <c r="Q880" s="233"/>
      <c r="R880" s="233"/>
      <c r="S880" s="233"/>
      <c r="T880" s="234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5" t="s">
        <v>160</v>
      </c>
      <c r="AU880" s="235" t="s">
        <v>86</v>
      </c>
      <c r="AV880" s="13" t="s">
        <v>84</v>
      </c>
      <c r="AW880" s="13" t="s">
        <v>36</v>
      </c>
      <c r="AX880" s="13" t="s">
        <v>76</v>
      </c>
      <c r="AY880" s="235" t="s">
        <v>129</v>
      </c>
    </row>
    <row r="881" s="14" customFormat="1">
      <c r="A881" s="14"/>
      <c r="B881" s="236"/>
      <c r="C881" s="237"/>
      <c r="D881" s="219" t="s">
        <v>160</v>
      </c>
      <c r="E881" s="238" t="s">
        <v>21</v>
      </c>
      <c r="F881" s="239" t="s">
        <v>873</v>
      </c>
      <c r="G881" s="237"/>
      <c r="H881" s="240">
        <v>8.5999999999999996</v>
      </c>
      <c r="I881" s="241"/>
      <c r="J881" s="237"/>
      <c r="K881" s="237"/>
      <c r="L881" s="242"/>
      <c r="M881" s="243"/>
      <c r="N881" s="244"/>
      <c r="O881" s="244"/>
      <c r="P881" s="244"/>
      <c r="Q881" s="244"/>
      <c r="R881" s="244"/>
      <c r="S881" s="244"/>
      <c r="T881" s="245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46" t="s">
        <v>160</v>
      </c>
      <c r="AU881" s="246" t="s">
        <v>86</v>
      </c>
      <c r="AV881" s="14" t="s">
        <v>86</v>
      </c>
      <c r="AW881" s="14" t="s">
        <v>36</v>
      </c>
      <c r="AX881" s="14" t="s">
        <v>76</v>
      </c>
      <c r="AY881" s="246" t="s">
        <v>129</v>
      </c>
    </row>
    <row r="882" s="13" customFormat="1">
      <c r="A882" s="13"/>
      <c r="B882" s="226"/>
      <c r="C882" s="227"/>
      <c r="D882" s="219" t="s">
        <v>160</v>
      </c>
      <c r="E882" s="228" t="s">
        <v>21</v>
      </c>
      <c r="F882" s="229" t="s">
        <v>163</v>
      </c>
      <c r="G882" s="227"/>
      <c r="H882" s="228" t="s">
        <v>21</v>
      </c>
      <c r="I882" s="230"/>
      <c r="J882" s="227"/>
      <c r="K882" s="227"/>
      <c r="L882" s="231"/>
      <c r="M882" s="232"/>
      <c r="N882" s="233"/>
      <c r="O882" s="233"/>
      <c r="P882" s="233"/>
      <c r="Q882" s="233"/>
      <c r="R882" s="233"/>
      <c r="S882" s="233"/>
      <c r="T882" s="234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5" t="s">
        <v>160</v>
      </c>
      <c r="AU882" s="235" t="s">
        <v>86</v>
      </c>
      <c r="AV882" s="13" t="s">
        <v>84</v>
      </c>
      <c r="AW882" s="13" t="s">
        <v>36</v>
      </c>
      <c r="AX882" s="13" t="s">
        <v>76</v>
      </c>
      <c r="AY882" s="235" t="s">
        <v>129</v>
      </c>
    </row>
    <row r="883" s="14" customFormat="1">
      <c r="A883" s="14"/>
      <c r="B883" s="236"/>
      <c r="C883" s="237"/>
      <c r="D883" s="219" t="s">
        <v>160</v>
      </c>
      <c r="E883" s="238" t="s">
        <v>21</v>
      </c>
      <c r="F883" s="239" t="s">
        <v>874</v>
      </c>
      <c r="G883" s="237"/>
      <c r="H883" s="240">
        <v>6.7599999999999998</v>
      </c>
      <c r="I883" s="241"/>
      <c r="J883" s="237"/>
      <c r="K883" s="237"/>
      <c r="L883" s="242"/>
      <c r="M883" s="243"/>
      <c r="N883" s="244"/>
      <c r="O883" s="244"/>
      <c r="P883" s="244"/>
      <c r="Q883" s="244"/>
      <c r="R883" s="244"/>
      <c r="S883" s="244"/>
      <c r="T883" s="245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46" t="s">
        <v>160</v>
      </c>
      <c r="AU883" s="246" t="s">
        <v>86</v>
      </c>
      <c r="AV883" s="14" t="s">
        <v>86</v>
      </c>
      <c r="AW883" s="14" t="s">
        <v>36</v>
      </c>
      <c r="AX883" s="14" t="s">
        <v>76</v>
      </c>
      <c r="AY883" s="246" t="s">
        <v>129</v>
      </c>
    </row>
    <row r="884" s="13" customFormat="1">
      <c r="A884" s="13"/>
      <c r="B884" s="226"/>
      <c r="C884" s="227"/>
      <c r="D884" s="219" t="s">
        <v>160</v>
      </c>
      <c r="E884" s="228" t="s">
        <v>21</v>
      </c>
      <c r="F884" s="229" t="s">
        <v>875</v>
      </c>
      <c r="G884" s="227"/>
      <c r="H884" s="228" t="s">
        <v>21</v>
      </c>
      <c r="I884" s="230"/>
      <c r="J884" s="227"/>
      <c r="K884" s="227"/>
      <c r="L884" s="231"/>
      <c r="M884" s="232"/>
      <c r="N884" s="233"/>
      <c r="O884" s="233"/>
      <c r="P884" s="233"/>
      <c r="Q884" s="233"/>
      <c r="R884" s="233"/>
      <c r="S884" s="233"/>
      <c r="T884" s="234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5" t="s">
        <v>160</v>
      </c>
      <c r="AU884" s="235" t="s">
        <v>86</v>
      </c>
      <c r="AV884" s="13" t="s">
        <v>84</v>
      </c>
      <c r="AW884" s="13" t="s">
        <v>36</v>
      </c>
      <c r="AX884" s="13" t="s">
        <v>76</v>
      </c>
      <c r="AY884" s="235" t="s">
        <v>129</v>
      </c>
    </row>
    <row r="885" s="14" customFormat="1">
      <c r="A885" s="14"/>
      <c r="B885" s="236"/>
      <c r="C885" s="237"/>
      <c r="D885" s="219" t="s">
        <v>160</v>
      </c>
      <c r="E885" s="238" t="s">
        <v>21</v>
      </c>
      <c r="F885" s="239" t="s">
        <v>876</v>
      </c>
      <c r="G885" s="237"/>
      <c r="H885" s="240">
        <v>17.719999999999999</v>
      </c>
      <c r="I885" s="241"/>
      <c r="J885" s="237"/>
      <c r="K885" s="237"/>
      <c r="L885" s="242"/>
      <c r="M885" s="243"/>
      <c r="N885" s="244"/>
      <c r="O885" s="244"/>
      <c r="P885" s="244"/>
      <c r="Q885" s="244"/>
      <c r="R885" s="244"/>
      <c r="S885" s="244"/>
      <c r="T885" s="245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46" t="s">
        <v>160</v>
      </c>
      <c r="AU885" s="246" t="s">
        <v>86</v>
      </c>
      <c r="AV885" s="14" t="s">
        <v>86</v>
      </c>
      <c r="AW885" s="14" t="s">
        <v>36</v>
      </c>
      <c r="AX885" s="14" t="s">
        <v>76</v>
      </c>
      <c r="AY885" s="246" t="s">
        <v>129</v>
      </c>
    </row>
    <row r="886" s="13" customFormat="1">
      <c r="A886" s="13"/>
      <c r="B886" s="226"/>
      <c r="C886" s="227"/>
      <c r="D886" s="219" t="s">
        <v>160</v>
      </c>
      <c r="E886" s="228" t="s">
        <v>21</v>
      </c>
      <c r="F886" s="229" t="s">
        <v>877</v>
      </c>
      <c r="G886" s="227"/>
      <c r="H886" s="228" t="s">
        <v>21</v>
      </c>
      <c r="I886" s="230"/>
      <c r="J886" s="227"/>
      <c r="K886" s="227"/>
      <c r="L886" s="231"/>
      <c r="M886" s="232"/>
      <c r="N886" s="233"/>
      <c r="O886" s="233"/>
      <c r="P886" s="233"/>
      <c r="Q886" s="233"/>
      <c r="R886" s="233"/>
      <c r="S886" s="233"/>
      <c r="T886" s="23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5" t="s">
        <v>160</v>
      </c>
      <c r="AU886" s="235" t="s">
        <v>86</v>
      </c>
      <c r="AV886" s="13" t="s">
        <v>84</v>
      </c>
      <c r="AW886" s="13" t="s">
        <v>36</v>
      </c>
      <c r="AX886" s="13" t="s">
        <v>76</v>
      </c>
      <c r="AY886" s="235" t="s">
        <v>129</v>
      </c>
    </row>
    <row r="887" s="14" customFormat="1">
      <c r="A887" s="14"/>
      <c r="B887" s="236"/>
      <c r="C887" s="237"/>
      <c r="D887" s="219" t="s">
        <v>160</v>
      </c>
      <c r="E887" s="238" t="s">
        <v>21</v>
      </c>
      <c r="F887" s="239" t="s">
        <v>878</v>
      </c>
      <c r="G887" s="237"/>
      <c r="H887" s="240">
        <v>11.68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46" t="s">
        <v>160</v>
      </c>
      <c r="AU887" s="246" t="s">
        <v>86</v>
      </c>
      <c r="AV887" s="14" t="s">
        <v>86</v>
      </c>
      <c r="AW887" s="14" t="s">
        <v>36</v>
      </c>
      <c r="AX887" s="14" t="s">
        <v>76</v>
      </c>
      <c r="AY887" s="246" t="s">
        <v>129</v>
      </c>
    </row>
    <row r="888" s="13" customFormat="1">
      <c r="A888" s="13"/>
      <c r="B888" s="226"/>
      <c r="C888" s="227"/>
      <c r="D888" s="219" t="s">
        <v>160</v>
      </c>
      <c r="E888" s="228" t="s">
        <v>21</v>
      </c>
      <c r="F888" s="229" t="s">
        <v>166</v>
      </c>
      <c r="G888" s="227"/>
      <c r="H888" s="228" t="s">
        <v>21</v>
      </c>
      <c r="I888" s="230"/>
      <c r="J888" s="227"/>
      <c r="K888" s="227"/>
      <c r="L888" s="231"/>
      <c r="M888" s="232"/>
      <c r="N888" s="233"/>
      <c r="O888" s="233"/>
      <c r="P888" s="233"/>
      <c r="Q888" s="233"/>
      <c r="R888" s="233"/>
      <c r="S888" s="233"/>
      <c r="T888" s="234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5" t="s">
        <v>160</v>
      </c>
      <c r="AU888" s="235" t="s">
        <v>86</v>
      </c>
      <c r="AV888" s="13" t="s">
        <v>84</v>
      </c>
      <c r="AW888" s="13" t="s">
        <v>36</v>
      </c>
      <c r="AX888" s="13" t="s">
        <v>76</v>
      </c>
      <c r="AY888" s="235" t="s">
        <v>129</v>
      </c>
    </row>
    <row r="889" s="14" customFormat="1">
      <c r="A889" s="14"/>
      <c r="B889" s="236"/>
      <c r="C889" s="237"/>
      <c r="D889" s="219" t="s">
        <v>160</v>
      </c>
      <c r="E889" s="238" t="s">
        <v>21</v>
      </c>
      <c r="F889" s="239" t="s">
        <v>879</v>
      </c>
      <c r="G889" s="237"/>
      <c r="H889" s="240">
        <v>34.280000000000001</v>
      </c>
      <c r="I889" s="241"/>
      <c r="J889" s="237"/>
      <c r="K889" s="237"/>
      <c r="L889" s="242"/>
      <c r="M889" s="243"/>
      <c r="N889" s="244"/>
      <c r="O889" s="244"/>
      <c r="P889" s="244"/>
      <c r="Q889" s="244"/>
      <c r="R889" s="244"/>
      <c r="S889" s="244"/>
      <c r="T889" s="245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46" t="s">
        <v>160</v>
      </c>
      <c r="AU889" s="246" t="s">
        <v>86</v>
      </c>
      <c r="AV889" s="14" t="s">
        <v>86</v>
      </c>
      <c r="AW889" s="14" t="s">
        <v>36</v>
      </c>
      <c r="AX889" s="14" t="s">
        <v>76</v>
      </c>
      <c r="AY889" s="246" t="s">
        <v>129</v>
      </c>
    </row>
    <row r="890" s="13" customFormat="1">
      <c r="A890" s="13"/>
      <c r="B890" s="226"/>
      <c r="C890" s="227"/>
      <c r="D890" s="219" t="s">
        <v>160</v>
      </c>
      <c r="E890" s="228" t="s">
        <v>21</v>
      </c>
      <c r="F890" s="229" t="s">
        <v>875</v>
      </c>
      <c r="G890" s="227"/>
      <c r="H890" s="228" t="s">
        <v>21</v>
      </c>
      <c r="I890" s="230"/>
      <c r="J890" s="227"/>
      <c r="K890" s="227"/>
      <c r="L890" s="231"/>
      <c r="M890" s="232"/>
      <c r="N890" s="233"/>
      <c r="O890" s="233"/>
      <c r="P890" s="233"/>
      <c r="Q890" s="233"/>
      <c r="R890" s="233"/>
      <c r="S890" s="233"/>
      <c r="T890" s="23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5" t="s">
        <v>160</v>
      </c>
      <c r="AU890" s="235" t="s">
        <v>86</v>
      </c>
      <c r="AV890" s="13" t="s">
        <v>84</v>
      </c>
      <c r="AW890" s="13" t="s">
        <v>36</v>
      </c>
      <c r="AX890" s="13" t="s">
        <v>76</v>
      </c>
      <c r="AY890" s="235" t="s">
        <v>129</v>
      </c>
    </row>
    <row r="891" s="14" customFormat="1">
      <c r="A891" s="14"/>
      <c r="B891" s="236"/>
      <c r="C891" s="237"/>
      <c r="D891" s="219" t="s">
        <v>160</v>
      </c>
      <c r="E891" s="238" t="s">
        <v>21</v>
      </c>
      <c r="F891" s="239" t="s">
        <v>880</v>
      </c>
      <c r="G891" s="237"/>
      <c r="H891" s="240">
        <v>19.350000000000001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6" t="s">
        <v>160</v>
      </c>
      <c r="AU891" s="246" t="s">
        <v>86</v>
      </c>
      <c r="AV891" s="14" t="s">
        <v>86</v>
      </c>
      <c r="AW891" s="14" t="s">
        <v>36</v>
      </c>
      <c r="AX891" s="14" t="s">
        <v>76</v>
      </c>
      <c r="AY891" s="246" t="s">
        <v>129</v>
      </c>
    </row>
    <row r="892" s="13" customFormat="1">
      <c r="A892" s="13"/>
      <c r="B892" s="226"/>
      <c r="C892" s="227"/>
      <c r="D892" s="219" t="s">
        <v>160</v>
      </c>
      <c r="E892" s="228" t="s">
        <v>21</v>
      </c>
      <c r="F892" s="229" t="s">
        <v>875</v>
      </c>
      <c r="G892" s="227"/>
      <c r="H892" s="228" t="s">
        <v>21</v>
      </c>
      <c r="I892" s="230"/>
      <c r="J892" s="227"/>
      <c r="K892" s="227"/>
      <c r="L892" s="231"/>
      <c r="M892" s="232"/>
      <c r="N892" s="233"/>
      <c r="O892" s="233"/>
      <c r="P892" s="233"/>
      <c r="Q892" s="233"/>
      <c r="R892" s="233"/>
      <c r="S892" s="233"/>
      <c r="T892" s="234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5" t="s">
        <v>160</v>
      </c>
      <c r="AU892" s="235" t="s">
        <v>86</v>
      </c>
      <c r="AV892" s="13" t="s">
        <v>84</v>
      </c>
      <c r="AW892" s="13" t="s">
        <v>36</v>
      </c>
      <c r="AX892" s="13" t="s">
        <v>76</v>
      </c>
      <c r="AY892" s="235" t="s">
        <v>129</v>
      </c>
    </row>
    <row r="893" s="14" customFormat="1">
      <c r="A893" s="14"/>
      <c r="B893" s="236"/>
      <c r="C893" s="237"/>
      <c r="D893" s="219" t="s">
        <v>160</v>
      </c>
      <c r="E893" s="238" t="s">
        <v>21</v>
      </c>
      <c r="F893" s="239" t="s">
        <v>881</v>
      </c>
      <c r="G893" s="237"/>
      <c r="H893" s="240">
        <v>11.449999999999999</v>
      </c>
      <c r="I893" s="241"/>
      <c r="J893" s="237"/>
      <c r="K893" s="237"/>
      <c r="L893" s="242"/>
      <c r="M893" s="243"/>
      <c r="N893" s="244"/>
      <c r="O893" s="244"/>
      <c r="P893" s="244"/>
      <c r="Q893" s="244"/>
      <c r="R893" s="244"/>
      <c r="S893" s="244"/>
      <c r="T893" s="245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46" t="s">
        <v>160</v>
      </c>
      <c r="AU893" s="246" t="s">
        <v>86</v>
      </c>
      <c r="AV893" s="14" t="s">
        <v>86</v>
      </c>
      <c r="AW893" s="14" t="s">
        <v>36</v>
      </c>
      <c r="AX893" s="14" t="s">
        <v>76</v>
      </c>
      <c r="AY893" s="246" t="s">
        <v>129</v>
      </c>
    </row>
    <row r="894" s="13" customFormat="1">
      <c r="A894" s="13"/>
      <c r="B894" s="226"/>
      <c r="C894" s="227"/>
      <c r="D894" s="219" t="s">
        <v>160</v>
      </c>
      <c r="E894" s="228" t="s">
        <v>21</v>
      </c>
      <c r="F894" s="229" t="s">
        <v>875</v>
      </c>
      <c r="G894" s="227"/>
      <c r="H894" s="228" t="s">
        <v>21</v>
      </c>
      <c r="I894" s="230"/>
      <c r="J894" s="227"/>
      <c r="K894" s="227"/>
      <c r="L894" s="231"/>
      <c r="M894" s="232"/>
      <c r="N894" s="233"/>
      <c r="O894" s="233"/>
      <c r="P894" s="233"/>
      <c r="Q894" s="233"/>
      <c r="R894" s="233"/>
      <c r="S894" s="233"/>
      <c r="T894" s="234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5" t="s">
        <v>160</v>
      </c>
      <c r="AU894" s="235" t="s">
        <v>86</v>
      </c>
      <c r="AV894" s="13" t="s">
        <v>84</v>
      </c>
      <c r="AW894" s="13" t="s">
        <v>36</v>
      </c>
      <c r="AX894" s="13" t="s">
        <v>76</v>
      </c>
      <c r="AY894" s="235" t="s">
        <v>129</v>
      </c>
    </row>
    <row r="895" s="14" customFormat="1">
      <c r="A895" s="14"/>
      <c r="B895" s="236"/>
      <c r="C895" s="237"/>
      <c r="D895" s="219" t="s">
        <v>160</v>
      </c>
      <c r="E895" s="238" t="s">
        <v>21</v>
      </c>
      <c r="F895" s="239" t="s">
        <v>882</v>
      </c>
      <c r="G895" s="237"/>
      <c r="H895" s="240">
        <v>17.739999999999998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46" t="s">
        <v>160</v>
      </c>
      <c r="AU895" s="246" t="s">
        <v>86</v>
      </c>
      <c r="AV895" s="14" t="s">
        <v>86</v>
      </c>
      <c r="AW895" s="14" t="s">
        <v>36</v>
      </c>
      <c r="AX895" s="14" t="s">
        <v>76</v>
      </c>
      <c r="AY895" s="246" t="s">
        <v>129</v>
      </c>
    </row>
    <row r="896" s="13" customFormat="1">
      <c r="A896" s="13"/>
      <c r="B896" s="226"/>
      <c r="C896" s="227"/>
      <c r="D896" s="219" t="s">
        <v>160</v>
      </c>
      <c r="E896" s="228" t="s">
        <v>21</v>
      </c>
      <c r="F896" s="229" t="s">
        <v>875</v>
      </c>
      <c r="G896" s="227"/>
      <c r="H896" s="228" t="s">
        <v>21</v>
      </c>
      <c r="I896" s="230"/>
      <c r="J896" s="227"/>
      <c r="K896" s="227"/>
      <c r="L896" s="231"/>
      <c r="M896" s="232"/>
      <c r="N896" s="233"/>
      <c r="O896" s="233"/>
      <c r="P896" s="233"/>
      <c r="Q896" s="233"/>
      <c r="R896" s="233"/>
      <c r="S896" s="233"/>
      <c r="T896" s="23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5" t="s">
        <v>160</v>
      </c>
      <c r="AU896" s="235" t="s">
        <v>86</v>
      </c>
      <c r="AV896" s="13" t="s">
        <v>84</v>
      </c>
      <c r="AW896" s="13" t="s">
        <v>36</v>
      </c>
      <c r="AX896" s="13" t="s">
        <v>76</v>
      </c>
      <c r="AY896" s="235" t="s">
        <v>129</v>
      </c>
    </row>
    <row r="897" s="14" customFormat="1">
      <c r="A897" s="14"/>
      <c r="B897" s="236"/>
      <c r="C897" s="237"/>
      <c r="D897" s="219" t="s">
        <v>160</v>
      </c>
      <c r="E897" s="238" t="s">
        <v>21</v>
      </c>
      <c r="F897" s="239" t="s">
        <v>883</v>
      </c>
      <c r="G897" s="237"/>
      <c r="H897" s="240">
        <v>11.529999999999999</v>
      </c>
      <c r="I897" s="241"/>
      <c r="J897" s="237"/>
      <c r="K897" s="237"/>
      <c r="L897" s="242"/>
      <c r="M897" s="243"/>
      <c r="N897" s="244"/>
      <c r="O897" s="244"/>
      <c r="P897" s="244"/>
      <c r="Q897" s="244"/>
      <c r="R897" s="244"/>
      <c r="S897" s="244"/>
      <c r="T897" s="245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46" t="s">
        <v>160</v>
      </c>
      <c r="AU897" s="246" t="s">
        <v>86</v>
      </c>
      <c r="AV897" s="14" t="s">
        <v>86</v>
      </c>
      <c r="AW897" s="14" t="s">
        <v>36</v>
      </c>
      <c r="AX897" s="14" t="s">
        <v>76</v>
      </c>
      <c r="AY897" s="246" t="s">
        <v>129</v>
      </c>
    </row>
    <row r="898" s="13" customFormat="1">
      <c r="A898" s="13"/>
      <c r="B898" s="226"/>
      <c r="C898" s="227"/>
      <c r="D898" s="219" t="s">
        <v>160</v>
      </c>
      <c r="E898" s="228" t="s">
        <v>21</v>
      </c>
      <c r="F898" s="229" t="s">
        <v>875</v>
      </c>
      <c r="G898" s="227"/>
      <c r="H898" s="228" t="s">
        <v>21</v>
      </c>
      <c r="I898" s="230"/>
      <c r="J898" s="227"/>
      <c r="K898" s="227"/>
      <c r="L898" s="231"/>
      <c r="M898" s="232"/>
      <c r="N898" s="233"/>
      <c r="O898" s="233"/>
      <c r="P898" s="233"/>
      <c r="Q898" s="233"/>
      <c r="R898" s="233"/>
      <c r="S898" s="233"/>
      <c r="T898" s="234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5" t="s">
        <v>160</v>
      </c>
      <c r="AU898" s="235" t="s">
        <v>86</v>
      </c>
      <c r="AV898" s="13" t="s">
        <v>84</v>
      </c>
      <c r="AW898" s="13" t="s">
        <v>36</v>
      </c>
      <c r="AX898" s="13" t="s">
        <v>76</v>
      </c>
      <c r="AY898" s="235" t="s">
        <v>129</v>
      </c>
    </row>
    <row r="899" s="14" customFormat="1">
      <c r="A899" s="14"/>
      <c r="B899" s="236"/>
      <c r="C899" s="237"/>
      <c r="D899" s="219" t="s">
        <v>160</v>
      </c>
      <c r="E899" s="238" t="s">
        <v>21</v>
      </c>
      <c r="F899" s="239" t="s">
        <v>884</v>
      </c>
      <c r="G899" s="237"/>
      <c r="H899" s="240">
        <v>23.719999999999999</v>
      </c>
      <c r="I899" s="241"/>
      <c r="J899" s="237"/>
      <c r="K899" s="237"/>
      <c r="L899" s="242"/>
      <c r="M899" s="243"/>
      <c r="N899" s="244"/>
      <c r="O899" s="244"/>
      <c r="P899" s="244"/>
      <c r="Q899" s="244"/>
      <c r="R899" s="244"/>
      <c r="S899" s="244"/>
      <c r="T899" s="245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46" t="s">
        <v>160</v>
      </c>
      <c r="AU899" s="246" t="s">
        <v>86</v>
      </c>
      <c r="AV899" s="14" t="s">
        <v>86</v>
      </c>
      <c r="AW899" s="14" t="s">
        <v>36</v>
      </c>
      <c r="AX899" s="14" t="s">
        <v>76</v>
      </c>
      <c r="AY899" s="246" t="s">
        <v>129</v>
      </c>
    </row>
    <row r="900" s="13" customFormat="1">
      <c r="A900" s="13"/>
      <c r="B900" s="226"/>
      <c r="C900" s="227"/>
      <c r="D900" s="219" t="s">
        <v>160</v>
      </c>
      <c r="E900" s="228" t="s">
        <v>21</v>
      </c>
      <c r="F900" s="229" t="s">
        <v>171</v>
      </c>
      <c r="G900" s="227"/>
      <c r="H900" s="228" t="s">
        <v>21</v>
      </c>
      <c r="I900" s="230"/>
      <c r="J900" s="227"/>
      <c r="K900" s="227"/>
      <c r="L900" s="231"/>
      <c r="M900" s="232"/>
      <c r="N900" s="233"/>
      <c r="O900" s="233"/>
      <c r="P900" s="233"/>
      <c r="Q900" s="233"/>
      <c r="R900" s="233"/>
      <c r="S900" s="233"/>
      <c r="T900" s="234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5" t="s">
        <v>160</v>
      </c>
      <c r="AU900" s="235" t="s">
        <v>86</v>
      </c>
      <c r="AV900" s="13" t="s">
        <v>84</v>
      </c>
      <c r="AW900" s="13" t="s">
        <v>36</v>
      </c>
      <c r="AX900" s="13" t="s">
        <v>76</v>
      </c>
      <c r="AY900" s="235" t="s">
        <v>129</v>
      </c>
    </row>
    <row r="901" s="14" customFormat="1">
      <c r="A901" s="14"/>
      <c r="B901" s="236"/>
      <c r="C901" s="237"/>
      <c r="D901" s="219" t="s">
        <v>160</v>
      </c>
      <c r="E901" s="238" t="s">
        <v>21</v>
      </c>
      <c r="F901" s="239" t="s">
        <v>883</v>
      </c>
      <c r="G901" s="237"/>
      <c r="H901" s="240">
        <v>11.529999999999999</v>
      </c>
      <c r="I901" s="241"/>
      <c r="J901" s="237"/>
      <c r="K901" s="237"/>
      <c r="L901" s="242"/>
      <c r="M901" s="243"/>
      <c r="N901" s="244"/>
      <c r="O901" s="244"/>
      <c r="P901" s="244"/>
      <c r="Q901" s="244"/>
      <c r="R901" s="244"/>
      <c r="S901" s="244"/>
      <c r="T901" s="245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6" t="s">
        <v>160</v>
      </c>
      <c r="AU901" s="246" t="s">
        <v>86</v>
      </c>
      <c r="AV901" s="14" t="s">
        <v>86</v>
      </c>
      <c r="AW901" s="14" t="s">
        <v>36</v>
      </c>
      <c r="AX901" s="14" t="s">
        <v>76</v>
      </c>
      <c r="AY901" s="246" t="s">
        <v>129</v>
      </c>
    </row>
    <row r="902" s="13" customFormat="1">
      <c r="A902" s="13"/>
      <c r="B902" s="226"/>
      <c r="C902" s="227"/>
      <c r="D902" s="219" t="s">
        <v>160</v>
      </c>
      <c r="E902" s="228" t="s">
        <v>21</v>
      </c>
      <c r="F902" s="229" t="s">
        <v>885</v>
      </c>
      <c r="G902" s="227"/>
      <c r="H902" s="228" t="s">
        <v>21</v>
      </c>
      <c r="I902" s="230"/>
      <c r="J902" s="227"/>
      <c r="K902" s="227"/>
      <c r="L902" s="231"/>
      <c r="M902" s="232"/>
      <c r="N902" s="233"/>
      <c r="O902" s="233"/>
      <c r="P902" s="233"/>
      <c r="Q902" s="233"/>
      <c r="R902" s="233"/>
      <c r="S902" s="233"/>
      <c r="T902" s="234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5" t="s">
        <v>160</v>
      </c>
      <c r="AU902" s="235" t="s">
        <v>86</v>
      </c>
      <c r="AV902" s="13" t="s">
        <v>84</v>
      </c>
      <c r="AW902" s="13" t="s">
        <v>36</v>
      </c>
      <c r="AX902" s="13" t="s">
        <v>76</v>
      </c>
      <c r="AY902" s="235" t="s">
        <v>129</v>
      </c>
    </row>
    <row r="903" s="14" customFormat="1">
      <c r="A903" s="14"/>
      <c r="B903" s="236"/>
      <c r="C903" s="237"/>
      <c r="D903" s="219" t="s">
        <v>160</v>
      </c>
      <c r="E903" s="238" t="s">
        <v>21</v>
      </c>
      <c r="F903" s="239" t="s">
        <v>886</v>
      </c>
      <c r="G903" s="237"/>
      <c r="H903" s="240">
        <v>17.66</v>
      </c>
      <c r="I903" s="241"/>
      <c r="J903" s="237"/>
      <c r="K903" s="237"/>
      <c r="L903" s="242"/>
      <c r="M903" s="243"/>
      <c r="N903" s="244"/>
      <c r="O903" s="244"/>
      <c r="P903" s="244"/>
      <c r="Q903" s="244"/>
      <c r="R903" s="244"/>
      <c r="S903" s="244"/>
      <c r="T903" s="245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46" t="s">
        <v>160</v>
      </c>
      <c r="AU903" s="246" t="s">
        <v>86</v>
      </c>
      <c r="AV903" s="14" t="s">
        <v>86</v>
      </c>
      <c r="AW903" s="14" t="s">
        <v>36</v>
      </c>
      <c r="AX903" s="14" t="s">
        <v>76</v>
      </c>
      <c r="AY903" s="246" t="s">
        <v>129</v>
      </c>
    </row>
    <row r="904" s="13" customFormat="1">
      <c r="A904" s="13"/>
      <c r="B904" s="226"/>
      <c r="C904" s="227"/>
      <c r="D904" s="219" t="s">
        <v>160</v>
      </c>
      <c r="E904" s="228" t="s">
        <v>21</v>
      </c>
      <c r="F904" s="229" t="s">
        <v>885</v>
      </c>
      <c r="G904" s="227"/>
      <c r="H904" s="228" t="s">
        <v>21</v>
      </c>
      <c r="I904" s="230"/>
      <c r="J904" s="227"/>
      <c r="K904" s="227"/>
      <c r="L904" s="231"/>
      <c r="M904" s="232"/>
      <c r="N904" s="233"/>
      <c r="O904" s="233"/>
      <c r="P904" s="233"/>
      <c r="Q904" s="233"/>
      <c r="R904" s="233"/>
      <c r="S904" s="233"/>
      <c r="T904" s="23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5" t="s">
        <v>160</v>
      </c>
      <c r="AU904" s="235" t="s">
        <v>86</v>
      </c>
      <c r="AV904" s="13" t="s">
        <v>84</v>
      </c>
      <c r="AW904" s="13" t="s">
        <v>36</v>
      </c>
      <c r="AX904" s="13" t="s">
        <v>76</v>
      </c>
      <c r="AY904" s="235" t="s">
        <v>129</v>
      </c>
    </row>
    <row r="905" s="14" customFormat="1">
      <c r="A905" s="14"/>
      <c r="B905" s="236"/>
      <c r="C905" s="237"/>
      <c r="D905" s="219" t="s">
        <v>160</v>
      </c>
      <c r="E905" s="238" t="s">
        <v>21</v>
      </c>
      <c r="F905" s="239" t="s">
        <v>887</v>
      </c>
      <c r="G905" s="237"/>
      <c r="H905" s="240">
        <v>31.359999999999999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46" t="s">
        <v>160</v>
      </c>
      <c r="AU905" s="246" t="s">
        <v>86</v>
      </c>
      <c r="AV905" s="14" t="s">
        <v>86</v>
      </c>
      <c r="AW905" s="14" t="s">
        <v>36</v>
      </c>
      <c r="AX905" s="14" t="s">
        <v>76</v>
      </c>
      <c r="AY905" s="246" t="s">
        <v>129</v>
      </c>
    </row>
    <row r="906" s="13" customFormat="1">
      <c r="A906" s="13"/>
      <c r="B906" s="226"/>
      <c r="C906" s="227"/>
      <c r="D906" s="219" t="s">
        <v>160</v>
      </c>
      <c r="E906" s="228" t="s">
        <v>21</v>
      </c>
      <c r="F906" s="229" t="s">
        <v>171</v>
      </c>
      <c r="G906" s="227"/>
      <c r="H906" s="228" t="s">
        <v>21</v>
      </c>
      <c r="I906" s="230"/>
      <c r="J906" s="227"/>
      <c r="K906" s="227"/>
      <c r="L906" s="231"/>
      <c r="M906" s="232"/>
      <c r="N906" s="233"/>
      <c r="O906" s="233"/>
      <c r="P906" s="233"/>
      <c r="Q906" s="233"/>
      <c r="R906" s="233"/>
      <c r="S906" s="233"/>
      <c r="T906" s="234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5" t="s">
        <v>160</v>
      </c>
      <c r="AU906" s="235" t="s">
        <v>86</v>
      </c>
      <c r="AV906" s="13" t="s">
        <v>84</v>
      </c>
      <c r="AW906" s="13" t="s">
        <v>36</v>
      </c>
      <c r="AX906" s="13" t="s">
        <v>76</v>
      </c>
      <c r="AY906" s="235" t="s">
        <v>129</v>
      </c>
    </row>
    <row r="907" s="14" customFormat="1">
      <c r="A907" s="14"/>
      <c r="B907" s="236"/>
      <c r="C907" s="237"/>
      <c r="D907" s="219" t="s">
        <v>160</v>
      </c>
      <c r="E907" s="238" t="s">
        <v>21</v>
      </c>
      <c r="F907" s="239" t="s">
        <v>888</v>
      </c>
      <c r="G907" s="237"/>
      <c r="H907" s="240">
        <v>19.420000000000002</v>
      </c>
      <c r="I907" s="241"/>
      <c r="J907" s="237"/>
      <c r="K907" s="237"/>
      <c r="L907" s="242"/>
      <c r="M907" s="243"/>
      <c r="N907" s="244"/>
      <c r="O907" s="244"/>
      <c r="P907" s="244"/>
      <c r="Q907" s="244"/>
      <c r="R907" s="244"/>
      <c r="S907" s="244"/>
      <c r="T907" s="245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46" t="s">
        <v>160</v>
      </c>
      <c r="AU907" s="246" t="s">
        <v>86</v>
      </c>
      <c r="AV907" s="14" t="s">
        <v>86</v>
      </c>
      <c r="AW907" s="14" t="s">
        <v>36</v>
      </c>
      <c r="AX907" s="14" t="s">
        <v>76</v>
      </c>
      <c r="AY907" s="246" t="s">
        <v>129</v>
      </c>
    </row>
    <row r="908" s="13" customFormat="1">
      <c r="A908" s="13"/>
      <c r="B908" s="226"/>
      <c r="C908" s="227"/>
      <c r="D908" s="219" t="s">
        <v>160</v>
      </c>
      <c r="E908" s="228" t="s">
        <v>21</v>
      </c>
      <c r="F908" s="229" t="s">
        <v>179</v>
      </c>
      <c r="G908" s="227"/>
      <c r="H908" s="228" t="s">
        <v>21</v>
      </c>
      <c r="I908" s="230"/>
      <c r="J908" s="227"/>
      <c r="K908" s="227"/>
      <c r="L908" s="231"/>
      <c r="M908" s="232"/>
      <c r="N908" s="233"/>
      <c r="O908" s="233"/>
      <c r="P908" s="233"/>
      <c r="Q908" s="233"/>
      <c r="R908" s="233"/>
      <c r="S908" s="233"/>
      <c r="T908" s="234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5" t="s">
        <v>160</v>
      </c>
      <c r="AU908" s="235" t="s">
        <v>86</v>
      </c>
      <c r="AV908" s="13" t="s">
        <v>84</v>
      </c>
      <c r="AW908" s="13" t="s">
        <v>36</v>
      </c>
      <c r="AX908" s="13" t="s">
        <v>76</v>
      </c>
      <c r="AY908" s="235" t="s">
        <v>129</v>
      </c>
    </row>
    <row r="909" s="14" customFormat="1">
      <c r="A909" s="14"/>
      <c r="B909" s="236"/>
      <c r="C909" s="237"/>
      <c r="D909" s="219" t="s">
        <v>160</v>
      </c>
      <c r="E909" s="238" t="s">
        <v>21</v>
      </c>
      <c r="F909" s="239" t="s">
        <v>889</v>
      </c>
      <c r="G909" s="237"/>
      <c r="H909" s="240">
        <v>2.5800000000000001</v>
      </c>
      <c r="I909" s="241"/>
      <c r="J909" s="237"/>
      <c r="K909" s="237"/>
      <c r="L909" s="242"/>
      <c r="M909" s="243"/>
      <c r="N909" s="244"/>
      <c r="O909" s="244"/>
      <c r="P909" s="244"/>
      <c r="Q909" s="244"/>
      <c r="R909" s="244"/>
      <c r="S909" s="244"/>
      <c r="T909" s="245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46" t="s">
        <v>160</v>
      </c>
      <c r="AU909" s="246" t="s">
        <v>86</v>
      </c>
      <c r="AV909" s="14" t="s">
        <v>86</v>
      </c>
      <c r="AW909" s="14" t="s">
        <v>36</v>
      </c>
      <c r="AX909" s="14" t="s">
        <v>76</v>
      </c>
      <c r="AY909" s="246" t="s">
        <v>129</v>
      </c>
    </row>
    <row r="910" s="13" customFormat="1">
      <c r="A910" s="13"/>
      <c r="B910" s="226"/>
      <c r="C910" s="227"/>
      <c r="D910" s="219" t="s">
        <v>160</v>
      </c>
      <c r="E910" s="228" t="s">
        <v>21</v>
      </c>
      <c r="F910" s="229" t="s">
        <v>890</v>
      </c>
      <c r="G910" s="227"/>
      <c r="H910" s="228" t="s">
        <v>21</v>
      </c>
      <c r="I910" s="230"/>
      <c r="J910" s="227"/>
      <c r="K910" s="227"/>
      <c r="L910" s="231"/>
      <c r="M910" s="232"/>
      <c r="N910" s="233"/>
      <c r="O910" s="233"/>
      <c r="P910" s="233"/>
      <c r="Q910" s="233"/>
      <c r="R910" s="233"/>
      <c r="S910" s="233"/>
      <c r="T910" s="234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5" t="s">
        <v>160</v>
      </c>
      <c r="AU910" s="235" t="s">
        <v>86</v>
      </c>
      <c r="AV910" s="13" t="s">
        <v>84</v>
      </c>
      <c r="AW910" s="13" t="s">
        <v>36</v>
      </c>
      <c r="AX910" s="13" t="s">
        <v>76</v>
      </c>
      <c r="AY910" s="235" t="s">
        <v>129</v>
      </c>
    </row>
    <row r="911" s="14" customFormat="1">
      <c r="A911" s="14"/>
      <c r="B911" s="236"/>
      <c r="C911" s="237"/>
      <c r="D911" s="219" t="s">
        <v>160</v>
      </c>
      <c r="E911" s="238" t="s">
        <v>21</v>
      </c>
      <c r="F911" s="239" t="s">
        <v>891</v>
      </c>
      <c r="G911" s="237"/>
      <c r="H911" s="240">
        <v>7.6799999999999997</v>
      </c>
      <c r="I911" s="241"/>
      <c r="J911" s="237"/>
      <c r="K911" s="237"/>
      <c r="L911" s="242"/>
      <c r="M911" s="243"/>
      <c r="N911" s="244"/>
      <c r="O911" s="244"/>
      <c r="P911" s="244"/>
      <c r="Q911" s="244"/>
      <c r="R911" s="244"/>
      <c r="S911" s="244"/>
      <c r="T911" s="245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46" t="s">
        <v>160</v>
      </c>
      <c r="AU911" s="246" t="s">
        <v>86</v>
      </c>
      <c r="AV911" s="14" t="s">
        <v>86</v>
      </c>
      <c r="AW911" s="14" t="s">
        <v>36</v>
      </c>
      <c r="AX911" s="14" t="s">
        <v>76</v>
      </c>
      <c r="AY911" s="246" t="s">
        <v>129</v>
      </c>
    </row>
    <row r="912" s="13" customFormat="1">
      <c r="A912" s="13"/>
      <c r="B912" s="226"/>
      <c r="C912" s="227"/>
      <c r="D912" s="219" t="s">
        <v>160</v>
      </c>
      <c r="E912" s="228" t="s">
        <v>21</v>
      </c>
      <c r="F912" s="229" t="s">
        <v>890</v>
      </c>
      <c r="G912" s="227"/>
      <c r="H912" s="228" t="s">
        <v>21</v>
      </c>
      <c r="I912" s="230"/>
      <c r="J912" s="227"/>
      <c r="K912" s="227"/>
      <c r="L912" s="231"/>
      <c r="M912" s="232"/>
      <c r="N912" s="233"/>
      <c r="O912" s="233"/>
      <c r="P912" s="233"/>
      <c r="Q912" s="233"/>
      <c r="R912" s="233"/>
      <c r="S912" s="233"/>
      <c r="T912" s="234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5" t="s">
        <v>160</v>
      </c>
      <c r="AU912" s="235" t="s">
        <v>86</v>
      </c>
      <c r="AV912" s="13" t="s">
        <v>84</v>
      </c>
      <c r="AW912" s="13" t="s">
        <v>36</v>
      </c>
      <c r="AX912" s="13" t="s">
        <v>76</v>
      </c>
      <c r="AY912" s="235" t="s">
        <v>129</v>
      </c>
    </row>
    <row r="913" s="14" customFormat="1">
      <c r="A913" s="14"/>
      <c r="B913" s="236"/>
      <c r="C913" s="237"/>
      <c r="D913" s="219" t="s">
        <v>160</v>
      </c>
      <c r="E913" s="238" t="s">
        <v>21</v>
      </c>
      <c r="F913" s="239" t="s">
        <v>892</v>
      </c>
      <c r="G913" s="237"/>
      <c r="H913" s="240">
        <v>7.9800000000000004</v>
      </c>
      <c r="I913" s="241"/>
      <c r="J913" s="237"/>
      <c r="K913" s="237"/>
      <c r="L913" s="242"/>
      <c r="M913" s="243"/>
      <c r="N913" s="244"/>
      <c r="O913" s="244"/>
      <c r="P913" s="244"/>
      <c r="Q913" s="244"/>
      <c r="R913" s="244"/>
      <c r="S913" s="244"/>
      <c r="T913" s="245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46" t="s">
        <v>160</v>
      </c>
      <c r="AU913" s="246" t="s">
        <v>86</v>
      </c>
      <c r="AV913" s="14" t="s">
        <v>86</v>
      </c>
      <c r="AW913" s="14" t="s">
        <v>36</v>
      </c>
      <c r="AX913" s="14" t="s">
        <v>76</v>
      </c>
      <c r="AY913" s="246" t="s">
        <v>129</v>
      </c>
    </row>
    <row r="914" s="13" customFormat="1">
      <c r="A914" s="13"/>
      <c r="B914" s="226"/>
      <c r="C914" s="227"/>
      <c r="D914" s="219" t="s">
        <v>160</v>
      </c>
      <c r="E914" s="228" t="s">
        <v>21</v>
      </c>
      <c r="F914" s="229" t="s">
        <v>171</v>
      </c>
      <c r="G914" s="227"/>
      <c r="H914" s="228" t="s">
        <v>21</v>
      </c>
      <c r="I914" s="230"/>
      <c r="J914" s="227"/>
      <c r="K914" s="227"/>
      <c r="L914" s="231"/>
      <c r="M914" s="232"/>
      <c r="N914" s="233"/>
      <c r="O914" s="233"/>
      <c r="P914" s="233"/>
      <c r="Q914" s="233"/>
      <c r="R914" s="233"/>
      <c r="S914" s="233"/>
      <c r="T914" s="234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5" t="s">
        <v>160</v>
      </c>
      <c r="AU914" s="235" t="s">
        <v>86</v>
      </c>
      <c r="AV914" s="13" t="s">
        <v>84</v>
      </c>
      <c r="AW914" s="13" t="s">
        <v>36</v>
      </c>
      <c r="AX914" s="13" t="s">
        <v>76</v>
      </c>
      <c r="AY914" s="235" t="s">
        <v>129</v>
      </c>
    </row>
    <row r="915" s="14" customFormat="1">
      <c r="A915" s="14"/>
      <c r="B915" s="236"/>
      <c r="C915" s="237"/>
      <c r="D915" s="219" t="s">
        <v>160</v>
      </c>
      <c r="E915" s="238" t="s">
        <v>21</v>
      </c>
      <c r="F915" s="239" t="s">
        <v>180</v>
      </c>
      <c r="G915" s="237"/>
      <c r="H915" s="240">
        <v>1.26</v>
      </c>
      <c r="I915" s="241"/>
      <c r="J915" s="237"/>
      <c r="K915" s="237"/>
      <c r="L915" s="242"/>
      <c r="M915" s="243"/>
      <c r="N915" s="244"/>
      <c r="O915" s="244"/>
      <c r="P915" s="244"/>
      <c r="Q915" s="244"/>
      <c r="R915" s="244"/>
      <c r="S915" s="244"/>
      <c r="T915" s="245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46" t="s">
        <v>160</v>
      </c>
      <c r="AU915" s="246" t="s">
        <v>86</v>
      </c>
      <c r="AV915" s="14" t="s">
        <v>86</v>
      </c>
      <c r="AW915" s="14" t="s">
        <v>36</v>
      </c>
      <c r="AX915" s="14" t="s">
        <v>76</v>
      </c>
      <c r="AY915" s="246" t="s">
        <v>129</v>
      </c>
    </row>
    <row r="916" s="13" customFormat="1">
      <c r="A916" s="13"/>
      <c r="B916" s="226"/>
      <c r="C916" s="227"/>
      <c r="D916" s="219" t="s">
        <v>160</v>
      </c>
      <c r="E916" s="228" t="s">
        <v>21</v>
      </c>
      <c r="F916" s="229" t="s">
        <v>177</v>
      </c>
      <c r="G916" s="227"/>
      <c r="H916" s="228" t="s">
        <v>21</v>
      </c>
      <c r="I916" s="230"/>
      <c r="J916" s="227"/>
      <c r="K916" s="227"/>
      <c r="L916" s="231"/>
      <c r="M916" s="232"/>
      <c r="N916" s="233"/>
      <c r="O916" s="233"/>
      <c r="P916" s="233"/>
      <c r="Q916" s="233"/>
      <c r="R916" s="233"/>
      <c r="S916" s="233"/>
      <c r="T916" s="23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5" t="s">
        <v>160</v>
      </c>
      <c r="AU916" s="235" t="s">
        <v>86</v>
      </c>
      <c r="AV916" s="13" t="s">
        <v>84</v>
      </c>
      <c r="AW916" s="13" t="s">
        <v>36</v>
      </c>
      <c r="AX916" s="13" t="s">
        <v>76</v>
      </c>
      <c r="AY916" s="235" t="s">
        <v>129</v>
      </c>
    </row>
    <row r="917" s="14" customFormat="1">
      <c r="A917" s="14"/>
      <c r="B917" s="236"/>
      <c r="C917" s="237"/>
      <c r="D917" s="219" t="s">
        <v>160</v>
      </c>
      <c r="E917" s="238" t="s">
        <v>21</v>
      </c>
      <c r="F917" s="239" t="s">
        <v>178</v>
      </c>
      <c r="G917" s="237"/>
      <c r="H917" s="240">
        <v>7.0199999999999996</v>
      </c>
      <c r="I917" s="241"/>
      <c r="J917" s="237"/>
      <c r="K917" s="237"/>
      <c r="L917" s="242"/>
      <c r="M917" s="243"/>
      <c r="N917" s="244"/>
      <c r="O917" s="244"/>
      <c r="P917" s="244"/>
      <c r="Q917" s="244"/>
      <c r="R917" s="244"/>
      <c r="S917" s="244"/>
      <c r="T917" s="245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46" t="s">
        <v>160</v>
      </c>
      <c r="AU917" s="246" t="s">
        <v>86</v>
      </c>
      <c r="AV917" s="14" t="s">
        <v>86</v>
      </c>
      <c r="AW917" s="14" t="s">
        <v>36</v>
      </c>
      <c r="AX917" s="14" t="s">
        <v>76</v>
      </c>
      <c r="AY917" s="246" t="s">
        <v>129</v>
      </c>
    </row>
    <row r="918" s="13" customFormat="1">
      <c r="A918" s="13"/>
      <c r="B918" s="226"/>
      <c r="C918" s="227"/>
      <c r="D918" s="219" t="s">
        <v>160</v>
      </c>
      <c r="E918" s="228" t="s">
        <v>21</v>
      </c>
      <c r="F918" s="229" t="s">
        <v>893</v>
      </c>
      <c r="G918" s="227"/>
      <c r="H918" s="228" t="s">
        <v>21</v>
      </c>
      <c r="I918" s="230"/>
      <c r="J918" s="227"/>
      <c r="K918" s="227"/>
      <c r="L918" s="231"/>
      <c r="M918" s="232"/>
      <c r="N918" s="233"/>
      <c r="O918" s="233"/>
      <c r="P918" s="233"/>
      <c r="Q918" s="233"/>
      <c r="R918" s="233"/>
      <c r="S918" s="233"/>
      <c r="T918" s="23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5" t="s">
        <v>160</v>
      </c>
      <c r="AU918" s="235" t="s">
        <v>86</v>
      </c>
      <c r="AV918" s="13" t="s">
        <v>84</v>
      </c>
      <c r="AW918" s="13" t="s">
        <v>36</v>
      </c>
      <c r="AX918" s="13" t="s">
        <v>76</v>
      </c>
      <c r="AY918" s="235" t="s">
        <v>129</v>
      </c>
    </row>
    <row r="919" s="14" customFormat="1">
      <c r="A919" s="14"/>
      <c r="B919" s="236"/>
      <c r="C919" s="237"/>
      <c r="D919" s="219" t="s">
        <v>160</v>
      </c>
      <c r="E919" s="238" t="s">
        <v>21</v>
      </c>
      <c r="F919" s="239" t="s">
        <v>894</v>
      </c>
      <c r="G919" s="237"/>
      <c r="H919" s="240">
        <v>22.66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46" t="s">
        <v>160</v>
      </c>
      <c r="AU919" s="246" t="s">
        <v>86</v>
      </c>
      <c r="AV919" s="14" t="s">
        <v>86</v>
      </c>
      <c r="AW919" s="14" t="s">
        <v>36</v>
      </c>
      <c r="AX919" s="14" t="s">
        <v>76</v>
      </c>
      <c r="AY919" s="246" t="s">
        <v>129</v>
      </c>
    </row>
    <row r="920" s="15" customFormat="1">
      <c r="A920" s="15"/>
      <c r="B920" s="247"/>
      <c r="C920" s="248"/>
      <c r="D920" s="219" t="s">
        <v>160</v>
      </c>
      <c r="E920" s="249" t="s">
        <v>21</v>
      </c>
      <c r="F920" s="250" t="s">
        <v>181</v>
      </c>
      <c r="G920" s="248"/>
      <c r="H920" s="251">
        <v>341.49000000000001</v>
      </c>
      <c r="I920" s="252"/>
      <c r="J920" s="248"/>
      <c r="K920" s="248"/>
      <c r="L920" s="253"/>
      <c r="M920" s="270"/>
      <c r="N920" s="271"/>
      <c r="O920" s="271"/>
      <c r="P920" s="271"/>
      <c r="Q920" s="271"/>
      <c r="R920" s="271"/>
      <c r="S920" s="271"/>
      <c r="T920" s="272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T920" s="257" t="s">
        <v>160</v>
      </c>
      <c r="AU920" s="257" t="s">
        <v>86</v>
      </c>
      <c r="AV920" s="15" t="s">
        <v>137</v>
      </c>
      <c r="AW920" s="15" t="s">
        <v>36</v>
      </c>
      <c r="AX920" s="15" t="s">
        <v>84</v>
      </c>
      <c r="AY920" s="257" t="s">
        <v>129</v>
      </c>
    </row>
    <row r="921" s="2" customFormat="1" ht="6.96" customHeight="1">
      <c r="A921" s="40"/>
      <c r="B921" s="61"/>
      <c r="C921" s="62"/>
      <c r="D921" s="62"/>
      <c r="E921" s="62"/>
      <c r="F921" s="62"/>
      <c r="G921" s="62"/>
      <c r="H921" s="62"/>
      <c r="I921" s="62"/>
      <c r="J921" s="62"/>
      <c r="K921" s="62"/>
      <c r="L921" s="46"/>
      <c r="M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</row>
  </sheetData>
  <sheetProtection sheet="1" autoFilter="0" formatColumns="0" formatRows="0" objects="1" scenarios="1" spinCount="100000" saltValue="+weW26KHEanM+aGKTpWfpCVZNSj06rQYhJs9cxxQMAcwn+Dtbrl0KVeQUAm8IfksSHY/DdKCYhDvDlmpe7k9ig==" hashValue="NOVZcvoqDV7+ochR2aXeDLwiHNBHyNho81IklOlAJ4eZb318N4PHoRZPATMIl+uNgOGhkZ/UP97KVrJgzCu1TA==" algorithmName="SHA-512" password="CC35"/>
  <autoFilter ref="C87:K92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949121111"/>
    <hyperlink ref="F96" r:id="rId2" display="https://podminky.urs.cz/item/CS_URS_2025_01/949121211"/>
    <hyperlink ref="F101" r:id="rId3" display="https://podminky.urs.cz/item/CS_URS_2025_01/949121811"/>
    <hyperlink ref="F104" r:id="rId4" display="https://podminky.urs.cz/item/CS_URS_2025_01/952901114"/>
    <hyperlink ref="F155" r:id="rId5" display="https://podminky.urs.cz/item/CS_URS_2025_01/997013213"/>
    <hyperlink ref="F158" r:id="rId6" display="https://podminky.urs.cz/item/CS_URS_2025_01/997013219"/>
    <hyperlink ref="F161" r:id="rId7" display="https://podminky.urs.cz/item/CS_URS_2025_01/997013501"/>
    <hyperlink ref="F164" r:id="rId8" display="https://podminky.urs.cz/item/CS_URS_2025_01/997013509"/>
    <hyperlink ref="F360" r:id="rId9" display="https://podminky.urs.cz/item/CS_URS_2025_01/763131431"/>
    <hyperlink ref="F410" r:id="rId10" display="https://podminky.urs.cz/item/CS_URS_2025_01/763131714"/>
    <hyperlink ref="F460" r:id="rId11" display="https://podminky.urs.cz/item/CS_URS_2025_01/763131761"/>
    <hyperlink ref="F510" r:id="rId12" display="https://podminky.urs.cz/item/CS_URS_2025_01/763131766"/>
    <hyperlink ref="F560" r:id="rId13" display="https://podminky.urs.cz/item/CS_URS_2025_01/763171413"/>
    <hyperlink ref="F565" r:id="rId14" display="https://podminky.urs.cz/item/CS_URS_2025_01/763797101"/>
    <hyperlink ref="F615" r:id="rId15" display="https://podminky.urs.cz/item/CS_URS_2025_01/998763332"/>
    <hyperlink ref="F618" r:id="rId16" display="https://podminky.urs.cz/item/CS_URS_2025_01/998763339"/>
    <hyperlink ref="F622" r:id="rId17" display="https://podminky.urs.cz/item/CS_URS_2025_01/767581801"/>
    <hyperlink ref="F673" r:id="rId18" display="https://podminky.urs.cz/item/CS_URS_2025_01/784181121"/>
    <hyperlink ref="F723" r:id="rId19" display="https://podminky.urs.cz/item/CS_URS_2025_01/784191007"/>
    <hyperlink ref="F773" r:id="rId20" display="https://podminky.urs.cz/item/CS_URS_2025_01/784221101"/>
    <hyperlink ref="F823" r:id="rId21" display="https://podminky.urs.cz/item/CS_URS_2025_01/784221131"/>
    <hyperlink ref="F873" r:id="rId22" display="https://podminky.urs.cz/item/CS_URS_2025_01/78422115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Středisko Zdravotnické záchranné služby v Klatovech - výměna rozvodů ÚT + EI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1081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10. 2. 2025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tr">
        <f>IF('Rekapitulace zakázky'!AN16="","",'Rekapitulace zakázky'!AN16)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zakázky'!E17="","",'Rekapitulace zakázky'!E17)</f>
        <v xml:space="preserve"> </v>
      </c>
      <c r="F21" s="40"/>
      <c r="G21" s="40"/>
      <c r="H21" s="40"/>
      <c r="I21" s="134" t="s">
        <v>30</v>
      </c>
      <c r="J21" s="138" t="str">
        <f>IF('Rekapitulace zakázky'!AN17="","",'Rekapitulace zakázky'!AN17)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27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30</v>
      </c>
      <c r="J24" s="138" t="s">
        <v>21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ROUND((SUM(BE87:BE680)),  2)</f>
        <v>0</v>
      </c>
      <c r="G33" s="40"/>
      <c r="H33" s="40"/>
      <c r="I33" s="150">
        <v>0.20999999999999999</v>
      </c>
      <c r="J33" s="149">
        <f>ROUND(((SUM(BE87:BE680))*I33),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ROUND((SUM(BF87:BF680)),  2)</f>
        <v>0</v>
      </c>
      <c r="G34" s="40"/>
      <c r="H34" s="40"/>
      <c r="I34" s="150">
        <v>0.12</v>
      </c>
      <c r="J34" s="149">
        <f>ROUND(((SUM(BF87:BF680))*I34),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ROUND((SUM(BG87:BG680)),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ROUND((SUM(BH87:BH680)),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ROUND((SUM(BI87:BI680)),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Středisko Zdravotnické záchranné služby v Klatovech - výměna rozvodů ÚT + EI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003 - 3.NP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Klatovy</v>
      </c>
      <c r="G52" s="42"/>
      <c r="H52" s="42"/>
      <c r="I52" s="34" t="s">
        <v>24</v>
      </c>
      <c r="J52" s="74" t="str">
        <f>IF(J12="","",J12)</f>
        <v>10. 2. 2025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ZZSPK, Klatovská 2960/200i, 301 00 Plzeň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Ing. Jiří Červený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103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104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105</v>
      </c>
      <c r="E62" s="176"/>
      <c r="F62" s="176"/>
      <c r="G62" s="176"/>
      <c r="H62" s="176"/>
      <c r="I62" s="176"/>
      <c r="J62" s="177">
        <f>J151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7"/>
      <c r="C63" s="168"/>
      <c r="D63" s="169" t="s">
        <v>106</v>
      </c>
      <c r="E63" s="170"/>
      <c r="F63" s="170"/>
      <c r="G63" s="170"/>
      <c r="H63" s="170"/>
      <c r="I63" s="170"/>
      <c r="J63" s="171">
        <f>J165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3"/>
      <c r="C64" s="174"/>
      <c r="D64" s="175" t="s">
        <v>107</v>
      </c>
      <c r="E64" s="176"/>
      <c r="F64" s="176"/>
      <c r="G64" s="176"/>
      <c r="H64" s="176"/>
      <c r="I64" s="176"/>
      <c r="J64" s="177">
        <f>J166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110</v>
      </c>
      <c r="E65" s="176"/>
      <c r="F65" s="176"/>
      <c r="G65" s="176"/>
      <c r="H65" s="176"/>
      <c r="I65" s="176"/>
      <c r="J65" s="177">
        <f>J301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111</v>
      </c>
      <c r="E66" s="176"/>
      <c r="F66" s="176"/>
      <c r="G66" s="176"/>
      <c r="H66" s="176"/>
      <c r="I66" s="176"/>
      <c r="J66" s="177">
        <f>J368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112</v>
      </c>
      <c r="E67" s="176"/>
      <c r="F67" s="176"/>
      <c r="G67" s="176"/>
      <c r="H67" s="176"/>
      <c r="I67" s="176"/>
      <c r="J67" s="177">
        <f>J630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114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Středisko Zdravotnické záchranné služby v Klatovech - výměna rozvodů ÚT + EI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97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003 - 3.NP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>Klatovy</v>
      </c>
      <c r="G81" s="42"/>
      <c r="H81" s="42"/>
      <c r="I81" s="34" t="s">
        <v>24</v>
      </c>
      <c r="J81" s="74" t="str">
        <f>IF(J12="","",J12)</f>
        <v>10. 2. 2025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ZZSPK, Klatovská 2960/200i, 301 00 Plzeň</v>
      </c>
      <c r="G83" s="42"/>
      <c r="H83" s="42"/>
      <c r="I83" s="34" t="s">
        <v>34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32</v>
      </c>
      <c r="D84" s="42"/>
      <c r="E84" s="42"/>
      <c r="F84" s="29" t="str">
        <f>IF(E18="","",E18)</f>
        <v>Vyplň údaj</v>
      </c>
      <c r="G84" s="42"/>
      <c r="H84" s="42"/>
      <c r="I84" s="34" t="s">
        <v>37</v>
      </c>
      <c r="J84" s="38" t="str">
        <f>E24</f>
        <v>Ing. Jiří Červený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115</v>
      </c>
      <c r="D86" s="182" t="s">
        <v>61</v>
      </c>
      <c r="E86" s="182" t="s">
        <v>57</v>
      </c>
      <c r="F86" s="182" t="s">
        <v>58</v>
      </c>
      <c r="G86" s="182" t="s">
        <v>116</v>
      </c>
      <c r="H86" s="182" t="s">
        <v>117</v>
      </c>
      <c r="I86" s="182" t="s">
        <v>118</v>
      </c>
      <c r="J86" s="182" t="s">
        <v>101</v>
      </c>
      <c r="K86" s="183" t="s">
        <v>119</v>
      </c>
      <c r="L86" s="184"/>
      <c r="M86" s="94" t="s">
        <v>21</v>
      </c>
      <c r="N86" s="95" t="s">
        <v>46</v>
      </c>
      <c r="O86" s="95" t="s">
        <v>120</v>
      </c>
      <c r="P86" s="95" t="s">
        <v>121</v>
      </c>
      <c r="Q86" s="95" t="s">
        <v>122</v>
      </c>
      <c r="R86" s="95" t="s">
        <v>123</v>
      </c>
      <c r="S86" s="95" t="s">
        <v>124</v>
      </c>
      <c r="T86" s="96" t="s">
        <v>125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126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P88+P165</f>
        <v>0</v>
      </c>
      <c r="Q87" s="98"/>
      <c r="R87" s="187">
        <f>R88+R165</f>
        <v>4.905523500000001</v>
      </c>
      <c r="S87" s="98"/>
      <c r="T87" s="188">
        <f>T88+T165</f>
        <v>1.7074500000000001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75</v>
      </c>
      <c r="AU87" s="19" t="s">
        <v>102</v>
      </c>
      <c r="BK87" s="189">
        <f>BK88+BK165</f>
        <v>0</v>
      </c>
    </row>
    <row r="88" s="12" customFormat="1" ht="25.92" customHeight="1">
      <c r="A88" s="12"/>
      <c r="B88" s="190"/>
      <c r="C88" s="191"/>
      <c r="D88" s="192" t="s">
        <v>75</v>
      </c>
      <c r="E88" s="193" t="s">
        <v>127</v>
      </c>
      <c r="F88" s="193" t="s">
        <v>128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P89+P151</f>
        <v>0</v>
      </c>
      <c r="Q88" s="198"/>
      <c r="R88" s="199">
        <f>R89+R151</f>
        <v>0.013659600000000001</v>
      </c>
      <c r="S88" s="198"/>
      <c r="T88" s="200">
        <f>T89+T151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84</v>
      </c>
      <c r="AT88" s="202" t="s">
        <v>75</v>
      </c>
      <c r="AU88" s="202" t="s">
        <v>76</v>
      </c>
      <c r="AY88" s="201" t="s">
        <v>129</v>
      </c>
      <c r="BK88" s="203">
        <f>BK89+BK151</f>
        <v>0</v>
      </c>
    </row>
    <row r="89" s="12" customFormat="1" ht="22.8" customHeight="1">
      <c r="A89" s="12"/>
      <c r="B89" s="190"/>
      <c r="C89" s="191"/>
      <c r="D89" s="192" t="s">
        <v>75</v>
      </c>
      <c r="E89" s="204" t="s">
        <v>130</v>
      </c>
      <c r="F89" s="204" t="s">
        <v>131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SUM(P90:P150)</f>
        <v>0</v>
      </c>
      <c r="Q89" s="198"/>
      <c r="R89" s="199">
        <f>SUM(R90:R150)</f>
        <v>0.013659600000000001</v>
      </c>
      <c r="S89" s="198"/>
      <c r="T89" s="200">
        <f>SUM(T90:T150)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84</v>
      </c>
      <c r="AT89" s="202" t="s">
        <v>75</v>
      </c>
      <c r="AU89" s="202" t="s">
        <v>84</v>
      </c>
      <c r="AY89" s="201" t="s">
        <v>129</v>
      </c>
      <c r="BK89" s="203">
        <f>SUM(BK90:BK150)</f>
        <v>0</v>
      </c>
    </row>
    <row r="90" s="2" customFormat="1" ht="16.5" customHeight="1">
      <c r="A90" s="40"/>
      <c r="B90" s="41"/>
      <c r="C90" s="206" t="s">
        <v>84</v>
      </c>
      <c r="D90" s="206" t="s">
        <v>132</v>
      </c>
      <c r="E90" s="207" t="s">
        <v>133</v>
      </c>
      <c r="F90" s="208" t="s">
        <v>134</v>
      </c>
      <c r="G90" s="209" t="s">
        <v>135</v>
      </c>
      <c r="H90" s="210">
        <v>10</v>
      </c>
      <c r="I90" s="211"/>
      <c r="J90" s="212">
        <f>ROUND(I90*H90,2)</f>
        <v>0</v>
      </c>
      <c r="K90" s="208" t="s">
        <v>136</v>
      </c>
      <c r="L90" s="46"/>
      <c r="M90" s="213" t="s">
        <v>21</v>
      </c>
      <c r="N90" s="214" t="s">
        <v>47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137</v>
      </c>
      <c r="AT90" s="217" t="s">
        <v>132</v>
      </c>
      <c r="AU90" s="217" t="s">
        <v>86</v>
      </c>
      <c r="AY90" s="19" t="s">
        <v>129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84</v>
      </c>
      <c r="BK90" s="218">
        <f>ROUND(I90*H90,2)</f>
        <v>0</v>
      </c>
      <c r="BL90" s="19" t="s">
        <v>137</v>
      </c>
      <c r="BM90" s="217" t="s">
        <v>1082</v>
      </c>
    </row>
    <row r="91" s="2" customFormat="1">
      <c r="A91" s="40"/>
      <c r="B91" s="41"/>
      <c r="C91" s="42"/>
      <c r="D91" s="219" t="s">
        <v>139</v>
      </c>
      <c r="E91" s="42"/>
      <c r="F91" s="220" t="s">
        <v>140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139</v>
      </c>
      <c r="AU91" s="19" t="s">
        <v>86</v>
      </c>
    </row>
    <row r="92" s="2" customFormat="1">
      <c r="A92" s="40"/>
      <c r="B92" s="41"/>
      <c r="C92" s="42"/>
      <c r="D92" s="224" t="s">
        <v>141</v>
      </c>
      <c r="E92" s="42"/>
      <c r="F92" s="225" t="s">
        <v>142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86</v>
      </c>
    </row>
    <row r="93" s="2" customFormat="1" ht="16.5" customHeight="1">
      <c r="A93" s="40"/>
      <c r="B93" s="41"/>
      <c r="C93" s="206" t="s">
        <v>86</v>
      </c>
      <c r="D93" s="206" t="s">
        <v>132</v>
      </c>
      <c r="E93" s="207" t="s">
        <v>143</v>
      </c>
      <c r="F93" s="208" t="s">
        <v>144</v>
      </c>
      <c r="G93" s="209" t="s">
        <v>135</v>
      </c>
      <c r="H93" s="210">
        <v>150</v>
      </c>
      <c r="I93" s="211"/>
      <c r="J93" s="212">
        <f>ROUND(I93*H93,2)</f>
        <v>0</v>
      </c>
      <c r="K93" s="208" t="s">
        <v>136</v>
      </c>
      <c r="L93" s="46"/>
      <c r="M93" s="213" t="s">
        <v>21</v>
      </c>
      <c r="N93" s="214" t="s">
        <v>47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137</v>
      </c>
      <c r="AT93" s="217" t="s">
        <v>132</v>
      </c>
      <c r="AU93" s="217" t="s">
        <v>86</v>
      </c>
      <c r="AY93" s="19" t="s">
        <v>129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84</v>
      </c>
      <c r="BK93" s="218">
        <f>ROUND(I93*H93,2)</f>
        <v>0</v>
      </c>
      <c r="BL93" s="19" t="s">
        <v>137</v>
      </c>
      <c r="BM93" s="217" t="s">
        <v>1083</v>
      </c>
    </row>
    <row r="94" s="2" customFormat="1">
      <c r="A94" s="40"/>
      <c r="B94" s="41"/>
      <c r="C94" s="42"/>
      <c r="D94" s="219" t="s">
        <v>139</v>
      </c>
      <c r="E94" s="42"/>
      <c r="F94" s="220" t="s">
        <v>146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139</v>
      </c>
      <c r="AU94" s="19" t="s">
        <v>86</v>
      </c>
    </row>
    <row r="95" s="2" customFormat="1">
      <c r="A95" s="40"/>
      <c r="B95" s="41"/>
      <c r="C95" s="42"/>
      <c r="D95" s="224" t="s">
        <v>141</v>
      </c>
      <c r="E95" s="42"/>
      <c r="F95" s="225" t="s">
        <v>147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86</v>
      </c>
    </row>
    <row r="96" s="14" customFormat="1">
      <c r="A96" s="14"/>
      <c r="B96" s="236"/>
      <c r="C96" s="237"/>
      <c r="D96" s="219" t="s">
        <v>160</v>
      </c>
      <c r="E96" s="238" t="s">
        <v>21</v>
      </c>
      <c r="F96" s="239" t="s">
        <v>868</v>
      </c>
      <c r="G96" s="237"/>
      <c r="H96" s="240">
        <v>150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160</v>
      </c>
      <c r="AU96" s="246" t="s">
        <v>86</v>
      </c>
      <c r="AV96" s="14" t="s">
        <v>86</v>
      </c>
      <c r="AW96" s="14" t="s">
        <v>36</v>
      </c>
      <c r="AX96" s="14" t="s">
        <v>76</v>
      </c>
      <c r="AY96" s="246" t="s">
        <v>129</v>
      </c>
    </row>
    <row r="97" s="15" customFormat="1">
      <c r="A97" s="15"/>
      <c r="B97" s="247"/>
      <c r="C97" s="248"/>
      <c r="D97" s="219" t="s">
        <v>160</v>
      </c>
      <c r="E97" s="249" t="s">
        <v>21</v>
      </c>
      <c r="F97" s="250" t="s">
        <v>181</v>
      </c>
      <c r="G97" s="248"/>
      <c r="H97" s="251">
        <v>150</v>
      </c>
      <c r="I97" s="252"/>
      <c r="J97" s="248"/>
      <c r="K97" s="248"/>
      <c r="L97" s="253"/>
      <c r="M97" s="254"/>
      <c r="N97" s="255"/>
      <c r="O97" s="255"/>
      <c r="P97" s="255"/>
      <c r="Q97" s="255"/>
      <c r="R97" s="255"/>
      <c r="S97" s="255"/>
      <c r="T97" s="25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7" t="s">
        <v>160</v>
      </c>
      <c r="AU97" s="257" t="s">
        <v>86</v>
      </c>
      <c r="AV97" s="15" t="s">
        <v>137</v>
      </c>
      <c r="AW97" s="15" t="s">
        <v>36</v>
      </c>
      <c r="AX97" s="15" t="s">
        <v>84</v>
      </c>
      <c r="AY97" s="257" t="s">
        <v>129</v>
      </c>
    </row>
    <row r="98" s="2" customFormat="1" ht="16.5" customHeight="1">
      <c r="A98" s="40"/>
      <c r="B98" s="41"/>
      <c r="C98" s="206" t="s">
        <v>148</v>
      </c>
      <c r="D98" s="206" t="s">
        <v>132</v>
      </c>
      <c r="E98" s="207" t="s">
        <v>149</v>
      </c>
      <c r="F98" s="208" t="s">
        <v>150</v>
      </c>
      <c r="G98" s="209" t="s">
        <v>135</v>
      </c>
      <c r="H98" s="210">
        <v>10</v>
      </c>
      <c r="I98" s="211"/>
      <c r="J98" s="212">
        <f>ROUND(I98*H98,2)</f>
        <v>0</v>
      </c>
      <c r="K98" s="208" t="s">
        <v>136</v>
      </c>
      <c r="L98" s="46"/>
      <c r="M98" s="213" t="s">
        <v>21</v>
      </c>
      <c r="N98" s="214" t="s">
        <v>47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137</v>
      </c>
      <c r="AT98" s="217" t="s">
        <v>132</v>
      </c>
      <c r="AU98" s="217" t="s">
        <v>86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84</v>
      </c>
      <c r="BK98" s="218">
        <f>ROUND(I98*H98,2)</f>
        <v>0</v>
      </c>
      <c r="BL98" s="19" t="s">
        <v>137</v>
      </c>
      <c r="BM98" s="217" t="s">
        <v>1084</v>
      </c>
    </row>
    <row r="99" s="2" customFormat="1">
      <c r="A99" s="40"/>
      <c r="B99" s="41"/>
      <c r="C99" s="42"/>
      <c r="D99" s="219" t="s">
        <v>139</v>
      </c>
      <c r="E99" s="42"/>
      <c r="F99" s="220" t="s">
        <v>152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86</v>
      </c>
    </row>
    <row r="100" s="2" customFormat="1">
      <c r="A100" s="40"/>
      <c r="B100" s="41"/>
      <c r="C100" s="42"/>
      <c r="D100" s="224" t="s">
        <v>141</v>
      </c>
      <c r="E100" s="42"/>
      <c r="F100" s="225" t="s">
        <v>153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86</v>
      </c>
    </row>
    <row r="101" s="2" customFormat="1" ht="16.5" customHeight="1">
      <c r="A101" s="40"/>
      <c r="B101" s="41"/>
      <c r="C101" s="206" t="s">
        <v>137</v>
      </c>
      <c r="D101" s="206" t="s">
        <v>132</v>
      </c>
      <c r="E101" s="207" t="s">
        <v>154</v>
      </c>
      <c r="F101" s="208" t="s">
        <v>155</v>
      </c>
      <c r="G101" s="209" t="s">
        <v>156</v>
      </c>
      <c r="H101" s="210">
        <v>341.49000000000001</v>
      </c>
      <c r="I101" s="211"/>
      <c r="J101" s="212">
        <f>ROUND(I101*H101,2)</f>
        <v>0</v>
      </c>
      <c r="K101" s="208" t="s">
        <v>136</v>
      </c>
      <c r="L101" s="46"/>
      <c r="M101" s="213" t="s">
        <v>21</v>
      </c>
      <c r="N101" s="214" t="s">
        <v>47</v>
      </c>
      <c r="O101" s="86"/>
      <c r="P101" s="215">
        <f>O101*H101</f>
        <v>0</v>
      </c>
      <c r="Q101" s="215">
        <v>4.0000000000000003E-05</v>
      </c>
      <c r="R101" s="215">
        <f>Q101*H101</f>
        <v>0.013659600000000001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137</v>
      </c>
      <c r="AT101" s="217" t="s">
        <v>132</v>
      </c>
      <c r="AU101" s="217" t="s">
        <v>86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84</v>
      </c>
      <c r="BK101" s="218">
        <f>ROUND(I101*H101,2)</f>
        <v>0</v>
      </c>
      <c r="BL101" s="19" t="s">
        <v>137</v>
      </c>
      <c r="BM101" s="217" t="s">
        <v>1085</v>
      </c>
    </row>
    <row r="102" s="2" customFormat="1">
      <c r="A102" s="40"/>
      <c r="B102" s="41"/>
      <c r="C102" s="42"/>
      <c r="D102" s="219" t="s">
        <v>139</v>
      </c>
      <c r="E102" s="42"/>
      <c r="F102" s="220" t="s">
        <v>158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139</v>
      </c>
      <c r="AU102" s="19" t="s">
        <v>86</v>
      </c>
    </row>
    <row r="103" s="2" customFormat="1">
      <c r="A103" s="40"/>
      <c r="B103" s="41"/>
      <c r="C103" s="42"/>
      <c r="D103" s="224" t="s">
        <v>141</v>
      </c>
      <c r="E103" s="42"/>
      <c r="F103" s="225" t="s">
        <v>159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86</v>
      </c>
    </row>
    <row r="104" s="13" customFormat="1">
      <c r="A104" s="13"/>
      <c r="B104" s="226"/>
      <c r="C104" s="227"/>
      <c r="D104" s="219" t="s">
        <v>160</v>
      </c>
      <c r="E104" s="228" t="s">
        <v>21</v>
      </c>
      <c r="F104" s="229" t="s">
        <v>168</v>
      </c>
      <c r="G104" s="227"/>
      <c r="H104" s="228" t="s">
        <v>21</v>
      </c>
      <c r="I104" s="230"/>
      <c r="J104" s="227"/>
      <c r="K104" s="227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160</v>
      </c>
      <c r="AU104" s="235" t="s">
        <v>86</v>
      </c>
      <c r="AV104" s="13" t="s">
        <v>84</v>
      </c>
      <c r="AW104" s="13" t="s">
        <v>36</v>
      </c>
      <c r="AX104" s="13" t="s">
        <v>76</v>
      </c>
      <c r="AY104" s="235" t="s">
        <v>129</v>
      </c>
    </row>
    <row r="105" s="14" customFormat="1">
      <c r="A105" s="14"/>
      <c r="B105" s="236"/>
      <c r="C105" s="237"/>
      <c r="D105" s="219" t="s">
        <v>160</v>
      </c>
      <c r="E105" s="238" t="s">
        <v>21</v>
      </c>
      <c r="F105" s="239" t="s">
        <v>167</v>
      </c>
      <c r="G105" s="237"/>
      <c r="H105" s="240">
        <v>17.600000000000001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160</v>
      </c>
      <c r="AU105" s="246" t="s">
        <v>86</v>
      </c>
      <c r="AV105" s="14" t="s">
        <v>86</v>
      </c>
      <c r="AW105" s="14" t="s">
        <v>36</v>
      </c>
      <c r="AX105" s="14" t="s">
        <v>76</v>
      </c>
      <c r="AY105" s="246" t="s">
        <v>129</v>
      </c>
    </row>
    <row r="106" s="13" customFormat="1">
      <c r="A106" s="13"/>
      <c r="B106" s="226"/>
      <c r="C106" s="227"/>
      <c r="D106" s="219" t="s">
        <v>160</v>
      </c>
      <c r="E106" s="228" t="s">
        <v>21</v>
      </c>
      <c r="F106" s="229" t="s">
        <v>168</v>
      </c>
      <c r="G106" s="227"/>
      <c r="H106" s="228" t="s">
        <v>21</v>
      </c>
      <c r="I106" s="230"/>
      <c r="J106" s="227"/>
      <c r="K106" s="227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160</v>
      </c>
      <c r="AU106" s="235" t="s">
        <v>86</v>
      </c>
      <c r="AV106" s="13" t="s">
        <v>84</v>
      </c>
      <c r="AW106" s="13" t="s">
        <v>36</v>
      </c>
      <c r="AX106" s="13" t="s">
        <v>76</v>
      </c>
      <c r="AY106" s="235" t="s">
        <v>129</v>
      </c>
    </row>
    <row r="107" s="14" customFormat="1">
      <c r="A107" s="14"/>
      <c r="B107" s="236"/>
      <c r="C107" s="237"/>
      <c r="D107" s="219" t="s">
        <v>160</v>
      </c>
      <c r="E107" s="238" t="s">
        <v>21</v>
      </c>
      <c r="F107" s="239" t="s">
        <v>871</v>
      </c>
      <c r="G107" s="237"/>
      <c r="H107" s="240">
        <v>16.989999999999998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160</v>
      </c>
      <c r="AU107" s="246" t="s">
        <v>86</v>
      </c>
      <c r="AV107" s="14" t="s">
        <v>86</v>
      </c>
      <c r="AW107" s="14" t="s">
        <v>36</v>
      </c>
      <c r="AX107" s="14" t="s">
        <v>76</v>
      </c>
      <c r="AY107" s="246" t="s">
        <v>129</v>
      </c>
    </row>
    <row r="108" s="13" customFormat="1">
      <c r="A108" s="13"/>
      <c r="B108" s="226"/>
      <c r="C108" s="227"/>
      <c r="D108" s="219" t="s">
        <v>160</v>
      </c>
      <c r="E108" s="228" t="s">
        <v>21</v>
      </c>
      <c r="F108" s="229" t="s">
        <v>168</v>
      </c>
      <c r="G108" s="227"/>
      <c r="H108" s="228" t="s">
        <v>21</v>
      </c>
      <c r="I108" s="230"/>
      <c r="J108" s="227"/>
      <c r="K108" s="227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160</v>
      </c>
      <c r="AU108" s="235" t="s">
        <v>86</v>
      </c>
      <c r="AV108" s="13" t="s">
        <v>84</v>
      </c>
      <c r="AW108" s="13" t="s">
        <v>36</v>
      </c>
      <c r="AX108" s="13" t="s">
        <v>76</v>
      </c>
      <c r="AY108" s="235" t="s">
        <v>129</v>
      </c>
    </row>
    <row r="109" s="14" customFormat="1">
      <c r="A109" s="14"/>
      <c r="B109" s="236"/>
      <c r="C109" s="237"/>
      <c r="D109" s="219" t="s">
        <v>160</v>
      </c>
      <c r="E109" s="238" t="s">
        <v>21</v>
      </c>
      <c r="F109" s="239" t="s">
        <v>872</v>
      </c>
      <c r="G109" s="237"/>
      <c r="H109" s="240">
        <v>14.92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160</v>
      </c>
      <c r="AU109" s="246" t="s">
        <v>86</v>
      </c>
      <c r="AV109" s="14" t="s">
        <v>86</v>
      </c>
      <c r="AW109" s="14" t="s">
        <v>36</v>
      </c>
      <c r="AX109" s="14" t="s">
        <v>76</v>
      </c>
      <c r="AY109" s="246" t="s">
        <v>129</v>
      </c>
    </row>
    <row r="110" s="13" customFormat="1">
      <c r="A110" s="13"/>
      <c r="B110" s="226"/>
      <c r="C110" s="227"/>
      <c r="D110" s="219" t="s">
        <v>160</v>
      </c>
      <c r="E110" s="228" t="s">
        <v>21</v>
      </c>
      <c r="F110" s="229" t="s">
        <v>163</v>
      </c>
      <c r="G110" s="227"/>
      <c r="H110" s="228" t="s">
        <v>21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160</v>
      </c>
      <c r="AU110" s="235" t="s">
        <v>86</v>
      </c>
      <c r="AV110" s="13" t="s">
        <v>84</v>
      </c>
      <c r="AW110" s="13" t="s">
        <v>36</v>
      </c>
      <c r="AX110" s="13" t="s">
        <v>76</v>
      </c>
      <c r="AY110" s="235" t="s">
        <v>129</v>
      </c>
    </row>
    <row r="111" s="14" customFormat="1">
      <c r="A111" s="14"/>
      <c r="B111" s="236"/>
      <c r="C111" s="237"/>
      <c r="D111" s="219" t="s">
        <v>160</v>
      </c>
      <c r="E111" s="238" t="s">
        <v>21</v>
      </c>
      <c r="F111" s="239" t="s">
        <v>873</v>
      </c>
      <c r="G111" s="237"/>
      <c r="H111" s="240">
        <v>8.5999999999999996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160</v>
      </c>
      <c r="AU111" s="246" t="s">
        <v>86</v>
      </c>
      <c r="AV111" s="14" t="s">
        <v>86</v>
      </c>
      <c r="AW111" s="14" t="s">
        <v>36</v>
      </c>
      <c r="AX111" s="14" t="s">
        <v>76</v>
      </c>
      <c r="AY111" s="246" t="s">
        <v>129</v>
      </c>
    </row>
    <row r="112" s="13" customFormat="1">
      <c r="A112" s="13"/>
      <c r="B112" s="226"/>
      <c r="C112" s="227"/>
      <c r="D112" s="219" t="s">
        <v>160</v>
      </c>
      <c r="E112" s="228" t="s">
        <v>21</v>
      </c>
      <c r="F112" s="229" t="s">
        <v>163</v>
      </c>
      <c r="G112" s="227"/>
      <c r="H112" s="228" t="s">
        <v>21</v>
      </c>
      <c r="I112" s="230"/>
      <c r="J112" s="227"/>
      <c r="K112" s="227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160</v>
      </c>
      <c r="AU112" s="235" t="s">
        <v>86</v>
      </c>
      <c r="AV112" s="13" t="s">
        <v>84</v>
      </c>
      <c r="AW112" s="13" t="s">
        <v>36</v>
      </c>
      <c r="AX112" s="13" t="s">
        <v>76</v>
      </c>
      <c r="AY112" s="235" t="s">
        <v>129</v>
      </c>
    </row>
    <row r="113" s="14" customFormat="1">
      <c r="A113" s="14"/>
      <c r="B113" s="236"/>
      <c r="C113" s="237"/>
      <c r="D113" s="219" t="s">
        <v>160</v>
      </c>
      <c r="E113" s="238" t="s">
        <v>21</v>
      </c>
      <c r="F113" s="239" t="s">
        <v>874</v>
      </c>
      <c r="G113" s="237"/>
      <c r="H113" s="240">
        <v>6.7599999999999998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160</v>
      </c>
      <c r="AU113" s="246" t="s">
        <v>86</v>
      </c>
      <c r="AV113" s="14" t="s">
        <v>86</v>
      </c>
      <c r="AW113" s="14" t="s">
        <v>36</v>
      </c>
      <c r="AX113" s="14" t="s">
        <v>76</v>
      </c>
      <c r="AY113" s="246" t="s">
        <v>129</v>
      </c>
    </row>
    <row r="114" s="13" customFormat="1">
      <c r="A114" s="13"/>
      <c r="B114" s="226"/>
      <c r="C114" s="227"/>
      <c r="D114" s="219" t="s">
        <v>160</v>
      </c>
      <c r="E114" s="228" t="s">
        <v>21</v>
      </c>
      <c r="F114" s="229" t="s">
        <v>875</v>
      </c>
      <c r="G114" s="227"/>
      <c r="H114" s="228" t="s">
        <v>21</v>
      </c>
      <c r="I114" s="230"/>
      <c r="J114" s="227"/>
      <c r="K114" s="227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160</v>
      </c>
      <c r="AU114" s="235" t="s">
        <v>86</v>
      </c>
      <c r="AV114" s="13" t="s">
        <v>84</v>
      </c>
      <c r="AW114" s="13" t="s">
        <v>36</v>
      </c>
      <c r="AX114" s="13" t="s">
        <v>76</v>
      </c>
      <c r="AY114" s="235" t="s">
        <v>129</v>
      </c>
    </row>
    <row r="115" s="14" customFormat="1">
      <c r="A115" s="14"/>
      <c r="B115" s="236"/>
      <c r="C115" s="237"/>
      <c r="D115" s="219" t="s">
        <v>160</v>
      </c>
      <c r="E115" s="238" t="s">
        <v>21</v>
      </c>
      <c r="F115" s="239" t="s">
        <v>876</v>
      </c>
      <c r="G115" s="237"/>
      <c r="H115" s="240">
        <v>17.719999999999999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160</v>
      </c>
      <c r="AU115" s="246" t="s">
        <v>86</v>
      </c>
      <c r="AV115" s="14" t="s">
        <v>86</v>
      </c>
      <c r="AW115" s="14" t="s">
        <v>36</v>
      </c>
      <c r="AX115" s="14" t="s">
        <v>76</v>
      </c>
      <c r="AY115" s="246" t="s">
        <v>129</v>
      </c>
    </row>
    <row r="116" s="13" customFormat="1">
      <c r="A116" s="13"/>
      <c r="B116" s="226"/>
      <c r="C116" s="227"/>
      <c r="D116" s="219" t="s">
        <v>160</v>
      </c>
      <c r="E116" s="228" t="s">
        <v>21</v>
      </c>
      <c r="F116" s="229" t="s">
        <v>877</v>
      </c>
      <c r="G116" s="227"/>
      <c r="H116" s="228" t="s">
        <v>21</v>
      </c>
      <c r="I116" s="230"/>
      <c r="J116" s="227"/>
      <c r="K116" s="227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160</v>
      </c>
      <c r="AU116" s="235" t="s">
        <v>86</v>
      </c>
      <c r="AV116" s="13" t="s">
        <v>84</v>
      </c>
      <c r="AW116" s="13" t="s">
        <v>36</v>
      </c>
      <c r="AX116" s="13" t="s">
        <v>76</v>
      </c>
      <c r="AY116" s="235" t="s">
        <v>129</v>
      </c>
    </row>
    <row r="117" s="14" customFormat="1">
      <c r="A117" s="14"/>
      <c r="B117" s="236"/>
      <c r="C117" s="237"/>
      <c r="D117" s="219" t="s">
        <v>160</v>
      </c>
      <c r="E117" s="238" t="s">
        <v>21</v>
      </c>
      <c r="F117" s="239" t="s">
        <v>878</v>
      </c>
      <c r="G117" s="237"/>
      <c r="H117" s="240">
        <v>11.68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160</v>
      </c>
      <c r="AU117" s="246" t="s">
        <v>86</v>
      </c>
      <c r="AV117" s="14" t="s">
        <v>86</v>
      </c>
      <c r="AW117" s="14" t="s">
        <v>36</v>
      </c>
      <c r="AX117" s="14" t="s">
        <v>76</v>
      </c>
      <c r="AY117" s="246" t="s">
        <v>129</v>
      </c>
    </row>
    <row r="118" s="13" customFormat="1">
      <c r="A118" s="13"/>
      <c r="B118" s="226"/>
      <c r="C118" s="227"/>
      <c r="D118" s="219" t="s">
        <v>160</v>
      </c>
      <c r="E118" s="228" t="s">
        <v>21</v>
      </c>
      <c r="F118" s="229" t="s">
        <v>166</v>
      </c>
      <c r="G118" s="227"/>
      <c r="H118" s="228" t="s">
        <v>21</v>
      </c>
      <c r="I118" s="230"/>
      <c r="J118" s="227"/>
      <c r="K118" s="227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160</v>
      </c>
      <c r="AU118" s="235" t="s">
        <v>86</v>
      </c>
      <c r="AV118" s="13" t="s">
        <v>84</v>
      </c>
      <c r="AW118" s="13" t="s">
        <v>36</v>
      </c>
      <c r="AX118" s="13" t="s">
        <v>76</v>
      </c>
      <c r="AY118" s="235" t="s">
        <v>129</v>
      </c>
    </row>
    <row r="119" s="14" customFormat="1">
      <c r="A119" s="14"/>
      <c r="B119" s="236"/>
      <c r="C119" s="237"/>
      <c r="D119" s="219" t="s">
        <v>160</v>
      </c>
      <c r="E119" s="238" t="s">
        <v>21</v>
      </c>
      <c r="F119" s="239" t="s">
        <v>879</v>
      </c>
      <c r="G119" s="237"/>
      <c r="H119" s="240">
        <v>34.280000000000001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160</v>
      </c>
      <c r="AU119" s="246" t="s">
        <v>86</v>
      </c>
      <c r="AV119" s="14" t="s">
        <v>86</v>
      </c>
      <c r="AW119" s="14" t="s">
        <v>36</v>
      </c>
      <c r="AX119" s="14" t="s">
        <v>76</v>
      </c>
      <c r="AY119" s="246" t="s">
        <v>129</v>
      </c>
    </row>
    <row r="120" s="13" customFormat="1">
      <c r="A120" s="13"/>
      <c r="B120" s="226"/>
      <c r="C120" s="227"/>
      <c r="D120" s="219" t="s">
        <v>160</v>
      </c>
      <c r="E120" s="228" t="s">
        <v>21</v>
      </c>
      <c r="F120" s="229" t="s">
        <v>875</v>
      </c>
      <c r="G120" s="227"/>
      <c r="H120" s="228" t="s">
        <v>21</v>
      </c>
      <c r="I120" s="230"/>
      <c r="J120" s="227"/>
      <c r="K120" s="227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160</v>
      </c>
      <c r="AU120" s="235" t="s">
        <v>86</v>
      </c>
      <c r="AV120" s="13" t="s">
        <v>84</v>
      </c>
      <c r="AW120" s="13" t="s">
        <v>36</v>
      </c>
      <c r="AX120" s="13" t="s">
        <v>76</v>
      </c>
      <c r="AY120" s="235" t="s">
        <v>129</v>
      </c>
    </row>
    <row r="121" s="14" customFormat="1">
      <c r="A121" s="14"/>
      <c r="B121" s="236"/>
      <c r="C121" s="237"/>
      <c r="D121" s="219" t="s">
        <v>160</v>
      </c>
      <c r="E121" s="238" t="s">
        <v>21</v>
      </c>
      <c r="F121" s="239" t="s">
        <v>880</v>
      </c>
      <c r="G121" s="237"/>
      <c r="H121" s="240">
        <v>19.350000000000001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160</v>
      </c>
      <c r="AU121" s="246" t="s">
        <v>86</v>
      </c>
      <c r="AV121" s="14" t="s">
        <v>86</v>
      </c>
      <c r="AW121" s="14" t="s">
        <v>36</v>
      </c>
      <c r="AX121" s="14" t="s">
        <v>76</v>
      </c>
      <c r="AY121" s="246" t="s">
        <v>129</v>
      </c>
    </row>
    <row r="122" s="13" customFormat="1">
      <c r="A122" s="13"/>
      <c r="B122" s="226"/>
      <c r="C122" s="227"/>
      <c r="D122" s="219" t="s">
        <v>160</v>
      </c>
      <c r="E122" s="228" t="s">
        <v>21</v>
      </c>
      <c r="F122" s="229" t="s">
        <v>875</v>
      </c>
      <c r="G122" s="227"/>
      <c r="H122" s="228" t="s">
        <v>21</v>
      </c>
      <c r="I122" s="230"/>
      <c r="J122" s="227"/>
      <c r="K122" s="227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160</v>
      </c>
      <c r="AU122" s="235" t="s">
        <v>86</v>
      </c>
      <c r="AV122" s="13" t="s">
        <v>84</v>
      </c>
      <c r="AW122" s="13" t="s">
        <v>36</v>
      </c>
      <c r="AX122" s="13" t="s">
        <v>76</v>
      </c>
      <c r="AY122" s="235" t="s">
        <v>129</v>
      </c>
    </row>
    <row r="123" s="14" customFormat="1">
      <c r="A123" s="14"/>
      <c r="B123" s="236"/>
      <c r="C123" s="237"/>
      <c r="D123" s="219" t="s">
        <v>160</v>
      </c>
      <c r="E123" s="238" t="s">
        <v>21</v>
      </c>
      <c r="F123" s="239" t="s">
        <v>881</v>
      </c>
      <c r="G123" s="237"/>
      <c r="H123" s="240">
        <v>11.449999999999999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160</v>
      </c>
      <c r="AU123" s="246" t="s">
        <v>86</v>
      </c>
      <c r="AV123" s="14" t="s">
        <v>86</v>
      </c>
      <c r="AW123" s="14" t="s">
        <v>36</v>
      </c>
      <c r="AX123" s="14" t="s">
        <v>76</v>
      </c>
      <c r="AY123" s="246" t="s">
        <v>129</v>
      </c>
    </row>
    <row r="124" s="13" customFormat="1">
      <c r="A124" s="13"/>
      <c r="B124" s="226"/>
      <c r="C124" s="227"/>
      <c r="D124" s="219" t="s">
        <v>160</v>
      </c>
      <c r="E124" s="228" t="s">
        <v>21</v>
      </c>
      <c r="F124" s="229" t="s">
        <v>875</v>
      </c>
      <c r="G124" s="227"/>
      <c r="H124" s="228" t="s">
        <v>21</v>
      </c>
      <c r="I124" s="230"/>
      <c r="J124" s="227"/>
      <c r="K124" s="227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160</v>
      </c>
      <c r="AU124" s="235" t="s">
        <v>86</v>
      </c>
      <c r="AV124" s="13" t="s">
        <v>84</v>
      </c>
      <c r="AW124" s="13" t="s">
        <v>36</v>
      </c>
      <c r="AX124" s="13" t="s">
        <v>76</v>
      </c>
      <c r="AY124" s="235" t="s">
        <v>129</v>
      </c>
    </row>
    <row r="125" s="14" customFormat="1">
      <c r="A125" s="14"/>
      <c r="B125" s="236"/>
      <c r="C125" s="237"/>
      <c r="D125" s="219" t="s">
        <v>160</v>
      </c>
      <c r="E125" s="238" t="s">
        <v>21</v>
      </c>
      <c r="F125" s="239" t="s">
        <v>882</v>
      </c>
      <c r="G125" s="237"/>
      <c r="H125" s="240">
        <v>17.739999999999998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160</v>
      </c>
      <c r="AU125" s="246" t="s">
        <v>86</v>
      </c>
      <c r="AV125" s="14" t="s">
        <v>86</v>
      </c>
      <c r="AW125" s="14" t="s">
        <v>36</v>
      </c>
      <c r="AX125" s="14" t="s">
        <v>76</v>
      </c>
      <c r="AY125" s="246" t="s">
        <v>129</v>
      </c>
    </row>
    <row r="126" s="13" customFormat="1">
      <c r="A126" s="13"/>
      <c r="B126" s="226"/>
      <c r="C126" s="227"/>
      <c r="D126" s="219" t="s">
        <v>160</v>
      </c>
      <c r="E126" s="228" t="s">
        <v>21</v>
      </c>
      <c r="F126" s="229" t="s">
        <v>875</v>
      </c>
      <c r="G126" s="227"/>
      <c r="H126" s="228" t="s">
        <v>21</v>
      </c>
      <c r="I126" s="230"/>
      <c r="J126" s="227"/>
      <c r="K126" s="227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160</v>
      </c>
      <c r="AU126" s="235" t="s">
        <v>86</v>
      </c>
      <c r="AV126" s="13" t="s">
        <v>84</v>
      </c>
      <c r="AW126" s="13" t="s">
        <v>36</v>
      </c>
      <c r="AX126" s="13" t="s">
        <v>76</v>
      </c>
      <c r="AY126" s="235" t="s">
        <v>129</v>
      </c>
    </row>
    <row r="127" s="14" customFormat="1">
      <c r="A127" s="14"/>
      <c r="B127" s="236"/>
      <c r="C127" s="237"/>
      <c r="D127" s="219" t="s">
        <v>160</v>
      </c>
      <c r="E127" s="238" t="s">
        <v>21</v>
      </c>
      <c r="F127" s="239" t="s">
        <v>883</v>
      </c>
      <c r="G127" s="237"/>
      <c r="H127" s="240">
        <v>11.529999999999999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160</v>
      </c>
      <c r="AU127" s="246" t="s">
        <v>86</v>
      </c>
      <c r="AV127" s="14" t="s">
        <v>86</v>
      </c>
      <c r="AW127" s="14" t="s">
        <v>36</v>
      </c>
      <c r="AX127" s="14" t="s">
        <v>76</v>
      </c>
      <c r="AY127" s="246" t="s">
        <v>129</v>
      </c>
    </row>
    <row r="128" s="13" customFormat="1">
      <c r="A128" s="13"/>
      <c r="B128" s="226"/>
      <c r="C128" s="227"/>
      <c r="D128" s="219" t="s">
        <v>160</v>
      </c>
      <c r="E128" s="228" t="s">
        <v>21</v>
      </c>
      <c r="F128" s="229" t="s">
        <v>875</v>
      </c>
      <c r="G128" s="227"/>
      <c r="H128" s="228" t="s">
        <v>21</v>
      </c>
      <c r="I128" s="230"/>
      <c r="J128" s="227"/>
      <c r="K128" s="227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160</v>
      </c>
      <c r="AU128" s="235" t="s">
        <v>86</v>
      </c>
      <c r="AV128" s="13" t="s">
        <v>84</v>
      </c>
      <c r="AW128" s="13" t="s">
        <v>36</v>
      </c>
      <c r="AX128" s="13" t="s">
        <v>76</v>
      </c>
      <c r="AY128" s="235" t="s">
        <v>129</v>
      </c>
    </row>
    <row r="129" s="14" customFormat="1">
      <c r="A129" s="14"/>
      <c r="B129" s="236"/>
      <c r="C129" s="237"/>
      <c r="D129" s="219" t="s">
        <v>160</v>
      </c>
      <c r="E129" s="238" t="s">
        <v>21</v>
      </c>
      <c r="F129" s="239" t="s">
        <v>884</v>
      </c>
      <c r="G129" s="237"/>
      <c r="H129" s="240">
        <v>23.719999999999999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160</v>
      </c>
      <c r="AU129" s="246" t="s">
        <v>86</v>
      </c>
      <c r="AV129" s="14" t="s">
        <v>86</v>
      </c>
      <c r="AW129" s="14" t="s">
        <v>36</v>
      </c>
      <c r="AX129" s="14" t="s">
        <v>76</v>
      </c>
      <c r="AY129" s="246" t="s">
        <v>129</v>
      </c>
    </row>
    <row r="130" s="13" customFormat="1">
      <c r="A130" s="13"/>
      <c r="B130" s="226"/>
      <c r="C130" s="227"/>
      <c r="D130" s="219" t="s">
        <v>160</v>
      </c>
      <c r="E130" s="228" t="s">
        <v>21</v>
      </c>
      <c r="F130" s="229" t="s">
        <v>171</v>
      </c>
      <c r="G130" s="227"/>
      <c r="H130" s="228" t="s">
        <v>21</v>
      </c>
      <c r="I130" s="230"/>
      <c r="J130" s="227"/>
      <c r="K130" s="227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160</v>
      </c>
      <c r="AU130" s="235" t="s">
        <v>86</v>
      </c>
      <c r="AV130" s="13" t="s">
        <v>84</v>
      </c>
      <c r="AW130" s="13" t="s">
        <v>36</v>
      </c>
      <c r="AX130" s="13" t="s">
        <v>76</v>
      </c>
      <c r="AY130" s="235" t="s">
        <v>129</v>
      </c>
    </row>
    <row r="131" s="14" customFormat="1">
      <c r="A131" s="14"/>
      <c r="B131" s="236"/>
      <c r="C131" s="237"/>
      <c r="D131" s="219" t="s">
        <v>160</v>
      </c>
      <c r="E131" s="238" t="s">
        <v>21</v>
      </c>
      <c r="F131" s="239" t="s">
        <v>883</v>
      </c>
      <c r="G131" s="237"/>
      <c r="H131" s="240">
        <v>11.529999999999999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160</v>
      </c>
      <c r="AU131" s="246" t="s">
        <v>86</v>
      </c>
      <c r="AV131" s="14" t="s">
        <v>86</v>
      </c>
      <c r="AW131" s="14" t="s">
        <v>36</v>
      </c>
      <c r="AX131" s="14" t="s">
        <v>76</v>
      </c>
      <c r="AY131" s="246" t="s">
        <v>129</v>
      </c>
    </row>
    <row r="132" s="13" customFormat="1">
      <c r="A132" s="13"/>
      <c r="B132" s="226"/>
      <c r="C132" s="227"/>
      <c r="D132" s="219" t="s">
        <v>160</v>
      </c>
      <c r="E132" s="228" t="s">
        <v>21</v>
      </c>
      <c r="F132" s="229" t="s">
        <v>885</v>
      </c>
      <c r="G132" s="227"/>
      <c r="H132" s="228" t="s">
        <v>21</v>
      </c>
      <c r="I132" s="230"/>
      <c r="J132" s="227"/>
      <c r="K132" s="227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160</v>
      </c>
      <c r="AU132" s="235" t="s">
        <v>86</v>
      </c>
      <c r="AV132" s="13" t="s">
        <v>84</v>
      </c>
      <c r="AW132" s="13" t="s">
        <v>36</v>
      </c>
      <c r="AX132" s="13" t="s">
        <v>76</v>
      </c>
      <c r="AY132" s="235" t="s">
        <v>129</v>
      </c>
    </row>
    <row r="133" s="14" customFormat="1">
      <c r="A133" s="14"/>
      <c r="B133" s="236"/>
      <c r="C133" s="237"/>
      <c r="D133" s="219" t="s">
        <v>160</v>
      </c>
      <c r="E133" s="238" t="s">
        <v>21</v>
      </c>
      <c r="F133" s="239" t="s">
        <v>886</v>
      </c>
      <c r="G133" s="237"/>
      <c r="H133" s="240">
        <v>17.66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160</v>
      </c>
      <c r="AU133" s="246" t="s">
        <v>86</v>
      </c>
      <c r="AV133" s="14" t="s">
        <v>86</v>
      </c>
      <c r="AW133" s="14" t="s">
        <v>36</v>
      </c>
      <c r="AX133" s="14" t="s">
        <v>76</v>
      </c>
      <c r="AY133" s="246" t="s">
        <v>129</v>
      </c>
    </row>
    <row r="134" s="13" customFormat="1">
      <c r="A134" s="13"/>
      <c r="B134" s="226"/>
      <c r="C134" s="227"/>
      <c r="D134" s="219" t="s">
        <v>160</v>
      </c>
      <c r="E134" s="228" t="s">
        <v>21</v>
      </c>
      <c r="F134" s="229" t="s">
        <v>885</v>
      </c>
      <c r="G134" s="227"/>
      <c r="H134" s="228" t="s">
        <v>21</v>
      </c>
      <c r="I134" s="230"/>
      <c r="J134" s="227"/>
      <c r="K134" s="227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160</v>
      </c>
      <c r="AU134" s="235" t="s">
        <v>86</v>
      </c>
      <c r="AV134" s="13" t="s">
        <v>84</v>
      </c>
      <c r="AW134" s="13" t="s">
        <v>36</v>
      </c>
      <c r="AX134" s="13" t="s">
        <v>76</v>
      </c>
      <c r="AY134" s="235" t="s">
        <v>129</v>
      </c>
    </row>
    <row r="135" s="14" customFormat="1">
      <c r="A135" s="14"/>
      <c r="B135" s="236"/>
      <c r="C135" s="237"/>
      <c r="D135" s="219" t="s">
        <v>160</v>
      </c>
      <c r="E135" s="238" t="s">
        <v>21</v>
      </c>
      <c r="F135" s="239" t="s">
        <v>887</v>
      </c>
      <c r="G135" s="237"/>
      <c r="H135" s="240">
        <v>31.359999999999999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160</v>
      </c>
      <c r="AU135" s="246" t="s">
        <v>86</v>
      </c>
      <c r="AV135" s="14" t="s">
        <v>86</v>
      </c>
      <c r="AW135" s="14" t="s">
        <v>36</v>
      </c>
      <c r="AX135" s="14" t="s">
        <v>76</v>
      </c>
      <c r="AY135" s="246" t="s">
        <v>129</v>
      </c>
    </row>
    <row r="136" s="13" customFormat="1">
      <c r="A136" s="13"/>
      <c r="B136" s="226"/>
      <c r="C136" s="227"/>
      <c r="D136" s="219" t="s">
        <v>160</v>
      </c>
      <c r="E136" s="228" t="s">
        <v>21</v>
      </c>
      <c r="F136" s="229" t="s">
        <v>171</v>
      </c>
      <c r="G136" s="227"/>
      <c r="H136" s="228" t="s">
        <v>21</v>
      </c>
      <c r="I136" s="230"/>
      <c r="J136" s="227"/>
      <c r="K136" s="227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160</v>
      </c>
      <c r="AU136" s="235" t="s">
        <v>86</v>
      </c>
      <c r="AV136" s="13" t="s">
        <v>84</v>
      </c>
      <c r="AW136" s="13" t="s">
        <v>36</v>
      </c>
      <c r="AX136" s="13" t="s">
        <v>76</v>
      </c>
      <c r="AY136" s="235" t="s">
        <v>129</v>
      </c>
    </row>
    <row r="137" s="14" customFormat="1">
      <c r="A137" s="14"/>
      <c r="B137" s="236"/>
      <c r="C137" s="237"/>
      <c r="D137" s="219" t="s">
        <v>160</v>
      </c>
      <c r="E137" s="238" t="s">
        <v>21</v>
      </c>
      <c r="F137" s="239" t="s">
        <v>888</v>
      </c>
      <c r="G137" s="237"/>
      <c r="H137" s="240">
        <v>19.420000000000002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160</v>
      </c>
      <c r="AU137" s="246" t="s">
        <v>86</v>
      </c>
      <c r="AV137" s="14" t="s">
        <v>86</v>
      </c>
      <c r="AW137" s="14" t="s">
        <v>36</v>
      </c>
      <c r="AX137" s="14" t="s">
        <v>76</v>
      </c>
      <c r="AY137" s="246" t="s">
        <v>129</v>
      </c>
    </row>
    <row r="138" s="13" customFormat="1">
      <c r="A138" s="13"/>
      <c r="B138" s="226"/>
      <c r="C138" s="227"/>
      <c r="D138" s="219" t="s">
        <v>160</v>
      </c>
      <c r="E138" s="228" t="s">
        <v>21</v>
      </c>
      <c r="F138" s="229" t="s">
        <v>179</v>
      </c>
      <c r="G138" s="227"/>
      <c r="H138" s="228" t="s">
        <v>21</v>
      </c>
      <c r="I138" s="230"/>
      <c r="J138" s="227"/>
      <c r="K138" s="227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160</v>
      </c>
      <c r="AU138" s="235" t="s">
        <v>86</v>
      </c>
      <c r="AV138" s="13" t="s">
        <v>84</v>
      </c>
      <c r="AW138" s="13" t="s">
        <v>36</v>
      </c>
      <c r="AX138" s="13" t="s">
        <v>76</v>
      </c>
      <c r="AY138" s="235" t="s">
        <v>129</v>
      </c>
    </row>
    <row r="139" s="14" customFormat="1">
      <c r="A139" s="14"/>
      <c r="B139" s="236"/>
      <c r="C139" s="237"/>
      <c r="D139" s="219" t="s">
        <v>160</v>
      </c>
      <c r="E139" s="238" t="s">
        <v>21</v>
      </c>
      <c r="F139" s="239" t="s">
        <v>889</v>
      </c>
      <c r="G139" s="237"/>
      <c r="H139" s="240">
        <v>2.5800000000000001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160</v>
      </c>
      <c r="AU139" s="246" t="s">
        <v>86</v>
      </c>
      <c r="AV139" s="14" t="s">
        <v>86</v>
      </c>
      <c r="AW139" s="14" t="s">
        <v>36</v>
      </c>
      <c r="AX139" s="14" t="s">
        <v>76</v>
      </c>
      <c r="AY139" s="246" t="s">
        <v>129</v>
      </c>
    </row>
    <row r="140" s="13" customFormat="1">
      <c r="A140" s="13"/>
      <c r="B140" s="226"/>
      <c r="C140" s="227"/>
      <c r="D140" s="219" t="s">
        <v>160</v>
      </c>
      <c r="E140" s="228" t="s">
        <v>21</v>
      </c>
      <c r="F140" s="229" t="s">
        <v>890</v>
      </c>
      <c r="G140" s="227"/>
      <c r="H140" s="228" t="s">
        <v>21</v>
      </c>
      <c r="I140" s="230"/>
      <c r="J140" s="227"/>
      <c r="K140" s="227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160</v>
      </c>
      <c r="AU140" s="235" t="s">
        <v>86</v>
      </c>
      <c r="AV140" s="13" t="s">
        <v>84</v>
      </c>
      <c r="AW140" s="13" t="s">
        <v>36</v>
      </c>
      <c r="AX140" s="13" t="s">
        <v>76</v>
      </c>
      <c r="AY140" s="235" t="s">
        <v>129</v>
      </c>
    </row>
    <row r="141" s="14" customFormat="1">
      <c r="A141" s="14"/>
      <c r="B141" s="236"/>
      <c r="C141" s="237"/>
      <c r="D141" s="219" t="s">
        <v>160</v>
      </c>
      <c r="E141" s="238" t="s">
        <v>21</v>
      </c>
      <c r="F141" s="239" t="s">
        <v>891</v>
      </c>
      <c r="G141" s="237"/>
      <c r="H141" s="240">
        <v>7.6799999999999997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160</v>
      </c>
      <c r="AU141" s="246" t="s">
        <v>86</v>
      </c>
      <c r="AV141" s="14" t="s">
        <v>86</v>
      </c>
      <c r="AW141" s="14" t="s">
        <v>36</v>
      </c>
      <c r="AX141" s="14" t="s">
        <v>76</v>
      </c>
      <c r="AY141" s="246" t="s">
        <v>129</v>
      </c>
    </row>
    <row r="142" s="13" customFormat="1">
      <c r="A142" s="13"/>
      <c r="B142" s="226"/>
      <c r="C142" s="227"/>
      <c r="D142" s="219" t="s">
        <v>160</v>
      </c>
      <c r="E142" s="228" t="s">
        <v>21</v>
      </c>
      <c r="F142" s="229" t="s">
        <v>890</v>
      </c>
      <c r="G142" s="227"/>
      <c r="H142" s="228" t="s">
        <v>21</v>
      </c>
      <c r="I142" s="230"/>
      <c r="J142" s="227"/>
      <c r="K142" s="227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160</v>
      </c>
      <c r="AU142" s="235" t="s">
        <v>86</v>
      </c>
      <c r="AV142" s="13" t="s">
        <v>84</v>
      </c>
      <c r="AW142" s="13" t="s">
        <v>36</v>
      </c>
      <c r="AX142" s="13" t="s">
        <v>76</v>
      </c>
      <c r="AY142" s="235" t="s">
        <v>129</v>
      </c>
    </row>
    <row r="143" s="14" customFormat="1">
      <c r="A143" s="14"/>
      <c r="B143" s="236"/>
      <c r="C143" s="237"/>
      <c r="D143" s="219" t="s">
        <v>160</v>
      </c>
      <c r="E143" s="238" t="s">
        <v>21</v>
      </c>
      <c r="F143" s="239" t="s">
        <v>892</v>
      </c>
      <c r="G143" s="237"/>
      <c r="H143" s="240">
        <v>7.9800000000000004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160</v>
      </c>
      <c r="AU143" s="246" t="s">
        <v>86</v>
      </c>
      <c r="AV143" s="14" t="s">
        <v>86</v>
      </c>
      <c r="AW143" s="14" t="s">
        <v>36</v>
      </c>
      <c r="AX143" s="14" t="s">
        <v>76</v>
      </c>
      <c r="AY143" s="246" t="s">
        <v>129</v>
      </c>
    </row>
    <row r="144" s="13" customFormat="1">
      <c r="A144" s="13"/>
      <c r="B144" s="226"/>
      <c r="C144" s="227"/>
      <c r="D144" s="219" t="s">
        <v>160</v>
      </c>
      <c r="E144" s="228" t="s">
        <v>21</v>
      </c>
      <c r="F144" s="229" t="s">
        <v>171</v>
      </c>
      <c r="G144" s="227"/>
      <c r="H144" s="228" t="s">
        <v>21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160</v>
      </c>
      <c r="AU144" s="235" t="s">
        <v>86</v>
      </c>
      <c r="AV144" s="13" t="s">
        <v>84</v>
      </c>
      <c r="AW144" s="13" t="s">
        <v>36</v>
      </c>
      <c r="AX144" s="13" t="s">
        <v>76</v>
      </c>
      <c r="AY144" s="235" t="s">
        <v>129</v>
      </c>
    </row>
    <row r="145" s="14" customFormat="1">
      <c r="A145" s="14"/>
      <c r="B145" s="236"/>
      <c r="C145" s="237"/>
      <c r="D145" s="219" t="s">
        <v>160</v>
      </c>
      <c r="E145" s="238" t="s">
        <v>21</v>
      </c>
      <c r="F145" s="239" t="s">
        <v>180</v>
      </c>
      <c r="G145" s="237"/>
      <c r="H145" s="240">
        <v>1.26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160</v>
      </c>
      <c r="AU145" s="246" t="s">
        <v>86</v>
      </c>
      <c r="AV145" s="14" t="s">
        <v>86</v>
      </c>
      <c r="AW145" s="14" t="s">
        <v>36</v>
      </c>
      <c r="AX145" s="14" t="s">
        <v>76</v>
      </c>
      <c r="AY145" s="246" t="s">
        <v>129</v>
      </c>
    </row>
    <row r="146" s="13" customFormat="1">
      <c r="A146" s="13"/>
      <c r="B146" s="226"/>
      <c r="C146" s="227"/>
      <c r="D146" s="219" t="s">
        <v>160</v>
      </c>
      <c r="E146" s="228" t="s">
        <v>21</v>
      </c>
      <c r="F146" s="229" t="s">
        <v>177</v>
      </c>
      <c r="G146" s="227"/>
      <c r="H146" s="228" t="s">
        <v>21</v>
      </c>
      <c r="I146" s="230"/>
      <c r="J146" s="227"/>
      <c r="K146" s="227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160</v>
      </c>
      <c r="AU146" s="235" t="s">
        <v>86</v>
      </c>
      <c r="AV146" s="13" t="s">
        <v>84</v>
      </c>
      <c r="AW146" s="13" t="s">
        <v>36</v>
      </c>
      <c r="AX146" s="13" t="s">
        <v>76</v>
      </c>
      <c r="AY146" s="235" t="s">
        <v>129</v>
      </c>
    </row>
    <row r="147" s="14" customFormat="1">
      <c r="A147" s="14"/>
      <c r="B147" s="236"/>
      <c r="C147" s="237"/>
      <c r="D147" s="219" t="s">
        <v>160</v>
      </c>
      <c r="E147" s="238" t="s">
        <v>21</v>
      </c>
      <c r="F147" s="239" t="s">
        <v>178</v>
      </c>
      <c r="G147" s="237"/>
      <c r="H147" s="240">
        <v>7.0199999999999996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160</v>
      </c>
      <c r="AU147" s="246" t="s">
        <v>86</v>
      </c>
      <c r="AV147" s="14" t="s">
        <v>86</v>
      </c>
      <c r="AW147" s="14" t="s">
        <v>36</v>
      </c>
      <c r="AX147" s="14" t="s">
        <v>76</v>
      </c>
      <c r="AY147" s="246" t="s">
        <v>129</v>
      </c>
    </row>
    <row r="148" s="13" customFormat="1">
      <c r="A148" s="13"/>
      <c r="B148" s="226"/>
      <c r="C148" s="227"/>
      <c r="D148" s="219" t="s">
        <v>160</v>
      </c>
      <c r="E148" s="228" t="s">
        <v>21</v>
      </c>
      <c r="F148" s="229" t="s">
        <v>893</v>
      </c>
      <c r="G148" s="227"/>
      <c r="H148" s="228" t="s">
        <v>21</v>
      </c>
      <c r="I148" s="230"/>
      <c r="J148" s="227"/>
      <c r="K148" s="227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160</v>
      </c>
      <c r="AU148" s="235" t="s">
        <v>86</v>
      </c>
      <c r="AV148" s="13" t="s">
        <v>84</v>
      </c>
      <c r="AW148" s="13" t="s">
        <v>36</v>
      </c>
      <c r="AX148" s="13" t="s">
        <v>76</v>
      </c>
      <c r="AY148" s="235" t="s">
        <v>129</v>
      </c>
    </row>
    <row r="149" s="14" customFormat="1">
      <c r="A149" s="14"/>
      <c r="B149" s="236"/>
      <c r="C149" s="237"/>
      <c r="D149" s="219" t="s">
        <v>160</v>
      </c>
      <c r="E149" s="238" t="s">
        <v>21</v>
      </c>
      <c r="F149" s="239" t="s">
        <v>894</v>
      </c>
      <c r="G149" s="237"/>
      <c r="H149" s="240">
        <v>22.66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160</v>
      </c>
      <c r="AU149" s="246" t="s">
        <v>86</v>
      </c>
      <c r="AV149" s="14" t="s">
        <v>86</v>
      </c>
      <c r="AW149" s="14" t="s">
        <v>36</v>
      </c>
      <c r="AX149" s="14" t="s">
        <v>76</v>
      </c>
      <c r="AY149" s="246" t="s">
        <v>129</v>
      </c>
    </row>
    <row r="150" s="15" customFormat="1">
      <c r="A150" s="15"/>
      <c r="B150" s="247"/>
      <c r="C150" s="248"/>
      <c r="D150" s="219" t="s">
        <v>160</v>
      </c>
      <c r="E150" s="249" t="s">
        <v>21</v>
      </c>
      <c r="F150" s="250" t="s">
        <v>181</v>
      </c>
      <c r="G150" s="248"/>
      <c r="H150" s="251">
        <v>341.49000000000001</v>
      </c>
      <c r="I150" s="252"/>
      <c r="J150" s="248"/>
      <c r="K150" s="248"/>
      <c r="L150" s="253"/>
      <c r="M150" s="254"/>
      <c r="N150" s="255"/>
      <c r="O150" s="255"/>
      <c r="P150" s="255"/>
      <c r="Q150" s="255"/>
      <c r="R150" s="255"/>
      <c r="S150" s="255"/>
      <c r="T150" s="25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7" t="s">
        <v>160</v>
      </c>
      <c r="AU150" s="257" t="s">
        <v>86</v>
      </c>
      <c r="AV150" s="15" t="s">
        <v>137</v>
      </c>
      <c r="AW150" s="15" t="s">
        <v>36</v>
      </c>
      <c r="AX150" s="15" t="s">
        <v>84</v>
      </c>
      <c r="AY150" s="257" t="s">
        <v>129</v>
      </c>
    </row>
    <row r="151" s="12" customFormat="1" ht="22.8" customHeight="1">
      <c r="A151" s="12"/>
      <c r="B151" s="190"/>
      <c r="C151" s="191"/>
      <c r="D151" s="192" t="s">
        <v>75</v>
      </c>
      <c r="E151" s="204" t="s">
        <v>182</v>
      </c>
      <c r="F151" s="204" t="s">
        <v>183</v>
      </c>
      <c r="G151" s="191"/>
      <c r="H151" s="191"/>
      <c r="I151" s="194"/>
      <c r="J151" s="205">
        <f>BK151</f>
        <v>0</v>
      </c>
      <c r="K151" s="191"/>
      <c r="L151" s="196"/>
      <c r="M151" s="197"/>
      <c r="N151" s="198"/>
      <c r="O151" s="198"/>
      <c r="P151" s="199">
        <f>SUM(P152:P164)</f>
        <v>0</v>
      </c>
      <c r="Q151" s="198"/>
      <c r="R151" s="199">
        <f>SUM(R152:R164)</f>
        <v>0</v>
      </c>
      <c r="S151" s="198"/>
      <c r="T151" s="200">
        <f>SUM(T152:T164)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1" t="s">
        <v>84</v>
      </c>
      <c r="AT151" s="202" t="s">
        <v>75</v>
      </c>
      <c r="AU151" s="202" t="s">
        <v>84</v>
      </c>
      <c r="AY151" s="201" t="s">
        <v>129</v>
      </c>
      <c r="BK151" s="203">
        <f>SUM(BK152:BK164)</f>
        <v>0</v>
      </c>
    </row>
    <row r="152" s="2" customFormat="1" ht="16.5" customHeight="1">
      <c r="A152" s="40"/>
      <c r="B152" s="41"/>
      <c r="C152" s="206" t="s">
        <v>184</v>
      </c>
      <c r="D152" s="206" t="s">
        <v>132</v>
      </c>
      <c r="E152" s="207" t="s">
        <v>185</v>
      </c>
      <c r="F152" s="208" t="s">
        <v>186</v>
      </c>
      <c r="G152" s="209" t="s">
        <v>187</v>
      </c>
      <c r="H152" s="210">
        <v>1.7070000000000001</v>
      </c>
      <c r="I152" s="211"/>
      <c r="J152" s="212">
        <f>ROUND(I152*H152,2)</f>
        <v>0</v>
      </c>
      <c r="K152" s="208" t="s">
        <v>136</v>
      </c>
      <c r="L152" s="46"/>
      <c r="M152" s="213" t="s">
        <v>21</v>
      </c>
      <c r="N152" s="214" t="s">
        <v>47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137</v>
      </c>
      <c r="AT152" s="217" t="s">
        <v>132</v>
      </c>
      <c r="AU152" s="217" t="s">
        <v>86</v>
      </c>
      <c r="AY152" s="19" t="s">
        <v>129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84</v>
      </c>
      <c r="BK152" s="218">
        <f>ROUND(I152*H152,2)</f>
        <v>0</v>
      </c>
      <c r="BL152" s="19" t="s">
        <v>137</v>
      </c>
      <c r="BM152" s="217" t="s">
        <v>188</v>
      </c>
    </row>
    <row r="153" s="2" customFormat="1">
      <c r="A153" s="40"/>
      <c r="B153" s="41"/>
      <c r="C153" s="42"/>
      <c r="D153" s="219" t="s">
        <v>139</v>
      </c>
      <c r="E153" s="42"/>
      <c r="F153" s="220" t="s">
        <v>189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139</v>
      </c>
      <c r="AU153" s="19" t="s">
        <v>86</v>
      </c>
    </row>
    <row r="154" s="2" customFormat="1">
      <c r="A154" s="40"/>
      <c r="B154" s="41"/>
      <c r="C154" s="42"/>
      <c r="D154" s="224" t="s">
        <v>141</v>
      </c>
      <c r="E154" s="42"/>
      <c r="F154" s="225" t="s">
        <v>190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86</v>
      </c>
    </row>
    <row r="155" s="2" customFormat="1" ht="21.75" customHeight="1">
      <c r="A155" s="40"/>
      <c r="B155" s="41"/>
      <c r="C155" s="206" t="s">
        <v>191</v>
      </c>
      <c r="D155" s="206" t="s">
        <v>132</v>
      </c>
      <c r="E155" s="207" t="s">
        <v>192</v>
      </c>
      <c r="F155" s="208" t="s">
        <v>193</v>
      </c>
      <c r="G155" s="209" t="s">
        <v>187</v>
      </c>
      <c r="H155" s="210">
        <v>1.7070000000000001</v>
      </c>
      <c r="I155" s="211"/>
      <c r="J155" s="212">
        <f>ROUND(I155*H155,2)</f>
        <v>0</v>
      </c>
      <c r="K155" s="208" t="s">
        <v>136</v>
      </c>
      <c r="L155" s="46"/>
      <c r="M155" s="213" t="s">
        <v>21</v>
      </c>
      <c r="N155" s="214" t="s">
        <v>47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137</v>
      </c>
      <c r="AT155" s="217" t="s">
        <v>132</v>
      </c>
      <c r="AU155" s="217" t="s">
        <v>86</v>
      </c>
      <c r="AY155" s="19" t="s">
        <v>129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84</v>
      </c>
      <c r="BK155" s="218">
        <f>ROUND(I155*H155,2)</f>
        <v>0</v>
      </c>
      <c r="BL155" s="19" t="s">
        <v>137</v>
      </c>
      <c r="BM155" s="217" t="s">
        <v>194</v>
      </c>
    </row>
    <row r="156" s="2" customFormat="1">
      <c r="A156" s="40"/>
      <c r="B156" s="41"/>
      <c r="C156" s="42"/>
      <c r="D156" s="219" t="s">
        <v>139</v>
      </c>
      <c r="E156" s="42"/>
      <c r="F156" s="220" t="s">
        <v>195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139</v>
      </c>
      <c r="AU156" s="19" t="s">
        <v>86</v>
      </c>
    </row>
    <row r="157" s="2" customFormat="1">
      <c r="A157" s="40"/>
      <c r="B157" s="41"/>
      <c r="C157" s="42"/>
      <c r="D157" s="224" t="s">
        <v>141</v>
      </c>
      <c r="E157" s="42"/>
      <c r="F157" s="225" t="s">
        <v>196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86</v>
      </c>
    </row>
    <row r="158" s="2" customFormat="1" ht="16.5" customHeight="1">
      <c r="A158" s="40"/>
      <c r="B158" s="41"/>
      <c r="C158" s="206" t="s">
        <v>197</v>
      </c>
      <c r="D158" s="206" t="s">
        <v>132</v>
      </c>
      <c r="E158" s="207" t="s">
        <v>198</v>
      </c>
      <c r="F158" s="208" t="s">
        <v>199</v>
      </c>
      <c r="G158" s="209" t="s">
        <v>187</v>
      </c>
      <c r="H158" s="210">
        <v>1.7070000000000001</v>
      </c>
      <c r="I158" s="211"/>
      <c r="J158" s="212">
        <f>ROUND(I158*H158,2)</f>
        <v>0</v>
      </c>
      <c r="K158" s="208" t="s">
        <v>136</v>
      </c>
      <c r="L158" s="46"/>
      <c r="M158" s="213" t="s">
        <v>21</v>
      </c>
      <c r="N158" s="214" t="s">
        <v>47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137</v>
      </c>
      <c r="AT158" s="217" t="s">
        <v>132</v>
      </c>
      <c r="AU158" s="217" t="s">
        <v>86</v>
      </c>
      <c r="AY158" s="19" t="s">
        <v>129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84</v>
      </c>
      <c r="BK158" s="218">
        <f>ROUND(I158*H158,2)</f>
        <v>0</v>
      </c>
      <c r="BL158" s="19" t="s">
        <v>137</v>
      </c>
      <c r="BM158" s="217" t="s">
        <v>200</v>
      </c>
    </row>
    <row r="159" s="2" customFormat="1">
      <c r="A159" s="40"/>
      <c r="B159" s="41"/>
      <c r="C159" s="42"/>
      <c r="D159" s="219" t="s">
        <v>139</v>
      </c>
      <c r="E159" s="42"/>
      <c r="F159" s="220" t="s">
        <v>201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139</v>
      </c>
      <c r="AU159" s="19" t="s">
        <v>86</v>
      </c>
    </row>
    <row r="160" s="2" customFormat="1">
      <c r="A160" s="40"/>
      <c r="B160" s="41"/>
      <c r="C160" s="42"/>
      <c r="D160" s="224" t="s">
        <v>141</v>
      </c>
      <c r="E160" s="42"/>
      <c r="F160" s="225" t="s">
        <v>202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86</v>
      </c>
    </row>
    <row r="161" s="2" customFormat="1" ht="16.5" customHeight="1">
      <c r="A161" s="40"/>
      <c r="B161" s="41"/>
      <c r="C161" s="206" t="s">
        <v>203</v>
      </c>
      <c r="D161" s="206" t="s">
        <v>132</v>
      </c>
      <c r="E161" s="207" t="s">
        <v>204</v>
      </c>
      <c r="F161" s="208" t="s">
        <v>205</v>
      </c>
      <c r="G161" s="209" t="s">
        <v>187</v>
      </c>
      <c r="H161" s="210">
        <v>42.674999999999997</v>
      </c>
      <c r="I161" s="211"/>
      <c r="J161" s="212">
        <f>ROUND(I161*H161,2)</f>
        <v>0</v>
      </c>
      <c r="K161" s="208" t="s">
        <v>136</v>
      </c>
      <c r="L161" s="46"/>
      <c r="M161" s="213" t="s">
        <v>21</v>
      </c>
      <c r="N161" s="214" t="s">
        <v>47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137</v>
      </c>
      <c r="AT161" s="217" t="s">
        <v>132</v>
      </c>
      <c r="AU161" s="217" t="s">
        <v>86</v>
      </c>
      <c r="AY161" s="19" t="s">
        <v>129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84</v>
      </c>
      <c r="BK161" s="218">
        <f>ROUND(I161*H161,2)</f>
        <v>0</v>
      </c>
      <c r="BL161" s="19" t="s">
        <v>137</v>
      </c>
      <c r="BM161" s="217" t="s">
        <v>206</v>
      </c>
    </row>
    <row r="162" s="2" customFormat="1">
      <c r="A162" s="40"/>
      <c r="B162" s="41"/>
      <c r="C162" s="42"/>
      <c r="D162" s="219" t="s">
        <v>139</v>
      </c>
      <c r="E162" s="42"/>
      <c r="F162" s="220" t="s">
        <v>207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139</v>
      </c>
      <c r="AU162" s="19" t="s">
        <v>86</v>
      </c>
    </row>
    <row r="163" s="2" customFormat="1">
      <c r="A163" s="40"/>
      <c r="B163" s="41"/>
      <c r="C163" s="42"/>
      <c r="D163" s="224" t="s">
        <v>141</v>
      </c>
      <c r="E163" s="42"/>
      <c r="F163" s="225" t="s">
        <v>208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86</v>
      </c>
    </row>
    <row r="164" s="14" customFormat="1">
      <c r="A164" s="14"/>
      <c r="B164" s="236"/>
      <c r="C164" s="237"/>
      <c r="D164" s="219" t="s">
        <v>160</v>
      </c>
      <c r="E164" s="237"/>
      <c r="F164" s="239" t="s">
        <v>895</v>
      </c>
      <c r="G164" s="237"/>
      <c r="H164" s="240">
        <v>42.674999999999997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160</v>
      </c>
      <c r="AU164" s="246" t="s">
        <v>86</v>
      </c>
      <c r="AV164" s="14" t="s">
        <v>86</v>
      </c>
      <c r="AW164" s="14" t="s">
        <v>4</v>
      </c>
      <c r="AX164" s="14" t="s">
        <v>84</v>
      </c>
      <c r="AY164" s="246" t="s">
        <v>129</v>
      </c>
    </row>
    <row r="165" s="12" customFormat="1" ht="25.92" customHeight="1">
      <c r="A165" s="12"/>
      <c r="B165" s="190"/>
      <c r="C165" s="191"/>
      <c r="D165" s="192" t="s">
        <v>75</v>
      </c>
      <c r="E165" s="193" t="s">
        <v>210</v>
      </c>
      <c r="F165" s="193" t="s">
        <v>211</v>
      </c>
      <c r="G165" s="191"/>
      <c r="H165" s="191"/>
      <c r="I165" s="194"/>
      <c r="J165" s="195">
        <f>BK165</f>
        <v>0</v>
      </c>
      <c r="K165" s="191"/>
      <c r="L165" s="196"/>
      <c r="M165" s="197"/>
      <c r="N165" s="198"/>
      <c r="O165" s="198"/>
      <c r="P165" s="199">
        <f>P166+P301+P368+P630</f>
        <v>0</v>
      </c>
      <c r="Q165" s="198"/>
      <c r="R165" s="199">
        <f>R166+R301+R368+R630</f>
        <v>4.8918639000000006</v>
      </c>
      <c r="S165" s="198"/>
      <c r="T165" s="200">
        <f>T166+T301+T368+T630</f>
        <v>1.7074500000000001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86</v>
      </c>
      <c r="AT165" s="202" t="s">
        <v>75</v>
      </c>
      <c r="AU165" s="202" t="s">
        <v>76</v>
      </c>
      <c r="AY165" s="201" t="s">
        <v>129</v>
      </c>
      <c r="BK165" s="203">
        <f>BK166+BK301+BK368+BK630</f>
        <v>0</v>
      </c>
    </row>
    <row r="166" s="12" customFormat="1" ht="22.8" customHeight="1">
      <c r="A166" s="12"/>
      <c r="B166" s="190"/>
      <c r="C166" s="191"/>
      <c r="D166" s="192" t="s">
        <v>75</v>
      </c>
      <c r="E166" s="204" t="s">
        <v>212</v>
      </c>
      <c r="F166" s="204" t="s">
        <v>213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SUM(P167:P300)</f>
        <v>0</v>
      </c>
      <c r="Q166" s="198"/>
      <c r="R166" s="199">
        <f>SUM(R167:R300)</f>
        <v>0</v>
      </c>
      <c r="S166" s="198"/>
      <c r="T166" s="200">
        <f>SUM(T167:T300)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86</v>
      </c>
      <c r="AT166" s="202" t="s">
        <v>75</v>
      </c>
      <c r="AU166" s="202" t="s">
        <v>84</v>
      </c>
      <c r="AY166" s="201" t="s">
        <v>129</v>
      </c>
      <c r="BK166" s="203">
        <f>SUM(BK167:BK300)</f>
        <v>0</v>
      </c>
    </row>
    <row r="167" s="2" customFormat="1" ht="16.5" customHeight="1">
      <c r="A167" s="40"/>
      <c r="B167" s="41"/>
      <c r="C167" s="206" t="s">
        <v>130</v>
      </c>
      <c r="D167" s="206" t="s">
        <v>132</v>
      </c>
      <c r="E167" s="207" t="s">
        <v>214</v>
      </c>
      <c r="F167" s="208" t="s">
        <v>215</v>
      </c>
      <c r="G167" s="209" t="s">
        <v>216</v>
      </c>
      <c r="H167" s="210">
        <v>145</v>
      </c>
      <c r="I167" s="211"/>
      <c r="J167" s="212">
        <f>ROUND(I167*H167,2)</f>
        <v>0</v>
      </c>
      <c r="K167" s="208" t="s">
        <v>21</v>
      </c>
      <c r="L167" s="46"/>
      <c r="M167" s="213" t="s">
        <v>21</v>
      </c>
      <c r="N167" s="214" t="s">
        <v>47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137</v>
      </c>
      <c r="AT167" s="217" t="s">
        <v>132</v>
      </c>
      <c r="AU167" s="217" t="s">
        <v>86</v>
      </c>
      <c r="AY167" s="19" t="s">
        <v>129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84</v>
      </c>
      <c r="BK167" s="218">
        <f>ROUND(I167*H167,2)</f>
        <v>0</v>
      </c>
      <c r="BL167" s="19" t="s">
        <v>137</v>
      </c>
      <c r="BM167" s="217" t="s">
        <v>1086</v>
      </c>
    </row>
    <row r="168" s="2" customFormat="1">
      <c r="A168" s="40"/>
      <c r="B168" s="41"/>
      <c r="C168" s="42"/>
      <c r="D168" s="219" t="s">
        <v>139</v>
      </c>
      <c r="E168" s="42"/>
      <c r="F168" s="220" t="s">
        <v>215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139</v>
      </c>
      <c r="AU168" s="19" t="s">
        <v>86</v>
      </c>
    </row>
    <row r="169" s="2" customFormat="1" ht="16.5" customHeight="1">
      <c r="A169" s="40"/>
      <c r="B169" s="41"/>
      <c r="C169" s="206" t="s">
        <v>218</v>
      </c>
      <c r="D169" s="206" t="s">
        <v>132</v>
      </c>
      <c r="E169" s="207" t="s">
        <v>219</v>
      </c>
      <c r="F169" s="208" t="s">
        <v>220</v>
      </c>
      <c r="G169" s="209" t="s">
        <v>216</v>
      </c>
      <c r="H169" s="210">
        <v>70</v>
      </c>
      <c r="I169" s="211"/>
      <c r="J169" s="212">
        <f>ROUND(I169*H169,2)</f>
        <v>0</v>
      </c>
      <c r="K169" s="208" t="s">
        <v>21</v>
      </c>
      <c r="L169" s="46"/>
      <c r="M169" s="213" t="s">
        <v>21</v>
      </c>
      <c r="N169" s="214" t="s">
        <v>47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137</v>
      </c>
      <c r="AT169" s="217" t="s">
        <v>132</v>
      </c>
      <c r="AU169" s="217" t="s">
        <v>86</v>
      </c>
      <c r="AY169" s="19" t="s">
        <v>129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84</v>
      </c>
      <c r="BK169" s="218">
        <f>ROUND(I169*H169,2)</f>
        <v>0</v>
      </c>
      <c r="BL169" s="19" t="s">
        <v>137</v>
      </c>
      <c r="BM169" s="217" t="s">
        <v>1087</v>
      </c>
    </row>
    <row r="170" s="2" customFormat="1">
      <c r="A170" s="40"/>
      <c r="B170" s="41"/>
      <c r="C170" s="42"/>
      <c r="D170" s="219" t="s">
        <v>139</v>
      </c>
      <c r="E170" s="42"/>
      <c r="F170" s="220" t="s">
        <v>220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139</v>
      </c>
      <c r="AU170" s="19" t="s">
        <v>86</v>
      </c>
    </row>
    <row r="171" s="2" customFormat="1" ht="16.5" customHeight="1">
      <c r="A171" s="40"/>
      <c r="B171" s="41"/>
      <c r="C171" s="206" t="s">
        <v>222</v>
      </c>
      <c r="D171" s="206" t="s">
        <v>132</v>
      </c>
      <c r="E171" s="207" t="s">
        <v>223</v>
      </c>
      <c r="F171" s="208" t="s">
        <v>224</v>
      </c>
      <c r="G171" s="209" t="s">
        <v>216</v>
      </c>
      <c r="H171" s="210">
        <v>60</v>
      </c>
      <c r="I171" s="211"/>
      <c r="J171" s="212">
        <f>ROUND(I171*H171,2)</f>
        <v>0</v>
      </c>
      <c r="K171" s="208" t="s">
        <v>21</v>
      </c>
      <c r="L171" s="46"/>
      <c r="M171" s="213" t="s">
        <v>21</v>
      </c>
      <c r="N171" s="214" t="s">
        <v>47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137</v>
      </c>
      <c r="AT171" s="217" t="s">
        <v>132</v>
      </c>
      <c r="AU171" s="217" t="s">
        <v>86</v>
      </c>
      <c r="AY171" s="19" t="s">
        <v>129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84</v>
      </c>
      <c r="BK171" s="218">
        <f>ROUND(I171*H171,2)</f>
        <v>0</v>
      </c>
      <c r="BL171" s="19" t="s">
        <v>137</v>
      </c>
      <c r="BM171" s="217" t="s">
        <v>1088</v>
      </c>
    </row>
    <row r="172" s="2" customFormat="1">
      <c r="A172" s="40"/>
      <c r="B172" s="41"/>
      <c r="C172" s="42"/>
      <c r="D172" s="219" t="s">
        <v>139</v>
      </c>
      <c r="E172" s="42"/>
      <c r="F172" s="220" t="s">
        <v>224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139</v>
      </c>
      <c r="AU172" s="19" t="s">
        <v>86</v>
      </c>
    </row>
    <row r="173" s="2" customFormat="1" ht="16.5" customHeight="1">
      <c r="A173" s="40"/>
      <c r="B173" s="41"/>
      <c r="C173" s="206" t="s">
        <v>8</v>
      </c>
      <c r="D173" s="206" t="s">
        <v>132</v>
      </c>
      <c r="E173" s="207" t="s">
        <v>226</v>
      </c>
      <c r="F173" s="208" t="s">
        <v>227</v>
      </c>
      <c r="G173" s="209" t="s">
        <v>216</v>
      </c>
      <c r="H173" s="210">
        <v>10</v>
      </c>
      <c r="I173" s="211"/>
      <c r="J173" s="212">
        <f>ROUND(I173*H173,2)</f>
        <v>0</v>
      </c>
      <c r="K173" s="208" t="s">
        <v>21</v>
      </c>
      <c r="L173" s="46"/>
      <c r="M173" s="213" t="s">
        <v>21</v>
      </c>
      <c r="N173" s="214" t="s">
        <v>47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137</v>
      </c>
      <c r="AT173" s="217" t="s">
        <v>132</v>
      </c>
      <c r="AU173" s="217" t="s">
        <v>86</v>
      </c>
      <c r="AY173" s="19" t="s">
        <v>129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84</v>
      </c>
      <c r="BK173" s="218">
        <f>ROUND(I173*H173,2)</f>
        <v>0</v>
      </c>
      <c r="BL173" s="19" t="s">
        <v>137</v>
      </c>
      <c r="BM173" s="217" t="s">
        <v>1089</v>
      </c>
    </row>
    <row r="174" s="2" customFormat="1">
      <c r="A174" s="40"/>
      <c r="B174" s="41"/>
      <c r="C174" s="42"/>
      <c r="D174" s="219" t="s">
        <v>139</v>
      </c>
      <c r="E174" s="42"/>
      <c r="F174" s="220" t="s">
        <v>227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139</v>
      </c>
      <c r="AU174" s="19" t="s">
        <v>86</v>
      </c>
    </row>
    <row r="175" s="2" customFormat="1" ht="16.5" customHeight="1">
      <c r="A175" s="40"/>
      <c r="B175" s="41"/>
      <c r="C175" s="206" t="s">
        <v>229</v>
      </c>
      <c r="D175" s="206" t="s">
        <v>132</v>
      </c>
      <c r="E175" s="207" t="s">
        <v>230</v>
      </c>
      <c r="F175" s="208" t="s">
        <v>231</v>
      </c>
      <c r="G175" s="209" t="s">
        <v>216</v>
      </c>
      <c r="H175" s="210">
        <v>50</v>
      </c>
      <c r="I175" s="211"/>
      <c r="J175" s="212">
        <f>ROUND(I175*H175,2)</f>
        <v>0</v>
      </c>
      <c r="K175" s="208" t="s">
        <v>21</v>
      </c>
      <c r="L175" s="46"/>
      <c r="M175" s="213" t="s">
        <v>21</v>
      </c>
      <c r="N175" s="214" t="s">
        <v>47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137</v>
      </c>
      <c r="AT175" s="217" t="s">
        <v>132</v>
      </c>
      <c r="AU175" s="217" t="s">
        <v>86</v>
      </c>
      <c r="AY175" s="19" t="s">
        <v>129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84</v>
      </c>
      <c r="BK175" s="218">
        <f>ROUND(I175*H175,2)</f>
        <v>0</v>
      </c>
      <c r="BL175" s="19" t="s">
        <v>137</v>
      </c>
      <c r="BM175" s="217" t="s">
        <v>1090</v>
      </c>
    </row>
    <row r="176" s="2" customFormat="1">
      <c r="A176" s="40"/>
      <c r="B176" s="41"/>
      <c r="C176" s="42"/>
      <c r="D176" s="219" t="s">
        <v>139</v>
      </c>
      <c r="E176" s="42"/>
      <c r="F176" s="220" t="s">
        <v>231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139</v>
      </c>
      <c r="AU176" s="19" t="s">
        <v>86</v>
      </c>
    </row>
    <row r="177" s="2" customFormat="1" ht="16.5" customHeight="1">
      <c r="A177" s="40"/>
      <c r="B177" s="41"/>
      <c r="C177" s="206" t="s">
        <v>233</v>
      </c>
      <c r="D177" s="206" t="s">
        <v>132</v>
      </c>
      <c r="E177" s="207" t="s">
        <v>250</v>
      </c>
      <c r="F177" s="208" t="s">
        <v>251</v>
      </c>
      <c r="G177" s="209" t="s">
        <v>252</v>
      </c>
      <c r="H177" s="210">
        <v>22</v>
      </c>
      <c r="I177" s="211"/>
      <c r="J177" s="212">
        <f>ROUND(I177*H177,2)</f>
        <v>0</v>
      </c>
      <c r="K177" s="208" t="s">
        <v>21</v>
      </c>
      <c r="L177" s="46"/>
      <c r="M177" s="213" t="s">
        <v>21</v>
      </c>
      <c r="N177" s="214" t="s">
        <v>47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137</v>
      </c>
      <c r="AT177" s="217" t="s">
        <v>132</v>
      </c>
      <c r="AU177" s="217" t="s">
        <v>86</v>
      </c>
      <c r="AY177" s="19" t="s">
        <v>129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84</v>
      </c>
      <c r="BK177" s="218">
        <f>ROUND(I177*H177,2)</f>
        <v>0</v>
      </c>
      <c r="BL177" s="19" t="s">
        <v>137</v>
      </c>
      <c r="BM177" s="217" t="s">
        <v>1091</v>
      </c>
    </row>
    <row r="178" s="2" customFormat="1">
      <c r="A178" s="40"/>
      <c r="B178" s="41"/>
      <c r="C178" s="42"/>
      <c r="D178" s="219" t="s">
        <v>139</v>
      </c>
      <c r="E178" s="42"/>
      <c r="F178" s="220" t="s">
        <v>251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139</v>
      </c>
      <c r="AU178" s="19" t="s">
        <v>86</v>
      </c>
    </row>
    <row r="179" s="2" customFormat="1" ht="16.5" customHeight="1">
      <c r="A179" s="40"/>
      <c r="B179" s="41"/>
      <c r="C179" s="206" t="s">
        <v>237</v>
      </c>
      <c r="D179" s="206" t="s">
        <v>132</v>
      </c>
      <c r="E179" s="207" t="s">
        <v>255</v>
      </c>
      <c r="F179" s="208" t="s">
        <v>256</v>
      </c>
      <c r="G179" s="209" t="s">
        <v>252</v>
      </c>
      <c r="H179" s="210">
        <v>11</v>
      </c>
      <c r="I179" s="211"/>
      <c r="J179" s="212">
        <f>ROUND(I179*H179,2)</f>
        <v>0</v>
      </c>
      <c r="K179" s="208" t="s">
        <v>21</v>
      </c>
      <c r="L179" s="46"/>
      <c r="M179" s="213" t="s">
        <v>21</v>
      </c>
      <c r="N179" s="214" t="s">
        <v>47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137</v>
      </c>
      <c r="AT179" s="217" t="s">
        <v>132</v>
      </c>
      <c r="AU179" s="217" t="s">
        <v>86</v>
      </c>
      <c r="AY179" s="19" t="s">
        <v>129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84</v>
      </c>
      <c r="BK179" s="218">
        <f>ROUND(I179*H179,2)</f>
        <v>0</v>
      </c>
      <c r="BL179" s="19" t="s">
        <v>137</v>
      </c>
      <c r="BM179" s="217" t="s">
        <v>1092</v>
      </c>
    </row>
    <row r="180" s="2" customFormat="1">
      <c r="A180" s="40"/>
      <c r="B180" s="41"/>
      <c r="C180" s="42"/>
      <c r="D180" s="219" t="s">
        <v>139</v>
      </c>
      <c r="E180" s="42"/>
      <c r="F180" s="220" t="s">
        <v>256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139</v>
      </c>
      <c r="AU180" s="19" t="s">
        <v>86</v>
      </c>
    </row>
    <row r="181" s="2" customFormat="1" ht="16.5" customHeight="1">
      <c r="A181" s="40"/>
      <c r="B181" s="41"/>
      <c r="C181" s="206" t="s">
        <v>241</v>
      </c>
      <c r="D181" s="206" t="s">
        <v>132</v>
      </c>
      <c r="E181" s="207" t="s">
        <v>259</v>
      </c>
      <c r="F181" s="208" t="s">
        <v>260</v>
      </c>
      <c r="G181" s="209" t="s">
        <v>252</v>
      </c>
      <c r="H181" s="210">
        <v>9</v>
      </c>
      <c r="I181" s="211"/>
      <c r="J181" s="212">
        <f>ROUND(I181*H181,2)</f>
        <v>0</v>
      </c>
      <c r="K181" s="208" t="s">
        <v>21</v>
      </c>
      <c r="L181" s="46"/>
      <c r="M181" s="213" t="s">
        <v>21</v>
      </c>
      <c r="N181" s="214" t="s">
        <v>47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137</v>
      </c>
      <c r="AT181" s="217" t="s">
        <v>132</v>
      </c>
      <c r="AU181" s="217" t="s">
        <v>86</v>
      </c>
      <c r="AY181" s="19" t="s">
        <v>129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84</v>
      </c>
      <c r="BK181" s="218">
        <f>ROUND(I181*H181,2)</f>
        <v>0</v>
      </c>
      <c r="BL181" s="19" t="s">
        <v>137</v>
      </c>
      <c r="BM181" s="217" t="s">
        <v>1093</v>
      </c>
    </row>
    <row r="182" s="2" customFormat="1">
      <c r="A182" s="40"/>
      <c r="B182" s="41"/>
      <c r="C182" s="42"/>
      <c r="D182" s="219" t="s">
        <v>139</v>
      </c>
      <c r="E182" s="42"/>
      <c r="F182" s="220" t="s">
        <v>260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139</v>
      </c>
      <c r="AU182" s="19" t="s">
        <v>86</v>
      </c>
    </row>
    <row r="183" s="2" customFormat="1" ht="16.5" customHeight="1">
      <c r="A183" s="40"/>
      <c r="B183" s="41"/>
      <c r="C183" s="206" t="s">
        <v>245</v>
      </c>
      <c r="D183" s="206" t="s">
        <v>132</v>
      </c>
      <c r="E183" s="207" t="s">
        <v>262</v>
      </c>
      <c r="F183" s="208" t="s">
        <v>263</v>
      </c>
      <c r="G183" s="209" t="s">
        <v>252</v>
      </c>
      <c r="H183" s="210">
        <v>1</v>
      </c>
      <c r="I183" s="211"/>
      <c r="J183" s="212">
        <f>ROUND(I183*H183,2)</f>
        <v>0</v>
      </c>
      <c r="K183" s="208" t="s">
        <v>21</v>
      </c>
      <c r="L183" s="46"/>
      <c r="M183" s="213" t="s">
        <v>21</v>
      </c>
      <c r="N183" s="214" t="s">
        <v>47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137</v>
      </c>
      <c r="AT183" s="217" t="s">
        <v>132</v>
      </c>
      <c r="AU183" s="217" t="s">
        <v>86</v>
      </c>
      <c r="AY183" s="19" t="s">
        <v>129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84</v>
      </c>
      <c r="BK183" s="218">
        <f>ROUND(I183*H183,2)</f>
        <v>0</v>
      </c>
      <c r="BL183" s="19" t="s">
        <v>137</v>
      </c>
      <c r="BM183" s="217" t="s">
        <v>1094</v>
      </c>
    </row>
    <row r="184" s="2" customFormat="1">
      <c r="A184" s="40"/>
      <c r="B184" s="41"/>
      <c r="C184" s="42"/>
      <c r="D184" s="219" t="s">
        <v>139</v>
      </c>
      <c r="E184" s="42"/>
      <c r="F184" s="220" t="s">
        <v>263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139</v>
      </c>
      <c r="AU184" s="19" t="s">
        <v>86</v>
      </c>
    </row>
    <row r="185" s="2" customFormat="1" ht="16.5" customHeight="1">
      <c r="A185" s="40"/>
      <c r="B185" s="41"/>
      <c r="C185" s="206" t="s">
        <v>249</v>
      </c>
      <c r="D185" s="206" t="s">
        <v>132</v>
      </c>
      <c r="E185" s="207" t="s">
        <v>266</v>
      </c>
      <c r="F185" s="208" t="s">
        <v>267</v>
      </c>
      <c r="G185" s="209" t="s">
        <v>252</v>
      </c>
      <c r="H185" s="210">
        <v>7</v>
      </c>
      <c r="I185" s="211"/>
      <c r="J185" s="212">
        <f>ROUND(I185*H185,2)</f>
        <v>0</v>
      </c>
      <c r="K185" s="208" t="s">
        <v>21</v>
      </c>
      <c r="L185" s="46"/>
      <c r="M185" s="213" t="s">
        <v>21</v>
      </c>
      <c r="N185" s="214" t="s">
        <v>47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137</v>
      </c>
      <c r="AT185" s="217" t="s">
        <v>132</v>
      </c>
      <c r="AU185" s="217" t="s">
        <v>86</v>
      </c>
      <c r="AY185" s="19" t="s">
        <v>129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84</v>
      </c>
      <c r="BK185" s="218">
        <f>ROUND(I185*H185,2)</f>
        <v>0</v>
      </c>
      <c r="BL185" s="19" t="s">
        <v>137</v>
      </c>
      <c r="BM185" s="217" t="s">
        <v>1095</v>
      </c>
    </row>
    <row r="186" s="2" customFormat="1">
      <c r="A186" s="40"/>
      <c r="B186" s="41"/>
      <c r="C186" s="42"/>
      <c r="D186" s="219" t="s">
        <v>139</v>
      </c>
      <c r="E186" s="42"/>
      <c r="F186" s="220" t="s">
        <v>267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139</v>
      </c>
      <c r="AU186" s="19" t="s">
        <v>86</v>
      </c>
    </row>
    <row r="187" s="2" customFormat="1" ht="16.5" customHeight="1">
      <c r="A187" s="40"/>
      <c r="B187" s="41"/>
      <c r="C187" s="206" t="s">
        <v>254</v>
      </c>
      <c r="D187" s="206" t="s">
        <v>132</v>
      </c>
      <c r="E187" s="207" t="s">
        <v>290</v>
      </c>
      <c r="F187" s="208" t="s">
        <v>291</v>
      </c>
      <c r="G187" s="209" t="s">
        <v>252</v>
      </c>
      <c r="H187" s="210">
        <v>140</v>
      </c>
      <c r="I187" s="211"/>
      <c r="J187" s="212">
        <f>ROUND(I187*H187,2)</f>
        <v>0</v>
      </c>
      <c r="K187" s="208" t="s">
        <v>21</v>
      </c>
      <c r="L187" s="46"/>
      <c r="M187" s="213" t="s">
        <v>21</v>
      </c>
      <c r="N187" s="214" t="s">
        <v>47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137</v>
      </c>
      <c r="AT187" s="217" t="s">
        <v>132</v>
      </c>
      <c r="AU187" s="217" t="s">
        <v>86</v>
      </c>
      <c r="AY187" s="19" t="s">
        <v>129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84</v>
      </c>
      <c r="BK187" s="218">
        <f>ROUND(I187*H187,2)</f>
        <v>0</v>
      </c>
      <c r="BL187" s="19" t="s">
        <v>137</v>
      </c>
      <c r="BM187" s="217" t="s">
        <v>1096</v>
      </c>
    </row>
    <row r="188" s="2" customFormat="1">
      <c r="A188" s="40"/>
      <c r="B188" s="41"/>
      <c r="C188" s="42"/>
      <c r="D188" s="219" t="s">
        <v>139</v>
      </c>
      <c r="E188" s="42"/>
      <c r="F188" s="220" t="s">
        <v>291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139</v>
      </c>
      <c r="AU188" s="19" t="s">
        <v>86</v>
      </c>
    </row>
    <row r="189" s="2" customFormat="1" ht="16.5" customHeight="1">
      <c r="A189" s="40"/>
      <c r="B189" s="41"/>
      <c r="C189" s="206" t="s">
        <v>258</v>
      </c>
      <c r="D189" s="206" t="s">
        <v>132</v>
      </c>
      <c r="E189" s="207" t="s">
        <v>294</v>
      </c>
      <c r="F189" s="208" t="s">
        <v>295</v>
      </c>
      <c r="G189" s="209" t="s">
        <v>252</v>
      </c>
      <c r="H189" s="210">
        <v>20</v>
      </c>
      <c r="I189" s="211"/>
      <c r="J189" s="212">
        <f>ROUND(I189*H189,2)</f>
        <v>0</v>
      </c>
      <c r="K189" s="208" t="s">
        <v>21</v>
      </c>
      <c r="L189" s="46"/>
      <c r="M189" s="213" t="s">
        <v>21</v>
      </c>
      <c r="N189" s="214" t="s">
        <v>47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137</v>
      </c>
      <c r="AT189" s="217" t="s">
        <v>132</v>
      </c>
      <c r="AU189" s="217" t="s">
        <v>86</v>
      </c>
      <c r="AY189" s="19" t="s">
        <v>129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84</v>
      </c>
      <c r="BK189" s="218">
        <f>ROUND(I189*H189,2)</f>
        <v>0</v>
      </c>
      <c r="BL189" s="19" t="s">
        <v>137</v>
      </c>
      <c r="BM189" s="217" t="s">
        <v>1097</v>
      </c>
    </row>
    <row r="190" s="2" customFormat="1">
      <c r="A190" s="40"/>
      <c r="B190" s="41"/>
      <c r="C190" s="42"/>
      <c r="D190" s="219" t="s">
        <v>139</v>
      </c>
      <c r="E190" s="42"/>
      <c r="F190" s="220" t="s">
        <v>295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139</v>
      </c>
      <c r="AU190" s="19" t="s">
        <v>86</v>
      </c>
    </row>
    <row r="191" s="2" customFormat="1" ht="16.5" customHeight="1">
      <c r="A191" s="40"/>
      <c r="B191" s="41"/>
      <c r="C191" s="206" t="s">
        <v>7</v>
      </c>
      <c r="D191" s="206" t="s">
        <v>132</v>
      </c>
      <c r="E191" s="207" t="s">
        <v>298</v>
      </c>
      <c r="F191" s="208" t="s">
        <v>299</v>
      </c>
      <c r="G191" s="209" t="s">
        <v>252</v>
      </c>
      <c r="H191" s="210">
        <v>18</v>
      </c>
      <c r="I191" s="211"/>
      <c r="J191" s="212">
        <f>ROUND(I191*H191,2)</f>
        <v>0</v>
      </c>
      <c r="K191" s="208" t="s">
        <v>21</v>
      </c>
      <c r="L191" s="46"/>
      <c r="M191" s="213" t="s">
        <v>21</v>
      </c>
      <c r="N191" s="214" t="s">
        <v>47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137</v>
      </c>
      <c r="AT191" s="217" t="s">
        <v>132</v>
      </c>
      <c r="AU191" s="217" t="s">
        <v>86</v>
      </c>
      <c r="AY191" s="19" t="s">
        <v>129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84</v>
      </c>
      <c r="BK191" s="218">
        <f>ROUND(I191*H191,2)</f>
        <v>0</v>
      </c>
      <c r="BL191" s="19" t="s">
        <v>137</v>
      </c>
      <c r="BM191" s="217" t="s">
        <v>1098</v>
      </c>
    </row>
    <row r="192" s="2" customFormat="1">
      <c r="A192" s="40"/>
      <c r="B192" s="41"/>
      <c r="C192" s="42"/>
      <c r="D192" s="219" t="s">
        <v>139</v>
      </c>
      <c r="E192" s="42"/>
      <c r="F192" s="220" t="s">
        <v>299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139</v>
      </c>
      <c r="AU192" s="19" t="s">
        <v>86</v>
      </c>
    </row>
    <row r="193" s="2" customFormat="1" ht="16.5" customHeight="1">
      <c r="A193" s="40"/>
      <c r="B193" s="41"/>
      <c r="C193" s="206" t="s">
        <v>265</v>
      </c>
      <c r="D193" s="206" t="s">
        <v>132</v>
      </c>
      <c r="E193" s="207" t="s">
        <v>322</v>
      </c>
      <c r="F193" s="208" t="s">
        <v>323</v>
      </c>
      <c r="G193" s="209" t="s">
        <v>252</v>
      </c>
      <c r="H193" s="210">
        <v>20</v>
      </c>
      <c r="I193" s="211"/>
      <c r="J193" s="212">
        <f>ROUND(I193*H193,2)</f>
        <v>0</v>
      </c>
      <c r="K193" s="208" t="s">
        <v>21</v>
      </c>
      <c r="L193" s="46"/>
      <c r="M193" s="213" t="s">
        <v>21</v>
      </c>
      <c r="N193" s="214" t="s">
        <v>47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137</v>
      </c>
      <c r="AT193" s="217" t="s">
        <v>132</v>
      </c>
      <c r="AU193" s="217" t="s">
        <v>86</v>
      </c>
      <c r="AY193" s="19" t="s">
        <v>129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84</v>
      </c>
      <c r="BK193" s="218">
        <f>ROUND(I193*H193,2)</f>
        <v>0</v>
      </c>
      <c r="BL193" s="19" t="s">
        <v>137</v>
      </c>
      <c r="BM193" s="217" t="s">
        <v>1099</v>
      </c>
    </row>
    <row r="194" s="2" customFormat="1">
      <c r="A194" s="40"/>
      <c r="B194" s="41"/>
      <c r="C194" s="42"/>
      <c r="D194" s="219" t="s">
        <v>139</v>
      </c>
      <c r="E194" s="42"/>
      <c r="F194" s="220" t="s">
        <v>323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139</v>
      </c>
      <c r="AU194" s="19" t="s">
        <v>86</v>
      </c>
    </row>
    <row r="195" s="2" customFormat="1" ht="16.5" customHeight="1">
      <c r="A195" s="40"/>
      <c r="B195" s="41"/>
      <c r="C195" s="206" t="s">
        <v>269</v>
      </c>
      <c r="D195" s="206" t="s">
        <v>132</v>
      </c>
      <c r="E195" s="207" t="s">
        <v>326</v>
      </c>
      <c r="F195" s="208" t="s">
        <v>327</v>
      </c>
      <c r="G195" s="209" t="s">
        <v>252</v>
      </c>
      <c r="H195" s="210">
        <v>10</v>
      </c>
      <c r="I195" s="211"/>
      <c r="J195" s="212">
        <f>ROUND(I195*H195,2)</f>
        <v>0</v>
      </c>
      <c r="K195" s="208" t="s">
        <v>21</v>
      </c>
      <c r="L195" s="46"/>
      <c r="M195" s="213" t="s">
        <v>21</v>
      </c>
      <c r="N195" s="214" t="s">
        <v>47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137</v>
      </c>
      <c r="AT195" s="217" t="s">
        <v>132</v>
      </c>
      <c r="AU195" s="217" t="s">
        <v>86</v>
      </c>
      <c r="AY195" s="19" t="s">
        <v>129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84</v>
      </c>
      <c r="BK195" s="218">
        <f>ROUND(I195*H195,2)</f>
        <v>0</v>
      </c>
      <c r="BL195" s="19" t="s">
        <v>137</v>
      </c>
      <c r="BM195" s="217" t="s">
        <v>1100</v>
      </c>
    </row>
    <row r="196" s="2" customFormat="1">
      <c r="A196" s="40"/>
      <c r="B196" s="41"/>
      <c r="C196" s="42"/>
      <c r="D196" s="219" t="s">
        <v>139</v>
      </c>
      <c r="E196" s="42"/>
      <c r="F196" s="220" t="s">
        <v>327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139</v>
      </c>
      <c r="AU196" s="19" t="s">
        <v>86</v>
      </c>
    </row>
    <row r="197" s="2" customFormat="1" ht="16.5" customHeight="1">
      <c r="A197" s="40"/>
      <c r="B197" s="41"/>
      <c r="C197" s="206" t="s">
        <v>273</v>
      </c>
      <c r="D197" s="206" t="s">
        <v>132</v>
      </c>
      <c r="E197" s="207" t="s">
        <v>330</v>
      </c>
      <c r="F197" s="208" t="s">
        <v>331</v>
      </c>
      <c r="G197" s="209" t="s">
        <v>252</v>
      </c>
      <c r="H197" s="210">
        <v>16</v>
      </c>
      <c r="I197" s="211"/>
      <c r="J197" s="212">
        <f>ROUND(I197*H197,2)</f>
        <v>0</v>
      </c>
      <c r="K197" s="208" t="s">
        <v>21</v>
      </c>
      <c r="L197" s="46"/>
      <c r="M197" s="213" t="s">
        <v>21</v>
      </c>
      <c r="N197" s="214" t="s">
        <v>47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137</v>
      </c>
      <c r="AT197" s="217" t="s">
        <v>132</v>
      </c>
      <c r="AU197" s="217" t="s">
        <v>86</v>
      </c>
      <c r="AY197" s="19" t="s">
        <v>129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84</v>
      </c>
      <c r="BK197" s="218">
        <f>ROUND(I197*H197,2)</f>
        <v>0</v>
      </c>
      <c r="BL197" s="19" t="s">
        <v>137</v>
      </c>
      <c r="BM197" s="217" t="s">
        <v>1101</v>
      </c>
    </row>
    <row r="198" s="2" customFormat="1">
      <c r="A198" s="40"/>
      <c r="B198" s="41"/>
      <c r="C198" s="42"/>
      <c r="D198" s="219" t="s">
        <v>139</v>
      </c>
      <c r="E198" s="42"/>
      <c r="F198" s="220" t="s">
        <v>331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139</v>
      </c>
      <c r="AU198" s="19" t="s">
        <v>86</v>
      </c>
    </row>
    <row r="199" s="2" customFormat="1" ht="16.5" customHeight="1">
      <c r="A199" s="40"/>
      <c r="B199" s="41"/>
      <c r="C199" s="206" t="s">
        <v>277</v>
      </c>
      <c r="D199" s="206" t="s">
        <v>132</v>
      </c>
      <c r="E199" s="207" t="s">
        <v>334</v>
      </c>
      <c r="F199" s="208" t="s">
        <v>335</v>
      </c>
      <c r="G199" s="209" t="s">
        <v>252</v>
      </c>
      <c r="H199" s="210">
        <v>2</v>
      </c>
      <c r="I199" s="211"/>
      <c r="J199" s="212">
        <f>ROUND(I199*H199,2)</f>
        <v>0</v>
      </c>
      <c r="K199" s="208" t="s">
        <v>21</v>
      </c>
      <c r="L199" s="46"/>
      <c r="M199" s="213" t="s">
        <v>21</v>
      </c>
      <c r="N199" s="214" t="s">
        <v>47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137</v>
      </c>
      <c r="AT199" s="217" t="s">
        <v>132</v>
      </c>
      <c r="AU199" s="217" t="s">
        <v>86</v>
      </c>
      <c r="AY199" s="19" t="s">
        <v>129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84</v>
      </c>
      <c r="BK199" s="218">
        <f>ROUND(I199*H199,2)</f>
        <v>0</v>
      </c>
      <c r="BL199" s="19" t="s">
        <v>137</v>
      </c>
      <c r="BM199" s="217" t="s">
        <v>1102</v>
      </c>
    </row>
    <row r="200" s="2" customFormat="1">
      <c r="A200" s="40"/>
      <c r="B200" s="41"/>
      <c r="C200" s="42"/>
      <c r="D200" s="219" t="s">
        <v>139</v>
      </c>
      <c r="E200" s="42"/>
      <c r="F200" s="220" t="s">
        <v>335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139</v>
      </c>
      <c r="AU200" s="19" t="s">
        <v>86</v>
      </c>
    </row>
    <row r="201" s="2" customFormat="1" ht="16.5" customHeight="1">
      <c r="A201" s="40"/>
      <c r="B201" s="41"/>
      <c r="C201" s="206" t="s">
        <v>281</v>
      </c>
      <c r="D201" s="206" t="s">
        <v>132</v>
      </c>
      <c r="E201" s="207" t="s">
        <v>338</v>
      </c>
      <c r="F201" s="208" t="s">
        <v>339</v>
      </c>
      <c r="G201" s="209" t="s">
        <v>252</v>
      </c>
      <c r="H201" s="210">
        <v>2</v>
      </c>
      <c r="I201" s="211"/>
      <c r="J201" s="212">
        <f>ROUND(I201*H201,2)</f>
        <v>0</v>
      </c>
      <c r="K201" s="208" t="s">
        <v>21</v>
      </c>
      <c r="L201" s="46"/>
      <c r="M201" s="213" t="s">
        <v>21</v>
      </c>
      <c r="N201" s="214" t="s">
        <v>47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137</v>
      </c>
      <c r="AT201" s="217" t="s">
        <v>132</v>
      </c>
      <c r="AU201" s="217" t="s">
        <v>86</v>
      </c>
      <c r="AY201" s="19" t="s">
        <v>129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84</v>
      </c>
      <c r="BK201" s="218">
        <f>ROUND(I201*H201,2)</f>
        <v>0</v>
      </c>
      <c r="BL201" s="19" t="s">
        <v>137</v>
      </c>
      <c r="BM201" s="217" t="s">
        <v>1103</v>
      </c>
    </row>
    <row r="202" s="2" customFormat="1">
      <c r="A202" s="40"/>
      <c r="B202" s="41"/>
      <c r="C202" s="42"/>
      <c r="D202" s="219" t="s">
        <v>139</v>
      </c>
      <c r="E202" s="42"/>
      <c r="F202" s="220" t="s">
        <v>339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139</v>
      </c>
      <c r="AU202" s="19" t="s">
        <v>86</v>
      </c>
    </row>
    <row r="203" s="2" customFormat="1" ht="16.5" customHeight="1">
      <c r="A203" s="40"/>
      <c r="B203" s="41"/>
      <c r="C203" s="206" t="s">
        <v>285</v>
      </c>
      <c r="D203" s="206" t="s">
        <v>132</v>
      </c>
      <c r="E203" s="207" t="s">
        <v>342</v>
      </c>
      <c r="F203" s="208" t="s">
        <v>343</v>
      </c>
      <c r="G203" s="209" t="s">
        <v>252</v>
      </c>
      <c r="H203" s="210">
        <v>2</v>
      </c>
      <c r="I203" s="211"/>
      <c r="J203" s="212">
        <f>ROUND(I203*H203,2)</f>
        <v>0</v>
      </c>
      <c r="K203" s="208" t="s">
        <v>21</v>
      </c>
      <c r="L203" s="46"/>
      <c r="M203" s="213" t="s">
        <v>21</v>
      </c>
      <c r="N203" s="214" t="s">
        <v>47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137</v>
      </c>
      <c r="AT203" s="217" t="s">
        <v>132</v>
      </c>
      <c r="AU203" s="217" t="s">
        <v>86</v>
      </c>
      <c r="AY203" s="19" t="s">
        <v>129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84</v>
      </c>
      <c r="BK203" s="218">
        <f>ROUND(I203*H203,2)</f>
        <v>0</v>
      </c>
      <c r="BL203" s="19" t="s">
        <v>137</v>
      </c>
      <c r="BM203" s="217" t="s">
        <v>1104</v>
      </c>
    </row>
    <row r="204" s="2" customFormat="1">
      <c r="A204" s="40"/>
      <c r="B204" s="41"/>
      <c r="C204" s="42"/>
      <c r="D204" s="219" t="s">
        <v>139</v>
      </c>
      <c r="E204" s="42"/>
      <c r="F204" s="220" t="s">
        <v>343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139</v>
      </c>
      <c r="AU204" s="19" t="s">
        <v>86</v>
      </c>
    </row>
    <row r="205" s="2" customFormat="1" ht="16.5" customHeight="1">
      <c r="A205" s="40"/>
      <c r="B205" s="41"/>
      <c r="C205" s="206" t="s">
        <v>289</v>
      </c>
      <c r="D205" s="206" t="s">
        <v>132</v>
      </c>
      <c r="E205" s="207" t="s">
        <v>346</v>
      </c>
      <c r="F205" s="208" t="s">
        <v>347</v>
      </c>
      <c r="G205" s="209" t="s">
        <v>252</v>
      </c>
      <c r="H205" s="210">
        <v>2</v>
      </c>
      <c r="I205" s="211"/>
      <c r="J205" s="212">
        <f>ROUND(I205*H205,2)</f>
        <v>0</v>
      </c>
      <c r="K205" s="208" t="s">
        <v>21</v>
      </c>
      <c r="L205" s="46"/>
      <c r="M205" s="213" t="s">
        <v>21</v>
      </c>
      <c r="N205" s="214" t="s">
        <v>47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137</v>
      </c>
      <c r="AT205" s="217" t="s">
        <v>132</v>
      </c>
      <c r="AU205" s="217" t="s">
        <v>86</v>
      </c>
      <c r="AY205" s="19" t="s">
        <v>129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84</v>
      </c>
      <c r="BK205" s="218">
        <f>ROUND(I205*H205,2)</f>
        <v>0</v>
      </c>
      <c r="BL205" s="19" t="s">
        <v>137</v>
      </c>
      <c r="BM205" s="217" t="s">
        <v>1105</v>
      </c>
    </row>
    <row r="206" s="2" customFormat="1">
      <c r="A206" s="40"/>
      <c r="B206" s="41"/>
      <c r="C206" s="42"/>
      <c r="D206" s="219" t="s">
        <v>139</v>
      </c>
      <c r="E206" s="42"/>
      <c r="F206" s="220" t="s">
        <v>347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139</v>
      </c>
      <c r="AU206" s="19" t="s">
        <v>86</v>
      </c>
    </row>
    <row r="207" s="2" customFormat="1" ht="16.5" customHeight="1">
      <c r="A207" s="40"/>
      <c r="B207" s="41"/>
      <c r="C207" s="206" t="s">
        <v>293</v>
      </c>
      <c r="D207" s="206" t="s">
        <v>132</v>
      </c>
      <c r="E207" s="207" t="s">
        <v>914</v>
      </c>
      <c r="F207" s="208" t="s">
        <v>915</v>
      </c>
      <c r="G207" s="209" t="s">
        <v>252</v>
      </c>
      <c r="H207" s="210">
        <v>6</v>
      </c>
      <c r="I207" s="211"/>
      <c r="J207" s="212">
        <f>ROUND(I207*H207,2)</f>
        <v>0</v>
      </c>
      <c r="K207" s="208" t="s">
        <v>21</v>
      </c>
      <c r="L207" s="46"/>
      <c r="M207" s="213" t="s">
        <v>21</v>
      </c>
      <c r="N207" s="214" t="s">
        <v>47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137</v>
      </c>
      <c r="AT207" s="217" t="s">
        <v>132</v>
      </c>
      <c r="AU207" s="217" t="s">
        <v>86</v>
      </c>
      <c r="AY207" s="19" t="s">
        <v>129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84</v>
      </c>
      <c r="BK207" s="218">
        <f>ROUND(I207*H207,2)</f>
        <v>0</v>
      </c>
      <c r="BL207" s="19" t="s">
        <v>137</v>
      </c>
      <c r="BM207" s="217" t="s">
        <v>1106</v>
      </c>
    </row>
    <row r="208" s="2" customFormat="1">
      <c r="A208" s="40"/>
      <c r="B208" s="41"/>
      <c r="C208" s="42"/>
      <c r="D208" s="219" t="s">
        <v>139</v>
      </c>
      <c r="E208" s="42"/>
      <c r="F208" s="220" t="s">
        <v>915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139</v>
      </c>
      <c r="AU208" s="19" t="s">
        <v>86</v>
      </c>
    </row>
    <row r="209" s="2" customFormat="1" ht="16.5" customHeight="1">
      <c r="A209" s="40"/>
      <c r="B209" s="41"/>
      <c r="C209" s="206" t="s">
        <v>297</v>
      </c>
      <c r="D209" s="206" t="s">
        <v>132</v>
      </c>
      <c r="E209" s="207" t="s">
        <v>917</v>
      </c>
      <c r="F209" s="208" t="s">
        <v>918</v>
      </c>
      <c r="G209" s="209" t="s">
        <v>252</v>
      </c>
      <c r="H209" s="210">
        <v>2</v>
      </c>
      <c r="I209" s="211"/>
      <c r="J209" s="212">
        <f>ROUND(I209*H209,2)</f>
        <v>0</v>
      </c>
      <c r="K209" s="208" t="s">
        <v>21</v>
      </c>
      <c r="L209" s="46"/>
      <c r="M209" s="213" t="s">
        <v>21</v>
      </c>
      <c r="N209" s="214" t="s">
        <v>47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137</v>
      </c>
      <c r="AT209" s="217" t="s">
        <v>132</v>
      </c>
      <c r="AU209" s="217" t="s">
        <v>86</v>
      </c>
      <c r="AY209" s="19" t="s">
        <v>129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84</v>
      </c>
      <c r="BK209" s="218">
        <f>ROUND(I209*H209,2)</f>
        <v>0</v>
      </c>
      <c r="BL209" s="19" t="s">
        <v>137</v>
      </c>
      <c r="BM209" s="217" t="s">
        <v>1107</v>
      </c>
    </row>
    <row r="210" s="2" customFormat="1">
      <c r="A210" s="40"/>
      <c r="B210" s="41"/>
      <c r="C210" s="42"/>
      <c r="D210" s="219" t="s">
        <v>139</v>
      </c>
      <c r="E210" s="42"/>
      <c r="F210" s="220" t="s">
        <v>918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139</v>
      </c>
      <c r="AU210" s="19" t="s">
        <v>86</v>
      </c>
    </row>
    <row r="211" s="2" customFormat="1" ht="16.5" customHeight="1">
      <c r="A211" s="40"/>
      <c r="B211" s="41"/>
      <c r="C211" s="206" t="s">
        <v>301</v>
      </c>
      <c r="D211" s="206" t="s">
        <v>132</v>
      </c>
      <c r="E211" s="207" t="s">
        <v>920</v>
      </c>
      <c r="F211" s="208" t="s">
        <v>921</v>
      </c>
      <c r="G211" s="209" t="s">
        <v>252</v>
      </c>
      <c r="H211" s="210">
        <v>4</v>
      </c>
      <c r="I211" s="211"/>
      <c r="J211" s="212">
        <f>ROUND(I211*H211,2)</f>
        <v>0</v>
      </c>
      <c r="K211" s="208" t="s">
        <v>21</v>
      </c>
      <c r="L211" s="46"/>
      <c r="M211" s="213" t="s">
        <v>21</v>
      </c>
      <c r="N211" s="214" t="s">
        <v>47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137</v>
      </c>
      <c r="AT211" s="217" t="s">
        <v>132</v>
      </c>
      <c r="AU211" s="217" t="s">
        <v>86</v>
      </c>
      <c r="AY211" s="19" t="s">
        <v>129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84</v>
      </c>
      <c r="BK211" s="218">
        <f>ROUND(I211*H211,2)</f>
        <v>0</v>
      </c>
      <c r="BL211" s="19" t="s">
        <v>137</v>
      </c>
      <c r="BM211" s="217" t="s">
        <v>1108</v>
      </c>
    </row>
    <row r="212" s="2" customFormat="1">
      <c r="A212" s="40"/>
      <c r="B212" s="41"/>
      <c r="C212" s="42"/>
      <c r="D212" s="219" t="s">
        <v>139</v>
      </c>
      <c r="E212" s="42"/>
      <c r="F212" s="220" t="s">
        <v>921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139</v>
      </c>
      <c r="AU212" s="19" t="s">
        <v>86</v>
      </c>
    </row>
    <row r="213" s="2" customFormat="1" ht="16.5" customHeight="1">
      <c r="A213" s="40"/>
      <c r="B213" s="41"/>
      <c r="C213" s="206" t="s">
        <v>305</v>
      </c>
      <c r="D213" s="206" t="s">
        <v>132</v>
      </c>
      <c r="E213" s="207" t="s">
        <v>923</v>
      </c>
      <c r="F213" s="208" t="s">
        <v>924</v>
      </c>
      <c r="G213" s="209" t="s">
        <v>252</v>
      </c>
      <c r="H213" s="210">
        <v>2</v>
      </c>
      <c r="I213" s="211"/>
      <c r="J213" s="212">
        <f>ROUND(I213*H213,2)</f>
        <v>0</v>
      </c>
      <c r="K213" s="208" t="s">
        <v>21</v>
      </c>
      <c r="L213" s="46"/>
      <c r="M213" s="213" t="s">
        <v>21</v>
      </c>
      <c r="N213" s="214" t="s">
        <v>47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137</v>
      </c>
      <c r="AT213" s="217" t="s">
        <v>132</v>
      </c>
      <c r="AU213" s="217" t="s">
        <v>86</v>
      </c>
      <c r="AY213" s="19" t="s">
        <v>129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84</v>
      </c>
      <c r="BK213" s="218">
        <f>ROUND(I213*H213,2)</f>
        <v>0</v>
      </c>
      <c r="BL213" s="19" t="s">
        <v>137</v>
      </c>
      <c r="BM213" s="217" t="s">
        <v>1109</v>
      </c>
    </row>
    <row r="214" s="2" customFormat="1">
      <c r="A214" s="40"/>
      <c r="B214" s="41"/>
      <c r="C214" s="42"/>
      <c r="D214" s="219" t="s">
        <v>139</v>
      </c>
      <c r="E214" s="42"/>
      <c r="F214" s="220" t="s">
        <v>924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139</v>
      </c>
      <c r="AU214" s="19" t="s">
        <v>86</v>
      </c>
    </row>
    <row r="215" s="2" customFormat="1" ht="16.5" customHeight="1">
      <c r="A215" s="40"/>
      <c r="B215" s="41"/>
      <c r="C215" s="206" t="s">
        <v>309</v>
      </c>
      <c r="D215" s="206" t="s">
        <v>132</v>
      </c>
      <c r="E215" s="207" t="s">
        <v>1110</v>
      </c>
      <c r="F215" s="208" t="s">
        <v>1111</v>
      </c>
      <c r="G215" s="209" t="s">
        <v>252</v>
      </c>
      <c r="H215" s="210">
        <v>6</v>
      </c>
      <c r="I215" s="211"/>
      <c r="J215" s="212">
        <f>ROUND(I215*H215,2)</f>
        <v>0</v>
      </c>
      <c r="K215" s="208" t="s">
        <v>21</v>
      </c>
      <c r="L215" s="46"/>
      <c r="M215" s="213" t="s">
        <v>21</v>
      </c>
      <c r="N215" s="214" t="s">
        <v>47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137</v>
      </c>
      <c r="AT215" s="217" t="s">
        <v>132</v>
      </c>
      <c r="AU215" s="217" t="s">
        <v>86</v>
      </c>
      <c r="AY215" s="19" t="s">
        <v>129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84</v>
      </c>
      <c r="BK215" s="218">
        <f>ROUND(I215*H215,2)</f>
        <v>0</v>
      </c>
      <c r="BL215" s="19" t="s">
        <v>137</v>
      </c>
      <c r="BM215" s="217" t="s">
        <v>1112</v>
      </c>
    </row>
    <row r="216" s="2" customFormat="1">
      <c r="A216" s="40"/>
      <c r="B216" s="41"/>
      <c r="C216" s="42"/>
      <c r="D216" s="219" t="s">
        <v>139</v>
      </c>
      <c r="E216" s="42"/>
      <c r="F216" s="220" t="s">
        <v>1111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86</v>
      </c>
    </row>
    <row r="217" s="2" customFormat="1" ht="16.5" customHeight="1">
      <c r="A217" s="40"/>
      <c r="B217" s="41"/>
      <c r="C217" s="206" t="s">
        <v>313</v>
      </c>
      <c r="D217" s="206" t="s">
        <v>132</v>
      </c>
      <c r="E217" s="207" t="s">
        <v>1113</v>
      </c>
      <c r="F217" s="208" t="s">
        <v>1114</v>
      </c>
      <c r="G217" s="209" t="s">
        <v>252</v>
      </c>
      <c r="H217" s="210">
        <v>2</v>
      </c>
      <c r="I217" s="211"/>
      <c r="J217" s="212">
        <f>ROUND(I217*H217,2)</f>
        <v>0</v>
      </c>
      <c r="K217" s="208" t="s">
        <v>21</v>
      </c>
      <c r="L217" s="46"/>
      <c r="M217" s="213" t="s">
        <v>21</v>
      </c>
      <c r="N217" s="214" t="s">
        <v>47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137</v>
      </c>
      <c r="AT217" s="217" t="s">
        <v>132</v>
      </c>
      <c r="AU217" s="217" t="s">
        <v>86</v>
      </c>
      <c r="AY217" s="19" t="s">
        <v>129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84</v>
      </c>
      <c r="BK217" s="218">
        <f>ROUND(I217*H217,2)</f>
        <v>0</v>
      </c>
      <c r="BL217" s="19" t="s">
        <v>137</v>
      </c>
      <c r="BM217" s="217" t="s">
        <v>1115</v>
      </c>
    </row>
    <row r="218" s="2" customFormat="1">
      <c r="A218" s="40"/>
      <c r="B218" s="41"/>
      <c r="C218" s="42"/>
      <c r="D218" s="219" t="s">
        <v>139</v>
      </c>
      <c r="E218" s="42"/>
      <c r="F218" s="220" t="s">
        <v>1114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139</v>
      </c>
      <c r="AU218" s="19" t="s">
        <v>86</v>
      </c>
    </row>
    <row r="219" s="2" customFormat="1" ht="16.5" customHeight="1">
      <c r="A219" s="40"/>
      <c r="B219" s="41"/>
      <c r="C219" s="206" t="s">
        <v>317</v>
      </c>
      <c r="D219" s="206" t="s">
        <v>132</v>
      </c>
      <c r="E219" s="207" t="s">
        <v>1116</v>
      </c>
      <c r="F219" s="208" t="s">
        <v>1117</v>
      </c>
      <c r="G219" s="209" t="s">
        <v>252</v>
      </c>
      <c r="H219" s="210">
        <v>2</v>
      </c>
      <c r="I219" s="211"/>
      <c r="J219" s="212">
        <f>ROUND(I219*H219,2)</f>
        <v>0</v>
      </c>
      <c r="K219" s="208" t="s">
        <v>21</v>
      </c>
      <c r="L219" s="46"/>
      <c r="M219" s="213" t="s">
        <v>21</v>
      </c>
      <c r="N219" s="214" t="s">
        <v>47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137</v>
      </c>
      <c r="AT219" s="217" t="s">
        <v>132</v>
      </c>
      <c r="AU219" s="217" t="s">
        <v>86</v>
      </c>
      <c r="AY219" s="19" t="s">
        <v>129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84</v>
      </c>
      <c r="BK219" s="218">
        <f>ROUND(I219*H219,2)</f>
        <v>0</v>
      </c>
      <c r="BL219" s="19" t="s">
        <v>137</v>
      </c>
      <c r="BM219" s="217" t="s">
        <v>1118</v>
      </c>
    </row>
    <row r="220" s="2" customFormat="1">
      <c r="A220" s="40"/>
      <c r="B220" s="41"/>
      <c r="C220" s="42"/>
      <c r="D220" s="219" t="s">
        <v>139</v>
      </c>
      <c r="E220" s="42"/>
      <c r="F220" s="220" t="s">
        <v>1117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139</v>
      </c>
      <c r="AU220" s="19" t="s">
        <v>86</v>
      </c>
    </row>
    <row r="221" s="2" customFormat="1" ht="16.5" customHeight="1">
      <c r="A221" s="40"/>
      <c r="B221" s="41"/>
      <c r="C221" s="206" t="s">
        <v>321</v>
      </c>
      <c r="D221" s="206" t="s">
        <v>132</v>
      </c>
      <c r="E221" s="207" t="s">
        <v>362</v>
      </c>
      <c r="F221" s="208" t="s">
        <v>363</v>
      </c>
      <c r="G221" s="209" t="s">
        <v>252</v>
      </c>
      <c r="H221" s="210">
        <v>4</v>
      </c>
      <c r="I221" s="211"/>
      <c r="J221" s="212">
        <f>ROUND(I221*H221,2)</f>
        <v>0</v>
      </c>
      <c r="K221" s="208" t="s">
        <v>21</v>
      </c>
      <c r="L221" s="46"/>
      <c r="M221" s="213" t="s">
        <v>21</v>
      </c>
      <c r="N221" s="214" t="s">
        <v>47</v>
      </c>
      <c r="O221" s="86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137</v>
      </c>
      <c r="AT221" s="217" t="s">
        <v>132</v>
      </c>
      <c r="AU221" s="217" t="s">
        <v>86</v>
      </c>
      <c r="AY221" s="19" t="s">
        <v>129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84</v>
      </c>
      <c r="BK221" s="218">
        <f>ROUND(I221*H221,2)</f>
        <v>0</v>
      </c>
      <c r="BL221" s="19" t="s">
        <v>137</v>
      </c>
      <c r="BM221" s="217" t="s">
        <v>1119</v>
      </c>
    </row>
    <row r="222" s="2" customFormat="1">
      <c r="A222" s="40"/>
      <c r="B222" s="41"/>
      <c r="C222" s="42"/>
      <c r="D222" s="219" t="s">
        <v>139</v>
      </c>
      <c r="E222" s="42"/>
      <c r="F222" s="220" t="s">
        <v>363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139</v>
      </c>
      <c r="AU222" s="19" t="s">
        <v>86</v>
      </c>
    </row>
    <row r="223" s="2" customFormat="1" ht="16.5" customHeight="1">
      <c r="A223" s="40"/>
      <c r="B223" s="41"/>
      <c r="C223" s="206" t="s">
        <v>325</v>
      </c>
      <c r="D223" s="206" t="s">
        <v>132</v>
      </c>
      <c r="E223" s="207" t="s">
        <v>926</v>
      </c>
      <c r="F223" s="208" t="s">
        <v>927</v>
      </c>
      <c r="G223" s="209" t="s">
        <v>252</v>
      </c>
      <c r="H223" s="210">
        <v>8</v>
      </c>
      <c r="I223" s="211"/>
      <c r="J223" s="212">
        <f>ROUND(I223*H223,2)</f>
        <v>0</v>
      </c>
      <c r="K223" s="208" t="s">
        <v>21</v>
      </c>
      <c r="L223" s="46"/>
      <c r="M223" s="213" t="s">
        <v>21</v>
      </c>
      <c r="N223" s="214" t="s">
        <v>47</v>
      </c>
      <c r="O223" s="86"/>
      <c r="P223" s="215">
        <f>O223*H223</f>
        <v>0</v>
      </c>
      <c r="Q223" s="215">
        <v>0</v>
      </c>
      <c r="R223" s="215">
        <f>Q223*H223</f>
        <v>0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137</v>
      </c>
      <c r="AT223" s="217" t="s">
        <v>132</v>
      </c>
      <c r="AU223" s="217" t="s">
        <v>86</v>
      </c>
      <c r="AY223" s="19" t="s">
        <v>129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84</v>
      </c>
      <c r="BK223" s="218">
        <f>ROUND(I223*H223,2)</f>
        <v>0</v>
      </c>
      <c r="BL223" s="19" t="s">
        <v>137</v>
      </c>
      <c r="BM223" s="217" t="s">
        <v>1120</v>
      </c>
    </row>
    <row r="224" s="2" customFormat="1">
      <c r="A224" s="40"/>
      <c r="B224" s="41"/>
      <c r="C224" s="42"/>
      <c r="D224" s="219" t="s">
        <v>139</v>
      </c>
      <c r="E224" s="42"/>
      <c r="F224" s="220" t="s">
        <v>927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139</v>
      </c>
      <c r="AU224" s="19" t="s">
        <v>86</v>
      </c>
    </row>
    <row r="225" s="2" customFormat="1" ht="16.5" customHeight="1">
      <c r="A225" s="40"/>
      <c r="B225" s="41"/>
      <c r="C225" s="206" t="s">
        <v>329</v>
      </c>
      <c r="D225" s="206" t="s">
        <v>132</v>
      </c>
      <c r="E225" s="207" t="s">
        <v>1121</v>
      </c>
      <c r="F225" s="208" t="s">
        <v>1122</v>
      </c>
      <c r="G225" s="209" t="s">
        <v>252</v>
      </c>
      <c r="H225" s="210">
        <v>2</v>
      </c>
      <c r="I225" s="211"/>
      <c r="J225" s="212">
        <f>ROUND(I225*H225,2)</f>
        <v>0</v>
      </c>
      <c r="K225" s="208" t="s">
        <v>21</v>
      </c>
      <c r="L225" s="46"/>
      <c r="M225" s="213" t="s">
        <v>21</v>
      </c>
      <c r="N225" s="214" t="s">
        <v>47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137</v>
      </c>
      <c r="AT225" s="217" t="s">
        <v>132</v>
      </c>
      <c r="AU225" s="217" t="s">
        <v>86</v>
      </c>
      <c r="AY225" s="19" t="s">
        <v>129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84</v>
      </c>
      <c r="BK225" s="218">
        <f>ROUND(I225*H225,2)</f>
        <v>0</v>
      </c>
      <c r="BL225" s="19" t="s">
        <v>137</v>
      </c>
      <c r="BM225" s="217" t="s">
        <v>1123</v>
      </c>
    </row>
    <row r="226" s="2" customFormat="1">
      <c r="A226" s="40"/>
      <c r="B226" s="41"/>
      <c r="C226" s="42"/>
      <c r="D226" s="219" t="s">
        <v>139</v>
      </c>
      <c r="E226" s="42"/>
      <c r="F226" s="220" t="s">
        <v>1122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86</v>
      </c>
    </row>
    <row r="227" s="2" customFormat="1">
      <c r="A227" s="40"/>
      <c r="B227" s="41"/>
      <c r="C227" s="42"/>
      <c r="D227" s="219" t="s">
        <v>409</v>
      </c>
      <c r="E227" s="42"/>
      <c r="F227" s="258" t="s">
        <v>410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409</v>
      </c>
      <c r="AU227" s="19" t="s">
        <v>86</v>
      </c>
    </row>
    <row r="228" s="2" customFormat="1" ht="16.5" customHeight="1">
      <c r="A228" s="40"/>
      <c r="B228" s="41"/>
      <c r="C228" s="206" t="s">
        <v>333</v>
      </c>
      <c r="D228" s="206" t="s">
        <v>132</v>
      </c>
      <c r="E228" s="207" t="s">
        <v>412</v>
      </c>
      <c r="F228" s="208" t="s">
        <v>413</v>
      </c>
      <c r="G228" s="209" t="s">
        <v>216</v>
      </c>
      <c r="H228" s="210">
        <v>70</v>
      </c>
      <c r="I228" s="211"/>
      <c r="J228" s="212">
        <f>ROUND(I228*H228,2)</f>
        <v>0</v>
      </c>
      <c r="K228" s="208" t="s">
        <v>21</v>
      </c>
      <c r="L228" s="46"/>
      <c r="M228" s="213" t="s">
        <v>21</v>
      </c>
      <c r="N228" s="214" t="s">
        <v>47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137</v>
      </c>
      <c r="AT228" s="217" t="s">
        <v>132</v>
      </c>
      <c r="AU228" s="217" t="s">
        <v>86</v>
      </c>
      <c r="AY228" s="19" t="s">
        <v>129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84</v>
      </c>
      <c r="BK228" s="218">
        <f>ROUND(I228*H228,2)</f>
        <v>0</v>
      </c>
      <c r="BL228" s="19" t="s">
        <v>137</v>
      </c>
      <c r="BM228" s="217" t="s">
        <v>1124</v>
      </c>
    </row>
    <row r="229" s="2" customFormat="1">
      <c r="A229" s="40"/>
      <c r="B229" s="41"/>
      <c r="C229" s="42"/>
      <c r="D229" s="219" t="s">
        <v>139</v>
      </c>
      <c r="E229" s="42"/>
      <c r="F229" s="220" t="s">
        <v>413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139</v>
      </c>
      <c r="AU229" s="19" t="s">
        <v>86</v>
      </c>
    </row>
    <row r="230" s="2" customFormat="1" ht="16.5" customHeight="1">
      <c r="A230" s="40"/>
      <c r="B230" s="41"/>
      <c r="C230" s="206" t="s">
        <v>337</v>
      </c>
      <c r="D230" s="206" t="s">
        <v>132</v>
      </c>
      <c r="E230" s="207" t="s">
        <v>416</v>
      </c>
      <c r="F230" s="208" t="s">
        <v>417</v>
      </c>
      <c r="G230" s="209" t="s">
        <v>216</v>
      </c>
      <c r="H230" s="210">
        <v>35</v>
      </c>
      <c r="I230" s="211"/>
      <c r="J230" s="212">
        <f>ROUND(I230*H230,2)</f>
        <v>0</v>
      </c>
      <c r="K230" s="208" t="s">
        <v>21</v>
      </c>
      <c r="L230" s="46"/>
      <c r="M230" s="213" t="s">
        <v>21</v>
      </c>
      <c r="N230" s="214" t="s">
        <v>47</v>
      </c>
      <c r="O230" s="86"/>
      <c r="P230" s="215">
        <f>O230*H230</f>
        <v>0</v>
      </c>
      <c r="Q230" s="215">
        <v>0</v>
      </c>
      <c r="R230" s="215">
        <f>Q230*H230</f>
        <v>0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137</v>
      </c>
      <c r="AT230" s="217" t="s">
        <v>132</v>
      </c>
      <c r="AU230" s="217" t="s">
        <v>86</v>
      </c>
      <c r="AY230" s="19" t="s">
        <v>129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84</v>
      </c>
      <c r="BK230" s="218">
        <f>ROUND(I230*H230,2)</f>
        <v>0</v>
      </c>
      <c r="BL230" s="19" t="s">
        <v>137</v>
      </c>
      <c r="BM230" s="217" t="s">
        <v>1125</v>
      </c>
    </row>
    <row r="231" s="2" customFormat="1">
      <c r="A231" s="40"/>
      <c r="B231" s="41"/>
      <c r="C231" s="42"/>
      <c r="D231" s="219" t="s">
        <v>139</v>
      </c>
      <c r="E231" s="42"/>
      <c r="F231" s="220" t="s">
        <v>417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139</v>
      </c>
      <c r="AU231" s="19" t="s">
        <v>86</v>
      </c>
    </row>
    <row r="232" s="2" customFormat="1" ht="16.5" customHeight="1">
      <c r="A232" s="40"/>
      <c r="B232" s="41"/>
      <c r="C232" s="206" t="s">
        <v>341</v>
      </c>
      <c r="D232" s="206" t="s">
        <v>132</v>
      </c>
      <c r="E232" s="207" t="s">
        <v>420</v>
      </c>
      <c r="F232" s="208" t="s">
        <v>421</v>
      </c>
      <c r="G232" s="209" t="s">
        <v>216</v>
      </c>
      <c r="H232" s="210">
        <v>10</v>
      </c>
      <c r="I232" s="211"/>
      <c r="J232" s="212">
        <f>ROUND(I232*H232,2)</f>
        <v>0</v>
      </c>
      <c r="K232" s="208" t="s">
        <v>21</v>
      </c>
      <c r="L232" s="46"/>
      <c r="M232" s="213" t="s">
        <v>21</v>
      </c>
      <c r="N232" s="214" t="s">
        <v>47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137</v>
      </c>
      <c r="AT232" s="217" t="s">
        <v>132</v>
      </c>
      <c r="AU232" s="217" t="s">
        <v>86</v>
      </c>
      <c r="AY232" s="19" t="s">
        <v>129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84</v>
      </c>
      <c r="BK232" s="218">
        <f>ROUND(I232*H232,2)</f>
        <v>0</v>
      </c>
      <c r="BL232" s="19" t="s">
        <v>137</v>
      </c>
      <c r="BM232" s="217" t="s">
        <v>1126</v>
      </c>
    </row>
    <row r="233" s="2" customFormat="1">
      <c r="A233" s="40"/>
      <c r="B233" s="41"/>
      <c r="C233" s="42"/>
      <c r="D233" s="219" t="s">
        <v>139</v>
      </c>
      <c r="E233" s="42"/>
      <c r="F233" s="220" t="s">
        <v>421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139</v>
      </c>
      <c r="AU233" s="19" t="s">
        <v>86</v>
      </c>
    </row>
    <row r="234" s="2" customFormat="1" ht="16.5" customHeight="1">
      <c r="A234" s="40"/>
      <c r="B234" s="41"/>
      <c r="C234" s="206" t="s">
        <v>345</v>
      </c>
      <c r="D234" s="206" t="s">
        <v>132</v>
      </c>
      <c r="E234" s="207" t="s">
        <v>424</v>
      </c>
      <c r="F234" s="208" t="s">
        <v>425</v>
      </c>
      <c r="G234" s="209" t="s">
        <v>216</v>
      </c>
      <c r="H234" s="210">
        <v>50</v>
      </c>
      <c r="I234" s="211"/>
      <c r="J234" s="212">
        <f>ROUND(I234*H234,2)</f>
        <v>0</v>
      </c>
      <c r="K234" s="208" t="s">
        <v>21</v>
      </c>
      <c r="L234" s="46"/>
      <c r="M234" s="213" t="s">
        <v>21</v>
      </c>
      <c r="N234" s="214" t="s">
        <v>47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137</v>
      </c>
      <c r="AT234" s="217" t="s">
        <v>132</v>
      </c>
      <c r="AU234" s="217" t="s">
        <v>86</v>
      </c>
      <c r="AY234" s="19" t="s">
        <v>129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84</v>
      </c>
      <c r="BK234" s="218">
        <f>ROUND(I234*H234,2)</f>
        <v>0</v>
      </c>
      <c r="BL234" s="19" t="s">
        <v>137</v>
      </c>
      <c r="BM234" s="217" t="s">
        <v>1127</v>
      </c>
    </row>
    <row r="235" s="2" customFormat="1">
      <c r="A235" s="40"/>
      <c r="B235" s="41"/>
      <c r="C235" s="42"/>
      <c r="D235" s="219" t="s">
        <v>139</v>
      </c>
      <c r="E235" s="42"/>
      <c r="F235" s="220" t="s">
        <v>425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139</v>
      </c>
      <c r="AU235" s="19" t="s">
        <v>86</v>
      </c>
    </row>
    <row r="236" s="2" customFormat="1">
      <c r="A236" s="40"/>
      <c r="B236" s="41"/>
      <c r="C236" s="42"/>
      <c r="D236" s="219" t="s">
        <v>409</v>
      </c>
      <c r="E236" s="42"/>
      <c r="F236" s="258" t="s">
        <v>443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409</v>
      </c>
      <c r="AU236" s="19" t="s">
        <v>86</v>
      </c>
    </row>
    <row r="237" s="2" customFormat="1" ht="16.5" customHeight="1">
      <c r="A237" s="40"/>
      <c r="B237" s="41"/>
      <c r="C237" s="206" t="s">
        <v>349</v>
      </c>
      <c r="D237" s="206" t="s">
        <v>132</v>
      </c>
      <c r="E237" s="207" t="s">
        <v>933</v>
      </c>
      <c r="F237" s="208" t="s">
        <v>934</v>
      </c>
      <c r="G237" s="209" t="s">
        <v>252</v>
      </c>
      <c r="H237" s="210">
        <v>4</v>
      </c>
      <c r="I237" s="211"/>
      <c r="J237" s="212">
        <f>ROUND(I237*H237,2)</f>
        <v>0</v>
      </c>
      <c r="K237" s="208" t="s">
        <v>21</v>
      </c>
      <c r="L237" s="46"/>
      <c r="M237" s="213" t="s">
        <v>21</v>
      </c>
      <c r="N237" s="214" t="s">
        <v>47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137</v>
      </c>
      <c r="AT237" s="217" t="s">
        <v>132</v>
      </c>
      <c r="AU237" s="217" t="s">
        <v>86</v>
      </c>
      <c r="AY237" s="19" t="s">
        <v>129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84</v>
      </c>
      <c r="BK237" s="218">
        <f>ROUND(I237*H237,2)</f>
        <v>0</v>
      </c>
      <c r="BL237" s="19" t="s">
        <v>137</v>
      </c>
      <c r="BM237" s="217" t="s">
        <v>1128</v>
      </c>
    </row>
    <row r="238" s="2" customFormat="1">
      <c r="A238" s="40"/>
      <c r="B238" s="41"/>
      <c r="C238" s="42"/>
      <c r="D238" s="219" t="s">
        <v>139</v>
      </c>
      <c r="E238" s="42"/>
      <c r="F238" s="220" t="s">
        <v>934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139</v>
      </c>
      <c r="AU238" s="19" t="s">
        <v>86</v>
      </c>
    </row>
    <row r="239" s="2" customFormat="1" ht="16.5" customHeight="1">
      <c r="A239" s="40"/>
      <c r="B239" s="41"/>
      <c r="C239" s="206" t="s">
        <v>353</v>
      </c>
      <c r="D239" s="206" t="s">
        <v>132</v>
      </c>
      <c r="E239" s="207" t="s">
        <v>936</v>
      </c>
      <c r="F239" s="208" t="s">
        <v>937</v>
      </c>
      <c r="G239" s="209" t="s">
        <v>252</v>
      </c>
      <c r="H239" s="210">
        <v>2</v>
      </c>
      <c r="I239" s="211"/>
      <c r="J239" s="212">
        <f>ROUND(I239*H239,2)</f>
        <v>0</v>
      </c>
      <c r="K239" s="208" t="s">
        <v>21</v>
      </c>
      <c r="L239" s="46"/>
      <c r="M239" s="213" t="s">
        <v>21</v>
      </c>
      <c r="N239" s="214" t="s">
        <v>47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137</v>
      </c>
      <c r="AT239" s="217" t="s">
        <v>132</v>
      </c>
      <c r="AU239" s="217" t="s">
        <v>86</v>
      </c>
      <c r="AY239" s="19" t="s">
        <v>129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84</v>
      </c>
      <c r="BK239" s="218">
        <f>ROUND(I239*H239,2)</f>
        <v>0</v>
      </c>
      <c r="BL239" s="19" t="s">
        <v>137</v>
      </c>
      <c r="BM239" s="217" t="s">
        <v>1129</v>
      </c>
    </row>
    <row r="240" s="2" customFormat="1">
      <c r="A240" s="40"/>
      <c r="B240" s="41"/>
      <c r="C240" s="42"/>
      <c r="D240" s="219" t="s">
        <v>139</v>
      </c>
      <c r="E240" s="42"/>
      <c r="F240" s="220" t="s">
        <v>937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139</v>
      </c>
      <c r="AU240" s="19" t="s">
        <v>86</v>
      </c>
    </row>
    <row r="241" s="2" customFormat="1" ht="16.5" customHeight="1">
      <c r="A241" s="40"/>
      <c r="B241" s="41"/>
      <c r="C241" s="206" t="s">
        <v>357</v>
      </c>
      <c r="D241" s="206" t="s">
        <v>132</v>
      </c>
      <c r="E241" s="207" t="s">
        <v>449</v>
      </c>
      <c r="F241" s="208" t="s">
        <v>450</v>
      </c>
      <c r="G241" s="209" t="s">
        <v>252</v>
      </c>
      <c r="H241" s="210">
        <v>37</v>
      </c>
      <c r="I241" s="211"/>
      <c r="J241" s="212">
        <f>ROUND(I241*H241,2)</f>
        <v>0</v>
      </c>
      <c r="K241" s="208" t="s">
        <v>21</v>
      </c>
      <c r="L241" s="46"/>
      <c r="M241" s="213" t="s">
        <v>21</v>
      </c>
      <c r="N241" s="214" t="s">
        <v>47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137</v>
      </c>
      <c r="AT241" s="217" t="s">
        <v>132</v>
      </c>
      <c r="AU241" s="217" t="s">
        <v>86</v>
      </c>
      <c r="AY241" s="19" t="s">
        <v>129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84</v>
      </c>
      <c r="BK241" s="218">
        <f>ROUND(I241*H241,2)</f>
        <v>0</v>
      </c>
      <c r="BL241" s="19" t="s">
        <v>137</v>
      </c>
      <c r="BM241" s="217" t="s">
        <v>1130</v>
      </c>
    </row>
    <row r="242" s="2" customFormat="1">
      <c r="A242" s="40"/>
      <c r="B242" s="41"/>
      <c r="C242" s="42"/>
      <c r="D242" s="219" t="s">
        <v>139</v>
      </c>
      <c r="E242" s="42"/>
      <c r="F242" s="220" t="s">
        <v>452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139</v>
      </c>
      <c r="AU242" s="19" t="s">
        <v>86</v>
      </c>
    </row>
    <row r="243" s="2" customFormat="1" ht="16.5" customHeight="1">
      <c r="A243" s="40"/>
      <c r="B243" s="41"/>
      <c r="C243" s="206" t="s">
        <v>361</v>
      </c>
      <c r="D243" s="206" t="s">
        <v>132</v>
      </c>
      <c r="E243" s="207" t="s">
        <v>454</v>
      </c>
      <c r="F243" s="208" t="s">
        <v>455</v>
      </c>
      <c r="G243" s="209" t="s">
        <v>252</v>
      </c>
      <c r="H243" s="210">
        <v>37</v>
      </c>
      <c r="I243" s="211"/>
      <c r="J243" s="212">
        <f>ROUND(I243*H243,2)</f>
        <v>0</v>
      </c>
      <c r="K243" s="208" t="s">
        <v>21</v>
      </c>
      <c r="L243" s="46"/>
      <c r="M243" s="213" t="s">
        <v>21</v>
      </c>
      <c r="N243" s="214" t="s">
        <v>47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137</v>
      </c>
      <c r="AT243" s="217" t="s">
        <v>132</v>
      </c>
      <c r="AU243" s="217" t="s">
        <v>86</v>
      </c>
      <c r="AY243" s="19" t="s">
        <v>129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84</v>
      </c>
      <c r="BK243" s="218">
        <f>ROUND(I243*H243,2)</f>
        <v>0</v>
      </c>
      <c r="BL243" s="19" t="s">
        <v>137</v>
      </c>
      <c r="BM243" s="217" t="s">
        <v>1131</v>
      </c>
    </row>
    <row r="244" s="2" customFormat="1">
      <c r="A244" s="40"/>
      <c r="B244" s="41"/>
      <c r="C244" s="42"/>
      <c r="D244" s="219" t="s">
        <v>139</v>
      </c>
      <c r="E244" s="42"/>
      <c r="F244" s="220" t="s">
        <v>455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139</v>
      </c>
      <c r="AU244" s="19" t="s">
        <v>86</v>
      </c>
    </row>
    <row r="245" s="2" customFormat="1">
      <c r="A245" s="40"/>
      <c r="B245" s="41"/>
      <c r="C245" s="42"/>
      <c r="D245" s="219" t="s">
        <v>409</v>
      </c>
      <c r="E245" s="42"/>
      <c r="F245" s="258" t="s">
        <v>457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409</v>
      </c>
      <c r="AU245" s="19" t="s">
        <v>86</v>
      </c>
    </row>
    <row r="246" s="2" customFormat="1" ht="16.5" customHeight="1">
      <c r="A246" s="40"/>
      <c r="B246" s="41"/>
      <c r="C246" s="206" t="s">
        <v>365</v>
      </c>
      <c r="D246" s="206" t="s">
        <v>132</v>
      </c>
      <c r="E246" s="207" t="s">
        <v>941</v>
      </c>
      <c r="F246" s="208" t="s">
        <v>942</v>
      </c>
      <c r="G246" s="209" t="s">
        <v>252</v>
      </c>
      <c r="H246" s="210">
        <v>1</v>
      </c>
      <c r="I246" s="211"/>
      <c r="J246" s="212">
        <f>ROUND(I246*H246,2)</f>
        <v>0</v>
      </c>
      <c r="K246" s="208" t="s">
        <v>21</v>
      </c>
      <c r="L246" s="46"/>
      <c r="M246" s="213" t="s">
        <v>21</v>
      </c>
      <c r="N246" s="214" t="s">
        <v>47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137</v>
      </c>
      <c r="AT246" s="217" t="s">
        <v>132</v>
      </c>
      <c r="AU246" s="217" t="s">
        <v>86</v>
      </c>
      <c r="AY246" s="19" t="s">
        <v>129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84</v>
      </c>
      <c r="BK246" s="218">
        <f>ROUND(I246*H246,2)</f>
        <v>0</v>
      </c>
      <c r="BL246" s="19" t="s">
        <v>137</v>
      </c>
      <c r="BM246" s="217" t="s">
        <v>1132</v>
      </c>
    </row>
    <row r="247" s="2" customFormat="1">
      <c r="A247" s="40"/>
      <c r="B247" s="41"/>
      <c r="C247" s="42"/>
      <c r="D247" s="219" t="s">
        <v>139</v>
      </c>
      <c r="E247" s="42"/>
      <c r="F247" s="220" t="s">
        <v>944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139</v>
      </c>
      <c r="AU247" s="19" t="s">
        <v>86</v>
      </c>
    </row>
    <row r="248" s="2" customFormat="1" ht="16.5" customHeight="1">
      <c r="A248" s="40"/>
      <c r="B248" s="41"/>
      <c r="C248" s="206" t="s">
        <v>369</v>
      </c>
      <c r="D248" s="206" t="s">
        <v>132</v>
      </c>
      <c r="E248" s="207" t="s">
        <v>945</v>
      </c>
      <c r="F248" s="208" t="s">
        <v>946</v>
      </c>
      <c r="G248" s="209" t="s">
        <v>252</v>
      </c>
      <c r="H248" s="210">
        <v>1</v>
      </c>
      <c r="I248" s="211"/>
      <c r="J248" s="212">
        <f>ROUND(I248*H248,2)</f>
        <v>0</v>
      </c>
      <c r="K248" s="208" t="s">
        <v>21</v>
      </c>
      <c r="L248" s="46"/>
      <c r="M248" s="213" t="s">
        <v>21</v>
      </c>
      <c r="N248" s="214" t="s">
        <v>47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137</v>
      </c>
      <c r="AT248" s="217" t="s">
        <v>132</v>
      </c>
      <c r="AU248" s="217" t="s">
        <v>86</v>
      </c>
      <c r="AY248" s="19" t="s">
        <v>129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84</v>
      </c>
      <c r="BK248" s="218">
        <f>ROUND(I248*H248,2)</f>
        <v>0</v>
      </c>
      <c r="BL248" s="19" t="s">
        <v>137</v>
      </c>
      <c r="BM248" s="217" t="s">
        <v>1133</v>
      </c>
    </row>
    <row r="249" s="2" customFormat="1">
      <c r="A249" s="40"/>
      <c r="B249" s="41"/>
      <c r="C249" s="42"/>
      <c r="D249" s="219" t="s">
        <v>139</v>
      </c>
      <c r="E249" s="42"/>
      <c r="F249" s="220" t="s">
        <v>948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139</v>
      </c>
      <c r="AU249" s="19" t="s">
        <v>86</v>
      </c>
    </row>
    <row r="250" s="2" customFormat="1" ht="16.5" customHeight="1">
      <c r="A250" s="40"/>
      <c r="B250" s="41"/>
      <c r="C250" s="206" t="s">
        <v>373</v>
      </c>
      <c r="D250" s="206" t="s">
        <v>132</v>
      </c>
      <c r="E250" s="207" t="s">
        <v>953</v>
      </c>
      <c r="F250" s="208" t="s">
        <v>954</v>
      </c>
      <c r="G250" s="209" t="s">
        <v>252</v>
      </c>
      <c r="H250" s="210">
        <v>2</v>
      </c>
      <c r="I250" s="211"/>
      <c r="J250" s="212">
        <f>ROUND(I250*H250,2)</f>
        <v>0</v>
      </c>
      <c r="K250" s="208" t="s">
        <v>21</v>
      </c>
      <c r="L250" s="46"/>
      <c r="M250" s="213" t="s">
        <v>21</v>
      </c>
      <c r="N250" s="214" t="s">
        <v>47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137</v>
      </c>
      <c r="AT250" s="217" t="s">
        <v>132</v>
      </c>
      <c r="AU250" s="217" t="s">
        <v>86</v>
      </c>
      <c r="AY250" s="19" t="s">
        <v>129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84</v>
      </c>
      <c r="BK250" s="218">
        <f>ROUND(I250*H250,2)</f>
        <v>0</v>
      </c>
      <c r="BL250" s="19" t="s">
        <v>137</v>
      </c>
      <c r="BM250" s="217" t="s">
        <v>1134</v>
      </c>
    </row>
    <row r="251" s="2" customFormat="1">
      <c r="A251" s="40"/>
      <c r="B251" s="41"/>
      <c r="C251" s="42"/>
      <c r="D251" s="219" t="s">
        <v>139</v>
      </c>
      <c r="E251" s="42"/>
      <c r="F251" s="220" t="s">
        <v>956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139</v>
      </c>
      <c r="AU251" s="19" t="s">
        <v>86</v>
      </c>
    </row>
    <row r="252" s="2" customFormat="1" ht="16.5" customHeight="1">
      <c r="A252" s="40"/>
      <c r="B252" s="41"/>
      <c r="C252" s="206" t="s">
        <v>377</v>
      </c>
      <c r="D252" s="206" t="s">
        <v>132</v>
      </c>
      <c r="E252" s="207" t="s">
        <v>957</v>
      </c>
      <c r="F252" s="208" t="s">
        <v>958</v>
      </c>
      <c r="G252" s="209" t="s">
        <v>252</v>
      </c>
      <c r="H252" s="210">
        <v>11</v>
      </c>
      <c r="I252" s="211"/>
      <c r="J252" s="212">
        <f>ROUND(I252*H252,2)</f>
        <v>0</v>
      </c>
      <c r="K252" s="208" t="s">
        <v>21</v>
      </c>
      <c r="L252" s="46"/>
      <c r="M252" s="213" t="s">
        <v>21</v>
      </c>
      <c r="N252" s="214" t="s">
        <v>47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137</v>
      </c>
      <c r="AT252" s="217" t="s">
        <v>132</v>
      </c>
      <c r="AU252" s="217" t="s">
        <v>86</v>
      </c>
      <c r="AY252" s="19" t="s">
        <v>129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84</v>
      </c>
      <c r="BK252" s="218">
        <f>ROUND(I252*H252,2)</f>
        <v>0</v>
      </c>
      <c r="BL252" s="19" t="s">
        <v>137</v>
      </c>
      <c r="BM252" s="217" t="s">
        <v>1135</v>
      </c>
    </row>
    <row r="253" s="2" customFormat="1">
      <c r="A253" s="40"/>
      <c r="B253" s="41"/>
      <c r="C253" s="42"/>
      <c r="D253" s="219" t="s">
        <v>139</v>
      </c>
      <c r="E253" s="42"/>
      <c r="F253" s="220" t="s">
        <v>960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139</v>
      </c>
      <c r="AU253" s="19" t="s">
        <v>86</v>
      </c>
    </row>
    <row r="254" s="2" customFormat="1" ht="16.5" customHeight="1">
      <c r="A254" s="40"/>
      <c r="B254" s="41"/>
      <c r="C254" s="206" t="s">
        <v>381</v>
      </c>
      <c r="D254" s="206" t="s">
        <v>132</v>
      </c>
      <c r="E254" s="207" t="s">
        <v>961</v>
      </c>
      <c r="F254" s="208" t="s">
        <v>962</v>
      </c>
      <c r="G254" s="209" t="s">
        <v>252</v>
      </c>
      <c r="H254" s="210">
        <v>2</v>
      </c>
      <c r="I254" s="211"/>
      <c r="J254" s="212">
        <f>ROUND(I254*H254,2)</f>
        <v>0</v>
      </c>
      <c r="K254" s="208" t="s">
        <v>21</v>
      </c>
      <c r="L254" s="46"/>
      <c r="M254" s="213" t="s">
        <v>21</v>
      </c>
      <c r="N254" s="214" t="s">
        <v>47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137</v>
      </c>
      <c r="AT254" s="217" t="s">
        <v>132</v>
      </c>
      <c r="AU254" s="217" t="s">
        <v>86</v>
      </c>
      <c r="AY254" s="19" t="s">
        <v>129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84</v>
      </c>
      <c r="BK254" s="218">
        <f>ROUND(I254*H254,2)</f>
        <v>0</v>
      </c>
      <c r="BL254" s="19" t="s">
        <v>137</v>
      </c>
      <c r="BM254" s="217" t="s">
        <v>1136</v>
      </c>
    </row>
    <row r="255" s="2" customFormat="1">
      <c r="A255" s="40"/>
      <c r="B255" s="41"/>
      <c r="C255" s="42"/>
      <c r="D255" s="219" t="s">
        <v>139</v>
      </c>
      <c r="E255" s="42"/>
      <c r="F255" s="220" t="s">
        <v>964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139</v>
      </c>
      <c r="AU255" s="19" t="s">
        <v>86</v>
      </c>
    </row>
    <row r="256" s="2" customFormat="1" ht="16.5" customHeight="1">
      <c r="A256" s="40"/>
      <c r="B256" s="41"/>
      <c r="C256" s="206" t="s">
        <v>385</v>
      </c>
      <c r="D256" s="206" t="s">
        <v>132</v>
      </c>
      <c r="E256" s="207" t="s">
        <v>464</v>
      </c>
      <c r="F256" s="208" t="s">
        <v>465</v>
      </c>
      <c r="G256" s="209" t="s">
        <v>252</v>
      </c>
      <c r="H256" s="210">
        <v>2</v>
      </c>
      <c r="I256" s="211"/>
      <c r="J256" s="212">
        <f>ROUND(I256*H256,2)</f>
        <v>0</v>
      </c>
      <c r="K256" s="208" t="s">
        <v>21</v>
      </c>
      <c r="L256" s="46"/>
      <c r="M256" s="213" t="s">
        <v>21</v>
      </c>
      <c r="N256" s="214" t="s">
        <v>47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137</v>
      </c>
      <c r="AT256" s="217" t="s">
        <v>132</v>
      </c>
      <c r="AU256" s="217" t="s">
        <v>86</v>
      </c>
      <c r="AY256" s="19" t="s">
        <v>129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84</v>
      </c>
      <c r="BK256" s="218">
        <f>ROUND(I256*H256,2)</f>
        <v>0</v>
      </c>
      <c r="BL256" s="19" t="s">
        <v>137</v>
      </c>
      <c r="BM256" s="217" t="s">
        <v>1137</v>
      </c>
    </row>
    <row r="257" s="2" customFormat="1">
      <c r="A257" s="40"/>
      <c r="B257" s="41"/>
      <c r="C257" s="42"/>
      <c r="D257" s="219" t="s">
        <v>139</v>
      </c>
      <c r="E257" s="42"/>
      <c r="F257" s="220" t="s">
        <v>467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139</v>
      </c>
      <c r="AU257" s="19" t="s">
        <v>86</v>
      </c>
    </row>
    <row r="258" s="2" customFormat="1" ht="16.5" customHeight="1">
      <c r="A258" s="40"/>
      <c r="B258" s="41"/>
      <c r="C258" s="206" t="s">
        <v>389</v>
      </c>
      <c r="D258" s="206" t="s">
        <v>132</v>
      </c>
      <c r="E258" s="207" t="s">
        <v>966</v>
      </c>
      <c r="F258" s="208" t="s">
        <v>967</v>
      </c>
      <c r="G258" s="209" t="s">
        <v>252</v>
      </c>
      <c r="H258" s="210">
        <v>1</v>
      </c>
      <c r="I258" s="211"/>
      <c r="J258" s="212">
        <f>ROUND(I258*H258,2)</f>
        <v>0</v>
      </c>
      <c r="K258" s="208" t="s">
        <v>21</v>
      </c>
      <c r="L258" s="46"/>
      <c r="M258" s="213" t="s">
        <v>21</v>
      </c>
      <c r="N258" s="214" t="s">
        <v>47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137</v>
      </c>
      <c r="AT258" s="217" t="s">
        <v>132</v>
      </c>
      <c r="AU258" s="217" t="s">
        <v>86</v>
      </c>
      <c r="AY258" s="19" t="s">
        <v>129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84</v>
      </c>
      <c r="BK258" s="218">
        <f>ROUND(I258*H258,2)</f>
        <v>0</v>
      </c>
      <c r="BL258" s="19" t="s">
        <v>137</v>
      </c>
      <c r="BM258" s="217" t="s">
        <v>1138</v>
      </c>
    </row>
    <row r="259" s="2" customFormat="1">
      <c r="A259" s="40"/>
      <c r="B259" s="41"/>
      <c r="C259" s="42"/>
      <c r="D259" s="219" t="s">
        <v>139</v>
      </c>
      <c r="E259" s="42"/>
      <c r="F259" s="220" t="s">
        <v>969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139</v>
      </c>
      <c r="AU259" s="19" t="s">
        <v>86</v>
      </c>
    </row>
    <row r="260" s="2" customFormat="1" ht="16.5" customHeight="1">
      <c r="A260" s="40"/>
      <c r="B260" s="41"/>
      <c r="C260" s="206" t="s">
        <v>393</v>
      </c>
      <c r="D260" s="206" t="s">
        <v>132</v>
      </c>
      <c r="E260" s="207" t="s">
        <v>970</v>
      </c>
      <c r="F260" s="208" t="s">
        <v>971</v>
      </c>
      <c r="G260" s="209" t="s">
        <v>252</v>
      </c>
      <c r="H260" s="210">
        <v>1</v>
      </c>
      <c r="I260" s="211"/>
      <c r="J260" s="212">
        <f>ROUND(I260*H260,2)</f>
        <v>0</v>
      </c>
      <c r="K260" s="208" t="s">
        <v>21</v>
      </c>
      <c r="L260" s="46"/>
      <c r="M260" s="213" t="s">
        <v>21</v>
      </c>
      <c r="N260" s="214" t="s">
        <v>47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137</v>
      </c>
      <c r="AT260" s="217" t="s">
        <v>132</v>
      </c>
      <c r="AU260" s="217" t="s">
        <v>86</v>
      </c>
      <c r="AY260" s="19" t="s">
        <v>129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84</v>
      </c>
      <c r="BK260" s="218">
        <f>ROUND(I260*H260,2)</f>
        <v>0</v>
      </c>
      <c r="BL260" s="19" t="s">
        <v>137</v>
      </c>
      <c r="BM260" s="217" t="s">
        <v>1139</v>
      </c>
    </row>
    <row r="261" s="2" customFormat="1">
      <c r="A261" s="40"/>
      <c r="B261" s="41"/>
      <c r="C261" s="42"/>
      <c r="D261" s="219" t="s">
        <v>139</v>
      </c>
      <c r="E261" s="42"/>
      <c r="F261" s="220" t="s">
        <v>973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139</v>
      </c>
      <c r="AU261" s="19" t="s">
        <v>86</v>
      </c>
    </row>
    <row r="262" s="2" customFormat="1" ht="16.5" customHeight="1">
      <c r="A262" s="40"/>
      <c r="B262" s="41"/>
      <c r="C262" s="206" t="s">
        <v>397</v>
      </c>
      <c r="D262" s="206" t="s">
        <v>132</v>
      </c>
      <c r="E262" s="207" t="s">
        <v>974</v>
      </c>
      <c r="F262" s="208" t="s">
        <v>975</v>
      </c>
      <c r="G262" s="209" t="s">
        <v>252</v>
      </c>
      <c r="H262" s="210">
        <v>1</v>
      </c>
      <c r="I262" s="211"/>
      <c r="J262" s="212">
        <f>ROUND(I262*H262,2)</f>
        <v>0</v>
      </c>
      <c r="K262" s="208" t="s">
        <v>21</v>
      </c>
      <c r="L262" s="46"/>
      <c r="M262" s="213" t="s">
        <v>21</v>
      </c>
      <c r="N262" s="214" t="s">
        <v>47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137</v>
      </c>
      <c r="AT262" s="217" t="s">
        <v>132</v>
      </c>
      <c r="AU262" s="217" t="s">
        <v>86</v>
      </c>
      <c r="AY262" s="19" t="s">
        <v>129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84</v>
      </c>
      <c r="BK262" s="218">
        <f>ROUND(I262*H262,2)</f>
        <v>0</v>
      </c>
      <c r="BL262" s="19" t="s">
        <v>137</v>
      </c>
      <c r="BM262" s="217" t="s">
        <v>1140</v>
      </c>
    </row>
    <row r="263" s="2" customFormat="1">
      <c r="A263" s="40"/>
      <c r="B263" s="41"/>
      <c r="C263" s="42"/>
      <c r="D263" s="219" t="s">
        <v>139</v>
      </c>
      <c r="E263" s="42"/>
      <c r="F263" s="220" t="s">
        <v>977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139</v>
      </c>
      <c r="AU263" s="19" t="s">
        <v>86</v>
      </c>
    </row>
    <row r="264" s="2" customFormat="1" ht="16.5" customHeight="1">
      <c r="A264" s="40"/>
      <c r="B264" s="41"/>
      <c r="C264" s="206" t="s">
        <v>401</v>
      </c>
      <c r="D264" s="206" t="s">
        <v>132</v>
      </c>
      <c r="E264" s="207" t="s">
        <v>978</v>
      </c>
      <c r="F264" s="208" t="s">
        <v>979</v>
      </c>
      <c r="G264" s="209" t="s">
        <v>252</v>
      </c>
      <c r="H264" s="210">
        <v>8</v>
      </c>
      <c r="I264" s="211"/>
      <c r="J264" s="212">
        <f>ROUND(I264*H264,2)</f>
        <v>0</v>
      </c>
      <c r="K264" s="208" t="s">
        <v>21</v>
      </c>
      <c r="L264" s="46"/>
      <c r="M264" s="213" t="s">
        <v>21</v>
      </c>
      <c r="N264" s="214" t="s">
        <v>47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137</v>
      </c>
      <c r="AT264" s="217" t="s">
        <v>132</v>
      </c>
      <c r="AU264" s="217" t="s">
        <v>86</v>
      </c>
      <c r="AY264" s="19" t="s">
        <v>129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84</v>
      </c>
      <c r="BK264" s="218">
        <f>ROUND(I264*H264,2)</f>
        <v>0</v>
      </c>
      <c r="BL264" s="19" t="s">
        <v>137</v>
      </c>
      <c r="BM264" s="217" t="s">
        <v>1141</v>
      </c>
    </row>
    <row r="265" s="2" customFormat="1">
      <c r="A265" s="40"/>
      <c r="B265" s="41"/>
      <c r="C265" s="42"/>
      <c r="D265" s="219" t="s">
        <v>139</v>
      </c>
      <c r="E265" s="42"/>
      <c r="F265" s="220" t="s">
        <v>981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139</v>
      </c>
      <c r="AU265" s="19" t="s">
        <v>86</v>
      </c>
    </row>
    <row r="266" s="2" customFormat="1" ht="16.5" customHeight="1">
      <c r="A266" s="40"/>
      <c r="B266" s="41"/>
      <c r="C266" s="206" t="s">
        <v>405</v>
      </c>
      <c r="D266" s="206" t="s">
        <v>132</v>
      </c>
      <c r="E266" s="207" t="s">
        <v>982</v>
      </c>
      <c r="F266" s="208" t="s">
        <v>983</v>
      </c>
      <c r="G266" s="209" t="s">
        <v>252</v>
      </c>
      <c r="H266" s="210">
        <v>2</v>
      </c>
      <c r="I266" s="211"/>
      <c r="J266" s="212">
        <f>ROUND(I266*H266,2)</f>
        <v>0</v>
      </c>
      <c r="K266" s="208" t="s">
        <v>21</v>
      </c>
      <c r="L266" s="46"/>
      <c r="M266" s="213" t="s">
        <v>21</v>
      </c>
      <c r="N266" s="214" t="s">
        <v>47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137</v>
      </c>
      <c r="AT266" s="217" t="s">
        <v>132</v>
      </c>
      <c r="AU266" s="217" t="s">
        <v>86</v>
      </c>
      <c r="AY266" s="19" t="s">
        <v>129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84</v>
      </c>
      <c r="BK266" s="218">
        <f>ROUND(I266*H266,2)</f>
        <v>0</v>
      </c>
      <c r="BL266" s="19" t="s">
        <v>137</v>
      </c>
      <c r="BM266" s="217" t="s">
        <v>1142</v>
      </c>
    </row>
    <row r="267" s="2" customFormat="1">
      <c r="A267" s="40"/>
      <c r="B267" s="41"/>
      <c r="C267" s="42"/>
      <c r="D267" s="219" t="s">
        <v>139</v>
      </c>
      <c r="E267" s="42"/>
      <c r="F267" s="220" t="s">
        <v>985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139</v>
      </c>
      <c r="AU267" s="19" t="s">
        <v>86</v>
      </c>
    </row>
    <row r="268" s="2" customFormat="1" ht="16.5" customHeight="1">
      <c r="A268" s="40"/>
      <c r="B268" s="41"/>
      <c r="C268" s="206" t="s">
        <v>411</v>
      </c>
      <c r="D268" s="206" t="s">
        <v>132</v>
      </c>
      <c r="E268" s="207" t="s">
        <v>484</v>
      </c>
      <c r="F268" s="208" t="s">
        <v>485</v>
      </c>
      <c r="G268" s="209" t="s">
        <v>252</v>
      </c>
      <c r="H268" s="210">
        <v>4</v>
      </c>
      <c r="I268" s="211"/>
      <c r="J268" s="212">
        <f>ROUND(I268*H268,2)</f>
        <v>0</v>
      </c>
      <c r="K268" s="208" t="s">
        <v>21</v>
      </c>
      <c r="L268" s="46"/>
      <c r="M268" s="213" t="s">
        <v>21</v>
      </c>
      <c r="N268" s="214" t="s">
        <v>47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137</v>
      </c>
      <c r="AT268" s="217" t="s">
        <v>132</v>
      </c>
      <c r="AU268" s="217" t="s">
        <v>86</v>
      </c>
      <c r="AY268" s="19" t="s">
        <v>129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84</v>
      </c>
      <c r="BK268" s="218">
        <f>ROUND(I268*H268,2)</f>
        <v>0</v>
      </c>
      <c r="BL268" s="19" t="s">
        <v>137</v>
      </c>
      <c r="BM268" s="217" t="s">
        <v>1143</v>
      </c>
    </row>
    <row r="269" s="2" customFormat="1">
      <c r="A269" s="40"/>
      <c r="B269" s="41"/>
      <c r="C269" s="42"/>
      <c r="D269" s="219" t="s">
        <v>139</v>
      </c>
      <c r="E269" s="42"/>
      <c r="F269" s="220" t="s">
        <v>487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139</v>
      </c>
      <c r="AU269" s="19" t="s">
        <v>86</v>
      </c>
    </row>
    <row r="270" s="2" customFormat="1" ht="16.5" customHeight="1">
      <c r="A270" s="40"/>
      <c r="B270" s="41"/>
      <c r="C270" s="206" t="s">
        <v>415</v>
      </c>
      <c r="D270" s="206" t="s">
        <v>132</v>
      </c>
      <c r="E270" s="207" t="s">
        <v>987</v>
      </c>
      <c r="F270" s="208" t="s">
        <v>988</v>
      </c>
      <c r="G270" s="209" t="s">
        <v>252</v>
      </c>
      <c r="H270" s="210">
        <v>1</v>
      </c>
      <c r="I270" s="211"/>
      <c r="J270" s="212">
        <f>ROUND(I270*H270,2)</f>
        <v>0</v>
      </c>
      <c r="K270" s="208" t="s">
        <v>21</v>
      </c>
      <c r="L270" s="46"/>
      <c r="M270" s="213" t="s">
        <v>21</v>
      </c>
      <c r="N270" s="214" t="s">
        <v>47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137</v>
      </c>
      <c r="AT270" s="217" t="s">
        <v>132</v>
      </c>
      <c r="AU270" s="217" t="s">
        <v>86</v>
      </c>
      <c r="AY270" s="19" t="s">
        <v>129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84</v>
      </c>
      <c r="BK270" s="218">
        <f>ROUND(I270*H270,2)</f>
        <v>0</v>
      </c>
      <c r="BL270" s="19" t="s">
        <v>137</v>
      </c>
      <c r="BM270" s="217" t="s">
        <v>1144</v>
      </c>
    </row>
    <row r="271" s="2" customFormat="1">
      <c r="A271" s="40"/>
      <c r="B271" s="41"/>
      <c r="C271" s="42"/>
      <c r="D271" s="219" t="s">
        <v>139</v>
      </c>
      <c r="E271" s="42"/>
      <c r="F271" s="220" t="s">
        <v>990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139</v>
      </c>
      <c r="AU271" s="19" t="s">
        <v>86</v>
      </c>
    </row>
    <row r="272" s="2" customFormat="1">
      <c r="A272" s="40"/>
      <c r="B272" s="41"/>
      <c r="C272" s="42"/>
      <c r="D272" s="219" t="s">
        <v>409</v>
      </c>
      <c r="E272" s="42"/>
      <c r="F272" s="258" t="s">
        <v>503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409</v>
      </c>
      <c r="AU272" s="19" t="s">
        <v>86</v>
      </c>
    </row>
    <row r="273" s="2" customFormat="1" ht="24.15" customHeight="1">
      <c r="A273" s="40"/>
      <c r="B273" s="41"/>
      <c r="C273" s="206" t="s">
        <v>419</v>
      </c>
      <c r="D273" s="206" t="s">
        <v>132</v>
      </c>
      <c r="E273" s="207" t="s">
        <v>505</v>
      </c>
      <c r="F273" s="208" t="s">
        <v>506</v>
      </c>
      <c r="G273" s="209" t="s">
        <v>507</v>
      </c>
      <c r="H273" s="210">
        <v>4</v>
      </c>
      <c r="I273" s="211"/>
      <c r="J273" s="212">
        <f>ROUND(I273*H273,2)</f>
        <v>0</v>
      </c>
      <c r="K273" s="208" t="s">
        <v>21</v>
      </c>
      <c r="L273" s="46"/>
      <c r="M273" s="213" t="s">
        <v>21</v>
      </c>
      <c r="N273" s="214" t="s">
        <v>47</v>
      </c>
      <c r="O273" s="86"/>
      <c r="P273" s="215">
        <f>O273*H273</f>
        <v>0</v>
      </c>
      <c r="Q273" s="215">
        <v>0</v>
      </c>
      <c r="R273" s="215">
        <f>Q273*H273</f>
        <v>0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137</v>
      </c>
      <c r="AT273" s="217" t="s">
        <v>132</v>
      </c>
      <c r="AU273" s="217" t="s">
        <v>86</v>
      </c>
      <c r="AY273" s="19" t="s">
        <v>129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84</v>
      </c>
      <c r="BK273" s="218">
        <f>ROUND(I273*H273,2)</f>
        <v>0</v>
      </c>
      <c r="BL273" s="19" t="s">
        <v>137</v>
      </c>
      <c r="BM273" s="217" t="s">
        <v>1145</v>
      </c>
    </row>
    <row r="274" s="2" customFormat="1">
      <c r="A274" s="40"/>
      <c r="B274" s="41"/>
      <c r="C274" s="42"/>
      <c r="D274" s="219" t="s">
        <v>139</v>
      </c>
      <c r="E274" s="42"/>
      <c r="F274" s="220" t="s">
        <v>506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139</v>
      </c>
      <c r="AU274" s="19" t="s">
        <v>86</v>
      </c>
    </row>
    <row r="275" s="2" customFormat="1" ht="37.8" customHeight="1">
      <c r="A275" s="40"/>
      <c r="B275" s="41"/>
      <c r="C275" s="206" t="s">
        <v>423</v>
      </c>
      <c r="D275" s="206" t="s">
        <v>132</v>
      </c>
      <c r="E275" s="207" t="s">
        <v>1146</v>
      </c>
      <c r="F275" s="208" t="s">
        <v>511</v>
      </c>
      <c r="G275" s="209" t="s">
        <v>507</v>
      </c>
      <c r="H275" s="210">
        <v>1</v>
      </c>
      <c r="I275" s="211"/>
      <c r="J275" s="212">
        <f>ROUND(I275*H275,2)</f>
        <v>0</v>
      </c>
      <c r="K275" s="208" t="s">
        <v>21</v>
      </c>
      <c r="L275" s="46"/>
      <c r="M275" s="213" t="s">
        <v>21</v>
      </c>
      <c r="N275" s="214" t="s">
        <v>47</v>
      </c>
      <c r="O275" s="86"/>
      <c r="P275" s="215">
        <f>O275*H275</f>
        <v>0</v>
      </c>
      <c r="Q275" s="215">
        <v>0</v>
      </c>
      <c r="R275" s="215">
        <f>Q275*H275</f>
        <v>0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137</v>
      </c>
      <c r="AT275" s="217" t="s">
        <v>132</v>
      </c>
      <c r="AU275" s="217" t="s">
        <v>86</v>
      </c>
      <c r="AY275" s="19" t="s">
        <v>129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84</v>
      </c>
      <c r="BK275" s="218">
        <f>ROUND(I275*H275,2)</f>
        <v>0</v>
      </c>
      <c r="BL275" s="19" t="s">
        <v>137</v>
      </c>
      <c r="BM275" s="217" t="s">
        <v>1147</v>
      </c>
    </row>
    <row r="276" s="2" customFormat="1">
      <c r="A276" s="40"/>
      <c r="B276" s="41"/>
      <c r="C276" s="42"/>
      <c r="D276" s="219" t="s">
        <v>139</v>
      </c>
      <c r="E276" s="42"/>
      <c r="F276" s="220" t="s">
        <v>513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139</v>
      </c>
      <c r="AU276" s="19" t="s">
        <v>86</v>
      </c>
    </row>
    <row r="277" s="2" customFormat="1" ht="16.5" customHeight="1">
      <c r="A277" s="40"/>
      <c r="B277" s="41"/>
      <c r="C277" s="206" t="s">
        <v>427</v>
      </c>
      <c r="D277" s="206" t="s">
        <v>132</v>
      </c>
      <c r="E277" s="207" t="s">
        <v>515</v>
      </c>
      <c r="F277" s="208" t="s">
        <v>516</v>
      </c>
      <c r="G277" s="209" t="s">
        <v>507</v>
      </c>
      <c r="H277" s="210">
        <v>72</v>
      </c>
      <c r="I277" s="211"/>
      <c r="J277" s="212">
        <f>ROUND(I277*H277,2)</f>
        <v>0</v>
      </c>
      <c r="K277" s="208" t="s">
        <v>21</v>
      </c>
      <c r="L277" s="46"/>
      <c r="M277" s="213" t="s">
        <v>21</v>
      </c>
      <c r="N277" s="214" t="s">
        <v>47</v>
      </c>
      <c r="O277" s="86"/>
      <c r="P277" s="215">
        <f>O277*H277</f>
        <v>0</v>
      </c>
      <c r="Q277" s="215">
        <v>0</v>
      </c>
      <c r="R277" s="215">
        <f>Q277*H277</f>
        <v>0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137</v>
      </c>
      <c r="AT277" s="217" t="s">
        <v>132</v>
      </c>
      <c r="AU277" s="217" t="s">
        <v>86</v>
      </c>
      <c r="AY277" s="19" t="s">
        <v>129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84</v>
      </c>
      <c r="BK277" s="218">
        <f>ROUND(I277*H277,2)</f>
        <v>0</v>
      </c>
      <c r="BL277" s="19" t="s">
        <v>137</v>
      </c>
      <c r="BM277" s="217" t="s">
        <v>1148</v>
      </c>
    </row>
    <row r="278" s="2" customFormat="1">
      <c r="A278" s="40"/>
      <c r="B278" s="41"/>
      <c r="C278" s="42"/>
      <c r="D278" s="219" t="s">
        <v>139</v>
      </c>
      <c r="E278" s="42"/>
      <c r="F278" s="220" t="s">
        <v>516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139</v>
      </c>
      <c r="AU278" s="19" t="s">
        <v>86</v>
      </c>
    </row>
    <row r="279" s="2" customFormat="1" ht="16.5" customHeight="1">
      <c r="A279" s="40"/>
      <c r="B279" s="41"/>
      <c r="C279" s="206" t="s">
        <v>431</v>
      </c>
      <c r="D279" s="206" t="s">
        <v>132</v>
      </c>
      <c r="E279" s="207" t="s">
        <v>519</v>
      </c>
      <c r="F279" s="208" t="s">
        <v>520</v>
      </c>
      <c r="G279" s="209" t="s">
        <v>507</v>
      </c>
      <c r="H279" s="210">
        <v>8</v>
      </c>
      <c r="I279" s="211"/>
      <c r="J279" s="212">
        <f>ROUND(I279*H279,2)</f>
        <v>0</v>
      </c>
      <c r="K279" s="208" t="s">
        <v>21</v>
      </c>
      <c r="L279" s="46"/>
      <c r="M279" s="213" t="s">
        <v>21</v>
      </c>
      <c r="N279" s="214" t="s">
        <v>47</v>
      </c>
      <c r="O279" s="86"/>
      <c r="P279" s="215">
        <f>O279*H279</f>
        <v>0</v>
      </c>
      <c r="Q279" s="215">
        <v>0</v>
      </c>
      <c r="R279" s="215">
        <f>Q279*H279</f>
        <v>0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137</v>
      </c>
      <c r="AT279" s="217" t="s">
        <v>132</v>
      </c>
      <c r="AU279" s="217" t="s">
        <v>86</v>
      </c>
      <c r="AY279" s="19" t="s">
        <v>129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84</v>
      </c>
      <c r="BK279" s="218">
        <f>ROUND(I279*H279,2)</f>
        <v>0</v>
      </c>
      <c r="BL279" s="19" t="s">
        <v>137</v>
      </c>
      <c r="BM279" s="217" t="s">
        <v>1149</v>
      </c>
    </row>
    <row r="280" s="2" customFormat="1">
      <c r="A280" s="40"/>
      <c r="B280" s="41"/>
      <c r="C280" s="42"/>
      <c r="D280" s="219" t="s">
        <v>139</v>
      </c>
      <c r="E280" s="42"/>
      <c r="F280" s="220" t="s">
        <v>522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139</v>
      </c>
      <c r="AU280" s="19" t="s">
        <v>86</v>
      </c>
    </row>
    <row r="281" s="2" customFormat="1" ht="37.8" customHeight="1">
      <c r="A281" s="40"/>
      <c r="B281" s="41"/>
      <c r="C281" s="206" t="s">
        <v>435</v>
      </c>
      <c r="D281" s="206" t="s">
        <v>132</v>
      </c>
      <c r="E281" s="207" t="s">
        <v>1150</v>
      </c>
      <c r="F281" s="208" t="s">
        <v>525</v>
      </c>
      <c r="G281" s="209" t="s">
        <v>526</v>
      </c>
      <c r="H281" s="259"/>
      <c r="I281" s="211"/>
      <c r="J281" s="212">
        <f>ROUND(I281*H281,2)</f>
        <v>0</v>
      </c>
      <c r="K281" s="208" t="s">
        <v>21</v>
      </c>
      <c r="L281" s="46"/>
      <c r="M281" s="213" t="s">
        <v>21</v>
      </c>
      <c r="N281" s="214" t="s">
        <v>47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137</v>
      </c>
      <c r="AT281" s="217" t="s">
        <v>132</v>
      </c>
      <c r="AU281" s="217" t="s">
        <v>86</v>
      </c>
      <c r="AY281" s="19" t="s">
        <v>129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84</v>
      </c>
      <c r="BK281" s="218">
        <f>ROUND(I281*H281,2)</f>
        <v>0</v>
      </c>
      <c r="BL281" s="19" t="s">
        <v>137</v>
      </c>
      <c r="BM281" s="217" t="s">
        <v>1151</v>
      </c>
    </row>
    <row r="282" s="2" customFormat="1">
      <c r="A282" s="40"/>
      <c r="B282" s="41"/>
      <c r="C282" s="42"/>
      <c r="D282" s="219" t="s">
        <v>139</v>
      </c>
      <c r="E282" s="42"/>
      <c r="F282" s="220" t="s">
        <v>528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139</v>
      </c>
      <c r="AU282" s="19" t="s">
        <v>86</v>
      </c>
    </row>
    <row r="283" s="2" customFormat="1" ht="37.8" customHeight="1">
      <c r="A283" s="40"/>
      <c r="B283" s="41"/>
      <c r="C283" s="206" t="s">
        <v>439</v>
      </c>
      <c r="D283" s="206" t="s">
        <v>132</v>
      </c>
      <c r="E283" s="207" t="s">
        <v>1152</v>
      </c>
      <c r="F283" s="208" t="s">
        <v>531</v>
      </c>
      <c r="G283" s="209" t="s">
        <v>526</v>
      </c>
      <c r="H283" s="259"/>
      <c r="I283" s="211"/>
      <c r="J283" s="212">
        <f>ROUND(I283*H283,2)</f>
        <v>0</v>
      </c>
      <c r="K283" s="208" t="s">
        <v>21</v>
      </c>
      <c r="L283" s="46"/>
      <c r="M283" s="213" t="s">
        <v>21</v>
      </c>
      <c r="N283" s="214" t="s">
        <v>47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137</v>
      </c>
      <c r="AT283" s="217" t="s">
        <v>132</v>
      </c>
      <c r="AU283" s="217" t="s">
        <v>86</v>
      </c>
      <c r="AY283" s="19" t="s">
        <v>129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84</v>
      </c>
      <c r="BK283" s="218">
        <f>ROUND(I283*H283,2)</f>
        <v>0</v>
      </c>
      <c r="BL283" s="19" t="s">
        <v>137</v>
      </c>
      <c r="BM283" s="217" t="s">
        <v>1153</v>
      </c>
    </row>
    <row r="284" s="2" customFormat="1">
      <c r="A284" s="40"/>
      <c r="B284" s="41"/>
      <c r="C284" s="42"/>
      <c r="D284" s="219" t="s">
        <v>139</v>
      </c>
      <c r="E284" s="42"/>
      <c r="F284" s="220" t="s">
        <v>533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139</v>
      </c>
      <c r="AU284" s="19" t="s">
        <v>86</v>
      </c>
    </row>
    <row r="285" s="2" customFormat="1" ht="37.8" customHeight="1">
      <c r="A285" s="40"/>
      <c r="B285" s="41"/>
      <c r="C285" s="206" t="s">
        <v>444</v>
      </c>
      <c r="D285" s="206" t="s">
        <v>132</v>
      </c>
      <c r="E285" s="207" t="s">
        <v>535</v>
      </c>
      <c r="F285" s="208" t="s">
        <v>536</v>
      </c>
      <c r="G285" s="209" t="s">
        <v>252</v>
      </c>
      <c r="H285" s="210">
        <v>1</v>
      </c>
      <c r="I285" s="211"/>
      <c r="J285" s="212">
        <f>ROUND(I285*H285,2)</f>
        <v>0</v>
      </c>
      <c r="K285" s="208" t="s">
        <v>21</v>
      </c>
      <c r="L285" s="46"/>
      <c r="M285" s="213" t="s">
        <v>21</v>
      </c>
      <c r="N285" s="214" t="s">
        <v>47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137</v>
      </c>
      <c r="AT285" s="217" t="s">
        <v>132</v>
      </c>
      <c r="AU285" s="217" t="s">
        <v>86</v>
      </c>
      <c r="AY285" s="19" t="s">
        <v>129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84</v>
      </c>
      <c r="BK285" s="218">
        <f>ROUND(I285*H285,2)</f>
        <v>0</v>
      </c>
      <c r="BL285" s="19" t="s">
        <v>137</v>
      </c>
      <c r="BM285" s="217" t="s">
        <v>1154</v>
      </c>
    </row>
    <row r="286" s="2" customFormat="1">
      <c r="A286" s="40"/>
      <c r="B286" s="41"/>
      <c r="C286" s="42"/>
      <c r="D286" s="219" t="s">
        <v>139</v>
      </c>
      <c r="E286" s="42"/>
      <c r="F286" s="220" t="s">
        <v>536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139</v>
      </c>
      <c r="AU286" s="19" t="s">
        <v>86</v>
      </c>
    </row>
    <row r="287" s="2" customFormat="1" ht="24.15" customHeight="1">
      <c r="A287" s="40"/>
      <c r="B287" s="41"/>
      <c r="C287" s="206" t="s">
        <v>448</v>
      </c>
      <c r="D287" s="206" t="s">
        <v>132</v>
      </c>
      <c r="E287" s="207" t="s">
        <v>1155</v>
      </c>
      <c r="F287" s="208" t="s">
        <v>540</v>
      </c>
      <c r="G287" s="209" t="s">
        <v>526</v>
      </c>
      <c r="H287" s="259"/>
      <c r="I287" s="211"/>
      <c r="J287" s="212">
        <f>ROUND(I287*H287,2)</f>
        <v>0</v>
      </c>
      <c r="K287" s="208" t="s">
        <v>21</v>
      </c>
      <c r="L287" s="46"/>
      <c r="M287" s="213" t="s">
        <v>21</v>
      </c>
      <c r="N287" s="214" t="s">
        <v>47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137</v>
      </c>
      <c r="AT287" s="217" t="s">
        <v>132</v>
      </c>
      <c r="AU287" s="217" t="s">
        <v>86</v>
      </c>
      <c r="AY287" s="19" t="s">
        <v>129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84</v>
      </c>
      <c r="BK287" s="218">
        <f>ROUND(I287*H287,2)</f>
        <v>0</v>
      </c>
      <c r="BL287" s="19" t="s">
        <v>137</v>
      </c>
      <c r="BM287" s="217" t="s">
        <v>1156</v>
      </c>
    </row>
    <row r="288" s="2" customFormat="1">
      <c r="A288" s="40"/>
      <c r="B288" s="41"/>
      <c r="C288" s="42"/>
      <c r="D288" s="219" t="s">
        <v>139</v>
      </c>
      <c r="E288" s="42"/>
      <c r="F288" s="220" t="s">
        <v>542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139</v>
      </c>
      <c r="AU288" s="19" t="s">
        <v>86</v>
      </c>
    </row>
    <row r="289" s="2" customFormat="1" ht="33" customHeight="1">
      <c r="A289" s="40"/>
      <c r="B289" s="41"/>
      <c r="C289" s="206" t="s">
        <v>453</v>
      </c>
      <c r="D289" s="206" t="s">
        <v>132</v>
      </c>
      <c r="E289" s="207" t="s">
        <v>1157</v>
      </c>
      <c r="F289" s="208" t="s">
        <v>545</v>
      </c>
      <c r="G289" s="209" t="s">
        <v>526</v>
      </c>
      <c r="H289" s="259"/>
      <c r="I289" s="211"/>
      <c r="J289" s="212">
        <f>ROUND(I289*H289,2)</f>
        <v>0</v>
      </c>
      <c r="K289" s="208" t="s">
        <v>21</v>
      </c>
      <c r="L289" s="46"/>
      <c r="M289" s="213" t="s">
        <v>21</v>
      </c>
      <c r="N289" s="214" t="s">
        <v>47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137</v>
      </c>
      <c r="AT289" s="217" t="s">
        <v>132</v>
      </c>
      <c r="AU289" s="217" t="s">
        <v>86</v>
      </c>
      <c r="AY289" s="19" t="s">
        <v>129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84</v>
      </c>
      <c r="BK289" s="218">
        <f>ROUND(I289*H289,2)</f>
        <v>0</v>
      </c>
      <c r="BL289" s="19" t="s">
        <v>137</v>
      </c>
      <c r="BM289" s="217" t="s">
        <v>1158</v>
      </c>
    </row>
    <row r="290" s="2" customFormat="1">
      <c r="A290" s="40"/>
      <c r="B290" s="41"/>
      <c r="C290" s="42"/>
      <c r="D290" s="219" t="s">
        <v>139</v>
      </c>
      <c r="E290" s="42"/>
      <c r="F290" s="220" t="s">
        <v>545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139</v>
      </c>
      <c r="AU290" s="19" t="s">
        <v>86</v>
      </c>
    </row>
    <row r="291" s="2" customFormat="1" ht="37.8" customHeight="1">
      <c r="A291" s="40"/>
      <c r="B291" s="41"/>
      <c r="C291" s="206" t="s">
        <v>458</v>
      </c>
      <c r="D291" s="206" t="s">
        <v>132</v>
      </c>
      <c r="E291" s="207" t="s">
        <v>548</v>
      </c>
      <c r="F291" s="208" t="s">
        <v>549</v>
      </c>
      <c r="G291" s="209" t="s">
        <v>252</v>
      </c>
      <c r="H291" s="210">
        <v>1</v>
      </c>
      <c r="I291" s="211"/>
      <c r="J291" s="212">
        <f>ROUND(I291*H291,2)</f>
        <v>0</v>
      </c>
      <c r="K291" s="208" t="s">
        <v>21</v>
      </c>
      <c r="L291" s="46"/>
      <c r="M291" s="213" t="s">
        <v>21</v>
      </c>
      <c r="N291" s="214" t="s">
        <v>47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137</v>
      </c>
      <c r="AT291" s="217" t="s">
        <v>132</v>
      </c>
      <c r="AU291" s="217" t="s">
        <v>86</v>
      </c>
      <c r="AY291" s="19" t="s">
        <v>129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84</v>
      </c>
      <c r="BK291" s="218">
        <f>ROUND(I291*H291,2)</f>
        <v>0</v>
      </c>
      <c r="BL291" s="19" t="s">
        <v>137</v>
      </c>
      <c r="BM291" s="217" t="s">
        <v>1159</v>
      </c>
    </row>
    <row r="292" s="2" customFormat="1">
      <c r="A292" s="40"/>
      <c r="B292" s="41"/>
      <c r="C292" s="42"/>
      <c r="D292" s="219" t="s">
        <v>139</v>
      </c>
      <c r="E292" s="42"/>
      <c r="F292" s="220" t="s">
        <v>549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139</v>
      </c>
      <c r="AU292" s="19" t="s">
        <v>86</v>
      </c>
    </row>
    <row r="293" s="2" customFormat="1" ht="24.15" customHeight="1">
      <c r="A293" s="40"/>
      <c r="B293" s="41"/>
      <c r="C293" s="206" t="s">
        <v>463</v>
      </c>
      <c r="D293" s="206" t="s">
        <v>132</v>
      </c>
      <c r="E293" s="207" t="s">
        <v>552</v>
      </c>
      <c r="F293" s="208" t="s">
        <v>553</v>
      </c>
      <c r="G293" s="209" t="s">
        <v>252</v>
      </c>
      <c r="H293" s="210">
        <v>1</v>
      </c>
      <c r="I293" s="211"/>
      <c r="J293" s="212">
        <f>ROUND(I293*H293,2)</f>
        <v>0</v>
      </c>
      <c r="K293" s="208" t="s">
        <v>21</v>
      </c>
      <c r="L293" s="46"/>
      <c r="M293" s="213" t="s">
        <v>21</v>
      </c>
      <c r="N293" s="214" t="s">
        <v>47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137</v>
      </c>
      <c r="AT293" s="217" t="s">
        <v>132</v>
      </c>
      <c r="AU293" s="217" t="s">
        <v>86</v>
      </c>
      <c r="AY293" s="19" t="s">
        <v>129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84</v>
      </c>
      <c r="BK293" s="218">
        <f>ROUND(I293*H293,2)</f>
        <v>0</v>
      </c>
      <c r="BL293" s="19" t="s">
        <v>137</v>
      </c>
      <c r="BM293" s="217" t="s">
        <v>1160</v>
      </c>
    </row>
    <row r="294" s="2" customFormat="1">
      <c r="A294" s="40"/>
      <c r="B294" s="41"/>
      <c r="C294" s="42"/>
      <c r="D294" s="219" t="s">
        <v>139</v>
      </c>
      <c r="E294" s="42"/>
      <c r="F294" s="220" t="s">
        <v>553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139</v>
      </c>
      <c r="AU294" s="19" t="s">
        <v>86</v>
      </c>
    </row>
    <row r="295" s="2" customFormat="1" ht="24.15" customHeight="1">
      <c r="A295" s="40"/>
      <c r="B295" s="41"/>
      <c r="C295" s="206" t="s">
        <v>468</v>
      </c>
      <c r="D295" s="206" t="s">
        <v>132</v>
      </c>
      <c r="E295" s="207" t="s">
        <v>556</v>
      </c>
      <c r="F295" s="208" t="s">
        <v>557</v>
      </c>
      <c r="G295" s="209" t="s">
        <v>252</v>
      </c>
      <c r="H295" s="210">
        <v>1</v>
      </c>
      <c r="I295" s="211"/>
      <c r="J295" s="212">
        <f>ROUND(I295*H295,2)</f>
        <v>0</v>
      </c>
      <c r="K295" s="208" t="s">
        <v>21</v>
      </c>
      <c r="L295" s="46"/>
      <c r="M295" s="213" t="s">
        <v>21</v>
      </c>
      <c r="N295" s="214" t="s">
        <v>47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137</v>
      </c>
      <c r="AT295" s="217" t="s">
        <v>132</v>
      </c>
      <c r="AU295" s="217" t="s">
        <v>86</v>
      </c>
      <c r="AY295" s="19" t="s">
        <v>129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84</v>
      </c>
      <c r="BK295" s="218">
        <f>ROUND(I295*H295,2)</f>
        <v>0</v>
      </c>
      <c r="BL295" s="19" t="s">
        <v>137</v>
      </c>
      <c r="BM295" s="217" t="s">
        <v>1161</v>
      </c>
    </row>
    <row r="296" s="2" customFormat="1">
      <c r="A296" s="40"/>
      <c r="B296" s="41"/>
      <c r="C296" s="42"/>
      <c r="D296" s="219" t="s">
        <v>139</v>
      </c>
      <c r="E296" s="42"/>
      <c r="F296" s="220" t="s">
        <v>557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139</v>
      </c>
      <c r="AU296" s="19" t="s">
        <v>86</v>
      </c>
    </row>
    <row r="297" s="2" customFormat="1" ht="16.5" customHeight="1">
      <c r="A297" s="40"/>
      <c r="B297" s="41"/>
      <c r="C297" s="206" t="s">
        <v>473</v>
      </c>
      <c r="D297" s="206" t="s">
        <v>132</v>
      </c>
      <c r="E297" s="207" t="s">
        <v>560</v>
      </c>
      <c r="F297" s="208" t="s">
        <v>561</v>
      </c>
      <c r="G297" s="209" t="s">
        <v>252</v>
      </c>
      <c r="H297" s="210">
        <v>1</v>
      </c>
      <c r="I297" s="211"/>
      <c r="J297" s="212">
        <f>ROUND(I297*H297,2)</f>
        <v>0</v>
      </c>
      <c r="K297" s="208" t="s">
        <v>21</v>
      </c>
      <c r="L297" s="46"/>
      <c r="M297" s="213" t="s">
        <v>21</v>
      </c>
      <c r="N297" s="214" t="s">
        <v>47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137</v>
      </c>
      <c r="AT297" s="217" t="s">
        <v>132</v>
      </c>
      <c r="AU297" s="217" t="s">
        <v>86</v>
      </c>
      <c r="AY297" s="19" t="s">
        <v>129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84</v>
      </c>
      <c r="BK297" s="218">
        <f>ROUND(I297*H297,2)</f>
        <v>0</v>
      </c>
      <c r="BL297" s="19" t="s">
        <v>137</v>
      </c>
      <c r="BM297" s="217" t="s">
        <v>1162</v>
      </c>
    </row>
    <row r="298" s="2" customFormat="1">
      <c r="A298" s="40"/>
      <c r="B298" s="41"/>
      <c r="C298" s="42"/>
      <c r="D298" s="219" t="s">
        <v>139</v>
      </c>
      <c r="E298" s="42"/>
      <c r="F298" s="220" t="s">
        <v>561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139</v>
      </c>
      <c r="AU298" s="19" t="s">
        <v>86</v>
      </c>
    </row>
    <row r="299" s="2" customFormat="1" ht="16.5" customHeight="1">
      <c r="A299" s="40"/>
      <c r="B299" s="41"/>
      <c r="C299" s="206" t="s">
        <v>478</v>
      </c>
      <c r="D299" s="206" t="s">
        <v>132</v>
      </c>
      <c r="E299" s="207" t="s">
        <v>1163</v>
      </c>
      <c r="F299" s="208" t="s">
        <v>565</v>
      </c>
      <c r="G299" s="209" t="s">
        <v>526</v>
      </c>
      <c r="H299" s="259"/>
      <c r="I299" s="211"/>
      <c r="J299" s="212">
        <f>ROUND(I299*H299,2)</f>
        <v>0</v>
      </c>
      <c r="K299" s="208" t="s">
        <v>21</v>
      </c>
      <c r="L299" s="46"/>
      <c r="M299" s="213" t="s">
        <v>21</v>
      </c>
      <c r="N299" s="214" t="s">
        <v>47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137</v>
      </c>
      <c r="AT299" s="217" t="s">
        <v>132</v>
      </c>
      <c r="AU299" s="217" t="s">
        <v>86</v>
      </c>
      <c r="AY299" s="19" t="s">
        <v>129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84</v>
      </c>
      <c r="BK299" s="218">
        <f>ROUND(I299*H299,2)</f>
        <v>0</v>
      </c>
      <c r="BL299" s="19" t="s">
        <v>137</v>
      </c>
      <c r="BM299" s="217" t="s">
        <v>1164</v>
      </c>
    </row>
    <row r="300" s="2" customFormat="1">
      <c r="A300" s="40"/>
      <c r="B300" s="41"/>
      <c r="C300" s="42"/>
      <c r="D300" s="219" t="s">
        <v>139</v>
      </c>
      <c r="E300" s="42"/>
      <c r="F300" s="220" t="s">
        <v>565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139</v>
      </c>
      <c r="AU300" s="19" t="s">
        <v>86</v>
      </c>
    </row>
    <row r="301" s="12" customFormat="1" ht="22.8" customHeight="1">
      <c r="A301" s="12"/>
      <c r="B301" s="190"/>
      <c r="C301" s="191"/>
      <c r="D301" s="192" t="s">
        <v>75</v>
      </c>
      <c r="E301" s="204" t="s">
        <v>625</v>
      </c>
      <c r="F301" s="204" t="s">
        <v>626</v>
      </c>
      <c r="G301" s="191"/>
      <c r="H301" s="191"/>
      <c r="I301" s="194"/>
      <c r="J301" s="205">
        <f>BK301</f>
        <v>0</v>
      </c>
      <c r="K301" s="191"/>
      <c r="L301" s="196"/>
      <c r="M301" s="197"/>
      <c r="N301" s="198"/>
      <c r="O301" s="198"/>
      <c r="P301" s="199">
        <f>SUM(P302:P367)</f>
        <v>0</v>
      </c>
      <c r="Q301" s="198"/>
      <c r="R301" s="199">
        <f>SUM(R302:R367)</f>
        <v>0</v>
      </c>
      <c r="S301" s="198"/>
      <c r="T301" s="200">
        <f>SUM(T302:T367)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1" t="s">
        <v>86</v>
      </c>
      <c r="AT301" s="202" t="s">
        <v>75</v>
      </c>
      <c r="AU301" s="202" t="s">
        <v>84</v>
      </c>
      <c r="AY301" s="201" t="s">
        <v>129</v>
      </c>
      <c r="BK301" s="203">
        <f>SUM(BK302:BK367)</f>
        <v>0</v>
      </c>
    </row>
    <row r="302" s="2" customFormat="1" ht="16.5" customHeight="1">
      <c r="A302" s="40"/>
      <c r="B302" s="41"/>
      <c r="C302" s="206" t="s">
        <v>483</v>
      </c>
      <c r="D302" s="206" t="s">
        <v>132</v>
      </c>
      <c r="E302" s="207" t="s">
        <v>1011</v>
      </c>
      <c r="F302" s="208" t="s">
        <v>1012</v>
      </c>
      <c r="G302" s="209" t="s">
        <v>252</v>
      </c>
      <c r="H302" s="210">
        <v>5</v>
      </c>
      <c r="I302" s="211"/>
      <c r="J302" s="212">
        <f>ROUND(I302*H302,2)</f>
        <v>0</v>
      </c>
      <c r="K302" s="208" t="s">
        <v>21</v>
      </c>
      <c r="L302" s="46"/>
      <c r="M302" s="213" t="s">
        <v>21</v>
      </c>
      <c r="N302" s="214" t="s">
        <v>47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137</v>
      </c>
      <c r="AT302" s="217" t="s">
        <v>132</v>
      </c>
      <c r="AU302" s="217" t="s">
        <v>86</v>
      </c>
      <c r="AY302" s="19" t="s">
        <v>129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84</v>
      </c>
      <c r="BK302" s="218">
        <f>ROUND(I302*H302,2)</f>
        <v>0</v>
      </c>
      <c r="BL302" s="19" t="s">
        <v>137</v>
      </c>
      <c r="BM302" s="217" t="s">
        <v>1165</v>
      </c>
    </row>
    <row r="303" s="2" customFormat="1">
      <c r="A303" s="40"/>
      <c r="B303" s="41"/>
      <c r="C303" s="42"/>
      <c r="D303" s="219" t="s">
        <v>139</v>
      </c>
      <c r="E303" s="42"/>
      <c r="F303" s="220" t="s">
        <v>1012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139</v>
      </c>
      <c r="AU303" s="19" t="s">
        <v>86</v>
      </c>
    </row>
    <row r="304" s="2" customFormat="1" ht="16.5" customHeight="1">
      <c r="A304" s="40"/>
      <c r="B304" s="41"/>
      <c r="C304" s="206" t="s">
        <v>488</v>
      </c>
      <c r="D304" s="206" t="s">
        <v>132</v>
      </c>
      <c r="E304" s="207" t="s">
        <v>1014</v>
      </c>
      <c r="F304" s="208" t="s">
        <v>1015</v>
      </c>
      <c r="G304" s="209" t="s">
        <v>252</v>
      </c>
      <c r="H304" s="210">
        <v>1</v>
      </c>
      <c r="I304" s="211"/>
      <c r="J304" s="212">
        <f>ROUND(I304*H304,2)</f>
        <v>0</v>
      </c>
      <c r="K304" s="208" t="s">
        <v>21</v>
      </c>
      <c r="L304" s="46"/>
      <c r="M304" s="213" t="s">
        <v>21</v>
      </c>
      <c r="N304" s="214" t="s">
        <v>47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137</v>
      </c>
      <c r="AT304" s="217" t="s">
        <v>132</v>
      </c>
      <c r="AU304" s="217" t="s">
        <v>86</v>
      </c>
      <c r="AY304" s="19" t="s">
        <v>129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84</v>
      </c>
      <c r="BK304" s="218">
        <f>ROUND(I304*H304,2)</f>
        <v>0</v>
      </c>
      <c r="BL304" s="19" t="s">
        <v>137</v>
      </c>
      <c r="BM304" s="217" t="s">
        <v>1166</v>
      </c>
    </row>
    <row r="305" s="2" customFormat="1">
      <c r="A305" s="40"/>
      <c r="B305" s="41"/>
      <c r="C305" s="42"/>
      <c r="D305" s="219" t="s">
        <v>139</v>
      </c>
      <c r="E305" s="42"/>
      <c r="F305" s="220" t="s">
        <v>1015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139</v>
      </c>
      <c r="AU305" s="19" t="s">
        <v>86</v>
      </c>
    </row>
    <row r="306" s="2" customFormat="1" ht="16.5" customHeight="1">
      <c r="A306" s="40"/>
      <c r="B306" s="41"/>
      <c r="C306" s="206" t="s">
        <v>493</v>
      </c>
      <c r="D306" s="206" t="s">
        <v>132</v>
      </c>
      <c r="E306" s="207" t="s">
        <v>628</v>
      </c>
      <c r="F306" s="208" t="s">
        <v>629</v>
      </c>
      <c r="G306" s="209" t="s">
        <v>252</v>
      </c>
      <c r="H306" s="210">
        <v>15</v>
      </c>
      <c r="I306" s="211"/>
      <c r="J306" s="212">
        <f>ROUND(I306*H306,2)</f>
        <v>0</v>
      </c>
      <c r="K306" s="208" t="s">
        <v>21</v>
      </c>
      <c r="L306" s="46"/>
      <c r="M306" s="213" t="s">
        <v>21</v>
      </c>
      <c r="N306" s="214" t="s">
        <v>47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137</v>
      </c>
      <c r="AT306" s="217" t="s">
        <v>132</v>
      </c>
      <c r="AU306" s="217" t="s">
        <v>86</v>
      </c>
      <c r="AY306" s="19" t="s">
        <v>129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84</v>
      </c>
      <c r="BK306" s="218">
        <f>ROUND(I306*H306,2)</f>
        <v>0</v>
      </c>
      <c r="BL306" s="19" t="s">
        <v>137</v>
      </c>
      <c r="BM306" s="217" t="s">
        <v>1167</v>
      </c>
    </row>
    <row r="307" s="2" customFormat="1">
      <c r="A307" s="40"/>
      <c r="B307" s="41"/>
      <c r="C307" s="42"/>
      <c r="D307" s="219" t="s">
        <v>139</v>
      </c>
      <c r="E307" s="42"/>
      <c r="F307" s="220" t="s">
        <v>629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139</v>
      </c>
      <c r="AU307" s="19" t="s">
        <v>86</v>
      </c>
    </row>
    <row r="308" s="2" customFormat="1" ht="16.5" customHeight="1">
      <c r="A308" s="40"/>
      <c r="B308" s="41"/>
      <c r="C308" s="206" t="s">
        <v>498</v>
      </c>
      <c r="D308" s="206" t="s">
        <v>132</v>
      </c>
      <c r="E308" s="207" t="s">
        <v>632</v>
      </c>
      <c r="F308" s="208" t="s">
        <v>633</v>
      </c>
      <c r="G308" s="209" t="s">
        <v>252</v>
      </c>
      <c r="H308" s="210">
        <v>3</v>
      </c>
      <c r="I308" s="211"/>
      <c r="J308" s="212">
        <f>ROUND(I308*H308,2)</f>
        <v>0</v>
      </c>
      <c r="K308" s="208" t="s">
        <v>21</v>
      </c>
      <c r="L308" s="46"/>
      <c r="M308" s="213" t="s">
        <v>21</v>
      </c>
      <c r="N308" s="214" t="s">
        <v>47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137</v>
      </c>
      <c r="AT308" s="217" t="s">
        <v>132</v>
      </c>
      <c r="AU308" s="217" t="s">
        <v>86</v>
      </c>
      <c r="AY308" s="19" t="s">
        <v>129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84</v>
      </c>
      <c r="BK308" s="218">
        <f>ROUND(I308*H308,2)</f>
        <v>0</v>
      </c>
      <c r="BL308" s="19" t="s">
        <v>137</v>
      </c>
      <c r="BM308" s="217" t="s">
        <v>1168</v>
      </c>
    </row>
    <row r="309" s="2" customFormat="1">
      <c r="A309" s="40"/>
      <c r="B309" s="41"/>
      <c r="C309" s="42"/>
      <c r="D309" s="219" t="s">
        <v>139</v>
      </c>
      <c r="E309" s="42"/>
      <c r="F309" s="220" t="s">
        <v>633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139</v>
      </c>
      <c r="AU309" s="19" t="s">
        <v>86</v>
      </c>
    </row>
    <row r="310" s="2" customFormat="1" ht="16.5" customHeight="1">
      <c r="A310" s="40"/>
      <c r="B310" s="41"/>
      <c r="C310" s="206" t="s">
        <v>504</v>
      </c>
      <c r="D310" s="206" t="s">
        <v>132</v>
      </c>
      <c r="E310" s="207" t="s">
        <v>1019</v>
      </c>
      <c r="F310" s="208" t="s">
        <v>1020</v>
      </c>
      <c r="G310" s="209" t="s">
        <v>252</v>
      </c>
      <c r="H310" s="210">
        <v>1</v>
      </c>
      <c r="I310" s="211"/>
      <c r="J310" s="212">
        <f>ROUND(I310*H310,2)</f>
        <v>0</v>
      </c>
      <c r="K310" s="208" t="s">
        <v>21</v>
      </c>
      <c r="L310" s="46"/>
      <c r="M310" s="213" t="s">
        <v>21</v>
      </c>
      <c r="N310" s="214" t="s">
        <v>47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137</v>
      </c>
      <c r="AT310" s="217" t="s">
        <v>132</v>
      </c>
      <c r="AU310" s="217" t="s">
        <v>86</v>
      </c>
      <c r="AY310" s="19" t="s">
        <v>129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84</v>
      </c>
      <c r="BK310" s="218">
        <f>ROUND(I310*H310,2)</f>
        <v>0</v>
      </c>
      <c r="BL310" s="19" t="s">
        <v>137</v>
      </c>
      <c r="BM310" s="217" t="s">
        <v>1169</v>
      </c>
    </row>
    <row r="311" s="2" customFormat="1">
      <c r="A311" s="40"/>
      <c r="B311" s="41"/>
      <c r="C311" s="42"/>
      <c r="D311" s="219" t="s">
        <v>139</v>
      </c>
      <c r="E311" s="42"/>
      <c r="F311" s="220" t="s">
        <v>1020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139</v>
      </c>
      <c r="AU311" s="19" t="s">
        <v>86</v>
      </c>
    </row>
    <row r="312" s="2" customFormat="1" ht="16.5" customHeight="1">
      <c r="A312" s="40"/>
      <c r="B312" s="41"/>
      <c r="C312" s="206" t="s">
        <v>509</v>
      </c>
      <c r="D312" s="206" t="s">
        <v>132</v>
      </c>
      <c r="E312" s="207" t="s">
        <v>1022</v>
      </c>
      <c r="F312" s="208" t="s">
        <v>1023</v>
      </c>
      <c r="G312" s="209" t="s">
        <v>252</v>
      </c>
      <c r="H312" s="210">
        <v>2</v>
      </c>
      <c r="I312" s="211"/>
      <c r="J312" s="212">
        <f>ROUND(I312*H312,2)</f>
        <v>0</v>
      </c>
      <c r="K312" s="208" t="s">
        <v>21</v>
      </c>
      <c r="L312" s="46"/>
      <c r="M312" s="213" t="s">
        <v>21</v>
      </c>
      <c r="N312" s="214" t="s">
        <v>47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137</v>
      </c>
      <c r="AT312" s="217" t="s">
        <v>132</v>
      </c>
      <c r="AU312" s="217" t="s">
        <v>86</v>
      </c>
      <c r="AY312" s="19" t="s">
        <v>129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84</v>
      </c>
      <c r="BK312" s="218">
        <f>ROUND(I312*H312,2)</f>
        <v>0</v>
      </c>
      <c r="BL312" s="19" t="s">
        <v>137</v>
      </c>
      <c r="BM312" s="217" t="s">
        <v>1170</v>
      </c>
    </row>
    <row r="313" s="2" customFormat="1">
      <c r="A313" s="40"/>
      <c r="B313" s="41"/>
      <c r="C313" s="42"/>
      <c r="D313" s="219" t="s">
        <v>139</v>
      </c>
      <c r="E313" s="42"/>
      <c r="F313" s="220" t="s">
        <v>1023</v>
      </c>
      <c r="G313" s="42"/>
      <c r="H313" s="42"/>
      <c r="I313" s="221"/>
      <c r="J313" s="42"/>
      <c r="K313" s="42"/>
      <c r="L313" s="46"/>
      <c r="M313" s="222"/>
      <c r="N313" s="223"/>
      <c r="O313" s="86"/>
      <c r="P313" s="86"/>
      <c r="Q313" s="86"/>
      <c r="R313" s="86"/>
      <c r="S313" s="86"/>
      <c r="T313" s="87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9" t="s">
        <v>139</v>
      </c>
      <c r="AU313" s="19" t="s">
        <v>86</v>
      </c>
    </row>
    <row r="314" s="2" customFormat="1" ht="16.5" customHeight="1">
      <c r="A314" s="40"/>
      <c r="B314" s="41"/>
      <c r="C314" s="206" t="s">
        <v>514</v>
      </c>
      <c r="D314" s="206" t="s">
        <v>132</v>
      </c>
      <c r="E314" s="207" t="s">
        <v>648</v>
      </c>
      <c r="F314" s="208" t="s">
        <v>649</v>
      </c>
      <c r="G314" s="209" t="s">
        <v>252</v>
      </c>
      <c r="H314" s="210">
        <v>10</v>
      </c>
      <c r="I314" s="211"/>
      <c r="J314" s="212">
        <f>ROUND(I314*H314,2)</f>
        <v>0</v>
      </c>
      <c r="K314" s="208" t="s">
        <v>21</v>
      </c>
      <c r="L314" s="46"/>
      <c r="M314" s="213" t="s">
        <v>21</v>
      </c>
      <c r="N314" s="214" t="s">
        <v>47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137</v>
      </c>
      <c r="AT314" s="217" t="s">
        <v>132</v>
      </c>
      <c r="AU314" s="217" t="s">
        <v>86</v>
      </c>
      <c r="AY314" s="19" t="s">
        <v>129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84</v>
      </c>
      <c r="BK314" s="218">
        <f>ROUND(I314*H314,2)</f>
        <v>0</v>
      </c>
      <c r="BL314" s="19" t="s">
        <v>137</v>
      </c>
      <c r="BM314" s="217" t="s">
        <v>1171</v>
      </c>
    </row>
    <row r="315" s="2" customFormat="1">
      <c r="A315" s="40"/>
      <c r="B315" s="41"/>
      <c r="C315" s="42"/>
      <c r="D315" s="219" t="s">
        <v>139</v>
      </c>
      <c r="E315" s="42"/>
      <c r="F315" s="220" t="s">
        <v>649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139</v>
      </c>
      <c r="AU315" s="19" t="s">
        <v>86</v>
      </c>
    </row>
    <row r="316" s="2" customFormat="1" ht="16.5" customHeight="1">
      <c r="A316" s="40"/>
      <c r="B316" s="41"/>
      <c r="C316" s="206" t="s">
        <v>518</v>
      </c>
      <c r="D316" s="206" t="s">
        <v>132</v>
      </c>
      <c r="E316" s="207" t="s">
        <v>1026</v>
      </c>
      <c r="F316" s="208" t="s">
        <v>1027</v>
      </c>
      <c r="G316" s="209" t="s">
        <v>252</v>
      </c>
      <c r="H316" s="210">
        <v>8</v>
      </c>
      <c r="I316" s="211"/>
      <c r="J316" s="212">
        <f>ROUND(I316*H316,2)</f>
        <v>0</v>
      </c>
      <c r="K316" s="208" t="s">
        <v>21</v>
      </c>
      <c r="L316" s="46"/>
      <c r="M316" s="213" t="s">
        <v>21</v>
      </c>
      <c r="N316" s="214" t="s">
        <v>47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137</v>
      </c>
      <c r="AT316" s="217" t="s">
        <v>132</v>
      </c>
      <c r="AU316" s="217" t="s">
        <v>86</v>
      </c>
      <c r="AY316" s="19" t="s">
        <v>129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84</v>
      </c>
      <c r="BK316" s="218">
        <f>ROUND(I316*H316,2)</f>
        <v>0</v>
      </c>
      <c r="BL316" s="19" t="s">
        <v>137</v>
      </c>
      <c r="BM316" s="217" t="s">
        <v>1172</v>
      </c>
    </row>
    <row r="317" s="2" customFormat="1">
      <c r="A317" s="40"/>
      <c r="B317" s="41"/>
      <c r="C317" s="42"/>
      <c r="D317" s="219" t="s">
        <v>139</v>
      </c>
      <c r="E317" s="42"/>
      <c r="F317" s="220" t="s">
        <v>1027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139</v>
      </c>
      <c r="AU317" s="19" t="s">
        <v>86</v>
      </c>
    </row>
    <row r="318" s="2" customFormat="1" ht="16.5" customHeight="1">
      <c r="A318" s="40"/>
      <c r="B318" s="41"/>
      <c r="C318" s="206" t="s">
        <v>523</v>
      </c>
      <c r="D318" s="206" t="s">
        <v>132</v>
      </c>
      <c r="E318" s="207" t="s">
        <v>656</v>
      </c>
      <c r="F318" s="208" t="s">
        <v>657</v>
      </c>
      <c r="G318" s="209" t="s">
        <v>252</v>
      </c>
      <c r="H318" s="210">
        <v>22</v>
      </c>
      <c r="I318" s="211"/>
      <c r="J318" s="212">
        <f>ROUND(I318*H318,2)</f>
        <v>0</v>
      </c>
      <c r="K318" s="208" t="s">
        <v>21</v>
      </c>
      <c r="L318" s="46"/>
      <c r="M318" s="213" t="s">
        <v>21</v>
      </c>
      <c r="N318" s="214" t="s">
        <v>47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137</v>
      </c>
      <c r="AT318" s="217" t="s">
        <v>132</v>
      </c>
      <c r="AU318" s="217" t="s">
        <v>86</v>
      </c>
      <c r="AY318" s="19" t="s">
        <v>129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84</v>
      </c>
      <c r="BK318" s="218">
        <f>ROUND(I318*H318,2)</f>
        <v>0</v>
      </c>
      <c r="BL318" s="19" t="s">
        <v>137</v>
      </c>
      <c r="BM318" s="217" t="s">
        <v>1173</v>
      </c>
    </row>
    <row r="319" s="2" customFormat="1">
      <c r="A319" s="40"/>
      <c r="B319" s="41"/>
      <c r="C319" s="42"/>
      <c r="D319" s="219" t="s">
        <v>139</v>
      </c>
      <c r="E319" s="42"/>
      <c r="F319" s="220" t="s">
        <v>657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139</v>
      </c>
      <c r="AU319" s="19" t="s">
        <v>86</v>
      </c>
    </row>
    <row r="320" s="2" customFormat="1" ht="16.5" customHeight="1">
      <c r="A320" s="40"/>
      <c r="B320" s="41"/>
      <c r="C320" s="206" t="s">
        <v>529</v>
      </c>
      <c r="D320" s="206" t="s">
        <v>132</v>
      </c>
      <c r="E320" s="207" t="s">
        <v>660</v>
      </c>
      <c r="F320" s="208" t="s">
        <v>661</v>
      </c>
      <c r="G320" s="209" t="s">
        <v>252</v>
      </c>
      <c r="H320" s="210">
        <v>18</v>
      </c>
      <c r="I320" s="211"/>
      <c r="J320" s="212">
        <f>ROUND(I320*H320,2)</f>
        <v>0</v>
      </c>
      <c r="K320" s="208" t="s">
        <v>21</v>
      </c>
      <c r="L320" s="46"/>
      <c r="M320" s="213" t="s">
        <v>21</v>
      </c>
      <c r="N320" s="214" t="s">
        <v>47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137</v>
      </c>
      <c r="AT320" s="217" t="s">
        <v>132</v>
      </c>
      <c r="AU320" s="217" t="s">
        <v>86</v>
      </c>
      <c r="AY320" s="19" t="s">
        <v>129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84</v>
      </c>
      <c r="BK320" s="218">
        <f>ROUND(I320*H320,2)</f>
        <v>0</v>
      </c>
      <c r="BL320" s="19" t="s">
        <v>137</v>
      </c>
      <c r="BM320" s="217" t="s">
        <v>1174</v>
      </c>
    </row>
    <row r="321" s="2" customFormat="1">
      <c r="A321" s="40"/>
      <c r="B321" s="41"/>
      <c r="C321" s="42"/>
      <c r="D321" s="219" t="s">
        <v>139</v>
      </c>
      <c r="E321" s="42"/>
      <c r="F321" s="220" t="s">
        <v>661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139</v>
      </c>
      <c r="AU321" s="19" t="s">
        <v>86</v>
      </c>
    </row>
    <row r="322" s="2" customFormat="1" ht="16.5" customHeight="1">
      <c r="A322" s="40"/>
      <c r="B322" s="41"/>
      <c r="C322" s="206" t="s">
        <v>534</v>
      </c>
      <c r="D322" s="206" t="s">
        <v>132</v>
      </c>
      <c r="E322" s="207" t="s">
        <v>664</v>
      </c>
      <c r="F322" s="208" t="s">
        <v>665</v>
      </c>
      <c r="G322" s="209" t="s">
        <v>252</v>
      </c>
      <c r="H322" s="210">
        <v>18</v>
      </c>
      <c r="I322" s="211"/>
      <c r="J322" s="212">
        <f>ROUND(I322*H322,2)</f>
        <v>0</v>
      </c>
      <c r="K322" s="208" t="s">
        <v>21</v>
      </c>
      <c r="L322" s="46"/>
      <c r="M322" s="213" t="s">
        <v>21</v>
      </c>
      <c r="N322" s="214" t="s">
        <v>47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137</v>
      </c>
      <c r="AT322" s="217" t="s">
        <v>132</v>
      </c>
      <c r="AU322" s="217" t="s">
        <v>86</v>
      </c>
      <c r="AY322" s="19" t="s">
        <v>129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84</v>
      </c>
      <c r="BK322" s="218">
        <f>ROUND(I322*H322,2)</f>
        <v>0</v>
      </c>
      <c r="BL322" s="19" t="s">
        <v>137</v>
      </c>
      <c r="BM322" s="217" t="s">
        <v>1175</v>
      </c>
    </row>
    <row r="323" s="2" customFormat="1">
      <c r="A323" s="40"/>
      <c r="B323" s="41"/>
      <c r="C323" s="42"/>
      <c r="D323" s="219" t="s">
        <v>139</v>
      </c>
      <c r="E323" s="42"/>
      <c r="F323" s="220" t="s">
        <v>665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139</v>
      </c>
      <c r="AU323" s="19" t="s">
        <v>86</v>
      </c>
    </row>
    <row r="324" s="2" customFormat="1" ht="16.5" customHeight="1">
      <c r="A324" s="40"/>
      <c r="B324" s="41"/>
      <c r="C324" s="206" t="s">
        <v>538</v>
      </c>
      <c r="D324" s="206" t="s">
        <v>132</v>
      </c>
      <c r="E324" s="207" t="s">
        <v>672</v>
      </c>
      <c r="F324" s="208" t="s">
        <v>673</v>
      </c>
      <c r="G324" s="209" t="s">
        <v>252</v>
      </c>
      <c r="H324" s="210">
        <v>7</v>
      </c>
      <c r="I324" s="211"/>
      <c r="J324" s="212">
        <f>ROUND(I324*H324,2)</f>
        <v>0</v>
      </c>
      <c r="K324" s="208" t="s">
        <v>21</v>
      </c>
      <c r="L324" s="46"/>
      <c r="M324" s="213" t="s">
        <v>21</v>
      </c>
      <c r="N324" s="214" t="s">
        <v>47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137</v>
      </c>
      <c r="AT324" s="217" t="s">
        <v>132</v>
      </c>
      <c r="AU324" s="217" t="s">
        <v>86</v>
      </c>
      <c r="AY324" s="19" t="s">
        <v>129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84</v>
      </c>
      <c r="BK324" s="218">
        <f>ROUND(I324*H324,2)</f>
        <v>0</v>
      </c>
      <c r="BL324" s="19" t="s">
        <v>137</v>
      </c>
      <c r="BM324" s="217" t="s">
        <v>1176</v>
      </c>
    </row>
    <row r="325" s="2" customFormat="1">
      <c r="A325" s="40"/>
      <c r="B325" s="41"/>
      <c r="C325" s="42"/>
      <c r="D325" s="219" t="s">
        <v>139</v>
      </c>
      <c r="E325" s="42"/>
      <c r="F325" s="220" t="s">
        <v>673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139</v>
      </c>
      <c r="AU325" s="19" t="s">
        <v>86</v>
      </c>
    </row>
    <row r="326" s="2" customFormat="1" ht="16.5" customHeight="1">
      <c r="A326" s="40"/>
      <c r="B326" s="41"/>
      <c r="C326" s="206" t="s">
        <v>543</v>
      </c>
      <c r="D326" s="206" t="s">
        <v>132</v>
      </c>
      <c r="E326" s="207" t="s">
        <v>676</v>
      </c>
      <c r="F326" s="208" t="s">
        <v>677</v>
      </c>
      <c r="G326" s="209" t="s">
        <v>252</v>
      </c>
      <c r="H326" s="210">
        <v>6</v>
      </c>
      <c r="I326" s="211"/>
      <c r="J326" s="212">
        <f>ROUND(I326*H326,2)</f>
        <v>0</v>
      </c>
      <c r="K326" s="208" t="s">
        <v>21</v>
      </c>
      <c r="L326" s="46"/>
      <c r="M326" s="213" t="s">
        <v>21</v>
      </c>
      <c r="N326" s="214" t="s">
        <v>47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137</v>
      </c>
      <c r="AT326" s="217" t="s">
        <v>132</v>
      </c>
      <c r="AU326" s="217" t="s">
        <v>86</v>
      </c>
      <c r="AY326" s="19" t="s">
        <v>129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84</v>
      </c>
      <c r="BK326" s="218">
        <f>ROUND(I326*H326,2)</f>
        <v>0</v>
      </c>
      <c r="BL326" s="19" t="s">
        <v>137</v>
      </c>
      <c r="BM326" s="217" t="s">
        <v>1177</v>
      </c>
    </row>
    <row r="327" s="2" customFormat="1">
      <c r="A327" s="40"/>
      <c r="B327" s="41"/>
      <c r="C327" s="42"/>
      <c r="D327" s="219" t="s">
        <v>139</v>
      </c>
      <c r="E327" s="42"/>
      <c r="F327" s="220" t="s">
        <v>677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139</v>
      </c>
      <c r="AU327" s="19" t="s">
        <v>86</v>
      </c>
    </row>
    <row r="328" s="2" customFormat="1" ht="16.5" customHeight="1">
      <c r="A328" s="40"/>
      <c r="B328" s="41"/>
      <c r="C328" s="206" t="s">
        <v>547</v>
      </c>
      <c r="D328" s="206" t="s">
        <v>132</v>
      </c>
      <c r="E328" s="207" t="s">
        <v>680</v>
      </c>
      <c r="F328" s="208" t="s">
        <v>681</v>
      </c>
      <c r="G328" s="209" t="s">
        <v>252</v>
      </c>
      <c r="H328" s="210">
        <v>8</v>
      </c>
      <c r="I328" s="211"/>
      <c r="J328" s="212">
        <f>ROUND(I328*H328,2)</f>
        <v>0</v>
      </c>
      <c r="K328" s="208" t="s">
        <v>21</v>
      </c>
      <c r="L328" s="46"/>
      <c r="M328" s="213" t="s">
        <v>21</v>
      </c>
      <c r="N328" s="214" t="s">
        <v>47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137</v>
      </c>
      <c r="AT328" s="217" t="s">
        <v>132</v>
      </c>
      <c r="AU328" s="217" t="s">
        <v>86</v>
      </c>
      <c r="AY328" s="19" t="s">
        <v>129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84</v>
      </c>
      <c r="BK328" s="218">
        <f>ROUND(I328*H328,2)</f>
        <v>0</v>
      </c>
      <c r="BL328" s="19" t="s">
        <v>137</v>
      </c>
      <c r="BM328" s="217" t="s">
        <v>1178</v>
      </c>
    </row>
    <row r="329" s="2" customFormat="1">
      <c r="A329" s="40"/>
      <c r="B329" s="41"/>
      <c r="C329" s="42"/>
      <c r="D329" s="219" t="s">
        <v>139</v>
      </c>
      <c r="E329" s="42"/>
      <c r="F329" s="220" t="s">
        <v>681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139</v>
      </c>
      <c r="AU329" s="19" t="s">
        <v>86</v>
      </c>
    </row>
    <row r="330" s="2" customFormat="1" ht="16.5" customHeight="1">
      <c r="A330" s="40"/>
      <c r="B330" s="41"/>
      <c r="C330" s="206" t="s">
        <v>551</v>
      </c>
      <c r="D330" s="206" t="s">
        <v>132</v>
      </c>
      <c r="E330" s="207" t="s">
        <v>684</v>
      </c>
      <c r="F330" s="208" t="s">
        <v>685</v>
      </c>
      <c r="G330" s="209" t="s">
        <v>252</v>
      </c>
      <c r="H330" s="210">
        <v>12</v>
      </c>
      <c r="I330" s="211"/>
      <c r="J330" s="212">
        <f>ROUND(I330*H330,2)</f>
        <v>0</v>
      </c>
      <c r="K330" s="208" t="s">
        <v>21</v>
      </c>
      <c r="L330" s="46"/>
      <c r="M330" s="213" t="s">
        <v>21</v>
      </c>
      <c r="N330" s="214" t="s">
        <v>47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137</v>
      </c>
      <c r="AT330" s="217" t="s">
        <v>132</v>
      </c>
      <c r="AU330" s="217" t="s">
        <v>86</v>
      </c>
      <c r="AY330" s="19" t="s">
        <v>129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84</v>
      </c>
      <c r="BK330" s="218">
        <f>ROUND(I330*H330,2)</f>
        <v>0</v>
      </c>
      <c r="BL330" s="19" t="s">
        <v>137</v>
      </c>
      <c r="BM330" s="217" t="s">
        <v>1179</v>
      </c>
    </row>
    <row r="331" s="2" customFormat="1">
      <c r="A331" s="40"/>
      <c r="B331" s="41"/>
      <c r="C331" s="42"/>
      <c r="D331" s="219" t="s">
        <v>139</v>
      </c>
      <c r="E331" s="42"/>
      <c r="F331" s="220" t="s">
        <v>685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139</v>
      </c>
      <c r="AU331" s="19" t="s">
        <v>86</v>
      </c>
    </row>
    <row r="332" s="2" customFormat="1" ht="16.5" customHeight="1">
      <c r="A332" s="40"/>
      <c r="B332" s="41"/>
      <c r="C332" s="206" t="s">
        <v>555</v>
      </c>
      <c r="D332" s="206" t="s">
        <v>132</v>
      </c>
      <c r="E332" s="207" t="s">
        <v>1036</v>
      </c>
      <c r="F332" s="208" t="s">
        <v>1037</v>
      </c>
      <c r="G332" s="209" t="s">
        <v>252</v>
      </c>
      <c r="H332" s="210">
        <v>2</v>
      </c>
      <c r="I332" s="211"/>
      <c r="J332" s="212">
        <f>ROUND(I332*H332,2)</f>
        <v>0</v>
      </c>
      <c r="K332" s="208" t="s">
        <v>21</v>
      </c>
      <c r="L332" s="46"/>
      <c r="M332" s="213" t="s">
        <v>21</v>
      </c>
      <c r="N332" s="214" t="s">
        <v>47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137</v>
      </c>
      <c r="AT332" s="217" t="s">
        <v>132</v>
      </c>
      <c r="AU332" s="217" t="s">
        <v>86</v>
      </c>
      <c r="AY332" s="19" t="s">
        <v>129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84</v>
      </c>
      <c r="BK332" s="218">
        <f>ROUND(I332*H332,2)</f>
        <v>0</v>
      </c>
      <c r="BL332" s="19" t="s">
        <v>137</v>
      </c>
      <c r="BM332" s="217" t="s">
        <v>1180</v>
      </c>
    </row>
    <row r="333" s="2" customFormat="1">
      <c r="A333" s="40"/>
      <c r="B333" s="41"/>
      <c r="C333" s="42"/>
      <c r="D333" s="219" t="s">
        <v>139</v>
      </c>
      <c r="E333" s="42"/>
      <c r="F333" s="220" t="s">
        <v>1037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139</v>
      </c>
      <c r="AU333" s="19" t="s">
        <v>86</v>
      </c>
    </row>
    <row r="334" s="2" customFormat="1" ht="16.5" customHeight="1">
      <c r="A334" s="40"/>
      <c r="B334" s="41"/>
      <c r="C334" s="206" t="s">
        <v>559</v>
      </c>
      <c r="D334" s="206" t="s">
        <v>132</v>
      </c>
      <c r="E334" s="207" t="s">
        <v>1039</v>
      </c>
      <c r="F334" s="208" t="s">
        <v>1040</v>
      </c>
      <c r="G334" s="209" t="s">
        <v>252</v>
      </c>
      <c r="H334" s="210">
        <v>1</v>
      </c>
      <c r="I334" s="211"/>
      <c r="J334" s="212">
        <f>ROUND(I334*H334,2)</f>
        <v>0</v>
      </c>
      <c r="K334" s="208" t="s">
        <v>21</v>
      </c>
      <c r="L334" s="46"/>
      <c r="M334" s="213" t="s">
        <v>21</v>
      </c>
      <c r="N334" s="214" t="s">
        <v>47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137</v>
      </c>
      <c r="AT334" s="217" t="s">
        <v>132</v>
      </c>
      <c r="AU334" s="217" t="s">
        <v>86</v>
      </c>
      <c r="AY334" s="19" t="s">
        <v>129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84</v>
      </c>
      <c r="BK334" s="218">
        <f>ROUND(I334*H334,2)</f>
        <v>0</v>
      </c>
      <c r="BL334" s="19" t="s">
        <v>137</v>
      </c>
      <c r="BM334" s="217" t="s">
        <v>1181</v>
      </c>
    </row>
    <row r="335" s="2" customFormat="1">
      <c r="A335" s="40"/>
      <c r="B335" s="41"/>
      <c r="C335" s="42"/>
      <c r="D335" s="219" t="s">
        <v>139</v>
      </c>
      <c r="E335" s="42"/>
      <c r="F335" s="220" t="s">
        <v>1040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139</v>
      </c>
      <c r="AU335" s="19" t="s">
        <v>86</v>
      </c>
    </row>
    <row r="336" s="2" customFormat="1" ht="16.5" customHeight="1">
      <c r="A336" s="40"/>
      <c r="B336" s="41"/>
      <c r="C336" s="206" t="s">
        <v>563</v>
      </c>
      <c r="D336" s="206" t="s">
        <v>132</v>
      </c>
      <c r="E336" s="207" t="s">
        <v>688</v>
      </c>
      <c r="F336" s="208" t="s">
        <v>689</v>
      </c>
      <c r="G336" s="209" t="s">
        <v>252</v>
      </c>
      <c r="H336" s="210">
        <v>99</v>
      </c>
      <c r="I336" s="211"/>
      <c r="J336" s="212">
        <f>ROUND(I336*H336,2)</f>
        <v>0</v>
      </c>
      <c r="K336" s="208" t="s">
        <v>21</v>
      </c>
      <c r="L336" s="46"/>
      <c r="M336" s="213" t="s">
        <v>21</v>
      </c>
      <c r="N336" s="214" t="s">
        <v>47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137</v>
      </c>
      <c r="AT336" s="217" t="s">
        <v>132</v>
      </c>
      <c r="AU336" s="217" t="s">
        <v>86</v>
      </c>
      <c r="AY336" s="19" t="s">
        <v>129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84</v>
      </c>
      <c r="BK336" s="218">
        <f>ROUND(I336*H336,2)</f>
        <v>0</v>
      </c>
      <c r="BL336" s="19" t="s">
        <v>137</v>
      </c>
      <c r="BM336" s="217" t="s">
        <v>1182</v>
      </c>
    </row>
    <row r="337" s="2" customFormat="1">
      <c r="A337" s="40"/>
      <c r="B337" s="41"/>
      <c r="C337" s="42"/>
      <c r="D337" s="219" t="s">
        <v>139</v>
      </c>
      <c r="E337" s="42"/>
      <c r="F337" s="220" t="s">
        <v>689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139</v>
      </c>
      <c r="AU337" s="19" t="s">
        <v>86</v>
      </c>
    </row>
    <row r="338" s="2" customFormat="1" ht="16.5" customHeight="1">
      <c r="A338" s="40"/>
      <c r="B338" s="41"/>
      <c r="C338" s="206" t="s">
        <v>569</v>
      </c>
      <c r="D338" s="206" t="s">
        <v>132</v>
      </c>
      <c r="E338" s="207" t="s">
        <v>692</v>
      </c>
      <c r="F338" s="208" t="s">
        <v>693</v>
      </c>
      <c r="G338" s="209" t="s">
        <v>252</v>
      </c>
      <c r="H338" s="210">
        <v>297</v>
      </c>
      <c r="I338" s="211"/>
      <c r="J338" s="212">
        <f>ROUND(I338*H338,2)</f>
        <v>0</v>
      </c>
      <c r="K338" s="208" t="s">
        <v>21</v>
      </c>
      <c r="L338" s="46"/>
      <c r="M338" s="213" t="s">
        <v>21</v>
      </c>
      <c r="N338" s="214" t="s">
        <v>47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137</v>
      </c>
      <c r="AT338" s="217" t="s">
        <v>132</v>
      </c>
      <c r="AU338" s="217" t="s">
        <v>86</v>
      </c>
      <c r="AY338" s="19" t="s">
        <v>129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84</v>
      </c>
      <c r="BK338" s="218">
        <f>ROUND(I338*H338,2)</f>
        <v>0</v>
      </c>
      <c r="BL338" s="19" t="s">
        <v>137</v>
      </c>
      <c r="BM338" s="217" t="s">
        <v>1183</v>
      </c>
    </row>
    <row r="339" s="2" customFormat="1">
      <c r="A339" s="40"/>
      <c r="B339" s="41"/>
      <c r="C339" s="42"/>
      <c r="D339" s="219" t="s">
        <v>139</v>
      </c>
      <c r="E339" s="42"/>
      <c r="F339" s="220" t="s">
        <v>693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139</v>
      </c>
      <c r="AU339" s="19" t="s">
        <v>86</v>
      </c>
    </row>
    <row r="340" s="2" customFormat="1" ht="16.5" customHeight="1">
      <c r="A340" s="40"/>
      <c r="B340" s="41"/>
      <c r="C340" s="206" t="s">
        <v>576</v>
      </c>
      <c r="D340" s="206" t="s">
        <v>132</v>
      </c>
      <c r="E340" s="207" t="s">
        <v>1044</v>
      </c>
      <c r="F340" s="208" t="s">
        <v>1045</v>
      </c>
      <c r="G340" s="209" t="s">
        <v>252</v>
      </c>
      <c r="H340" s="210">
        <v>1</v>
      </c>
      <c r="I340" s="211"/>
      <c r="J340" s="212">
        <f>ROUND(I340*H340,2)</f>
        <v>0</v>
      </c>
      <c r="K340" s="208" t="s">
        <v>21</v>
      </c>
      <c r="L340" s="46"/>
      <c r="M340" s="213" t="s">
        <v>21</v>
      </c>
      <c r="N340" s="214" t="s">
        <v>47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137</v>
      </c>
      <c r="AT340" s="217" t="s">
        <v>132</v>
      </c>
      <c r="AU340" s="217" t="s">
        <v>86</v>
      </c>
      <c r="AY340" s="19" t="s">
        <v>129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84</v>
      </c>
      <c r="BK340" s="218">
        <f>ROUND(I340*H340,2)</f>
        <v>0</v>
      </c>
      <c r="BL340" s="19" t="s">
        <v>137</v>
      </c>
      <c r="BM340" s="217" t="s">
        <v>1184</v>
      </c>
    </row>
    <row r="341" s="2" customFormat="1">
      <c r="A341" s="40"/>
      <c r="B341" s="41"/>
      <c r="C341" s="42"/>
      <c r="D341" s="219" t="s">
        <v>139</v>
      </c>
      <c r="E341" s="42"/>
      <c r="F341" s="220" t="s">
        <v>1045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139</v>
      </c>
      <c r="AU341" s="19" t="s">
        <v>86</v>
      </c>
    </row>
    <row r="342" s="2" customFormat="1" ht="16.5" customHeight="1">
      <c r="A342" s="40"/>
      <c r="B342" s="41"/>
      <c r="C342" s="206" t="s">
        <v>585</v>
      </c>
      <c r="D342" s="206" t="s">
        <v>132</v>
      </c>
      <c r="E342" s="207" t="s">
        <v>704</v>
      </c>
      <c r="F342" s="208" t="s">
        <v>705</v>
      </c>
      <c r="G342" s="209" t="s">
        <v>216</v>
      </c>
      <c r="H342" s="210">
        <v>885.5</v>
      </c>
      <c r="I342" s="211"/>
      <c r="J342" s="212">
        <f>ROUND(I342*H342,2)</f>
        <v>0</v>
      </c>
      <c r="K342" s="208" t="s">
        <v>21</v>
      </c>
      <c r="L342" s="46"/>
      <c r="M342" s="213" t="s">
        <v>21</v>
      </c>
      <c r="N342" s="214" t="s">
        <v>47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137</v>
      </c>
      <c r="AT342" s="217" t="s">
        <v>132</v>
      </c>
      <c r="AU342" s="217" t="s">
        <v>86</v>
      </c>
      <c r="AY342" s="19" t="s">
        <v>129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84</v>
      </c>
      <c r="BK342" s="218">
        <f>ROUND(I342*H342,2)</f>
        <v>0</v>
      </c>
      <c r="BL342" s="19" t="s">
        <v>137</v>
      </c>
      <c r="BM342" s="217" t="s">
        <v>1185</v>
      </c>
    </row>
    <row r="343" s="2" customFormat="1">
      <c r="A343" s="40"/>
      <c r="B343" s="41"/>
      <c r="C343" s="42"/>
      <c r="D343" s="219" t="s">
        <v>139</v>
      </c>
      <c r="E343" s="42"/>
      <c r="F343" s="220" t="s">
        <v>705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139</v>
      </c>
      <c r="AU343" s="19" t="s">
        <v>86</v>
      </c>
    </row>
    <row r="344" s="2" customFormat="1" ht="16.5" customHeight="1">
      <c r="A344" s="40"/>
      <c r="B344" s="41"/>
      <c r="C344" s="206" t="s">
        <v>619</v>
      </c>
      <c r="D344" s="206" t="s">
        <v>132</v>
      </c>
      <c r="E344" s="207" t="s">
        <v>708</v>
      </c>
      <c r="F344" s="208" t="s">
        <v>709</v>
      </c>
      <c r="G344" s="209" t="s">
        <v>216</v>
      </c>
      <c r="H344" s="210">
        <v>660</v>
      </c>
      <c r="I344" s="211"/>
      <c r="J344" s="212">
        <f>ROUND(I344*H344,2)</f>
        <v>0</v>
      </c>
      <c r="K344" s="208" t="s">
        <v>21</v>
      </c>
      <c r="L344" s="46"/>
      <c r="M344" s="213" t="s">
        <v>21</v>
      </c>
      <c r="N344" s="214" t="s">
        <v>47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137</v>
      </c>
      <c r="AT344" s="217" t="s">
        <v>132</v>
      </c>
      <c r="AU344" s="217" t="s">
        <v>86</v>
      </c>
      <c r="AY344" s="19" t="s">
        <v>129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84</v>
      </c>
      <c r="BK344" s="218">
        <f>ROUND(I344*H344,2)</f>
        <v>0</v>
      </c>
      <c r="BL344" s="19" t="s">
        <v>137</v>
      </c>
      <c r="BM344" s="217" t="s">
        <v>1186</v>
      </c>
    </row>
    <row r="345" s="2" customFormat="1">
      <c r="A345" s="40"/>
      <c r="B345" s="41"/>
      <c r="C345" s="42"/>
      <c r="D345" s="219" t="s">
        <v>139</v>
      </c>
      <c r="E345" s="42"/>
      <c r="F345" s="220" t="s">
        <v>709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139</v>
      </c>
      <c r="AU345" s="19" t="s">
        <v>86</v>
      </c>
    </row>
    <row r="346" s="2" customFormat="1" ht="16.5" customHeight="1">
      <c r="A346" s="40"/>
      <c r="B346" s="41"/>
      <c r="C346" s="206" t="s">
        <v>627</v>
      </c>
      <c r="D346" s="206" t="s">
        <v>132</v>
      </c>
      <c r="E346" s="207" t="s">
        <v>712</v>
      </c>
      <c r="F346" s="208" t="s">
        <v>713</v>
      </c>
      <c r="G346" s="209" t="s">
        <v>216</v>
      </c>
      <c r="H346" s="210">
        <v>150</v>
      </c>
      <c r="I346" s="211"/>
      <c r="J346" s="212">
        <f>ROUND(I346*H346,2)</f>
        <v>0</v>
      </c>
      <c r="K346" s="208" t="s">
        <v>21</v>
      </c>
      <c r="L346" s="46"/>
      <c r="M346" s="213" t="s">
        <v>21</v>
      </c>
      <c r="N346" s="214" t="s">
        <v>47</v>
      </c>
      <c r="O346" s="86"/>
      <c r="P346" s="215">
        <f>O346*H346</f>
        <v>0</v>
      </c>
      <c r="Q346" s="215">
        <v>0</v>
      </c>
      <c r="R346" s="215">
        <f>Q346*H346</f>
        <v>0</v>
      </c>
      <c r="S346" s="215">
        <v>0</v>
      </c>
      <c r="T346" s="21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7" t="s">
        <v>137</v>
      </c>
      <c r="AT346" s="217" t="s">
        <v>132</v>
      </c>
      <c r="AU346" s="217" t="s">
        <v>86</v>
      </c>
      <c r="AY346" s="19" t="s">
        <v>129</v>
      </c>
      <c r="BE346" s="218">
        <f>IF(N346="základní",J346,0)</f>
        <v>0</v>
      </c>
      <c r="BF346" s="218">
        <f>IF(N346="snížená",J346,0)</f>
        <v>0</v>
      </c>
      <c r="BG346" s="218">
        <f>IF(N346="zákl. přenesená",J346,0)</f>
        <v>0</v>
      </c>
      <c r="BH346" s="218">
        <f>IF(N346="sníž. přenesená",J346,0)</f>
        <v>0</v>
      </c>
      <c r="BI346" s="218">
        <f>IF(N346="nulová",J346,0)</f>
        <v>0</v>
      </c>
      <c r="BJ346" s="19" t="s">
        <v>84</v>
      </c>
      <c r="BK346" s="218">
        <f>ROUND(I346*H346,2)</f>
        <v>0</v>
      </c>
      <c r="BL346" s="19" t="s">
        <v>137</v>
      </c>
      <c r="BM346" s="217" t="s">
        <v>1187</v>
      </c>
    </row>
    <row r="347" s="2" customFormat="1">
      <c r="A347" s="40"/>
      <c r="B347" s="41"/>
      <c r="C347" s="42"/>
      <c r="D347" s="219" t="s">
        <v>139</v>
      </c>
      <c r="E347" s="42"/>
      <c r="F347" s="220" t="s">
        <v>713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139</v>
      </c>
      <c r="AU347" s="19" t="s">
        <v>86</v>
      </c>
    </row>
    <row r="348" s="2" customFormat="1" ht="16.5" customHeight="1">
      <c r="A348" s="40"/>
      <c r="B348" s="41"/>
      <c r="C348" s="206" t="s">
        <v>631</v>
      </c>
      <c r="D348" s="206" t="s">
        <v>132</v>
      </c>
      <c r="E348" s="207" t="s">
        <v>716</v>
      </c>
      <c r="F348" s="208" t="s">
        <v>717</v>
      </c>
      <c r="G348" s="209" t="s">
        <v>216</v>
      </c>
      <c r="H348" s="210">
        <v>32</v>
      </c>
      <c r="I348" s="211"/>
      <c r="J348" s="212">
        <f>ROUND(I348*H348,2)</f>
        <v>0</v>
      </c>
      <c r="K348" s="208" t="s">
        <v>21</v>
      </c>
      <c r="L348" s="46"/>
      <c r="M348" s="213" t="s">
        <v>21</v>
      </c>
      <c r="N348" s="214" t="s">
        <v>47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137</v>
      </c>
      <c r="AT348" s="217" t="s">
        <v>132</v>
      </c>
      <c r="AU348" s="217" t="s">
        <v>86</v>
      </c>
      <c r="AY348" s="19" t="s">
        <v>129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84</v>
      </c>
      <c r="BK348" s="218">
        <f>ROUND(I348*H348,2)</f>
        <v>0</v>
      </c>
      <c r="BL348" s="19" t="s">
        <v>137</v>
      </c>
      <c r="BM348" s="217" t="s">
        <v>1188</v>
      </c>
    </row>
    <row r="349" s="2" customFormat="1">
      <c r="A349" s="40"/>
      <c r="B349" s="41"/>
      <c r="C349" s="42"/>
      <c r="D349" s="219" t="s">
        <v>139</v>
      </c>
      <c r="E349" s="42"/>
      <c r="F349" s="220" t="s">
        <v>717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139</v>
      </c>
      <c r="AU349" s="19" t="s">
        <v>86</v>
      </c>
    </row>
    <row r="350" s="2" customFormat="1" ht="16.5" customHeight="1">
      <c r="A350" s="40"/>
      <c r="B350" s="41"/>
      <c r="C350" s="206" t="s">
        <v>635</v>
      </c>
      <c r="D350" s="206" t="s">
        <v>132</v>
      </c>
      <c r="E350" s="207" t="s">
        <v>720</v>
      </c>
      <c r="F350" s="208" t="s">
        <v>721</v>
      </c>
      <c r="G350" s="209" t="s">
        <v>216</v>
      </c>
      <c r="H350" s="210">
        <v>40</v>
      </c>
      <c r="I350" s="211"/>
      <c r="J350" s="212">
        <f>ROUND(I350*H350,2)</f>
        <v>0</v>
      </c>
      <c r="K350" s="208" t="s">
        <v>21</v>
      </c>
      <c r="L350" s="46"/>
      <c r="M350" s="213" t="s">
        <v>21</v>
      </c>
      <c r="N350" s="214" t="s">
        <v>47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137</v>
      </c>
      <c r="AT350" s="217" t="s">
        <v>132</v>
      </c>
      <c r="AU350" s="217" t="s">
        <v>86</v>
      </c>
      <c r="AY350" s="19" t="s">
        <v>129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84</v>
      </c>
      <c r="BK350" s="218">
        <f>ROUND(I350*H350,2)</f>
        <v>0</v>
      </c>
      <c r="BL350" s="19" t="s">
        <v>137</v>
      </c>
      <c r="BM350" s="217" t="s">
        <v>1189</v>
      </c>
    </row>
    <row r="351" s="2" customFormat="1">
      <c r="A351" s="40"/>
      <c r="B351" s="41"/>
      <c r="C351" s="42"/>
      <c r="D351" s="219" t="s">
        <v>139</v>
      </c>
      <c r="E351" s="42"/>
      <c r="F351" s="220" t="s">
        <v>721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139</v>
      </c>
      <c r="AU351" s="19" t="s">
        <v>86</v>
      </c>
    </row>
    <row r="352" s="2" customFormat="1" ht="16.5" customHeight="1">
      <c r="A352" s="40"/>
      <c r="B352" s="41"/>
      <c r="C352" s="206" t="s">
        <v>639</v>
      </c>
      <c r="D352" s="206" t="s">
        <v>132</v>
      </c>
      <c r="E352" s="207" t="s">
        <v>724</v>
      </c>
      <c r="F352" s="208" t="s">
        <v>725</v>
      </c>
      <c r="G352" s="209" t="s">
        <v>507</v>
      </c>
      <c r="H352" s="210">
        <v>64</v>
      </c>
      <c r="I352" s="211"/>
      <c r="J352" s="212">
        <f>ROUND(I352*H352,2)</f>
        <v>0</v>
      </c>
      <c r="K352" s="208" t="s">
        <v>21</v>
      </c>
      <c r="L352" s="46"/>
      <c r="M352" s="213" t="s">
        <v>21</v>
      </c>
      <c r="N352" s="214" t="s">
        <v>47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137</v>
      </c>
      <c r="AT352" s="217" t="s">
        <v>132</v>
      </c>
      <c r="AU352" s="217" t="s">
        <v>86</v>
      </c>
      <c r="AY352" s="19" t="s">
        <v>129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84</v>
      </c>
      <c r="BK352" s="218">
        <f>ROUND(I352*H352,2)</f>
        <v>0</v>
      </c>
      <c r="BL352" s="19" t="s">
        <v>137</v>
      </c>
      <c r="BM352" s="217" t="s">
        <v>1190</v>
      </c>
    </row>
    <row r="353" s="2" customFormat="1">
      <c r="A353" s="40"/>
      <c r="B353" s="41"/>
      <c r="C353" s="42"/>
      <c r="D353" s="219" t="s">
        <v>139</v>
      </c>
      <c r="E353" s="42"/>
      <c r="F353" s="220" t="s">
        <v>725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139</v>
      </c>
      <c r="AU353" s="19" t="s">
        <v>86</v>
      </c>
    </row>
    <row r="354" s="2" customFormat="1" ht="16.5" customHeight="1">
      <c r="A354" s="40"/>
      <c r="B354" s="41"/>
      <c r="C354" s="206" t="s">
        <v>643</v>
      </c>
      <c r="D354" s="206" t="s">
        <v>132</v>
      </c>
      <c r="E354" s="207" t="s">
        <v>728</v>
      </c>
      <c r="F354" s="208" t="s">
        <v>729</v>
      </c>
      <c r="G354" s="209" t="s">
        <v>507</v>
      </c>
      <c r="H354" s="210">
        <v>214.00700000000001</v>
      </c>
      <c r="I354" s="211"/>
      <c r="J354" s="212">
        <f>ROUND(I354*H354,2)</f>
        <v>0</v>
      </c>
      <c r="K354" s="208" t="s">
        <v>21</v>
      </c>
      <c r="L354" s="46"/>
      <c r="M354" s="213" t="s">
        <v>21</v>
      </c>
      <c r="N354" s="214" t="s">
        <v>47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137</v>
      </c>
      <c r="AT354" s="217" t="s">
        <v>132</v>
      </c>
      <c r="AU354" s="217" t="s">
        <v>86</v>
      </c>
      <c r="AY354" s="19" t="s">
        <v>129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84</v>
      </c>
      <c r="BK354" s="218">
        <f>ROUND(I354*H354,2)</f>
        <v>0</v>
      </c>
      <c r="BL354" s="19" t="s">
        <v>137</v>
      </c>
      <c r="BM354" s="217" t="s">
        <v>1191</v>
      </c>
    </row>
    <row r="355" s="2" customFormat="1">
      <c r="A355" s="40"/>
      <c r="B355" s="41"/>
      <c r="C355" s="42"/>
      <c r="D355" s="219" t="s">
        <v>139</v>
      </c>
      <c r="E355" s="42"/>
      <c r="F355" s="220" t="s">
        <v>729</v>
      </c>
      <c r="G355" s="42"/>
      <c r="H355" s="42"/>
      <c r="I355" s="221"/>
      <c r="J355" s="42"/>
      <c r="K355" s="42"/>
      <c r="L355" s="46"/>
      <c r="M355" s="222"/>
      <c r="N355" s="223"/>
      <c r="O355" s="86"/>
      <c r="P355" s="86"/>
      <c r="Q355" s="86"/>
      <c r="R355" s="86"/>
      <c r="S355" s="86"/>
      <c r="T355" s="87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T355" s="19" t="s">
        <v>139</v>
      </c>
      <c r="AU355" s="19" t="s">
        <v>86</v>
      </c>
    </row>
    <row r="356" s="2" customFormat="1" ht="16.5" customHeight="1">
      <c r="A356" s="40"/>
      <c r="B356" s="41"/>
      <c r="C356" s="206" t="s">
        <v>647</v>
      </c>
      <c r="D356" s="206" t="s">
        <v>132</v>
      </c>
      <c r="E356" s="207" t="s">
        <v>1054</v>
      </c>
      <c r="F356" s="208" t="s">
        <v>733</v>
      </c>
      <c r="G356" s="209" t="s">
        <v>526</v>
      </c>
      <c r="H356" s="259"/>
      <c r="I356" s="211"/>
      <c r="J356" s="212">
        <f>ROUND(I356*H356,2)</f>
        <v>0</v>
      </c>
      <c r="K356" s="208" t="s">
        <v>21</v>
      </c>
      <c r="L356" s="46"/>
      <c r="M356" s="213" t="s">
        <v>21</v>
      </c>
      <c r="N356" s="214" t="s">
        <v>47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137</v>
      </c>
      <c r="AT356" s="217" t="s">
        <v>132</v>
      </c>
      <c r="AU356" s="217" t="s">
        <v>86</v>
      </c>
      <c r="AY356" s="19" t="s">
        <v>129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84</v>
      </c>
      <c r="BK356" s="218">
        <f>ROUND(I356*H356,2)</f>
        <v>0</v>
      </c>
      <c r="BL356" s="19" t="s">
        <v>137</v>
      </c>
      <c r="BM356" s="217" t="s">
        <v>1192</v>
      </c>
    </row>
    <row r="357" s="2" customFormat="1">
      <c r="A357" s="40"/>
      <c r="B357" s="41"/>
      <c r="C357" s="42"/>
      <c r="D357" s="219" t="s">
        <v>139</v>
      </c>
      <c r="E357" s="42"/>
      <c r="F357" s="220" t="s">
        <v>733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139</v>
      </c>
      <c r="AU357" s="19" t="s">
        <v>86</v>
      </c>
    </row>
    <row r="358" s="2" customFormat="1" ht="16.5" customHeight="1">
      <c r="A358" s="40"/>
      <c r="B358" s="41"/>
      <c r="C358" s="206" t="s">
        <v>651</v>
      </c>
      <c r="D358" s="206" t="s">
        <v>132</v>
      </c>
      <c r="E358" s="207" t="s">
        <v>736</v>
      </c>
      <c r="F358" s="208" t="s">
        <v>737</v>
      </c>
      <c r="G358" s="209" t="s">
        <v>252</v>
      </c>
      <c r="H358" s="210">
        <v>1</v>
      </c>
      <c r="I358" s="211"/>
      <c r="J358" s="212">
        <f>ROUND(I358*H358,2)</f>
        <v>0</v>
      </c>
      <c r="K358" s="208" t="s">
        <v>21</v>
      </c>
      <c r="L358" s="46"/>
      <c r="M358" s="213" t="s">
        <v>21</v>
      </c>
      <c r="N358" s="214" t="s">
        <v>47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137</v>
      </c>
      <c r="AT358" s="217" t="s">
        <v>132</v>
      </c>
      <c r="AU358" s="217" t="s">
        <v>86</v>
      </c>
      <c r="AY358" s="19" t="s">
        <v>129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84</v>
      </c>
      <c r="BK358" s="218">
        <f>ROUND(I358*H358,2)</f>
        <v>0</v>
      </c>
      <c r="BL358" s="19" t="s">
        <v>137</v>
      </c>
      <c r="BM358" s="217" t="s">
        <v>1193</v>
      </c>
    </row>
    <row r="359" s="2" customFormat="1">
      <c r="A359" s="40"/>
      <c r="B359" s="41"/>
      <c r="C359" s="42"/>
      <c r="D359" s="219" t="s">
        <v>139</v>
      </c>
      <c r="E359" s="42"/>
      <c r="F359" s="220" t="s">
        <v>737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139</v>
      </c>
      <c r="AU359" s="19" t="s">
        <v>86</v>
      </c>
    </row>
    <row r="360" s="2" customFormat="1" ht="16.5" customHeight="1">
      <c r="A360" s="40"/>
      <c r="B360" s="41"/>
      <c r="C360" s="206" t="s">
        <v>655</v>
      </c>
      <c r="D360" s="206" t="s">
        <v>132</v>
      </c>
      <c r="E360" s="207" t="s">
        <v>1057</v>
      </c>
      <c r="F360" s="208" t="s">
        <v>741</v>
      </c>
      <c r="G360" s="209" t="s">
        <v>526</v>
      </c>
      <c r="H360" s="259"/>
      <c r="I360" s="211"/>
      <c r="J360" s="212">
        <f>ROUND(I360*H360,2)</f>
        <v>0</v>
      </c>
      <c r="K360" s="208" t="s">
        <v>21</v>
      </c>
      <c r="L360" s="46"/>
      <c r="M360" s="213" t="s">
        <v>21</v>
      </c>
      <c r="N360" s="214" t="s">
        <v>47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137</v>
      </c>
      <c r="AT360" s="217" t="s">
        <v>132</v>
      </c>
      <c r="AU360" s="217" t="s">
        <v>86</v>
      </c>
      <c r="AY360" s="19" t="s">
        <v>129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84</v>
      </c>
      <c r="BK360" s="218">
        <f>ROUND(I360*H360,2)</f>
        <v>0</v>
      </c>
      <c r="BL360" s="19" t="s">
        <v>137</v>
      </c>
      <c r="BM360" s="217" t="s">
        <v>1194</v>
      </c>
    </row>
    <row r="361" s="2" customFormat="1">
      <c r="A361" s="40"/>
      <c r="B361" s="41"/>
      <c r="C361" s="42"/>
      <c r="D361" s="219" t="s">
        <v>139</v>
      </c>
      <c r="E361" s="42"/>
      <c r="F361" s="220" t="s">
        <v>741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139</v>
      </c>
      <c r="AU361" s="19" t="s">
        <v>86</v>
      </c>
    </row>
    <row r="362" s="2" customFormat="1" ht="16.5" customHeight="1">
      <c r="A362" s="40"/>
      <c r="B362" s="41"/>
      <c r="C362" s="206" t="s">
        <v>659</v>
      </c>
      <c r="D362" s="206" t="s">
        <v>132</v>
      </c>
      <c r="E362" s="207" t="s">
        <v>744</v>
      </c>
      <c r="F362" s="208" t="s">
        <v>745</v>
      </c>
      <c r="G362" s="209" t="s">
        <v>252</v>
      </c>
      <c r="H362" s="210">
        <v>1</v>
      </c>
      <c r="I362" s="211"/>
      <c r="J362" s="212">
        <f>ROUND(I362*H362,2)</f>
        <v>0</v>
      </c>
      <c r="K362" s="208" t="s">
        <v>21</v>
      </c>
      <c r="L362" s="46"/>
      <c r="M362" s="213" t="s">
        <v>21</v>
      </c>
      <c r="N362" s="214" t="s">
        <v>47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137</v>
      </c>
      <c r="AT362" s="217" t="s">
        <v>132</v>
      </c>
      <c r="AU362" s="217" t="s">
        <v>86</v>
      </c>
      <c r="AY362" s="19" t="s">
        <v>129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84</v>
      </c>
      <c r="BK362" s="218">
        <f>ROUND(I362*H362,2)</f>
        <v>0</v>
      </c>
      <c r="BL362" s="19" t="s">
        <v>137</v>
      </c>
      <c r="BM362" s="217" t="s">
        <v>1195</v>
      </c>
    </row>
    <row r="363" s="2" customFormat="1">
      <c r="A363" s="40"/>
      <c r="B363" s="41"/>
      <c r="C363" s="42"/>
      <c r="D363" s="219" t="s">
        <v>139</v>
      </c>
      <c r="E363" s="42"/>
      <c r="F363" s="220" t="s">
        <v>745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139</v>
      </c>
      <c r="AU363" s="19" t="s">
        <v>86</v>
      </c>
    </row>
    <row r="364" s="2" customFormat="1" ht="16.5" customHeight="1">
      <c r="A364" s="40"/>
      <c r="B364" s="41"/>
      <c r="C364" s="206" t="s">
        <v>663</v>
      </c>
      <c r="D364" s="206" t="s">
        <v>132</v>
      </c>
      <c r="E364" s="207" t="s">
        <v>748</v>
      </c>
      <c r="F364" s="208" t="s">
        <v>749</v>
      </c>
      <c r="G364" s="209" t="s">
        <v>507</v>
      </c>
      <c r="H364" s="210">
        <v>2</v>
      </c>
      <c r="I364" s="211"/>
      <c r="J364" s="212">
        <f>ROUND(I364*H364,2)</f>
        <v>0</v>
      </c>
      <c r="K364" s="208" t="s">
        <v>21</v>
      </c>
      <c r="L364" s="46"/>
      <c r="M364" s="213" t="s">
        <v>21</v>
      </c>
      <c r="N364" s="214" t="s">
        <v>47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137</v>
      </c>
      <c r="AT364" s="217" t="s">
        <v>132</v>
      </c>
      <c r="AU364" s="217" t="s">
        <v>86</v>
      </c>
      <c r="AY364" s="19" t="s">
        <v>129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84</v>
      </c>
      <c r="BK364" s="218">
        <f>ROUND(I364*H364,2)</f>
        <v>0</v>
      </c>
      <c r="BL364" s="19" t="s">
        <v>137</v>
      </c>
      <c r="BM364" s="217" t="s">
        <v>1196</v>
      </c>
    </row>
    <row r="365" s="2" customFormat="1">
      <c r="A365" s="40"/>
      <c r="B365" s="41"/>
      <c r="C365" s="42"/>
      <c r="D365" s="219" t="s">
        <v>139</v>
      </c>
      <c r="E365" s="42"/>
      <c r="F365" s="220" t="s">
        <v>749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139</v>
      </c>
      <c r="AU365" s="19" t="s">
        <v>86</v>
      </c>
    </row>
    <row r="366" s="2" customFormat="1" ht="16.5" customHeight="1">
      <c r="A366" s="40"/>
      <c r="B366" s="41"/>
      <c r="C366" s="206" t="s">
        <v>667</v>
      </c>
      <c r="D366" s="206" t="s">
        <v>132</v>
      </c>
      <c r="E366" s="207" t="s">
        <v>752</v>
      </c>
      <c r="F366" s="208" t="s">
        <v>753</v>
      </c>
      <c r="G366" s="209" t="s">
        <v>507</v>
      </c>
      <c r="H366" s="210">
        <v>10</v>
      </c>
      <c r="I366" s="211"/>
      <c r="J366" s="212">
        <f>ROUND(I366*H366,2)</f>
        <v>0</v>
      </c>
      <c r="K366" s="208" t="s">
        <v>21</v>
      </c>
      <c r="L366" s="46"/>
      <c r="M366" s="213" t="s">
        <v>21</v>
      </c>
      <c r="N366" s="214" t="s">
        <v>47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137</v>
      </c>
      <c r="AT366" s="217" t="s">
        <v>132</v>
      </c>
      <c r="AU366" s="217" t="s">
        <v>86</v>
      </c>
      <c r="AY366" s="19" t="s">
        <v>129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84</v>
      </c>
      <c r="BK366" s="218">
        <f>ROUND(I366*H366,2)</f>
        <v>0</v>
      </c>
      <c r="BL366" s="19" t="s">
        <v>137</v>
      </c>
      <c r="BM366" s="217" t="s">
        <v>1197</v>
      </c>
    </row>
    <row r="367" s="2" customFormat="1">
      <c r="A367" s="40"/>
      <c r="B367" s="41"/>
      <c r="C367" s="42"/>
      <c r="D367" s="219" t="s">
        <v>139</v>
      </c>
      <c r="E367" s="42"/>
      <c r="F367" s="220" t="s">
        <v>753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139</v>
      </c>
      <c r="AU367" s="19" t="s">
        <v>86</v>
      </c>
    </row>
    <row r="368" s="12" customFormat="1" ht="22.8" customHeight="1">
      <c r="A368" s="12"/>
      <c r="B368" s="190"/>
      <c r="C368" s="191"/>
      <c r="D368" s="192" t="s">
        <v>75</v>
      </c>
      <c r="E368" s="204" t="s">
        <v>755</v>
      </c>
      <c r="F368" s="204" t="s">
        <v>756</v>
      </c>
      <c r="G368" s="191"/>
      <c r="H368" s="191"/>
      <c r="I368" s="194"/>
      <c r="J368" s="205">
        <f>BK368</f>
        <v>0</v>
      </c>
      <c r="K368" s="191"/>
      <c r="L368" s="196"/>
      <c r="M368" s="197"/>
      <c r="N368" s="198"/>
      <c r="O368" s="198"/>
      <c r="P368" s="199">
        <f>SUM(P369:P629)</f>
        <v>0</v>
      </c>
      <c r="Q368" s="198"/>
      <c r="R368" s="199">
        <f>SUM(R369:R629)</f>
        <v>4.8918639000000006</v>
      </c>
      <c r="S368" s="198"/>
      <c r="T368" s="200">
        <f>SUM(T369:T629)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1" t="s">
        <v>86</v>
      </c>
      <c r="AT368" s="202" t="s">
        <v>75</v>
      </c>
      <c r="AU368" s="202" t="s">
        <v>84</v>
      </c>
      <c r="AY368" s="201" t="s">
        <v>129</v>
      </c>
      <c r="BK368" s="203">
        <f>SUM(BK369:BK629)</f>
        <v>0</v>
      </c>
    </row>
    <row r="369" s="2" customFormat="1" ht="16.5" customHeight="1">
      <c r="A369" s="40"/>
      <c r="B369" s="41"/>
      <c r="C369" s="206" t="s">
        <v>671</v>
      </c>
      <c r="D369" s="206" t="s">
        <v>132</v>
      </c>
      <c r="E369" s="207" t="s">
        <v>758</v>
      </c>
      <c r="F369" s="208" t="s">
        <v>759</v>
      </c>
      <c r="G369" s="209" t="s">
        <v>156</v>
      </c>
      <c r="H369" s="210">
        <v>341.49000000000001</v>
      </c>
      <c r="I369" s="211"/>
      <c r="J369" s="212">
        <f>ROUND(I369*H369,2)</f>
        <v>0</v>
      </c>
      <c r="K369" s="208" t="s">
        <v>136</v>
      </c>
      <c r="L369" s="46"/>
      <c r="M369" s="213" t="s">
        <v>21</v>
      </c>
      <c r="N369" s="214" t="s">
        <v>47</v>
      </c>
      <c r="O369" s="86"/>
      <c r="P369" s="215">
        <f>O369*H369</f>
        <v>0</v>
      </c>
      <c r="Q369" s="215">
        <v>0.013860000000000001</v>
      </c>
      <c r="R369" s="215">
        <f>Q369*H369</f>
        <v>4.7330514000000008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241</v>
      </c>
      <c r="AT369" s="217" t="s">
        <v>132</v>
      </c>
      <c r="AU369" s="217" t="s">
        <v>86</v>
      </c>
      <c r="AY369" s="19" t="s">
        <v>129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84</v>
      </c>
      <c r="BK369" s="218">
        <f>ROUND(I369*H369,2)</f>
        <v>0</v>
      </c>
      <c r="BL369" s="19" t="s">
        <v>241</v>
      </c>
      <c r="BM369" s="217" t="s">
        <v>760</v>
      </c>
    </row>
    <row r="370" s="2" customFormat="1">
      <c r="A370" s="40"/>
      <c r="B370" s="41"/>
      <c r="C370" s="42"/>
      <c r="D370" s="219" t="s">
        <v>139</v>
      </c>
      <c r="E370" s="42"/>
      <c r="F370" s="220" t="s">
        <v>761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139</v>
      </c>
      <c r="AU370" s="19" t="s">
        <v>86</v>
      </c>
    </row>
    <row r="371" s="2" customFormat="1">
      <c r="A371" s="40"/>
      <c r="B371" s="41"/>
      <c r="C371" s="42"/>
      <c r="D371" s="224" t="s">
        <v>141</v>
      </c>
      <c r="E371" s="42"/>
      <c r="F371" s="225" t="s">
        <v>762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141</v>
      </c>
      <c r="AU371" s="19" t="s">
        <v>86</v>
      </c>
    </row>
    <row r="372" s="13" customFormat="1">
      <c r="A372" s="13"/>
      <c r="B372" s="226"/>
      <c r="C372" s="227"/>
      <c r="D372" s="219" t="s">
        <v>160</v>
      </c>
      <c r="E372" s="228" t="s">
        <v>21</v>
      </c>
      <c r="F372" s="229" t="s">
        <v>168</v>
      </c>
      <c r="G372" s="227"/>
      <c r="H372" s="228" t="s">
        <v>21</v>
      </c>
      <c r="I372" s="230"/>
      <c r="J372" s="227"/>
      <c r="K372" s="227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160</v>
      </c>
      <c r="AU372" s="235" t="s">
        <v>86</v>
      </c>
      <c r="AV372" s="13" t="s">
        <v>84</v>
      </c>
      <c r="AW372" s="13" t="s">
        <v>36</v>
      </c>
      <c r="AX372" s="13" t="s">
        <v>76</v>
      </c>
      <c r="AY372" s="235" t="s">
        <v>129</v>
      </c>
    </row>
    <row r="373" s="14" customFormat="1">
      <c r="A373" s="14"/>
      <c r="B373" s="236"/>
      <c r="C373" s="237"/>
      <c r="D373" s="219" t="s">
        <v>160</v>
      </c>
      <c r="E373" s="238" t="s">
        <v>21</v>
      </c>
      <c r="F373" s="239" t="s">
        <v>167</v>
      </c>
      <c r="G373" s="237"/>
      <c r="H373" s="240">
        <v>17.600000000000001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6" t="s">
        <v>160</v>
      </c>
      <c r="AU373" s="246" t="s">
        <v>86</v>
      </c>
      <c r="AV373" s="14" t="s">
        <v>86</v>
      </c>
      <c r="AW373" s="14" t="s">
        <v>36</v>
      </c>
      <c r="AX373" s="14" t="s">
        <v>76</v>
      </c>
      <c r="AY373" s="246" t="s">
        <v>129</v>
      </c>
    </row>
    <row r="374" s="13" customFormat="1">
      <c r="A374" s="13"/>
      <c r="B374" s="226"/>
      <c r="C374" s="227"/>
      <c r="D374" s="219" t="s">
        <v>160</v>
      </c>
      <c r="E374" s="228" t="s">
        <v>21</v>
      </c>
      <c r="F374" s="229" t="s">
        <v>168</v>
      </c>
      <c r="G374" s="227"/>
      <c r="H374" s="228" t="s">
        <v>21</v>
      </c>
      <c r="I374" s="230"/>
      <c r="J374" s="227"/>
      <c r="K374" s="227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160</v>
      </c>
      <c r="AU374" s="235" t="s">
        <v>86</v>
      </c>
      <c r="AV374" s="13" t="s">
        <v>84</v>
      </c>
      <c r="AW374" s="13" t="s">
        <v>36</v>
      </c>
      <c r="AX374" s="13" t="s">
        <v>76</v>
      </c>
      <c r="AY374" s="235" t="s">
        <v>129</v>
      </c>
    </row>
    <row r="375" s="14" customFormat="1">
      <c r="A375" s="14"/>
      <c r="B375" s="236"/>
      <c r="C375" s="237"/>
      <c r="D375" s="219" t="s">
        <v>160</v>
      </c>
      <c r="E375" s="238" t="s">
        <v>21</v>
      </c>
      <c r="F375" s="239" t="s">
        <v>871</v>
      </c>
      <c r="G375" s="237"/>
      <c r="H375" s="240">
        <v>16.989999999999998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160</v>
      </c>
      <c r="AU375" s="246" t="s">
        <v>86</v>
      </c>
      <c r="AV375" s="14" t="s">
        <v>86</v>
      </c>
      <c r="AW375" s="14" t="s">
        <v>36</v>
      </c>
      <c r="AX375" s="14" t="s">
        <v>76</v>
      </c>
      <c r="AY375" s="246" t="s">
        <v>129</v>
      </c>
    </row>
    <row r="376" s="13" customFormat="1">
      <c r="A376" s="13"/>
      <c r="B376" s="226"/>
      <c r="C376" s="227"/>
      <c r="D376" s="219" t="s">
        <v>160</v>
      </c>
      <c r="E376" s="228" t="s">
        <v>21</v>
      </c>
      <c r="F376" s="229" t="s">
        <v>168</v>
      </c>
      <c r="G376" s="227"/>
      <c r="H376" s="228" t="s">
        <v>21</v>
      </c>
      <c r="I376" s="230"/>
      <c r="J376" s="227"/>
      <c r="K376" s="227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160</v>
      </c>
      <c r="AU376" s="235" t="s">
        <v>86</v>
      </c>
      <c r="AV376" s="13" t="s">
        <v>84</v>
      </c>
      <c r="AW376" s="13" t="s">
        <v>36</v>
      </c>
      <c r="AX376" s="13" t="s">
        <v>76</v>
      </c>
      <c r="AY376" s="235" t="s">
        <v>129</v>
      </c>
    </row>
    <row r="377" s="14" customFormat="1">
      <c r="A377" s="14"/>
      <c r="B377" s="236"/>
      <c r="C377" s="237"/>
      <c r="D377" s="219" t="s">
        <v>160</v>
      </c>
      <c r="E377" s="238" t="s">
        <v>21</v>
      </c>
      <c r="F377" s="239" t="s">
        <v>872</v>
      </c>
      <c r="G377" s="237"/>
      <c r="H377" s="240">
        <v>14.92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160</v>
      </c>
      <c r="AU377" s="246" t="s">
        <v>86</v>
      </c>
      <c r="AV377" s="14" t="s">
        <v>86</v>
      </c>
      <c r="AW377" s="14" t="s">
        <v>36</v>
      </c>
      <c r="AX377" s="14" t="s">
        <v>76</v>
      </c>
      <c r="AY377" s="246" t="s">
        <v>129</v>
      </c>
    </row>
    <row r="378" s="13" customFormat="1">
      <c r="A378" s="13"/>
      <c r="B378" s="226"/>
      <c r="C378" s="227"/>
      <c r="D378" s="219" t="s">
        <v>160</v>
      </c>
      <c r="E378" s="228" t="s">
        <v>21</v>
      </c>
      <c r="F378" s="229" t="s">
        <v>163</v>
      </c>
      <c r="G378" s="227"/>
      <c r="H378" s="228" t="s">
        <v>21</v>
      </c>
      <c r="I378" s="230"/>
      <c r="J378" s="227"/>
      <c r="K378" s="227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160</v>
      </c>
      <c r="AU378" s="235" t="s">
        <v>86</v>
      </c>
      <c r="AV378" s="13" t="s">
        <v>84</v>
      </c>
      <c r="AW378" s="13" t="s">
        <v>36</v>
      </c>
      <c r="AX378" s="13" t="s">
        <v>76</v>
      </c>
      <c r="AY378" s="235" t="s">
        <v>129</v>
      </c>
    </row>
    <row r="379" s="14" customFormat="1">
      <c r="A379" s="14"/>
      <c r="B379" s="236"/>
      <c r="C379" s="237"/>
      <c r="D379" s="219" t="s">
        <v>160</v>
      </c>
      <c r="E379" s="238" t="s">
        <v>21</v>
      </c>
      <c r="F379" s="239" t="s">
        <v>873</v>
      </c>
      <c r="G379" s="237"/>
      <c r="H379" s="240">
        <v>8.5999999999999996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160</v>
      </c>
      <c r="AU379" s="246" t="s">
        <v>86</v>
      </c>
      <c r="AV379" s="14" t="s">
        <v>86</v>
      </c>
      <c r="AW379" s="14" t="s">
        <v>36</v>
      </c>
      <c r="AX379" s="14" t="s">
        <v>76</v>
      </c>
      <c r="AY379" s="246" t="s">
        <v>129</v>
      </c>
    </row>
    <row r="380" s="13" customFormat="1">
      <c r="A380" s="13"/>
      <c r="B380" s="226"/>
      <c r="C380" s="227"/>
      <c r="D380" s="219" t="s">
        <v>160</v>
      </c>
      <c r="E380" s="228" t="s">
        <v>21</v>
      </c>
      <c r="F380" s="229" t="s">
        <v>163</v>
      </c>
      <c r="G380" s="227"/>
      <c r="H380" s="228" t="s">
        <v>21</v>
      </c>
      <c r="I380" s="230"/>
      <c r="J380" s="227"/>
      <c r="K380" s="227"/>
      <c r="L380" s="231"/>
      <c r="M380" s="232"/>
      <c r="N380" s="233"/>
      <c r="O380" s="233"/>
      <c r="P380" s="233"/>
      <c r="Q380" s="233"/>
      <c r="R380" s="233"/>
      <c r="S380" s="233"/>
      <c r="T380" s="23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5" t="s">
        <v>160</v>
      </c>
      <c r="AU380" s="235" t="s">
        <v>86</v>
      </c>
      <c r="AV380" s="13" t="s">
        <v>84</v>
      </c>
      <c r="AW380" s="13" t="s">
        <v>36</v>
      </c>
      <c r="AX380" s="13" t="s">
        <v>76</v>
      </c>
      <c r="AY380" s="235" t="s">
        <v>129</v>
      </c>
    </row>
    <row r="381" s="14" customFormat="1">
      <c r="A381" s="14"/>
      <c r="B381" s="236"/>
      <c r="C381" s="237"/>
      <c r="D381" s="219" t="s">
        <v>160</v>
      </c>
      <c r="E381" s="238" t="s">
        <v>21</v>
      </c>
      <c r="F381" s="239" t="s">
        <v>874</v>
      </c>
      <c r="G381" s="237"/>
      <c r="H381" s="240">
        <v>6.7599999999999998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6" t="s">
        <v>160</v>
      </c>
      <c r="AU381" s="246" t="s">
        <v>86</v>
      </c>
      <c r="AV381" s="14" t="s">
        <v>86</v>
      </c>
      <c r="AW381" s="14" t="s">
        <v>36</v>
      </c>
      <c r="AX381" s="14" t="s">
        <v>76</v>
      </c>
      <c r="AY381" s="246" t="s">
        <v>129</v>
      </c>
    </row>
    <row r="382" s="13" customFormat="1">
      <c r="A382" s="13"/>
      <c r="B382" s="226"/>
      <c r="C382" s="227"/>
      <c r="D382" s="219" t="s">
        <v>160</v>
      </c>
      <c r="E382" s="228" t="s">
        <v>21</v>
      </c>
      <c r="F382" s="229" t="s">
        <v>875</v>
      </c>
      <c r="G382" s="227"/>
      <c r="H382" s="228" t="s">
        <v>21</v>
      </c>
      <c r="I382" s="230"/>
      <c r="J382" s="227"/>
      <c r="K382" s="227"/>
      <c r="L382" s="231"/>
      <c r="M382" s="232"/>
      <c r="N382" s="233"/>
      <c r="O382" s="233"/>
      <c r="P382" s="233"/>
      <c r="Q382" s="233"/>
      <c r="R382" s="233"/>
      <c r="S382" s="233"/>
      <c r="T382" s="234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5" t="s">
        <v>160</v>
      </c>
      <c r="AU382" s="235" t="s">
        <v>86</v>
      </c>
      <c r="AV382" s="13" t="s">
        <v>84</v>
      </c>
      <c r="AW382" s="13" t="s">
        <v>36</v>
      </c>
      <c r="AX382" s="13" t="s">
        <v>76</v>
      </c>
      <c r="AY382" s="235" t="s">
        <v>129</v>
      </c>
    </row>
    <row r="383" s="14" customFormat="1">
      <c r="A383" s="14"/>
      <c r="B383" s="236"/>
      <c r="C383" s="237"/>
      <c r="D383" s="219" t="s">
        <v>160</v>
      </c>
      <c r="E383" s="238" t="s">
        <v>21</v>
      </c>
      <c r="F383" s="239" t="s">
        <v>876</v>
      </c>
      <c r="G383" s="237"/>
      <c r="H383" s="240">
        <v>17.719999999999999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6" t="s">
        <v>160</v>
      </c>
      <c r="AU383" s="246" t="s">
        <v>86</v>
      </c>
      <c r="AV383" s="14" t="s">
        <v>86</v>
      </c>
      <c r="AW383" s="14" t="s">
        <v>36</v>
      </c>
      <c r="AX383" s="14" t="s">
        <v>76</v>
      </c>
      <c r="AY383" s="246" t="s">
        <v>129</v>
      </c>
    </row>
    <row r="384" s="13" customFormat="1">
      <c r="A384" s="13"/>
      <c r="B384" s="226"/>
      <c r="C384" s="227"/>
      <c r="D384" s="219" t="s">
        <v>160</v>
      </c>
      <c r="E384" s="228" t="s">
        <v>21</v>
      </c>
      <c r="F384" s="229" t="s">
        <v>877</v>
      </c>
      <c r="G384" s="227"/>
      <c r="H384" s="228" t="s">
        <v>21</v>
      </c>
      <c r="I384" s="230"/>
      <c r="J384" s="227"/>
      <c r="K384" s="227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160</v>
      </c>
      <c r="AU384" s="235" t="s">
        <v>86</v>
      </c>
      <c r="AV384" s="13" t="s">
        <v>84</v>
      </c>
      <c r="AW384" s="13" t="s">
        <v>36</v>
      </c>
      <c r="AX384" s="13" t="s">
        <v>76</v>
      </c>
      <c r="AY384" s="235" t="s">
        <v>129</v>
      </c>
    </row>
    <row r="385" s="14" customFormat="1">
      <c r="A385" s="14"/>
      <c r="B385" s="236"/>
      <c r="C385" s="237"/>
      <c r="D385" s="219" t="s">
        <v>160</v>
      </c>
      <c r="E385" s="238" t="s">
        <v>21</v>
      </c>
      <c r="F385" s="239" t="s">
        <v>878</v>
      </c>
      <c r="G385" s="237"/>
      <c r="H385" s="240">
        <v>11.68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6" t="s">
        <v>160</v>
      </c>
      <c r="AU385" s="246" t="s">
        <v>86</v>
      </c>
      <c r="AV385" s="14" t="s">
        <v>86</v>
      </c>
      <c r="AW385" s="14" t="s">
        <v>36</v>
      </c>
      <c r="AX385" s="14" t="s">
        <v>76</v>
      </c>
      <c r="AY385" s="246" t="s">
        <v>129</v>
      </c>
    </row>
    <row r="386" s="13" customFormat="1">
      <c r="A386" s="13"/>
      <c r="B386" s="226"/>
      <c r="C386" s="227"/>
      <c r="D386" s="219" t="s">
        <v>160</v>
      </c>
      <c r="E386" s="228" t="s">
        <v>21</v>
      </c>
      <c r="F386" s="229" t="s">
        <v>166</v>
      </c>
      <c r="G386" s="227"/>
      <c r="H386" s="228" t="s">
        <v>21</v>
      </c>
      <c r="I386" s="230"/>
      <c r="J386" s="227"/>
      <c r="K386" s="227"/>
      <c r="L386" s="231"/>
      <c r="M386" s="232"/>
      <c r="N386" s="233"/>
      <c r="O386" s="233"/>
      <c r="P386" s="233"/>
      <c r="Q386" s="233"/>
      <c r="R386" s="233"/>
      <c r="S386" s="233"/>
      <c r="T386" s="23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5" t="s">
        <v>160</v>
      </c>
      <c r="AU386" s="235" t="s">
        <v>86</v>
      </c>
      <c r="AV386" s="13" t="s">
        <v>84</v>
      </c>
      <c r="AW386" s="13" t="s">
        <v>36</v>
      </c>
      <c r="AX386" s="13" t="s">
        <v>76</v>
      </c>
      <c r="AY386" s="235" t="s">
        <v>129</v>
      </c>
    </row>
    <row r="387" s="14" customFormat="1">
      <c r="A387" s="14"/>
      <c r="B387" s="236"/>
      <c r="C387" s="237"/>
      <c r="D387" s="219" t="s">
        <v>160</v>
      </c>
      <c r="E387" s="238" t="s">
        <v>21</v>
      </c>
      <c r="F387" s="239" t="s">
        <v>879</v>
      </c>
      <c r="G387" s="237"/>
      <c r="H387" s="240">
        <v>34.280000000000001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160</v>
      </c>
      <c r="AU387" s="246" t="s">
        <v>86</v>
      </c>
      <c r="AV387" s="14" t="s">
        <v>86</v>
      </c>
      <c r="AW387" s="14" t="s">
        <v>36</v>
      </c>
      <c r="AX387" s="14" t="s">
        <v>76</v>
      </c>
      <c r="AY387" s="246" t="s">
        <v>129</v>
      </c>
    </row>
    <row r="388" s="13" customFormat="1">
      <c r="A388" s="13"/>
      <c r="B388" s="226"/>
      <c r="C388" s="227"/>
      <c r="D388" s="219" t="s">
        <v>160</v>
      </c>
      <c r="E388" s="228" t="s">
        <v>21</v>
      </c>
      <c r="F388" s="229" t="s">
        <v>875</v>
      </c>
      <c r="G388" s="227"/>
      <c r="H388" s="228" t="s">
        <v>21</v>
      </c>
      <c r="I388" s="230"/>
      <c r="J388" s="227"/>
      <c r="K388" s="227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160</v>
      </c>
      <c r="AU388" s="235" t="s">
        <v>86</v>
      </c>
      <c r="AV388" s="13" t="s">
        <v>84</v>
      </c>
      <c r="AW388" s="13" t="s">
        <v>36</v>
      </c>
      <c r="AX388" s="13" t="s">
        <v>76</v>
      </c>
      <c r="AY388" s="235" t="s">
        <v>129</v>
      </c>
    </row>
    <row r="389" s="14" customFormat="1">
      <c r="A389" s="14"/>
      <c r="B389" s="236"/>
      <c r="C389" s="237"/>
      <c r="D389" s="219" t="s">
        <v>160</v>
      </c>
      <c r="E389" s="238" t="s">
        <v>21</v>
      </c>
      <c r="F389" s="239" t="s">
        <v>880</v>
      </c>
      <c r="G389" s="237"/>
      <c r="H389" s="240">
        <v>19.350000000000001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160</v>
      </c>
      <c r="AU389" s="246" t="s">
        <v>86</v>
      </c>
      <c r="AV389" s="14" t="s">
        <v>86</v>
      </c>
      <c r="AW389" s="14" t="s">
        <v>36</v>
      </c>
      <c r="AX389" s="14" t="s">
        <v>76</v>
      </c>
      <c r="AY389" s="246" t="s">
        <v>129</v>
      </c>
    </row>
    <row r="390" s="13" customFormat="1">
      <c r="A390" s="13"/>
      <c r="B390" s="226"/>
      <c r="C390" s="227"/>
      <c r="D390" s="219" t="s">
        <v>160</v>
      </c>
      <c r="E390" s="228" t="s">
        <v>21</v>
      </c>
      <c r="F390" s="229" t="s">
        <v>875</v>
      </c>
      <c r="G390" s="227"/>
      <c r="H390" s="228" t="s">
        <v>21</v>
      </c>
      <c r="I390" s="230"/>
      <c r="J390" s="227"/>
      <c r="K390" s="227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160</v>
      </c>
      <c r="AU390" s="235" t="s">
        <v>86</v>
      </c>
      <c r="AV390" s="13" t="s">
        <v>84</v>
      </c>
      <c r="AW390" s="13" t="s">
        <v>36</v>
      </c>
      <c r="AX390" s="13" t="s">
        <v>76</v>
      </c>
      <c r="AY390" s="235" t="s">
        <v>129</v>
      </c>
    </row>
    <row r="391" s="14" customFormat="1">
      <c r="A391" s="14"/>
      <c r="B391" s="236"/>
      <c r="C391" s="237"/>
      <c r="D391" s="219" t="s">
        <v>160</v>
      </c>
      <c r="E391" s="238" t="s">
        <v>21</v>
      </c>
      <c r="F391" s="239" t="s">
        <v>881</v>
      </c>
      <c r="G391" s="237"/>
      <c r="H391" s="240">
        <v>11.449999999999999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160</v>
      </c>
      <c r="AU391" s="246" t="s">
        <v>86</v>
      </c>
      <c r="AV391" s="14" t="s">
        <v>86</v>
      </c>
      <c r="AW391" s="14" t="s">
        <v>36</v>
      </c>
      <c r="AX391" s="14" t="s">
        <v>76</v>
      </c>
      <c r="AY391" s="246" t="s">
        <v>129</v>
      </c>
    </row>
    <row r="392" s="13" customFormat="1">
      <c r="A392" s="13"/>
      <c r="B392" s="226"/>
      <c r="C392" s="227"/>
      <c r="D392" s="219" t="s">
        <v>160</v>
      </c>
      <c r="E392" s="228" t="s">
        <v>21</v>
      </c>
      <c r="F392" s="229" t="s">
        <v>875</v>
      </c>
      <c r="G392" s="227"/>
      <c r="H392" s="228" t="s">
        <v>21</v>
      </c>
      <c r="I392" s="230"/>
      <c r="J392" s="227"/>
      <c r="K392" s="227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160</v>
      </c>
      <c r="AU392" s="235" t="s">
        <v>86</v>
      </c>
      <c r="AV392" s="13" t="s">
        <v>84</v>
      </c>
      <c r="AW392" s="13" t="s">
        <v>36</v>
      </c>
      <c r="AX392" s="13" t="s">
        <v>76</v>
      </c>
      <c r="AY392" s="235" t="s">
        <v>129</v>
      </c>
    </row>
    <row r="393" s="14" customFormat="1">
      <c r="A393" s="14"/>
      <c r="B393" s="236"/>
      <c r="C393" s="237"/>
      <c r="D393" s="219" t="s">
        <v>160</v>
      </c>
      <c r="E393" s="238" t="s">
        <v>21</v>
      </c>
      <c r="F393" s="239" t="s">
        <v>882</v>
      </c>
      <c r="G393" s="237"/>
      <c r="H393" s="240">
        <v>17.739999999999998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160</v>
      </c>
      <c r="AU393" s="246" t="s">
        <v>86</v>
      </c>
      <c r="AV393" s="14" t="s">
        <v>86</v>
      </c>
      <c r="AW393" s="14" t="s">
        <v>36</v>
      </c>
      <c r="AX393" s="14" t="s">
        <v>76</v>
      </c>
      <c r="AY393" s="246" t="s">
        <v>129</v>
      </c>
    </row>
    <row r="394" s="13" customFormat="1">
      <c r="A394" s="13"/>
      <c r="B394" s="226"/>
      <c r="C394" s="227"/>
      <c r="D394" s="219" t="s">
        <v>160</v>
      </c>
      <c r="E394" s="228" t="s">
        <v>21</v>
      </c>
      <c r="F394" s="229" t="s">
        <v>875</v>
      </c>
      <c r="G394" s="227"/>
      <c r="H394" s="228" t="s">
        <v>21</v>
      </c>
      <c r="I394" s="230"/>
      <c r="J394" s="227"/>
      <c r="K394" s="227"/>
      <c r="L394" s="231"/>
      <c r="M394" s="232"/>
      <c r="N394" s="233"/>
      <c r="O394" s="233"/>
      <c r="P394" s="233"/>
      <c r="Q394" s="233"/>
      <c r="R394" s="233"/>
      <c r="S394" s="233"/>
      <c r="T394" s="23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5" t="s">
        <v>160</v>
      </c>
      <c r="AU394" s="235" t="s">
        <v>86</v>
      </c>
      <c r="AV394" s="13" t="s">
        <v>84</v>
      </c>
      <c r="AW394" s="13" t="s">
        <v>36</v>
      </c>
      <c r="AX394" s="13" t="s">
        <v>76</v>
      </c>
      <c r="AY394" s="235" t="s">
        <v>129</v>
      </c>
    </row>
    <row r="395" s="14" customFormat="1">
      <c r="A395" s="14"/>
      <c r="B395" s="236"/>
      <c r="C395" s="237"/>
      <c r="D395" s="219" t="s">
        <v>160</v>
      </c>
      <c r="E395" s="238" t="s">
        <v>21</v>
      </c>
      <c r="F395" s="239" t="s">
        <v>883</v>
      </c>
      <c r="G395" s="237"/>
      <c r="H395" s="240">
        <v>11.529999999999999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160</v>
      </c>
      <c r="AU395" s="246" t="s">
        <v>86</v>
      </c>
      <c r="AV395" s="14" t="s">
        <v>86</v>
      </c>
      <c r="AW395" s="14" t="s">
        <v>36</v>
      </c>
      <c r="AX395" s="14" t="s">
        <v>76</v>
      </c>
      <c r="AY395" s="246" t="s">
        <v>129</v>
      </c>
    </row>
    <row r="396" s="13" customFormat="1">
      <c r="A396" s="13"/>
      <c r="B396" s="226"/>
      <c r="C396" s="227"/>
      <c r="D396" s="219" t="s">
        <v>160</v>
      </c>
      <c r="E396" s="228" t="s">
        <v>21</v>
      </c>
      <c r="F396" s="229" t="s">
        <v>875</v>
      </c>
      <c r="G396" s="227"/>
      <c r="H396" s="228" t="s">
        <v>21</v>
      </c>
      <c r="I396" s="230"/>
      <c r="J396" s="227"/>
      <c r="K396" s="227"/>
      <c r="L396" s="231"/>
      <c r="M396" s="232"/>
      <c r="N396" s="233"/>
      <c r="O396" s="233"/>
      <c r="P396" s="233"/>
      <c r="Q396" s="233"/>
      <c r="R396" s="233"/>
      <c r="S396" s="233"/>
      <c r="T396" s="23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5" t="s">
        <v>160</v>
      </c>
      <c r="AU396" s="235" t="s">
        <v>86</v>
      </c>
      <c r="AV396" s="13" t="s">
        <v>84</v>
      </c>
      <c r="AW396" s="13" t="s">
        <v>36</v>
      </c>
      <c r="AX396" s="13" t="s">
        <v>76</v>
      </c>
      <c r="AY396" s="235" t="s">
        <v>129</v>
      </c>
    </row>
    <row r="397" s="14" customFormat="1">
      <c r="A397" s="14"/>
      <c r="B397" s="236"/>
      <c r="C397" s="237"/>
      <c r="D397" s="219" t="s">
        <v>160</v>
      </c>
      <c r="E397" s="238" t="s">
        <v>21</v>
      </c>
      <c r="F397" s="239" t="s">
        <v>884</v>
      </c>
      <c r="G397" s="237"/>
      <c r="H397" s="240">
        <v>23.719999999999999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6" t="s">
        <v>160</v>
      </c>
      <c r="AU397" s="246" t="s">
        <v>86</v>
      </c>
      <c r="AV397" s="14" t="s">
        <v>86</v>
      </c>
      <c r="AW397" s="14" t="s">
        <v>36</v>
      </c>
      <c r="AX397" s="14" t="s">
        <v>76</v>
      </c>
      <c r="AY397" s="246" t="s">
        <v>129</v>
      </c>
    </row>
    <row r="398" s="13" customFormat="1">
      <c r="A398" s="13"/>
      <c r="B398" s="226"/>
      <c r="C398" s="227"/>
      <c r="D398" s="219" t="s">
        <v>160</v>
      </c>
      <c r="E398" s="228" t="s">
        <v>21</v>
      </c>
      <c r="F398" s="229" t="s">
        <v>171</v>
      </c>
      <c r="G398" s="227"/>
      <c r="H398" s="228" t="s">
        <v>21</v>
      </c>
      <c r="I398" s="230"/>
      <c r="J398" s="227"/>
      <c r="K398" s="227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160</v>
      </c>
      <c r="AU398" s="235" t="s">
        <v>86</v>
      </c>
      <c r="AV398" s="13" t="s">
        <v>84</v>
      </c>
      <c r="AW398" s="13" t="s">
        <v>36</v>
      </c>
      <c r="AX398" s="13" t="s">
        <v>76</v>
      </c>
      <c r="AY398" s="235" t="s">
        <v>129</v>
      </c>
    </row>
    <row r="399" s="14" customFormat="1">
      <c r="A399" s="14"/>
      <c r="B399" s="236"/>
      <c r="C399" s="237"/>
      <c r="D399" s="219" t="s">
        <v>160</v>
      </c>
      <c r="E399" s="238" t="s">
        <v>21</v>
      </c>
      <c r="F399" s="239" t="s">
        <v>883</v>
      </c>
      <c r="G399" s="237"/>
      <c r="H399" s="240">
        <v>11.529999999999999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160</v>
      </c>
      <c r="AU399" s="246" t="s">
        <v>86</v>
      </c>
      <c r="AV399" s="14" t="s">
        <v>86</v>
      </c>
      <c r="AW399" s="14" t="s">
        <v>36</v>
      </c>
      <c r="AX399" s="14" t="s">
        <v>76</v>
      </c>
      <c r="AY399" s="246" t="s">
        <v>129</v>
      </c>
    </row>
    <row r="400" s="13" customFormat="1">
      <c r="A400" s="13"/>
      <c r="B400" s="226"/>
      <c r="C400" s="227"/>
      <c r="D400" s="219" t="s">
        <v>160</v>
      </c>
      <c r="E400" s="228" t="s">
        <v>21</v>
      </c>
      <c r="F400" s="229" t="s">
        <v>885</v>
      </c>
      <c r="G400" s="227"/>
      <c r="H400" s="228" t="s">
        <v>21</v>
      </c>
      <c r="I400" s="230"/>
      <c r="J400" s="227"/>
      <c r="K400" s="227"/>
      <c r="L400" s="231"/>
      <c r="M400" s="232"/>
      <c r="N400" s="233"/>
      <c r="O400" s="233"/>
      <c r="P400" s="233"/>
      <c r="Q400" s="233"/>
      <c r="R400" s="233"/>
      <c r="S400" s="233"/>
      <c r="T400" s="23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5" t="s">
        <v>160</v>
      </c>
      <c r="AU400" s="235" t="s">
        <v>86</v>
      </c>
      <c r="AV400" s="13" t="s">
        <v>84</v>
      </c>
      <c r="AW400" s="13" t="s">
        <v>36</v>
      </c>
      <c r="AX400" s="13" t="s">
        <v>76</v>
      </c>
      <c r="AY400" s="235" t="s">
        <v>129</v>
      </c>
    </row>
    <row r="401" s="14" customFormat="1">
      <c r="A401" s="14"/>
      <c r="B401" s="236"/>
      <c r="C401" s="237"/>
      <c r="D401" s="219" t="s">
        <v>160</v>
      </c>
      <c r="E401" s="238" t="s">
        <v>21</v>
      </c>
      <c r="F401" s="239" t="s">
        <v>886</v>
      </c>
      <c r="G401" s="237"/>
      <c r="H401" s="240">
        <v>17.66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160</v>
      </c>
      <c r="AU401" s="246" t="s">
        <v>86</v>
      </c>
      <c r="AV401" s="14" t="s">
        <v>86</v>
      </c>
      <c r="AW401" s="14" t="s">
        <v>36</v>
      </c>
      <c r="AX401" s="14" t="s">
        <v>76</v>
      </c>
      <c r="AY401" s="246" t="s">
        <v>129</v>
      </c>
    </row>
    <row r="402" s="13" customFormat="1">
      <c r="A402" s="13"/>
      <c r="B402" s="226"/>
      <c r="C402" s="227"/>
      <c r="D402" s="219" t="s">
        <v>160</v>
      </c>
      <c r="E402" s="228" t="s">
        <v>21</v>
      </c>
      <c r="F402" s="229" t="s">
        <v>885</v>
      </c>
      <c r="G402" s="227"/>
      <c r="H402" s="228" t="s">
        <v>21</v>
      </c>
      <c r="I402" s="230"/>
      <c r="J402" s="227"/>
      <c r="K402" s="227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160</v>
      </c>
      <c r="AU402" s="235" t="s">
        <v>86</v>
      </c>
      <c r="AV402" s="13" t="s">
        <v>84</v>
      </c>
      <c r="AW402" s="13" t="s">
        <v>36</v>
      </c>
      <c r="AX402" s="13" t="s">
        <v>76</v>
      </c>
      <c r="AY402" s="235" t="s">
        <v>129</v>
      </c>
    </row>
    <row r="403" s="14" customFormat="1">
      <c r="A403" s="14"/>
      <c r="B403" s="236"/>
      <c r="C403" s="237"/>
      <c r="D403" s="219" t="s">
        <v>160</v>
      </c>
      <c r="E403" s="238" t="s">
        <v>21</v>
      </c>
      <c r="F403" s="239" t="s">
        <v>887</v>
      </c>
      <c r="G403" s="237"/>
      <c r="H403" s="240">
        <v>31.359999999999999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160</v>
      </c>
      <c r="AU403" s="246" t="s">
        <v>86</v>
      </c>
      <c r="AV403" s="14" t="s">
        <v>86</v>
      </c>
      <c r="AW403" s="14" t="s">
        <v>36</v>
      </c>
      <c r="AX403" s="14" t="s">
        <v>76</v>
      </c>
      <c r="AY403" s="246" t="s">
        <v>129</v>
      </c>
    </row>
    <row r="404" s="13" customFormat="1">
      <c r="A404" s="13"/>
      <c r="B404" s="226"/>
      <c r="C404" s="227"/>
      <c r="D404" s="219" t="s">
        <v>160</v>
      </c>
      <c r="E404" s="228" t="s">
        <v>21</v>
      </c>
      <c r="F404" s="229" t="s">
        <v>171</v>
      </c>
      <c r="G404" s="227"/>
      <c r="H404" s="228" t="s">
        <v>21</v>
      </c>
      <c r="I404" s="230"/>
      <c r="J404" s="227"/>
      <c r="K404" s="227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160</v>
      </c>
      <c r="AU404" s="235" t="s">
        <v>86</v>
      </c>
      <c r="AV404" s="13" t="s">
        <v>84</v>
      </c>
      <c r="AW404" s="13" t="s">
        <v>36</v>
      </c>
      <c r="AX404" s="13" t="s">
        <v>76</v>
      </c>
      <c r="AY404" s="235" t="s">
        <v>129</v>
      </c>
    </row>
    <row r="405" s="14" customFormat="1">
      <c r="A405" s="14"/>
      <c r="B405" s="236"/>
      <c r="C405" s="237"/>
      <c r="D405" s="219" t="s">
        <v>160</v>
      </c>
      <c r="E405" s="238" t="s">
        <v>21</v>
      </c>
      <c r="F405" s="239" t="s">
        <v>888</v>
      </c>
      <c r="G405" s="237"/>
      <c r="H405" s="240">
        <v>19.420000000000002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160</v>
      </c>
      <c r="AU405" s="246" t="s">
        <v>86</v>
      </c>
      <c r="AV405" s="14" t="s">
        <v>86</v>
      </c>
      <c r="AW405" s="14" t="s">
        <v>36</v>
      </c>
      <c r="AX405" s="14" t="s">
        <v>76</v>
      </c>
      <c r="AY405" s="246" t="s">
        <v>129</v>
      </c>
    </row>
    <row r="406" s="13" customFormat="1">
      <c r="A406" s="13"/>
      <c r="B406" s="226"/>
      <c r="C406" s="227"/>
      <c r="D406" s="219" t="s">
        <v>160</v>
      </c>
      <c r="E406" s="228" t="s">
        <v>21</v>
      </c>
      <c r="F406" s="229" t="s">
        <v>179</v>
      </c>
      <c r="G406" s="227"/>
      <c r="H406" s="228" t="s">
        <v>21</v>
      </c>
      <c r="I406" s="230"/>
      <c r="J406" s="227"/>
      <c r="K406" s="227"/>
      <c r="L406" s="231"/>
      <c r="M406" s="232"/>
      <c r="N406" s="233"/>
      <c r="O406" s="233"/>
      <c r="P406" s="233"/>
      <c r="Q406" s="233"/>
      <c r="R406" s="233"/>
      <c r="S406" s="233"/>
      <c r="T406" s="23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5" t="s">
        <v>160</v>
      </c>
      <c r="AU406" s="235" t="s">
        <v>86</v>
      </c>
      <c r="AV406" s="13" t="s">
        <v>84</v>
      </c>
      <c r="AW406" s="13" t="s">
        <v>36</v>
      </c>
      <c r="AX406" s="13" t="s">
        <v>76</v>
      </c>
      <c r="AY406" s="235" t="s">
        <v>129</v>
      </c>
    </row>
    <row r="407" s="14" customFormat="1">
      <c r="A407" s="14"/>
      <c r="B407" s="236"/>
      <c r="C407" s="237"/>
      <c r="D407" s="219" t="s">
        <v>160</v>
      </c>
      <c r="E407" s="238" t="s">
        <v>21</v>
      </c>
      <c r="F407" s="239" t="s">
        <v>889</v>
      </c>
      <c r="G407" s="237"/>
      <c r="H407" s="240">
        <v>2.5800000000000001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160</v>
      </c>
      <c r="AU407" s="246" t="s">
        <v>86</v>
      </c>
      <c r="AV407" s="14" t="s">
        <v>86</v>
      </c>
      <c r="AW407" s="14" t="s">
        <v>36</v>
      </c>
      <c r="AX407" s="14" t="s">
        <v>76</v>
      </c>
      <c r="AY407" s="246" t="s">
        <v>129</v>
      </c>
    </row>
    <row r="408" s="13" customFormat="1">
      <c r="A408" s="13"/>
      <c r="B408" s="226"/>
      <c r="C408" s="227"/>
      <c r="D408" s="219" t="s">
        <v>160</v>
      </c>
      <c r="E408" s="228" t="s">
        <v>21</v>
      </c>
      <c r="F408" s="229" t="s">
        <v>890</v>
      </c>
      <c r="G408" s="227"/>
      <c r="H408" s="228" t="s">
        <v>21</v>
      </c>
      <c r="I408" s="230"/>
      <c r="J408" s="227"/>
      <c r="K408" s="227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160</v>
      </c>
      <c r="AU408" s="235" t="s">
        <v>86</v>
      </c>
      <c r="AV408" s="13" t="s">
        <v>84</v>
      </c>
      <c r="AW408" s="13" t="s">
        <v>36</v>
      </c>
      <c r="AX408" s="13" t="s">
        <v>76</v>
      </c>
      <c r="AY408" s="235" t="s">
        <v>129</v>
      </c>
    </row>
    <row r="409" s="14" customFormat="1">
      <c r="A409" s="14"/>
      <c r="B409" s="236"/>
      <c r="C409" s="237"/>
      <c r="D409" s="219" t="s">
        <v>160</v>
      </c>
      <c r="E409" s="238" t="s">
        <v>21</v>
      </c>
      <c r="F409" s="239" t="s">
        <v>891</v>
      </c>
      <c r="G409" s="237"/>
      <c r="H409" s="240">
        <v>7.6799999999999997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160</v>
      </c>
      <c r="AU409" s="246" t="s">
        <v>86</v>
      </c>
      <c r="AV409" s="14" t="s">
        <v>86</v>
      </c>
      <c r="AW409" s="14" t="s">
        <v>36</v>
      </c>
      <c r="AX409" s="14" t="s">
        <v>76</v>
      </c>
      <c r="AY409" s="246" t="s">
        <v>129</v>
      </c>
    </row>
    <row r="410" s="13" customFormat="1">
      <c r="A410" s="13"/>
      <c r="B410" s="226"/>
      <c r="C410" s="227"/>
      <c r="D410" s="219" t="s">
        <v>160</v>
      </c>
      <c r="E410" s="228" t="s">
        <v>21</v>
      </c>
      <c r="F410" s="229" t="s">
        <v>890</v>
      </c>
      <c r="G410" s="227"/>
      <c r="H410" s="228" t="s">
        <v>21</v>
      </c>
      <c r="I410" s="230"/>
      <c r="J410" s="227"/>
      <c r="K410" s="227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160</v>
      </c>
      <c r="AU410" s="235" t="s">
        <v>86</v>
      </c>
      <c r="AV410" s="13" t="s">
        <v>84</v>
      </c>
      <c r="AW410" s="13" t="s">
        <v>36</v>
      </c>
      <c r="AX410" s="13" t="s">
        <v>76</v>
      </c>
      <c r="AY410" s="235" t="s">
        <v>129</v>
      </c>
    </row>
    <row r="411" s="14" customFormat="1">
      <c r="A411" s="14"/>
      <c r="B411" s="236"/>
      <c r="C411" s="237"/>
      <c r="D411" s="219" t="s">
        <v>160</v>
      </c>
      <c r="E411" s="238" t="s">
        <v>21</v>
      </c>
      <c r="F411" s="239" t="s">
        <v>892</v>
      </c>
      <c r="G411" s="237"/>
      <c r="H411" s="240">
        <v>7.9800000000000004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6" t="s">
        <v>160</v>
      </c>
      <c r="AU411" s="246" t="s">
        <v>86</v>
      </c>
      <c r="AV411" s="14" t="s">
        <v>86</v>
      </c>
      <c r="AW411" s="14" t="s">
        <v>36</v>
      </c>
      <c r="AX411" s="14" t="s">
        <v>76</v>
      </c>
      <c r="AY411" s="246" t="s">
        <v>129</v>
      </c>
    </row>
    <row r="412" s="13" customFormat="1">
      <c r="A412" s="13"/>
      <c r="B412" s="226"/>
      <c r="C412" s="227"/>
      <c r="D412" s="219" t="s">
        <v>160</v>
      </c>
      <c r="E412" s="228" t="s">
        <v>21</v>
      </c>
      <c r="F412" s="229" t="s">
        <v>171</v>
      </c>
      <c r="G412" s="227"/>
      <c r="H412" s="228" t="s">
        <v>21</v>
      </c>
      <c r="I412" s="230"/>
      <c r="J412" s="227"/>
      <c r="K412" s="227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160</v>
      </c>
      <c r="AU412" s="235" t="s">
        <v>86</v>
      </c>
      <c r="AV412" s="13" t="s">
        <v>84</v>
      </c>
      <c r="AW412" s="13" t="s">
        <v>36</v>
      </c>
      <c r="AX412" s="13" t="s">
        <v>76</v>
      </c>
      <c r="AY412" s="235" t="s">
        <v>129</v>
      </c>
    </row>
    <row r="413" s="14" customFormat="1">
      <c r="A413" s="14"/>
      <c r="B413" s="236"/>
      <c r="C413" s="237"/>
      <c r="D413" s="219" t="s">
        <v>160</v>
      </c>
      <c r="E413" s="238" t="s">
        <v>21</v>
      </c>
      <c r="F413" s="239" t="s">
        <v>180</v>
      </c>
      <c r="G413" s="237"/>
      <c r="H413" s="240">
        <v>1.26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6" t="s">
        <v>160</v>
      </c>
      <c r="AU413" s="246" t="s">
        <v>86</v>
      </c>
      <c r="AV413" s="14" t="s">
        <v>86</v>
      </c>
      <c r="AW413" s="14" t="s">
        <v>36</v>
      </c>
      <c r="AX413" s="14" t="s">
        <v>76</v>
      </c>
      <c r="AY413" s="246" t="s">
        <v>129</v>
      </c>
    </row>
    <row r="414" s="13" customFormat="1">
      <c r="A414" s="13"/>
      <c r="B414" s="226"/>
      <c r="C414" s="227"/>
      <c r="D414" s="219" t="s">
        <v>160</v>
      </c>
      <c r="E414" s="228" t="s">
        <v>21</v>
      </c>
      <c r="F414" s="229" t="s">
        <v>177</v>
      </c>
      <c r="G414" s="227"/>
      <c r="H414" s="228" t="s">
        <v>21</v>
      </c>
      <c r="I414" s="230"/>
      <c r="J414" s="227"/>
      <c r="K414" s="227"/>
      <c r="L414" s="231"/>
      <c r="M414" s="232"/>
      <c r="N414" s="233"/>
      <c r="O414" s="233"/>
      <c r="P414" s="233"/>
      <c r="Q414" s="233"/>
      <c r="R414" s="233"/>
      <c r="S414" s="233"/>
      <c r="T414" s="23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5" t="s">
        <v>160</v>
      </c>
      <c r="AU414" s="235" t="s">
        <v>86</v>
      </c>
      <c r="AV414" s="13" t="s">
        <v>84</v>
      </c>
      <c r="AW414" s="13" t="s">
        <v>36</v>
      </c>
      <c r="AX414" s="13" t="s">
        <v>76</v>
      </c>
      <c r="AY414" s="235" t="s">
        <v>129</v>
      </c>
    </row>
    <row r="415" s="14" customFormat="1">
      <c r="A415" s="14"/>
      <c r="B415" s="236"/>
      <c r="C415" s="237"/>
      <c r="D415" s="219" t="s">
        <v>160</v>
      </c>
      <c r="E415" s="238" t="s">
        <v>21</v>
      </c>
      <c r="F415" s="239" t="s">
        <v>178</v>
      </c>
      <c r="G415" s="237"/>
      <c r="H415" s="240">
        <v>7.0199999999999996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6" t="s">
        <v>160</v>
      </c>
      <c r="AU415" s="246" t="s">
        <v>86</v>
      </c>
      <c r="AV415" s="14" t="s">
        <v>86</v>
      </c>
      <c r="AW415" s="14" t="s">
        <v>36</v>
      </c>
      <c r="AX415" s="14" t="s">
        <v>76</v>
      </c>
      <c r="AY415" s="246" t="s">
        <v>129</v>
      </c>
    </row>
    <row r="416" s="13" customFormat="1">
      <c r="A416" s="13"/>
      <c r="B416" s="226"/>
      <c r="C416" s="227"/>
      <c r="D416" s="219" t="s">
        <v>160</v>
      </c>
      <c r="E416" s="228" t="s">
        <v>21</v>
      </c>
      <c r="F416" s="229" t="s">
        <v>893</v>
      </c>
      <c r="G416" s="227"/>
      <c r="H416" s="228" t="s">
        <v>21</v>
      </c>
      <c r="I416" s="230"/>
      <c r="J416" s="227"/>
      <c r="K416" s="227"/>
      <c r="L416" s="231"/>
      <c r="M416" s="232"/>
      <c r="N416" s="233"/>
      <c r="O416" s="233"/>
      <c r="P416" s="233"/>
      <c r="Q416" s="233"/>
      <c r="R416" s="233"/>
      <c r="S416" s="233"/>
      <c r="T416" s="23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5" t="s">
        <v>160</v>
      </c>
      <c r="AU416" s="235" t="s">
        <v>86</v>
      </c>
      <c r="AV416" s="13" t="s">
        <v>84</v>
      </c>
      <c r="AW416" s="13" t="s">
        <v>36</v>
      </c>
      <c r="AX416" s="13" t="s">
        <v>76</v>
      </c>
      <c r="AY416" s="235" t="s">
        <v>129</v>
      </c>
    </row>
    <row r="417" s="14" customFormat="1">
      <c r="A417" s="14"/>
      <c r="B417" s="236"/>
      <c r="C417" s="237"/>
      <c r="D417" s="219" t="s">
        <v>160</v>
      </c>
      <c r="E417" s="238" t="s">
        <v>21</v>
      </c>
      <c r="F417" s="239" t="s">
        <v>894</v>
      </c>
      <c r="G417" s="237"/>
      <c r="H417" s="240">
        <v>22.66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6" t="s">
        <v>160</v>
      </c>
      <c r="AU417" s="246" t="s">
        <v>86</v>
      </c>
      <c r="AV417" s="14" t="s">
        <v>86</v>
      </c>
      <c r="AW417" s="14" t="s">
        <v>36</v>
      </c>
      <c r="AX417" s="14" t="s">
        <v>76</v>
      </c>
      <c r="AY417" s="246" t="s">
        <v>129</v>
      </c>
    </row>
    <row r="418" s="15" customFormat="1">
      <c r="A418" s="15"/>
      <c r="B418" s="247"/>
      <c r="C418" s="248"/>
      <c r="D418" s="219" t="s">
        <v>160</v>
      </c>
      <c r="E418" s="249" t="s">
        <v>21</v>
      </c>
      <c r="F418" s="250" t="s">
        <v>181</v>
      </c>
      <c r="G418" s="248"/>
      <c r="H418" s="251">
        <v>341.49000000000001</v>
      </c>
      <c r="I418" s="252"/>
      <c r="J418" s="248"/>
      <c r="K418" s="248"/>
      <c r="L418" s="253"/>
      <c r="M418" s="254"/>
      <c r="N418" s="255"/>
      <c r="O418" s="255"/>
      <c r="P418" s="255"/>
      <c r="Q418" s="255"/>
      <c r="R418" s="255"/>
      <c r="S418" s="255"/>
      <c r="T418" s="25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7" t="s">
        <v>160</v>
      </c>
      <c r="AU418" s="257" t="s">
        <v>86</v>
      </c>
      <c r="AV418" s="15" t="s">
        <v>137</v>
      </c>
      <c r="AW418" s="15" t="s">
        <v>36</v>
      </c>
      <c r="AX418" s="15" t="s">
        <v>84</v>
      </c>
      <c r="AY418" s="257" t="s">
        <v>129</v>
      </c>
    </row>
    <row r="419" s="2" customFormat="1" ht="16.5" customHeight="1">
      <c r="A419" s="40"/>
      <c r="B419" s="41"/>
      <c r="C419" s="206" t="s">
        <v>675</v>
      </c>
      <c r="D419" s="206" t="s">
        <v>132</v>
      </c>
      <c r="E419" s="207" t="s">
        <v>764</v>
      </c>
      <c r="F419" s="208" t="s">
        <v>765</v>
      </c>
      <c r="G419" s="209" t="s">
        <v>156</v>
      </c>
      <c r="H419" s="210">
        <v>341.49000000000001</v>
      </c>
      <c r="I419" s="211"/>
      <c r="J419" s="212">
        <f>ROUND(I419*H419,2)</f>
        <v>0</v>
      </c>
      <c r="K419" s="208" t="s">
        <v>136</v>
      </c>
      <c r="L419" s="46"/>
      <c r="M419" s="213" t="s">
        <v>21</v>
      </c>
      <c r="N419" s="214" t="s">
        <v>47</v>
      </c>
      <c r="O419" s="86"/>
      <c r="P419" s="215">
        <f>O419*H419</f>
        <v>0</v>
      </c>
      <c r="Q419" s="215">
        <v>0.00010000000000000001</v>
      </c>
      <c r="R419" s="215">
        <f>Q419*H419</f>
        <v>0.034149000000000006</v>
      </c>
      <c r="S419" s="215">
        <v>0</v>
      </c>
      <c r="T419" s="216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7" t="s">
        <v>241</v>
      </c>
      <c r="AT419" s="217" t="s">
        <v>132</v>
      </c>
      <c r="AU419" s="217" t="s">
        <v>86</v>
      </c>
      <c r="AY419" s="19" t="s">
        <v>129</v>
      </c>
      <c r="BE419" s="218">
        <f>IF(N419="základní",J419,0)</f>
        <v>0</v>
      </c>
      <c r="BF419" s="218">
        <f>IF(N419="snížená",J419,0)</f>
        <v>0</v>
      </c>
      <c r="BG419" s="218">
        <f>IF(N419="zákl. přenesená",J419,0)</f>
        <v>0</v>
      </c>
      <c r="BH419" s="218">
        <f>IF(N419="sníž. přenesená",J419,0)</f>
        <v>0</v>
      </c>
      <c r="BI419" s="218">
        <f>IF(N419="nulová",J419,0)</f>
        <v>0</v>
      </c>
      <c r="BJ419" s="19" t="s">
        <v>84</v>
      </c>
      <c r="BK419" s="218">
        <f>ROUND(I419*H419,2)</f>
        <v>0</v>
      </c>
      <c r="BL419" s="19" t="s">
        <v>241</v>
      </c>
      <c r="BM419" s="217" t="s">
        <v>766</v>
      </c>
    </row>
    <row r="420" s="2" customFormat="1">
      <c r="A420" s="40"/>
      <c r="B420" s="41"/>
      <c r="C420" s="42"/>
      <c r="D420" s="219" t="s">
        <v>139</v>
      </c>
      <c r="E420" s="42"/>
      <c r="F420" s="220" t="s">
        <v>767</v>
      </c>
      <c r="G420" s="42"/>
      <c r="H420" s="42"/>
      <c r="I420" s="221"/>
      <c r="J420" s="42"/>
      <c r="K420" s="42"/>
      <c r="L420" s="46"/>
      <c r="M420" s="222"/>
      <c r="N420" s="223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139</v>
      </c>
      <c r="AU420" s="19" t="s">
        <v>86</v>
      </c>
    </row>
    <row r="421" s="2" customFormat="1">
      <c r="A421" s="40"/>
      <c r="B421" s="41"/>
      <c r="C421" s="42"/>
      <c r="D421" s="224" t="s">
        <v>141</v>
      </c>
      <c r="E421" s="42"/>
      <c r="F421" s="225" t="s">
        <v>768</v>
      </c>
      <c r="G421" s="42"/>
      <c r="H421" s="42"/>
      <c r="I421" s="221"/>
      <c r="J421" s="42"/>
      <c r="K421" s="42"/>
      <c r="L421" s="46"/>
      <c r="M421" s="222"/>
      <c r="N421" s="223"/>
      <c r="O421" s="86"/>
      <c r="P421" s="86"/>
      <c r="Q421" s="86"/>
      <c r="R421" s="86"/>
      <c r="S421" s="86"/>
      <c r="T421" s="87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19" t="s">
        <v>141</v>
      </c>
      <c r="AU421" s="19" t="s">
        <v>86</v>
      </c>
    </row>
    <row r="422" s="13" customFormat="1">
      <c r="A422" s="13"/>
      <c r="B422" s="226"/>
      <c r="C422" s="227"/>
      <c r="D422" s="219" t="s">
        <v>160</v>
      </c>
      <c r="E422" s="228" t="s">
        <v>21</v>
      </c>
      <c r="F422" s="229" t="s">
        <v>168</v>
      </c>
      <c r="G422" s="227"/>
      <c r="H422" s="228" t="s">
        <v>21</v>
      </c>
      <c r="I422" s="230"/>
      <c r="J422" s="227"/>
      <c r="K422" s="227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160</v>
      </c>
      <c r="AU422" s="235" t="s">
        <v>86</v>
      </c>
      <c r="AV422" s="13" t="s">
        <v>84</v>
      </c>
      <c r="AW422" s="13" t="s">
        <v>36</v>
      </c>
      <c r="AX422" s="13" t="s">
        <v>76</v>
      </c>
      <c r="AY422" s="235" t="s">
        <v>129</v>
      </c>
    </row>
    <row r="423" s="14" customFormat="1">
      <c r="A423" s="14"/>
      <c r="B423" s="236"/>
      <c r="C423" s="237"/>
      <c r="D423" s="219" t="s">
        <v>160</v>
      </c>
      <c r="E423" s="238" t="s">
        <v>21</v>
      </c>
      <c r="F423" s="239" t="s">
        <v>167</v>
      </c>
      <c r="G423" s="237"/>
      <c r="H423" s="240">
        <v>17.600000000000001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6" t="s">
        <v>160</v>
      </c>
      <c r="AU423" s="246" t="s">
        <v>86</v>
      </c>
      <c r="AV423" s="14" t="s">
        <v>86</v>
      </c>
      <c r="AW423" s="14" t="s">
        <v>36</v>
      </c>
      <c r="AX423" s="14" t="s">
        <v>76</v>
      </c>
      <c r="AY423" s="246" t="s">
        <v>129</v>
      </c>
    </row>
    <row r="424" s="13" customFormat="1">
      <c r="A424" s="13"/>
      <c r="B424" s="226"/>
      <c r="C424" s="227"/>
      <c r="D424" s="219" t="s">
        <v>160</v>
      </c>
      <c r="E424" s="228" t="s">
        <v>21</v>
      </c>
      <c r="F424" s="229" t="s">
        <v>168</v>
      </c>
      <c r="G424" s="227"/>
      <c r="H424" s="228" t="s">
        <v>21</v>
      </c>
      <c r="I424" s="230"/>
      <c r="J424" s="227"/>
      <c r="K424" s="227"/>
      <c r="L424" s="231"/>
      <c r="M424" s="232"/>
      <c r="N424" s="233"/>
      <c r="O424" s="233"/>
      <c r="P424" s="233"/>
      <c r="Q424" s="233"/>
      <c r="R424" s="233"/>
      <c r="S424" s="233"/>
      <c r="T424" s="23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5" t="s">
        <v>160</v>
      </c>
      <c r="AU424" s="235" t="s">
        <v>86</v>
      </c>
      <c r="AV424" s="13" t="s">
        <v>84</v>
      </c>
      <c r="AW424" s="13" t="s">
        <v>36</v>
      </c>
      <c r="AX424" s="13" t="s">
        <v>76</v>
      </c>
      <c r="AY424" s="235" t="s">
        <v>129</v>
      </c>
    </row>
    <row r="425" s="14" customFormat="1">
      <c r="A425" s="14"/>
      <c r="B425" s="236"/>
      <c r="C425" s="237"/>
      <c r="D425" s="219" t="s">
        <v>160</v>
      </c>
      <c r="E425" s="238" t="s">
        <v>21</v>
      </c>
      <c r="F425" s="239" t="s">
        <v>871</v>
      </c>
      <c r="G425" s="237"/>
      <c r="H425" s="240">
        <v>16.989999999999998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6" t="s">
        <v>160</v>
      </c>
      <c r="AU425" s="246" t="s">
        <v>86</v>
      </c>
      <c r="AV425" s="14" t="s">
        <v>86</v>
      </c>
      <c r="AW425" s="14" t="s">
        <v>36</v>
      </c>
      <c r="AX425" s="14" t="s">
        <v>76</v>
      </c>
      <c r="AY425" s="246" t="s">
        <v>129</v>
      </c>
    </row>
    <row r="426" s="13" customFormat="1">
      <c r="A426" s="13"/>
      <c r="B426" s="226"/>
      <c r="C426" s="227"/>
      <c r="D426" s="219" t="s">
        <v>160</v>
      </c>
      <c r="E426" s="228" t="s">
        <v>21</v>
      </c>
      <c r="F426" s="229" t="s">
        <v>168</v>
      </c>
      <c r="G426" s="227"/>
      <c r="H426" s="228" t="s">
        <v>21</v>
      </c>
      <c r="I426" s="230"/>
      <c r="J426" s="227"/>
      <c r="K426" s="227"/>
      <c r="L426" s="231"/>
      <c r="M426" s="232"/>
      <c r="N426" s="233"/>
      <c r="O426" s="233"/>
      <c r="P426" s="233"/>
      <c r="Q426" s="233"/>
      <c r="R426" s="233"/>
      <c r="S426" s="233"/>
      <c r="T426" s="23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5" t="s">
        <v>160</v>
      </c>
      <c r="AU426" s="235" t="s">
        <v>86</v>
      </c>
      <c r="AV426" s="13" t="s">
        <v>84</v>
      </c>
      <c r="AW426" s="13" t="s">
        <v>36</v>
      </c>
      <c r="AX426" s="13" t="s">
        <v>76</v>
      </c>
      <c r="AY426" s="235" t="s">
        <v>129</v>
      </c>
    </row>
    <row r="427" s="14" customFormat="1">
      <c r="A427" s="14"/>
      <c r="B427" s="236"/>
      <c r="C427" s="237"/>
      <c r="D427" s="219" t="s">
        <v>160</v>
      </c>
      <c r="E427" s="238" t="s">
        <v>21</v>
      </c>
      <c r="F427" s="239" t="s">
        <v>872</v>
      </c>
      <c r="G427" s="237"/>
      <c r="H427" s="240">
        <v>14.92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6" t="s">
        <v>160</v>
      </c>
      <c r="AU427" s="246" t="s">
        <v>86</v>
      </c>
      <c r="AV427" s="14" t="s">
        <v>86</v>
      </c>
      <c r="AW427" s="14" t="s">
        <v>36</v>
      </c>
      <c r="AX427" s="14" t="s">
        <v>76</v>
      </c>
      <c r="AY427" s="246" t="s">
        <v>129</v>
      </c>
    </row>
    <row r="428" s="13" customFormat="1">
      <c r="A428" s="13"/>
      <c r="B428" s="226"/>
      <c r="C428" s="227"/>
      <c r="D428" s="219" t="s">
        <v>160</v>
      </c>
      <c r="E428" s="228" t="s">
        <v>21</v>
      </c>
      <c r="F428" s="229" t="s">
        <v>163</v>
      </c>
      <c r="G428" s="227"/>
      <c r="H428" s="228" t="s">
        <v>21</v>
      </c>
      <c r="I428" s="230"/>
      <c r="J428" s="227"/>
      <c r="K428" s="227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160</v>
      </c>
      <c r="AU428" s="235" t="s">
        <v>86</v>
      </c>
      <c r="AV428" s="13" t="s">
        <v>84</v>
      </c>
      <c r="AW428" s="13" t="s">
        <v>36</v>
      </c>
      <c r="AX428" s="13" t="s">
        <v>76</v>
      </c>
      <c r="AY428" s="235" t="s">
        <v>129</v>
      </c>
    </row>
    <row r="429" s="14" customFormat="1">
      <c r="A429" s="14"/>
      <c r="B429" s="236"/>
      <c r="C429" s="237"/>
      <c r="D429" s="219" t="s">
        <v>160</v>
      </c>
      <c r="E429" s="238" t="s">
        <v>21</v>
      </c>
      <c r="F429" s="239" t="s">
        <v>873</v>
      </c>
      <c r="G429" s="237"/>
      <c r="H429" s="240">
        <v>8.5999999999999996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6" t="s">
        <v>160</v>
      </c>
      <c r="AU429" s="246" t="s">
        <v>86</v>
      </c>
      <c r="AV429" s="14" t="s">
        <v>86</v>
      </c>
      <c r="AW429" s="14" t="s">
        <v>36</v>
      </c>
      <c r="AX429" s="14" t="s">
        <v>76</v>
      </c>
      <c r="AY429" s="246" t="s">
        <v>129</v>
      </c>
    </row>
    <row r="430" s="13" customFormat="1">
      <c r="A430" s="13"/>
      <c r="B430" s="226"/>
      <c r="C430" s="227"/>
      <c r="D430" s="219" t="s">
        <v>160</v>
      </c>
      <c r="E430" s="228" t="s">
        <v>21</v>
      </c>
      <c r="F430" s="229" t="s">
        <v>163</v>
      </c>
      <c r="G430" s="227"/>
      <c r="H430" s="228" t="s">
        <v>21</v>
      </c>
      <c r="I430" s="230"/>
      <c r="J430" s="227"/>
      <c r="K430" s="227"/>
      <c r="L430" s="231"/>
      <c r="M430" s="232"/>
      <c r="N430" s="233"/>
      <c r="O430" s="233"/>
      <c r="P430" s="233"/>
      <c r="Q430" s="233"/>
      <c r="R430" s="233"/>
      <c r="S430" s="233"/>
      <c r="T430" s="23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5" t="s">
        <v>160</v>
      </c>
      <c r="AU430" s="235" t="s">
        <v>86</v>
      </c>
      <c r="AV430" s="13" t="s">
        <v>84</v>
      </c>
      <c r="AW430" s="13" t="s">
        <v>36</v>
      </c>
      <c r="AX430" s="13" t="s">
        <v>76</v>
      </c>
      <c r="AY430" s="235" t="s">
        <v>129</v>
      </c>
    </row>
    <row r="431" s="14" customFormat="1">
      <c r="A431" s="14"/>
      <c r="B431" s="236"/>
      <c r="C431" s="237"/>
      <c r="D431" s="219" t="s">
        <v>160</v>
      </c>
      <c r="E431" s="238" t="s">
        <v>21</v>
      </c>
      <c r="F431" s="239" t="s">
        <v>874</v>
      </c>
      <c r="G431" s="237"/>
      <c r="H431" s="240">
        <v>6.7599999999999998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6" t="s">
        <v>160</v>
      </c>
      <c r="AU431" s="246" t="s">
        <v>86</v>
      </c>
      <c r="AV431" s="14" t="s">
        <v>86</v>
      </c>
      <c r="AW431" s="14" t="s">
        <v>36</v>
      </c>
      <c r="AX431" s="14" t="s">
        <v>76</v>
      </c>
      <c r="AY431" s="246" t="s">
        <v>129</v>
      </c>
    </row>
    <row r="432" s="13" customFormat="1">
      <c r="A432" s="13"/>
      <c r="B432" s="226"/>
      <c r="C432" s="227"/>
      <c r="D432" s="219" t="s">
        <v>160</v>
      </c>
      <c r="E432" s="228" t="s">
        <v>21</v>
      </c>
      <c r="F432" s="229" t="s">
        <v>875</v>
      </c>
      <c r="G432" s="227"/>
      <c r="H432" s="228" t="s">
        <v>21</v>
      </c>
      <c r="I432" s="230"/>
      <c r="J432" s="227"/>
      <c r="K432" s="227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160</v>
      </c>
      <c r="AU432" s="235" t="s">
        <v>86</v>
      </c>
      <c r="AV432" s="13" t="s">
        <v>84</v>
      </c>
      <c r="AW432" s="13" t="s">
        <v>36</v>
      </c>
      <c r="AX432" s="13" t="s">
        <v>76</v>
      </c>
      <c r="AY432" s="235" t="s">
        <v>129</v>
      </c>
    </row>
    <row r="433" s="14" customFormat="1">
      <c r="A433" s="14"/>
      <c r="B433" s="236"/>
      <c r="C433" s="237"/>
      <c r="D433" s="219" t="s">
        <v>160</v>
      </c>
      <c r="E433" s="238" t="s">
        <v>21</v>
      </c>
      <c r="F433" s="239" t="s">
        <v>876</v>
      </c>
      <c r="G433" s="237"/>
      <c r="H433" s="240">
        <v>17.719999999999999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6" t="s">
        <v>160</v>
      </c>
      <c r="AU433" s="246" t="s">
        <v>86</v>
      </c>
      <c r="AV433" s="14" t="s">
        <v>86</v>
      </c>
      <c r="AW433" s="14" t="s">
        <v>36</v>
      </c>
      <c r="AX433" s="14" t="s">
        <v>76</v>
      </c>
      <c r="AY433" s="246" t="s">
        <v>129</v>
      </c>
    </row>
    <row r="434" s="13" customFormat="1">
      <c r="A434" s="13"/>
      <c r="B434" s="226"/>
      <c r="C434" s="227"/>
      <c r="D434" s="219" t="s">
        <v>160</v>
      </c>
      <c r="E434" s="228" t="s">
        <v>21</v>
      </c>
      <c r="F434" s="229" t="s">
        <v>877</v>
      </c>
      <c r="G434" s="227"/>
      <c r="H434" s="228" t="s">
        <v>21</v>
      </c>
      <c r="I434" s="230"/>
      <c r="J434" s="227"/>
      <c r="K434" s="227"/>
      <c r="L434" s="231"/>
      <c r="M434" s="232"/>
      <c r="N434" s="233"/>
      <c r="O434" s="233"/>
      <c r="P434" s="233"/>
      <c r="Q434" s="233"/>
      <c r="R434" s="233"/>
      <c r="S434" s="233"/>
      <c r="T434" s="234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5" t="s">
        <v>160</v>
      </c>
      <c r="AU434" s="235" t="s">
        <v>86</v>
      </c>
      <c r="AV434" s="13" t="s">
        <v>84</v>
      </c>
      <c r="AW434" s="13" t="s">
        <v>36</v>
      </c>
      <c r="AX434" s="13" t="s">
        <v>76</v>
      </c>
      <c r="AY434" s="235" t="s">
        <v>129</v>
      </c>
    </row>
    <row r="435" s="14" customFormat="1">
      <c r="A435" s="14"/>
      <c r="B435" s="236"/>
      <c r="C435" s="237"/>
      <c r="D435" s="219" t="s">
        <v>160</v>
      </c>
      <c r="E435" s="238" t="s">
        <v>21</v>
      </c>
      <c r="F435" s="239" t="s">
        <v>878</v>
      </c>
      <c r="G435" s="237"/>
      <c r="H435" s="240">
        <v>11.68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160</v>
      </c>
      <c r="AU435" s="246" t="s">
        <v>86</v>
      </c>
      <c r="AV435" s="14" t="s">
        <v>86</v>
      </c>
      <c r="AW435" s="14" t="s">
        <v>36</v>
      </c>
      <c r="AX435" s="14" t="s">
        <v>76</v>
      </c>
      <c r="AY435" s="246" t="s">
        <v>129</v>
      </c>
    </row>
    <row r="436" s="13" customFormat="1">
      <c r="A436" s="13"/>
      <c r="B436" s="226"/>
      <c r="C436" s="227"/>
      <c r="D436" s="219" t="s">
        <v>160</v>
      </c>
      <c r="E436" s="228" t="s">
        <v>21</v>
      </c>
      <c r="F436" s="229" t="s">
        <v>166</v>
      </c>
      <c r="G436" s="227"/>
      <c r="H436" s="228" t="s">
        <v>21</v>
      </c>
      <c r="I436" s="230"/>
      <c r="J436" s="227"/>
      <c r="K436" s="227"/>
      <c r="L436" s="231"/>
      <c r="M436" s="232"/>
      <c r="N436" s="233"/>
      <c r="O436" s="233"/>
      <c r="P436" s="233"/>
      <c r="Q436" s="233"/>
      <c r="R436" s="233"/>
      <c r="S436" s="233"/>
      <c r="T436" s="234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5" t="s">
        <v>160</v>
      </c>
      <c r="AU436" s="235" t="s">
        <v>86</v>
      </c>
      <c r="AV436" s="13" t="s">
        <v>84</v>
      </c>
      <c r="AW436" s="13" t="s">
        <v>36</v>
      </c>
      <c r="AX436" s="13" t="s">
        <v>76</v>
      </c>
      <c r="AY436" s="235" t="s">
        <v>129</v>
      </c>
    </row>
    <row r="437" s="14" customFormat="1">
      <c r="A437" s="14"/>
      <c r="B437" s="236"/>
      <c r="C437" s="237"/>
      <c r="D437" s="219" t="s">
        <v>160</v>
      </c>
      <c r="E437" s="238" t="s">
        <v>21</v>
      </c>
      <c r="F437" s="239" t="s">
        <v>879</v>
      </c>
      <c r="G437" s="237"/>
      <c r="H437" s="240">
        <v>34.280000000000001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46" t="s">
        <v>160</v>
      </c>
      <c r="AU437" s="246" t="s">
        <v>86</v>
      </c>
      <c r="AV437" s="14" t="s">
        <v>86</v>
      </c>
      <c r="AW437" s="14" t="s">
        <v>36</v>
      </c>
      <c r="AX437" s="14" t="s">
        <v>76</v>
      </c>
      <c r="AY437" s="246" t="s">
        <v>129</v>
      </c>
    </row>
    <row r="438" s="13" customFormat="1">
      <c r="A438" s="13"/>
      <c r="B438" s="226"/>
      <c r="C438" s="227"/>
      <c r="D438" s="219" t="s">
        <v>160</v>
      </c>
      <c r="E438" s="228" t="s">
        <v>21</v>
      </c>
      <c r="F438" s="229" t="s">
        <v>875</v>
      </c>
      <c r="G438" s="227"/>
      <c r="H438" s="228" t="s">
        <v>21</v>
      </c>
      <c r="I438" s="230"/>
      <c r="J438" s="227"/>
      <c r="K438" s="227"/>
      <c r="L438" s="231"/>
      <c r="M438" s="232"/>
      <c r="N438" s="233"/>
      <c r="O438" s="233"/>
      <c r="P438" s="233"/>
      <c r="Q438" s="233"/>
      <c r="R438" s="233"/>
      <c r="S438" s="233"/>
      <c r="T438" s="23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5" t="s">
        <v>160</v>
      </c>
      <c r="AU438" s="235" t="s">
        <v>86</v>
      </c>
      <c r="AV438" s="13" t="s">
        <v>84</v>
      </c>
      <c r="AW438" s="13" t="s">
        <v>36</v>
      </c>
      <c r="AX438" s="13" t="s">
        <v>76</v>
      </c>
      <c r="AY438" s="235" t="s">
        <v>129</v>
      </c>
    </row>
    <row r="439" s="14" customFormat="1">
      <c r="A439" s="14"/>
      <c r="B439" s="236"/>
      <c r="C439" s="237"/>
      <c r="D439" s="219" t="s">
        <v>160</v>
      </c>
      <c r="E439" s="238" t="s">
        <v>21</v>
      </c>
      <c r="F439" s="239" t="s">
        <v>880</v>
      </c>
      <c r="G439" s="237"/>
      <c r="H439" s="240">
        <v>19.350000000000001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160</v>
      </c>
      <c r="AU439" s="246" t="s">
        <v>86</v>
      </c>
      <c r="AV439" s="14" t="s">
        <v>86</v>
      </c>
      <c r="AW439" s="14" t="s">
        <v>36</v>
      </c>
      <c r="AX439" s="14" t="s">
        <v>76</v>
      </c>
      <c r="AY439" s="246" t="s">
        <v>129</v>
      </c>
    </row>
    <row r="440" s="13" customFormat="1">
      <c r="A440" s="13"/>
      <c r="B440" s="226"/>
      <c r="C440" s="227"/>
      <c r="D440" s="219" t="s">
        <v>160</v>
      </c>
      <c r="E440" s="228" t="s">
        <v>21</v>
      </c>
      <c r="F440" s="229" t="s">
        <v>875</v>
      </c>
      <c r="G440" s="227"/>
      <c r="H440" s="228" t="s">
        <v>21</v>
      </c>
      <c r="I440" s="230"/>
      <c r="J440" s="227"/>
      <c r="K440" s="227"/>
      <c r="L440" s="231"/>
      <c r="M440" s="232"/>
      <c r="N440" s="233"/>
      <c r="O440" s="233"/>
      <c r="P440" s="233"/>
      <c r="Q440" s="233"/>
      <c r="R440" s="233"/>
      <c r="S440" s="233"/>
      <c r="T440" s="23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5" t="s">
        <v>160</v>
      </c>
      <c r="AU440" s="235" t="s">
        <v>86</v>
      </c>
      <c r="AV440" s="13" t="s">
        <v>84</v>
      </c>
      <c r="AW440" s="13" t="s">
        <v>36</v>
      </c>
      <c r="AX440" s="13" t="s">
        <v>76</v>
      </c>
      <c r="AY440" s="235" t="s">
        <v>129</v>
      </c>
    </row>
    <row r="441" s="14" customFormat="1">
      <c r="A441" s="14"/>
      <c r="B441" s="236"/>
      <c r="C441" s="237"/>
      <c r="D441" s="219" t="s">
        <v>160</v>
      </c>
      <c r="E441" s="238" t="s">
        <v>21</v>
      </c>
      <c r="F441" s="239" t="s">
        <v>881</v>
      </c>
      <c r="G441" s="237"/>
      <c r="H441" s="240">
        <v>11.449999999999999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6" t="s">
        <v>160</v>
      </c>
      <c r="AU441" s="246" t="s">
        <v>86</v>
      </c>
      <c r="AV441" s="14" t="s">
        <v>86</v>
      </c>
      <c r="AW441" s="14" t="s">
        <v>36</v>
      </c>
      <c r="AX441" s="14" t="s">
        <v>76</v>
      </c>
      <c r="AY441" s="246" t="s">
        <v>129</v>
      </c>
    </row>
    <row r="442" s="13" customFormat="1">
      <c r="A442" s="13"/>
      <c r="B442" s="226"/>
      <c r="C442" s="227"/>
      <c r="D442" s="219" t="s">
        <v>160</v>
      </c>
      <c r="E442" s="228" t="s">
        <v>21</v>
      </c>
      <c r="F442" s="229" t="s">
        <v>875</v>
      </c>
      <c r="G442" s="227"/>
      <c r="H442" s="228" t="s">
        <v>21</v>
      </c>
      <c r="I442" s="230"/>
      <c r="J442" s="227"/>
      <c r="K442" s="227"/>
      <c r="L442" s="231"/>
      <c r="M442" s="232"/>
      <c r="N442" s="233"/>
      <c r="O442" s="233"/>
      <c r="P442" s="233"/>
      <c r="Q442" s="233"/>
      <c r="R442" s="233"/>
      <c r="S442" s="233"/>
      <c r="T442" s="234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5" t="s">
        <v>160</v>
      </c>
      <c r="AU442" s="235" t="s">
        <v>86</v>
      </c>
      <c r="AV442" s="13" t="s">
        <v>84</v>
      </c>
      <c r="AW442" s="13" t="s">
        <v>36</v>
      </c>
      <c r="AX442" s="13" t="s">
        <v>76</v>
      </c>
      <c r="AY442" s="235" t="s">
        <v>129</v>
      </c>
    </row>
    <row r="443" s="14" customFormat="1">
      <c r="A443" s="14"/>
      <c r="B443" s="236"/>
      <c r="C443" s="237"/>
      <c r="D443" s="219" t="s">
        <v>160</v>
      </c>
      <c r="E443" s="238" t="s">
        <v>21</v>
      </c>
      <c r="F443" s="239" t="s">
        <v>882</v>
      </c>
      <c r="G443" s="237"/>
      <c r="H443" s="240">
        <v>17.739999999999998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160</v>
      </c>
      <c r="AU443" s="246" t="s">
        <v>86</v>
      </c>
      <c r="AV443" s="14" t="s">
        <v>86</v>
      </c>
      <c r="AW443" s="14" t="s">
        <v>36</v>
      </c>
      <c r="AX443" s="14" t="s">
        <v>76</v>
      </c>
      <c r="AY443" s="246" t="s">
        <v>129</v>
      </c>
    </row>
    <row r="444" s="13" customFormat="1">
      <c r="A444" s="13"/>
      <c r="B444" s="226"/>
      <c r="C444" s="227"/>
      <c r="D444" s="219" t="s">
        <v>160</v>
      </c>
      <c r="E444" s="228" t="s">
        <v>21</v>
      </c>
      <c r="F444" s="229" t="s">
        <v>875</v>
      </c>
      <c r="G444" s="227"/>
      <c r="H444" s="228" t="s">
        <v>21</v>
      </c>
      <c r="I444" s="230"/>
      <c r="J444" s="227"/>
      <c r="K444" s="227"/>
      <c r="L444" s="231"/>
      <c r="M444" s="232"/>
      <c r="N444" s="233"/>
      <c r="O444" s="233"/>
      <c r="P444" s="233"/>
      <c r="Q444" s="233"/>
      <c r="R444" s="233"/>
      <c r="S444" s="233"/>
      <c r="T444" s="23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5" t="s">
        <v>160</v>
      </c>
      <c r="AU444" s="235" t="s">
        <v>86</v>
      </c>
      <c r="AV444" s="13" t="s">
        <v>84</v>
      </c>
      <c r="AW444" s="13" t="s">
        <v>36</v>
      </c>
      <c r="AX444" s="13" t="s">
        <v>76</v>
      </c>
      <c r="AY444" s="235" t="s">
        <v>129</v>
      </c>
    </row>
    <row r="445" s="14" customFormat="1">
      <c r="A445" s="14"/>
      <c r="B445" s="236"/>
      <c r="C445" s="237"/>
      <c r="D445" s="219" t="s">
        <v>160</v>
      </c>
      <c r="E445" s="238" t="s">
        <v>21</v>
      </c>
      <c r="F445" s="239" t="s">
        <v>883</v>
      </c>
      <c r="G445" s="237"/>
      <c r="H445" s="240">
        <v>11.529999999999999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6" t="s">
        <v>160</v>
      </c>
      <c r="AU445" s="246" t="s">
        <v>86</v>
      </c>
      <c r="AV445" s="14" t="s">
        <v>86</v>
      </c>
      <c r="AW445" s="14" t="s">
        <v>36</v>
      </c>
      <c r="AX445" s="14" t="s">
        <v>76</v>
      </c>
      <c r="AY445" s="246" t="s">
        <v>129</v>
      </c>
    </row>
    <row r="446" s="13" customFormat="1">
      <c r="A446" s="13"/>
      <c r="B446" s="226"/>
      <c r="C446" s="227"/>
      <c r="D446" s="219" t="s">
        <v>160</v>
      </c>
      <c r="E446" s="228" t="s">
        <v>21</v>
      </c>
      <c r="F446" s="229" t="s">
        <v>875</v>
      </c>
      <c r="G446" s="227"/>
      <c r="H446" s="228" t="s">
        <v>21</v>
      </c>
      <c r="I446" s="230"/>
      <c r="J446" s="227"/>
      <c r="K446" s="227"/>
      <c r="L446" s="231"/>
      <c r="M446" s="232"/>
      <c r="N446" s="233"/>
      <c r="O446" s="233"/>
      <c r="P446" s="233"/>
      <c r="Q446" s="233"/>
      <c r="R446" s="233"/>
      <c r="S446" s="233"/>
      <c r="T446" s="23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5" t="s">
        <v>160</v>
      </c>
      <c r="AU446" s="235" t="s">
        <v>86</v>
      </c>
      <c r="AV446" s="13" t="s">
        <v>84</v>
      </c>
      <c r="AW446" s="13" t="s">
        <v>36</v>
      </c>
      <c r="AX446" s="13" t="s">
        <v>76</v>
      </c>
      <c r="AY446" s="235" t="s">
        <v>129</v>
      </c>
    </row>
    <row r="447" s="14" customFormat="1">
      <c r="A447" s="14"/>
      <c r="B447" s="236"/>
      <c r="C447" s="237"/>
      <c r="D447" s="219" t="s">
        <v>160</v>
      </c>
      <c r="E447" s="238" t="s">
        <v>21</v>
      </c>
      <c r="F447" s="239" t="s">
        <v>884</v>
      </c>
      <c r="G447" s="237"/>
      <c r="H447" s="240">
        <v>23.719999999999999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46" t="s">
        <v>160</v>
      </c>
      <c r="AU447" s="246" t="s">
        <v>86</v>
      </c>
      <c r="AV447" s="14" t="s">
        <v>86</v>
      </c>
      <c r="AW447" s="14" t="s">
        <v>36</v>
      </c>
      <c r="AX447" s="14" t="s">
        <v>76</v>
      </c>
      <c r="AY447" s="246" t="s">
        <v>129</v>
      </c>
    </row>
    <row r="448" s="13" customFormat="1">
      <c r="A448" s="13"/>
      <c r="B448" s="226"/>
      <c r="C448" s="227"/>
      <c r="D448" s="219" t="s">
        <v>160</v>
      </c>
      <c r="E448" s="228" t="s">
        <v>21</v>
      </c>
      <c r="F448" s="229" t="s">
        <v>171</v>
      </c>
      <c r="G448" s="227"/>
      <c r="H448" s="228" t="s">
        <v>21</v>
      </c>
      <c r="I448" s="230"/>
      <c r="J448" s="227"/>
      <c r="K448" s="227"/>
      <c r="L448" s="231"/>
      <c r="M448" s="232"/>
      <c r="N448" s="233"/>
      <c r="O448" s="233"/>
      <c r="P448" s="233"/>
      <c r="Q448" s="233"/>
      <c r="R448" s="233"/>
      <c r="S448" s="233"/>
      <c r="T448" s="23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5" t="s">
        <v>160</v>
      </c>
      <c r="AU448" s="235" t="s">
        <v>86</v>
      </c>
      <c r="AV448" s="13" t="s">
        <v>84</v>
      </c>
      <c r="AW448" s="13" t="s">
        <v>36</v>
      </c>
      <c r="AX448" s="13" t="s">
        <v>76</v>
      </c>
      <c r="AY448" s="235" t="s">
        <v>129</v>
      </c>
    </row>
    <row r="449" s="14" customFormat="1">
      <c r="A449" s="14"/>
      <c r="B449" s="236"/>
      <c r="C449" s="237"/>
      <c r="D449" s="219" t="s">
        <v>160</v>
      </c>
      <c r="E449" s="238" t="s">
        <v>21</v>
      </c>
      <c r="F449" s="239" t="s">
        <v>883</v>
      </c>
      <c r="G449" s="237"/>
      <c r="H449" s="240">
        <v>11.529999999999999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46" t="s">
        <v>160</v>
      </c>
      <c r="AU449" s="246" t="s">
        <v>86</v>
      </c>
      <c r="AV449" s="14" t="s">
        <v>86</v>
      </c>
      <c r="AW449" s="14" t="s">
        <v>36</v>
      </c>
      <c r="AX449" s="14" t="s">
        <v>76</v>
      </c>
      <c r="AY449" s="246" t="s">
        <v>129</v>
      </c>
    </row>
    <row r="450" s="13" customFormat="1">
      <c r="A450" s="13"/>
      <c r="B450" s="226"/>
      <c r="C450" s="227"/>
      <c r="D450" s="219" t="s">
        <v>160</v>
      </c>
      <c r="E450" s="228" t="s">
        <v>21</v>
      </c>
      <c r="F450" s="229" t="s">
        <v>885</v>
      </c>
      <c r="G450" s="227"/>
      <c r="H450" s="228" t="s">
        <v>21</v>
      </c>
      <c r="I450" s="230"/>
      <c r="J450" s="227"/>
      <c r="K450" s="227"/>
      <c r="L450" s="231"/>
      <c r="M450" s="232"/>
      <c r="N450" s="233"/>
      <c r="O450" s="233"/>
      <c r="P450" s="233"/>
      <c r="Q450" s="233"/>
      <c r="R450" s="233"/>
      <c r="S450" s="233"/>
      <c r="T450" s="23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5" t="s">
        <v>160</v>
      </c>
      <c r="AU450" s="235" t="s">
        <v>86</v>
      </c>
      <c r="AV450" s="13" t="s">
        <v>84</v>
      </c>
      <c r="AW450" s="13" t="s">
        <v>36</v>
      </c>
      <c r="AX450" s="13" t="s">
        <v>76</v>
      </c>
      <c r="AY450" s="235" t="s">
        <v>129</v>
      </c>
    </row>
    <row r="451" s="14" customFormat="1">
      <c r="A451" s="14"/>
      <c r="B451" s="236"/>
      <c r="C451" s="237"/>
      <c r="D451" s="219" t="s">
        <v>160</v>
      </c>
      <c r="E451" s="238" t="s">
        <v>21</v>
      </c>
      <c r="F451" s="239" t="s">
        <v>886</v>
      </c>
      <c r="G451" s="237"/>
      <c r="H451" s="240">
        <v>17.66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6" t="s">
        <v>160</v>
      </c>
      <c r="AU451" s="246" t="s">
        <v>86</v>
      </c>
      <c r="AV451" s="14" t="s">
        <v>86</v>
      </c>
      <c r="AW451" s="14" t="s">
        <v>36</v>
      </c>
      <c r="AX451" s="14" t="s">
        <v>76</v>
      </c>
      <c r="AY451" s="246" t="s">
        <v>129</v>
      </c>
    </row>
    <row r="452" s="13" customFormat="1">
      <c r="A452" s="13"/>
      <c r="B452" s="226"/>
      <c r="C452" s="227"/>
      <c r="D452" s="219" t="s">
        <v>160</v>
      </c>
      <c r="E452" s="228" t="s">
        <v>21</v>
      </c>
      <c r="F452" s="229" t="s">
        <v>885</v>
      </c>
      <c r="G452" s="227"/>
      <c r="H452" s="228" t="s">
        <v>21</v>
      </c>
      <c r="I452" s="230"/>
      <c r="J452" s="227"/>
      <c r="K452" s="227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160</v>
      </c>
      <c r="AU452" s="235" t="s">
        <v>86</v>
      </c>
      <c r="AV452" s="13" t="s">
        <v>84</v>
      </c>
      <c r="AW452" s="13" t="s">
        <v>36</v>
      </c>
      <c r="AX452" s="13" t="s">
        <v>76</v>
      </c>
      <c r="AY452" s="235" t="s">
        <v>129</v>
      </c>
    </row>
    <row r="453" s="14" customFormat="1">
      <c r="A453" s="14"/>
      <c r="B453" s="236"/>
      <c r="C453" s="237"/>
      <c r="D453" s="219" t="s">
        <v>160</v>
      </c>
      <c r="E453" s="238" t="s">
        <v>21</v>
      </c>
      <c r="F453" s="239" t="s">
        <v>887</v>
      </c>
      <c r="G453" s="237"/>
      <c r="H453" s="240">
        <v>31.359999999999999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160</v>
      </c>
      <c r="AU453" s="246" t="s">
        <v>86</v>
      </c>
      <c r="AV453" s="14" t="s">
        <v>86</v>
      </c>
      <c r="AW453" s="14" t="s">
        <v>36</v>
      </c>
      <c r="AX453" s="14" t="s">
        <v>76</v>
      </c>
      <c r="AY453" s="246" t="s">
        <v>129</v>
      </c>
    </row>
    <row r="454" s="13" customFormat="1">
      <c r="A454" s="13"/>
      <c r="B454" s="226"/>
      <c r="C454" s="227"/>
      <c r="D454" s="219" t="s">
        <v>160</v>
      </c>
      <c r="E454" s="228" t="s">
        <v>21</v>
      </c>
      <c r="F454" s="229" t="s">
        <v>171</v>
      </c>
      <c r="G454" s="227"/>
      <c r="H454" s="228" t="s">
        <v>21</v>
      </c>
      <c r="I454" s="230"/>
      <c r="J454" s="227"/>
      <c r="K454" s="227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160</v>
      </c>
      <c r="AU454" s="235" t="s">
        <v>86</v>
      </c>
      <c r="AV454" s="13" t="s">
        <v>84</v>
      </c>
      <c r="AW454" s="13" t="s">
        <v>36</v>
      </c>
      <c r="AX454" s="13" t="s">
        <v>76</v>
      </c>
      <c r="AY454" s="235" t="s">
        <v>129</v>
      </c>
    </row>
    <row r="455" s="14" customFormat="1">
      <c r="A455" s="14"/>
      <c r="B455" s="236"/>
      <c r="C455" s="237"/>
      <c r="D455" s="219" t="s">
        <v>160</v>
      </c>
      <c r="E455" s="238" t="s">
        <v>21</v>
      </c>
      <c r="F455" s="239" t="s">
        <v>888</v>
      </c>
      <c r="G455" s="237"/>
      <c r="H455" s="240">
        <v>19.420000000000002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6" t="s">
        <v>160</v>
      </c>
      <c r="AU455" s="246" t="s">
        <v>86</v>
      </c>
      <c r="AV455" s="14" t="s">
        <v>86</v>
      </c>
      <c r="AW455" s="14" t="s">
        <v>36</v>
      </c>
      <c r="AX455" s="14" t="s">
        <v>76</v>
      </c>
      <c r="AY455" s="246" t="s">
        <v>129</v>
      </c>
    </row>
    <row r="456" s="13" customFormat="1">
      <c r="A456" s="13"/>
      <c r="B456" s="226"/>
      <c r="C456" s="227"/>
      <c r="D456" s="219" t="s">
        <v>160</v>
      </c>
      <c r="E456" s="228" t="s">
        <v>21</v>
      </c>
      <c r="F456" s="229" t="s">
        <v>179</v>
      </c>
      <c r="G456" s="227"/>
      <c r="H456" s="228" t="s">
        <v>21</v>
      </c>
      <c r="I456" s="230"/>
      <c r="J456" s="227"/>
      <c r="K456" s="227"/>
      <c r="L456" s="231"/>
      <c r="M456" s="232"/>
      <c r="N456" s="233"/>
      <c r="O456" s="233"/>
      <c r="P456" s="233"/>
      <c r="Q456" s="233"/>
      <c r="R456" s="233"/>
      <c r="S456" s="233"/>
      <c r="T456" s="23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5" t="s">
        <v>160</v>
      </c>
      <c r="AU456" s="235" t="s">
        <v>86</v>
      </c>
      <c r="AV456" s="13" t="s">
        <v>84</v>
      </c>
      <c r="AW456" s="13" t="s">
        <v>36</v>
      </c>
      <c r="AX456" s="13" t="s">
        <v>76</v>
      </c>
      <c r="AY456" s="235" t="s">
        <v>129</v>
      </c>
    </row>
    <row r="457" s="14" customFormat="1">
      <c r="A457" s="14"/>
      <c r="B457" s="236"/>
      <c r="C457" s="237"/>
      <c r="D457" s="219" t="s">
        <v>160</v>
      </c>
      <c r="E457" s="238" t="s">
        <v>21</v>
      </c>
      <c r="F457" s="239" t="s">
        <v>889</v>
      </c>
      <c r="G457" s="237"/>
      <c r="H457" s="240">
        <v>2.5800000000000001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160</v>
      </c>
      <c r="AU457" s="246" t="s">
        <v>86</v>
      </c>
      <c r="AV457" s="14" t="s">
        <v>86</v>
      </c>
      <c r="AW457" s="14" t="s">
        <v>36</v>
      </c>
      <c r="AX457" s="14" t="s">
        <v>76</v>
      </c>
      <c r="AY457" s="246" t="s">
        <v>129</v>
      </c>
    </row>
    <row r="458" s="13" customFormat="1">
      <c r="A458" s="13"/>
      <c r="B458" s="226"/>
      <c r="C458" s="227"/>
      <c r="D458" s="219" t="s">
        <v>160</v>
      </c>
      <c r="E458" s="228" t="s">
        <v>21</v>
      </c>
      <c r="F458" s="229" t="s">
        <v>890</v>
      </c>
      <c r="G458" s="227"/>
      <c r="H458" s="228" t="s">
        <v>21</v>
      </c>
      <c r="I458" s="230"/>
      <c r="J458" s="227"/>
      <c r="K458" s="227"/>
      <c r="L458" s="231"/>
      <c r="M458" s="232"/>
      <c r="N458" s="233"/>
      <c r="O458" s="233"/>
      <c r="P458" s="233"/>
      <c r="Q458" s="233"/>
      <c r="R458" s="233"/>
      <c r="S458" s="233"/>
      <c r="T458" s="23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5" t="s">
        <v>160</v>
      </c>
      <c r="AU458" s="235" t="s">
        <v>86</v>
      </c>
      <c r="AV458" s="13" t="s">
        <v>84</v>
      </c>
      <c r="AW458" s="13" t="s">
        <v>36</v>
      </c>
      <c r="AX458" s="13" t="s">
        <v>76</v>
      </c>
      <c r="AY458" s="235" t="s">
        <v>129</v>
      </c>
    </row>
    <row r="459" s="14" customFormat="1">
      <c r="A459" s="14"/>
      <c r="B459" s="236"/>
      <c r="C459" s="237"/>
      <c r="D459" s="219" t="s">
        <v>160</v>
      </c>
      <c r="E459" s="238" t="s">
        <v>21</v>
      </c>
      <c r="F459" s="239" t="s">
        <v>891</v>
      </c>
      <c r="G459" s="237"/>
      <c r="H459" s="240">
        <v>7.6799999999999997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6" t="s">
        <v>160</v>
      </c>
      <c r="AU459" s="246" t="s">
        <v>86</v>
      </c>
      <c r="AV459" s="14" t="s">
        <v>86</v>
      </c>
      <c r="AW459" s="14" t="s">
        <v>36</v>
      </c>
      <c r="AX459" s="14" t="s">
        <v>76</v>
      </c>
      <c r="AY459" s="246" t="s">
        <v>129</v>
      </c>
    </row>
    <row r="460" s="13" customFormat="1">
      <c r="A460" s="13"/>
      <c r="B460" s="226"/>
      <c r="C460" s="227"/>
      <c r="D460" s="219" t="s">
        <v>160</v>
      </c>
      <c r="E460" s="228" t="s">
        <v>21</v>
      </c>
      <c r="F460" s="229" t="s">
        <v>890</v>
      </c>
      <c r="G460" s="227"/>
      <c r="H460" s="228" t="s">
        <v>21</v>
      </c>
      <c r="I460" s="230"/>
      <c r="J460" s="227"/>
      <c r="K460" s="227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160</v>
      </c>
      <c r="AU460" s="235" t="s">
        <v>86</v>
      </c>
      <c r="AV460" s="13" t="s">
        <v>84</v>
      </c>
      <c r="AW460" s="13" t="s">
        <v>36</v>
      </c>
      <c r="AX460" s="13" t="s">
        <v>76</v>
      </c>
      <c r="AY460" s="235" t="s">
        <v>129</v>
      </c>
    </row>
    <row r="461" s="14" customFormat="1">
      <c r="A461" s="14"/>
      <c r="B461" s="236"/>
      <c r="C461" s="237"/>
      <c r="D461" s="219" t="s">
        <v>160</v>
      </c>
      <c r="E461" s="238" t="s">
        <v>21</v>
      </c>
      <c r="F461" s="239" t="s">
        <v>892</v>
      </c>
      <c r="G461" s="237"/>
      <c r="H461" s="240">
        <v>7.9800000000000004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160</v>
      </c>
      <c r="AU461" s="246" t="s">
        <v>86</v>
      </c>
      <c r="AV461" s="14" t="s">
        <v>86</v>
      </c>
      <c r="AW461" s="14" t="s">
        <v>36</v>
      </c>
      <c r="AX461" s="14" t="s">
        <v>76</v>
      </c>
      <c r="AY461" s="246" t="s">
        <v>129</v>
      </c>
    </row>
    <row r="462" s="13" customFormat="1">
      <c r="A462" s="13"/>
      <c r="B462" s="226"/>
      <c r="C462" s="227"/>
      <c r="D462" s="219" t="s">
        <v>160</v>
      </c>
      <c r="E462" s="228" t="s">
        <v>21</v>
      </c>
      <c r="F462" s="229" t="s">
        <v>171</v>
      </c>
      <c r="G462" s="227"/>
      <c r="H462" s="228" t="s">
        <v>21</v>
      </c>
      <c r="I462" s="230"/>
      <c r="J462" s="227"/>
      <c r="K462" s="227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160</v>
      </c>
      <c r="AU462" s="235" t="s">
        <v>86</v>
      </c>
      <c r="AV462" s="13" t="s">
        <v>84</v>
      </c>
      <c r="AW462" s="13" t="s">
        <v>36</v>
      </c>
      <c r="AX462" s="13" t="s">
        <v>76</v>
      </c>
      <c r="AY462" s="235" t="s">
        <v>129</v>
      </c>
    </row>
    <row r="463" s="14" customFormat="1">
      <c r="A463" s="14"/>
      <c r="B463" s="236"/>
      <c r="C463" s="237"/>
      <c r="D463" s="219" t="s">
        <v>160</v>
      </c>
      <c r="E463" s="238" t="s">
        <v>21</v>
      </c>
      <c r="F463" s="239" t="s">
        <v>180</v>
      </c>
      <c r="G463" s="237"/>
      <c r="H463" s="240">
        <v>1.26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160</v>
      </c>
      <c r="AU463" s="246" t="s">
        <v>86</v>
      </c>
      <c r="AV463" s="14" t="s">
        <v>86</v>
      </c>
      <c r="AW463" s="14" t="s">
        <v>36</v>
      </c>
      <c r="AX463" s="14" t="s">
        <v>76</v>
      </c>
      <c r="AY463" s="246" t="s">
        <v>129</v>
      </c>
    </row>
    <row r="464" s="13" customFormat="1">
      <c r="A464" s="13"/>
      <c r="B464" s="226"/>
      <c r="C464" s="227"/>
      <c r="D464" s="219" t="s">
        <v>160</v>
      </c>
      <c r="E464" s="228" t="s">
        <v>21</v>
      </c>
      <c r="F464" s="229" t="s">
        <v>177</v>
      </c>
      <c r="G464" s="227"/>
      <c r="H464" s="228" t="s">
        <v>21</v>
      </c>
      <c r="I464" s="230"/>
      <c r="J464" s="227"/>
      <c r="K464" s="227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160</v>
      </c>
      <c r="AU464" s="235" t="s">
        <v>86</v>
      </c>
      <c r="AV464" s="13" t="s">
        <v>84</v>
      </c>
      <c r="AW464" s="13" t="s">
        <v>36</v>
      </c>
      <c r="AX464" s="13" t="s">
        <v>76</v>
      </c>
      <c r="AY464" s="235" t="s">
        <v>129</v>
      </c>
    </row>
    <row r="465" s="14" customFormat="1">
      <c r="A465" s="14"/>
      <c r="B465" s="236"/>
      <c r="C465" s="237"/>
      <c r="D465" s="219" t="s">
        <v>160</v>
      </c>
      <c r="E465" s="238" t="s">
        <v>21</v>
      </c>
      <c r="F465" s="239" t="s">
        <v>178</v>
      </c>
      <c r="G465" s="237"/>
      <c r="H465" s="240">
        <v>7.0199999999999996</v>
      </c>
      <c r="I465" s="241"/>
      <c r="J465" s="237"/>
      <c r="K465" s="237"/>
      <c r="L465" s="242"/>
      <c r="M465" s="243"/>
      <c r="N465" s="244"/>
      <c r="O465" s="244"/>
      <c r="P465" s="244"/>
      <c r="Q465" s="244"/>
      <c r="R465" s="244"/>
      <c r="S465" s="244"/>
      <c r="T465" s="24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46" t="s">
        <v>160</v>
      </c>
      <c r="AU465" s="246" t="s">
        <v>86</v>
      </c>
      <c r="AV465" s="14" t="s">
        <v>86</v>
      </c>
      <c r="AW465" s="14" t="s">
        <v>36</v>
      </c>
      <c r="AX465" s="14" t="s">
        <v>76</v>
      </c>
      <c r="AY465" s="246" t="s">
        <v>129</v>
      </c>
    </row>
    <row r="466" s="13" customFormat="1">
      <c r="A466" s="13"/>
      <c r="B466" s="226"/>
      <c r="C466" s="227"/>
      <c r="D466" s="219" t="s">
        <v>160</v>
      </c>
      <c r="E466" s="228" t="s">
        <v>21</v>
      </c>
      <c r="F466" s="229" t="s">
        <v>893</v>
      </c>
      <c r="G466" s="227"/>
      <c r="H466" s="228" t="s">
        <v>21</v>
      </c>
      <c r="I466" s="230"/>
      <c r="J466" s="227"/>
      <c r="K466" s="227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160</v>
      </c>
      <c r="AU466" s="235" t="s">
        <v>86</v>
      </c>
      <c r="AV466" s="13" t="s">
        <v>84</v>
      </c>
      <c r="AW466" s="13" t="s">
        <v>36</v>
      </c>
      <c r="AX466" s="13" t="s">
        <v>76</v>
      </c>
      <c r="AY466" s="235" t="s">
        <v>129</v>
      </c>
    </row>
    <row r="467" s="14" customFormat="1">
      <c r="A467" s="14"/>
      <c r="B467" s="236"/>
      <c r="C467" s="237"/>
      <c r="D467" s="219" t="s">
        <v>160</v>
      </c>
      <c r="E467" s="238" t="s">
        <v>21</v>
      </c>
      <c r="F467" s="239" t="s">
        <v>894</v>
      </c>
      <c r="G467" s="237"/>
      <c r="H467" s="240">
        <v>22.66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46" t="s">
        <v>160</v>
      </c>
      <c r="AU467" s="246" t="s">
        <v>86</v>
      </c>
      <c r="AV467" s="14" t="s">
        <v>86</v>
      </c>
      <c r="AW467" s="14" t="s">
        <v>36</v>
      </c>
      <c r="AX467" s="14" t="s">
        <v>76</v>
      </c>
      <c r="AY467" s="246" t="s">
        <v>129</v>
      </c>
    </row>
    <row r="468" s="15" customFormat="1">
      <c r="A468" s="15"/>
      <c r="B468" s="247"/>
      <c r="C468" s="248"/>
      <c r="D468" s="219" t="s">
        <v>160</v>
      </c>
      <c r="E468" s="249" t="s">
        <v>21</v>
      </c>
      <c r="F468" s="250" t="s">
        <v>181</v>
      </c>
      <c r="G468" s="248"/>
      <c r="H468" s="251">
        <v>341.49000000000001</v>
      </c>
      <c r="I468" s="252"/>
      <c r="J468" s="248"/>
      <c r="K468" s="248"/>
      <c r="L468" s="253"/>
      <c r="M468" s="254"/>
      <c r="N468" s="255"/>
      <c r="O468" s="255"/>
      <c r="P468" s="255"/>
      <c r="Q468" s="255"/>
      <c r="R468" s="255"/>
      <c r="S468" s="255"/>
      <c r="T468" s="256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57" t="s">
        <v>160</v>
      </c>
      <c r="AU468" s="257" t="s">
        <v>86</v>
      </c>
      <c r="AV468" s="15" t="s">
        <v>137</v>
      </c>
      <c r="AW468" s="15" t="s">
        <v>36</v>
      </c>
      <c r="AX468" s="15" t="s">
        <v>84</v>
      </c>
      <c r="AY468" s="257" t="s">
        <v>129</v>
      </c>
    </row>
    <row r="469" s="2" customFormat="1" ht="16.5" customHeight="1">
      <c r="A469" s="40"/>
      <c r="B469" s="41"/>
      <c r="C469" s="206" t="s">
        <v>679</v>
      </c>
      <c r="D469" s="206" t="s">
        <v>132</v>
      </c>
      <c r="E469" s="207" t="s">
        <v>770</v>
      </c>
      <c r="F469" s="208" t="s">
        <v>771</v>
      </c>
      <c r="G469" s="209" t="s">
        <v>156</v>
      </c>
      <c r="H469" s="210">
        <v>341.49000000000001</v>
      </c>
      <c r="I469" s="211"/>
      <c r="J469" s="212">
        <f>ROUND(I469*H469,2)</f>
        <v>0</v>
      </c>
      <c r="K469" s="208" t="s">
        <v>136</v>
      </c>
      <c r="L469" s="46"/>
      <c r="M469" s="213" t="s">
        <v>21</v>
      </c>
      <c r="N469" s="214" t="s">
        <v>47</v>
      </c>
      <c r="O469" s="86"/>
      <c r="P469" s="215">
        <f>O469*H469</f>
        <v>0</v>
      </c>
      <c r="Q469" s="215">
        <v>0</v>
      </c>
      <c r="R469" s="215">
        <f>Q469*H469</f>
        <v>0</v>
      </c>
      <c r="S469" s="215">
        <v>0</v>
      </c>
      <c r="T469" s="216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7" t="s">
        <v>241</v>
      </c>
      <c r="AT469" s="217" t="s">
        <v>132</v>
      </c>
      <c r="AU469" s="217" t="s">
        <v>86</v>
      </c>
      <c r="AY469" s="19" t="s">
        <v>129</v>
      </c>
      <c r="BE469" s="218">
        <f>IF(N469="základní",J469,0)</f>
        <v>0</v>
      </c>
      <c r="BF469" s="218">
        <f>IF(N469="snížená",J469,0)</f>
        <v>0</v>
      </c>
      <c r="BG469" s="218">
        <f>IF(N469="zákl. přenesená",J469,0)</f>
        <v>0</v>
      </c>
      <c r="BH469" s="218">
        <f>IF(N469="sníž. přenesená",J469,0)</f>
        <v>0</v>
      </c>
      <c r="BI469" s="218">
        <f>IF(N469="nulová",J469,0)</f>
        <v>0</v>
      </c>
      <c r="BJ469" s="19" t="s">
        <v>84</v>
      </c>
      <c r="BK469" s="218">
        <f>ROUND(I469*H469,2)</f>
        <v>0</v>
      </c>
      <c r="BL469" s="19" t="s">
        <v>241</v>
      </c>
      <c r="BM469" s="217" t="s">
        <v>772</v>
      </c>
    </row>
    <row r="470" s="2" customFormat="1">
      <c r="A470" s="40"/>
      <c r="B470" s="41"/>
      <c r="C470" s="42"/>
      <c r="D470" s="219" t="s">
        <v>139</v>
      </c>
      <c r="E470" s="42"/>
      <c r="F470" s="220" t="s">
        <v>773</v>
      </c>
      <c r="G470" s="42"/>
      <c r="H470" s="42"/>
      <c r="I470" s="221"/>
      <c r="J470" s="42"/>
      <c r="K470" s="42"/>
      <c r="L470" s="46"/>
      <c r="M470" s="222"/>
      <c r="N470" s="223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139</v>
      </c>
      <c r="AU470" s="19" t="s">
        <v>86</v>
      </c>
    </row>
    <row r="471" s="2" customFormat="1">
      <c r="A471" s="40"/>
      <c r="B471" s="41"/>
      <c r="C471" s="42"/>
      <c r="D471" s="224" t="s">
        <v>141</v>
      </c>
      <c r="E471" s="42"/>
      <c r="F471" s="225" t="s">
        <v>774</v>
      </c>
      <c r="G471" s="42"/>
      <c r="H471" s="42"/>
      <c r="I471" s="221"/>
      <c r="J471" s="42"/>
      <c r="K471" s="42"/>
      <c r="L471" s="46"/>
      <c r="M471" s="222"/>
      <c r="N471" s="223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141</v>
      </c>
      <c r="AU471" s="19" t="s">
        <v>86</v>
      </c>
    </row>
    <row r="472" s="13" customFormat="1">
      <c r="A472" s="13"/>
      <c r="B472" s="226"/>
      <c r="C472" s="227"/>
      <c r="D472" s="219" t="s">
        <v>160</v>
      </c>
      <c r="E472" s="228" t="s">
        <v>21</v>
      </c>
      <c r="F472" s="229" t="s">
        <v>168</v>
      </c>
      <c r="G472" s="227"/>
      <c r="H472" s="228" t="s">
        <v>21</v>
      </c>
      <c r="I472" s="230"/>
      <c r="J472" s="227"/>
      <c r="K472" s="227"/>
      <c r="L472" s="231"/>
      <c r="M472" s="232"/>
      <c r="N472" s="233"/>
      <c r="O472" s="233"/>
      <c r="P472" s="233"/>
      <c r="Q472" s="233"/>
      <c r="R472" s="233"/>
      <c r="S472" s="233"/>
      <c r="T472" s="23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5" t="s">
        <v>160</v>
      </c>
      <c r="AU472" s="235" t="s">
        <v>86</v>
      </c>
      <c r="AV472" s="13" t="s">
        <v>84</v>
      </c>
      <c r="AW472" s="13" t="s">
        <v>36</v>
      </c>
      <c r="AX472" s="13" t="s">
        <v>76</v>
      </c>
      <c r="AY472" s="235" t="s">
        <v>129</v>
      </c>
    </row>
    <row r="473" s="14" customFormat="1">
      <c r="A473" s="14"/>
      <c r="B473" s="236"/>
      <c r="C473" s="237"/>
      <c r="D473" s="219" t="s">
        <v>160</v>
      </c>
      <c r="E473" s="238" t="s">
        <v>21</v>
      </c>
      <c r="F473" s="239" t="s">
        <v>167</v>
      </c>
      <c r="G473" s="237"/>
      <c r="H473" s="240">
        <v>17.600000000000001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46" t="s">
        <v>160</v>
      </c>
      <c r="AU473" s="246" t="s">
        <v>86</v>
      </c>
      <c r="AV473" s="14" t="s">
        <v>86</v>
      </c>
      <c r="AW473" s="14" t="s">
        <v>36</v>
      </c>
      <c r="AX473" s="14" t="s">
        <v>76</v>
      </c>
      <c r="AY473" s="246" t="s">
        <v>129</v>
      </c>
    </row>
    <row r="474" s="13" customFormat="1">
      <c r="A474" s="13"/>
      <c r="B474" s="226"/>
      <c r="C474" s="227"/>
      <c r="D474" s="219" t="s">
        <v>160</v>
      </c>
      <c r="E474" s="228" t="s">
        <v>21</v>
      </c>
      <c r="F474" s="229" t="s">
        <v>168</v>
      </c>
      <c r="G474" s="227"/>
      <c r="H474" s="228" t="s">
        <v>21</v>
      </c>
      <c r="I474" s="230"/>
      <c r="J474" s="227"/>
      <c r="K474" s="227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160</v>
      </c>
      <c r="AU474" s="235" t="s">
        <v>86</v>
      </c>
      <c r="AV474" s="13" t="s">
        <v>84</v>
      </c>
      <c r="AW474" s="13" t="s">
        <v>36</v>
      </c>
      <c r="AX474" s="13" t="s">
        <v>76</v>
      </c>
      <c r="AY474" s="235" t="s">
        <v>129</v>
      </c>
    </row>
    <row r="475" s="14" customFormat="1">
      <c r="A475" s="14"/>
      <c r="B475" s="236"/>
      <c r="C475" s="237"/>
      <c r="D475" s="219" t="s">
        <v>160</v>
      </c>
      <c r="E475" s="238" t="s">
        <v>21</v>
      </c>
      <c r="F475" s="239" t="s">
        <v>871</v>
      </c>
      <c r="G475" s="237"/>
      <c r="H475" s="240">
        <v>16.989999999999998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46" t="s">
        <v>160</v>
      </c>
      <c r="AU475" s="246" t="s">
        <v>86</v>
      </c>
      <c r="AV475" s="14" t="s">
        <v>86</v>
      </c>
      <c r="AW475" s="14" t="s">
        <v>36</v>
      </c>
      <c r="AX475" s="14" t="s">
        <v>76</v>
      </c>
      <c r="AY475" s="246" t="s">
        <v>129</v>
      </c>
    </row>
    <row r="476" s="13" customFormat="1">
      <c r="A476" s="13"/>
      <c r="B476" s="226"/>
      <c r="C476" s="227"/>
      <c r="D476" s="219" t="s">
        <v>160</v>
      </c>
      <c r="E476" s="228" t="s">
        <v>21</v>
      </c>
      <c r="F476" s="229" t="s">
        <v>168</v>
      </c>
      <c r="G476" s="227"/>
      <c r="H476" s="228" t="s">
        <v>21</v>
      </c>
      <c r="I476" s="230"/>
      <c r="J476" s="227"/>
      <c r="K476" s="227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160</v>
      </c>
      <c r="AU476" s="235" t="s">
        <v>86</v>
      </c>
      <c r="AV476" s="13" t="s">
        <v>84</v>
      </c>
      <c r="AW476" s="13" t="s">
        <v>36</v>
      </c>
      <c r="AX476" s="13" t="s">
        <v>76</v>
      </c>
      <c r="AY476" s="235" t="s">
        <v>129</v>
      </c>
    </row>
    <row r="477" s="14" customFormat="1">
      <c r="A477" s="14"/>
      <c r="B477" s="236"/>
      <c r="C477" s="237"/>
      <c r="D477" s="219" t="s">
        <v>160</v>
      </c>
      <c r="E477" s="238" t="s">
        <v>21</v>
      </c>
      <c r="F477" s="239" t="s">
        <v>872</v>
      </c>
      <c r="G477" s="237"/>
      <c r="H477" s="240">
        <v>14.92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160</v>
      </c>
      <c r="AU477" s="246" t="s">
        <v>86</v>
      </c>
      <c r="AV477" s="14" t="s">
        <v>86</v>
      </c>
      <c r="AW477" s="14" t="s">
        <v>36</v>
      </c>
      <c r="AX477" s="14" t="s">
        <v>76</v>
      </c>
      <c r="AY477" s="246" t="s">
        <v>129</v>
      </c>
    </row>
    <row r="478" s="13" customFormat="1">
      <c r="A478" s="13"/>
      <c r="B478" s="226"/>
      <c r="C478" s="227"/>
      <c r="D478" s="219" t="s">
        <v>160</v>
      </c>
      <c r="E478" s="228" t="s">
        <v>21</v>
      </c>
      <c r="F478" s="229" t="s">
        <v>163</v>
      </c>
      <c r="G478" s="227"/>
      <c r="H478" s="228" t="s">
        <v>21</v>
      </c>
      <c r="I478" s="230"/>
      <c r="J478" s="227"/>
      <c r="K478" s="227"/>
      <c r="L478" s="231"/>
      <c r="M478" s="232"/>
      <c r="N478" s="233"/>
      <c r="O478" s="233"/>
      <c r="P478" s="233"/>
      <c r="Q478" s="233"/>
      <c r="R478" s="233"/>
      <c r="S478" s="233"/>
      <c r="T478" s="23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5" t="s">
        <v>160</v>
      </c>
      <c r="AU478" s="235" t="s">
        <v>86</v>
      </c>
      <c r="AV478" s="13" t="s">
        <v>84</v>
      </c>
      <c r="AW478" s="13" t="s">
        <v>36</v>
      </c>
      <c r="AX478" s="13" t="s">
        <v>76</v>
      </c>
      <c r="AY478" s="235" t="s">
        <v>129</v>
      </c>
    </row>
    <row r="479" s="14" customFormat="1">
      <c r="A479" s="14"/>
      <c r="B479" s="236"/>
      <c r="C479" s="237"/>
      <c r="D479" s="219" t="s">
        <v>160</v>
      </c>
      <c r="E479" s="238" t="s">
        <v>21</v>
      </c>
      <c r="F479" s="239" t="s">
        <v>873</v>
      </c>
      <c r="G479" s="237"/>
      <c r="H479" s="240">
        <v>8.5999999999999996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46" t="s">
        <v>160</v>
      </c>
      <c r="AU479" s="246" t="s">
        <v>86</v>
      </c>
      <c r="AV479" s="14" t="s">
        <v>86</v>
      </c>
      <c r="AW479" s="14" t="s">
        <v>36</v>
      </c>
      <c r="AX479" s="14" t="s">
        <v>76</v>
      </c>
      <c r="AY479" s="246" t="s">
        <v>129</v>
      </c>
    </row>
    <row r="480" s="13" customFormat="1">
      <c r="A480" s="13"/>
      <c r="B480" s="226"/>
      <c r="C480" s="227"/>
      <c r="D480" s="219" t="s">
        <v>160</v>
      </c>
      <c r="E480" s="228" t="s">
        <v>21</v>
      </c>
      <c r="F480" s="229" t="s">
        <v>163</v>
      </c>
      <c r="G480" s="227"/>
      <c r="H480" s="228" t="s">
        <v>21</v>
      </c>
      <c r="I480" s="230"/>
      <c r="J480" s="227"/>
      <c r="K480" s="227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160</v>
      </c>
      <c r="AU480" s="235" t="s">
        <v>86</v>
      </c>
      <c r="AV480" s="13" t="s">
        <v>84</v>
      </c>
      <c r="AW480" s="13" t="s">
        <v>36</v>
      </c>
      <c r="AX480" s="13" t="s">
        <v>76</v>
      </c>
      <c r="AY480" s="235" t="s">
        <v>129</v>
      </c>
    </row>
    <row r="481" s="14" customFormat="1">
      <c r="A481" s="14"/>
      <c r="B481" s="236"/>
      <c r="C481" s="237"/>
      <c r="D481" s="219" t="s">
        <v>160</v>
      </c>
      <c r="E481" s="238" t="s">
        <v>21</v>
      </c>
      <c r="F481" s="239" t="s">
        <v>874</v>
      </c>
      <c r="G481" s="237"/>
      <c r="H481" s="240">
        <v>6.7599999999999998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6" t="s">
        <v>160</v>
      </c>
      <c r="AU481" s="246" t="s">
        <v>86</v>
      </c>
      <c r="AV481" s="14" t="s">
        <v>86</v>
      </c>
      <c r="AW481" s="14" t="s">
        <v>36</v>
      </c>
      <c r="AX481" s="14" t="s">
        <v>76</v>
      </c>
      <c r="AY481" s="246" t="s">
        <v>129</v>
      </c>
    </row>
    <row r="482" s="13" customFormat="1">
      <c r="A482" s="13"/>
      <c r="B482" s="226"/>
      <c r="C482" s="227"/>
      <c r="D482" s="219" t="s">
        <v>160</v>
      </c>
      <c r="E482" s="228" t="s">
        <v>21</v>
      </c>
      <c r="F482" s="229" t="s">
        <v>875</v>
      </c>
      <c r="G482" s="227"/>
      <c r="H482" s="228" t="s">
        <v>21</v>
      </c>
      <c r="I482" s="230"/>
      <c r="J482" s="227"/>
      <c r="K482" s="227"/>
      <c r="L482" s="231"/>
      <c r="M482" s="232"/>
      <c r="N482" s="233"/>
      <c r="O482" s="233"/>
      <c r="P482" s="233"/>
      <c r="Q482" s="233"/>
      <c r="R482" s="233"/>
      <c r="S482" s="233"/>
      <c r="T482" s="23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5" t="s">
        <v>160</v>
      </c>
      <c r="AU482" s="235" t="s">
        <v>86</v>
      </c>
      <c r="AV482" s="13" t="s">
        <v>84</v>
      </c>
      <c r="AW482" s="13" t="s">
        <v>36</v>
      </c>
      <c r="AX482" s="13" t="s">
        <v>76</v>
      </c>
      <c r="AY482" s="235" t="s">
        <v>129</v>
      </c>
    </row>
    <row r="483" s="14" customFormat="1">
      <c r="A483" s="14"/>
      <c r="B483" s="236"/>
      <c r="C483" s="237"/>
      <c r="D483" s="219" t="s">
        <v>160</v>
      </c>
      <c r="E483" s="238" t="s">
        <v>21</v>
      </c>
      <c r="F483" s="239" t="s">
        <v>876</v>
      </c>
      <c r="G483" s="237"/>
      <c r="H483" s="240">
        <v>17.719999999999999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6" t="s">
        <v>160</v>
      </c>
      <c r="AU483" s="246" t="s">
        <v>86</v>
      </c>
      <c r="AV483" s="14" t="s">
        <v>86</v>
      </c>
      <c r="AW483" s="14" t="s">
        <v>36</v>
      </c>
      <c r="AX483" s="14" t="s">
        <v>76</v>
      </c>
      <c r="AY483" s="246" t="s">
        <v>129</v>
      </c>
    </row>
    <row r="484" s="13" customFormat="1">
      <c r="A484" s="13"/>
      <c r="B484" s="226"/>
      <c r="C484" s="227"/>
      <c r="D484" s="219" t="s">
        <v>160</v>
      </c>
      <c r="E484" s="228" t="s">
        <v>21</v>
      </c>
      <c r="F484" s="229" t="s">
        <v>877</v>
      </c>
      <c r="G484" s="227"/>
      <c r="H484" s="228" t="s">
        <v>21</v>
      </c>
      <c r="I484" s="230"/>
      <c r="J484" s="227"/>
      <c r="K484" s="227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160</v>
      </c>
      <c r="AU484" s="235" t="s">
        <v>86</v>
      </c>
      <c r="AV484" s="13" t="s">
        <v>84</v>
      </c>
      <c r="AW484" s="13" t="s">
        <v>36</v>
      </c>
      <c r="AX484" s="13" t="s">
        <v>76</v>
      </c>
      <c r="AY484" s="235" t="s">
        <v>129</v>
      </c>
    </row>
    <row r="485" s="14" customFormat="1">
      <c r="A485" s="14"/>
      <c r="B485" s="236"/>
      <c r="C485" s="237"/>
      <c r="D485" s="219" t="s">
        <v>160</v>
      </c>
      <c r="E485" s="238" t="s">
        <v>21</v>
      </c>
      <c r="F485" s="239" t="s">
        <v>878</v>
      </c>
      <c r="G485" s="237"/>
      <c r="H485" s="240">
        <v>11.68</v>
      </c>
      <c r="I485" s="241"/>
      <c r="J485" s="237"/>
      <c r="K485" s="237"/>
      <c r="L485" s="242"/>
      <c r="M485" s="243"/>
      <c r="N485" s="244"/>
      <c r="O485" s="244"/>
      <c r="P485" s="244"/>
      <c r="Q485" s="244"/>
      <c r="R485" s="244"/>
      <c r="S485" s="244"/>
      <c r="T485" s="24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46" t="s">
        <v>160</v>
      </c>
      <c r="AU485" s="246" t="s">
        <v>86</v>
      </c>
      <c r="AV485" s="14" t="s">
        <v>86</v>
      </c>
      <c r="AW485" s="14" t="s">
        <v>36</v>
      </c>
      <c r="AX485" s="14" t="s">
        <v>76</v>
      </c>
      <c r="AY485" s="246" t="s">
        <v>129</v>
      </c>
    </row>
    <row r="486" s="13" customFormat="1">
      <c r="A486" s="13"/>
      <c r="B486" s="226"/>
      <c r="C486" s="227"/>
      <c r="D486" s="219" t="s">
        <v>160</v>
      </c>
      <c r="E486" s="228" t="s">
        <v>21</v>
      </c>
      <c r="F486" s="229" t="s">
        <v>166</v>
      </c>
      <c r="G486" s="227"/>
      <c r="H486" s="228" t="s">
        <v>21</v>
      </c>
      <c r="I486" s="230"/>
      <c r="J486" s="227"/>
      <c r="K486" s="227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160</v>
      </c>
      <c r="AU486" s="235" t="s">
        <v>86</v>
      </c>
      <c r="AV486" s="13" t="s">
        <v>84</v>
      </c>
      <c r="AW486" s="13" t="s">
        <v>36</v>
      </c>
      <c r="AX486" s="13" t="s">
        <v>76</v>
      </c>
      <c r="AY486" s="235" t="s">
        <v>129</v>
      </c>
    </row>
    <row r="487" s="14" customFormat="1">
      <c r="A487" s="14"/>
      <c r="B487" s="236"/>
      <c r="C487" s="237"/>
      <c r="D487" s="219" t="s">
        <v>160</v>
      </c>
      <c r="E487" s="238" t="s">
        <v>21</v>
      </c>
      <c r="F487" s="239" t="s">
        <v>879</v>
      </c>
      <c r="G487" s="237"/>
      <c r="H487" s="240">
        <v>34.280000000000001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6" t="s">
        <v>160</v>
      </c>
      <c r="AU487" s="246" t="s">
        <v>86</v>
      </c>
      <c r="AV487" s="14" t="s">
        <v>86</v>
      </c>
      <c r="AW487" s="14" t="s">
        <v>36</v>
      </c>
      <c r="AX487" s="14" t="s">
        <v>76</v>
      </c>
      <c r="AY487" s="246" t="s">
        <v>129</v>
      </c>
    </row>
    <row r="488" s="13" customFormat="1">
      <c r="A488" s="13"/>
      <c r="B488" s="226"/>
      <c r="C488" s="227"/>
      <c r="D488" s="219" t="s">
        <v>160</v>
      </c>
      <c r="E488" s="228" t="s">
        <v>21</v>
      </c>
      <c r="F488" s="229" t="s">
        <v>875</v>
      </c>
      <c r="G488" s="227"/>
      <c r="H488" s="228" t="s">
        <v>21</v>
      </c>
      <c r="I488" s="230"/>
      <c r="J488" s="227"/>
      <c r="K488" s="227"/>
      <c r="L488" s="231"/>
      <c r="M488" s="232"/>
      <c r="N488" s="233"/>
      <c r="O488" s="233"/>
      <c r="P488" s="233"/>
      <c r="Q488" s="233"/>
      <c r="R488" s="233"/>
      <c r="S488" s="233"/>
      <c r="T488" s="23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5" t="s">
        <v>160</v>
      </c>
      <c r="AU488" s="235" t="s">
        <v>86</v>
      </c>
      <c r="AV488" s="13" t="s">
        <v>84</v>
      </c>
      <c r="AW488" s="13" t="s">
        <v>36</v>
      </c>
      <c r="AX488" s="13" t="s">
        <v>76</v>
      </c>
      <c r="AY488" s="235" t="s">
        <v>129</v>
      </c>
    </row>
    <row r="489" s="14" customFormat="1">
      <c r="A489" s="14"/>
      <c r="B489" s="236"/>
      <c r="C489" s="237"/>
      <c r="D489" s="219" t="s">
        <v>160</v>
      </c>
      <c r="E489" s="238" t="s">
        <v>21</v>
      </c>
      <c r="F489" s="239" t="s">
        <v>880</v>
      </c>
      <c r="G489" s="237"/>
      <c r="H489" s="240">
        <v>19.350000000000001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160</v>
      </c>
      <c r="AU489" s="246" t="s">
        <v>86</v>
      </c>
      <c r="AV489" s="14" t="s">
        <v>86</v>
      </c>
      <c r="AW489" s="14" t="s">
        <v>36</v>
      </c>
      <c r="AX489" s="14" t="s">
        <v>76</v>
      </c>
      <c r="AY489" s="246" t="s">
        <v>129</v>
      </c>
    </row>
    <row r="490" s="13" customFormat="1">
      <c r="A490" s="13"/>
      <c r="B490" s="226"/>
      <c r="C490" s="227"/>
      <c r="D490" s="219" t="s">
        <v>160</v>
      </c>
      <c r="E490" s="228" t="s">
        <v>21</v>
      </c>
      <c r="F490" s="229" t="s">
        <v>875</v>
      </c>
      <c r="G490" s="227"/>
      <c r="H490" s="228" t="s">
        <v>21</v>
      </c>
      <c r="I490" s="230"/>
      <c r="J490" s="227"/>
      <c r="K490" s="227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160</v>
      </c>
      <c r="AU490" s="235" t="s">
        <v>86</v>
      </c>
      <c r="AV490" s="13" t="s">
        <v>84</v>
      </c>
      <c r="AW490" s="13" t="s">
        <v>36</v>
      </c>
      <c r="AX490" s="13" t="s">
        <v>76</v>
      </c>
      <c r="AY490" s="235" t="s">
        <v>129</v>
      </c>
    </row>
    <row r="491" s="14" customFormat="1">
      <c r="A491" s="14"/>
      <c r="B491" s="236"/>
      <c r="C491" s="237"/>
      <c r="D491" s="219" t="s">
        <v>160</v>
      </c>
      <c r="E491" s="238" t="s">
        <v>21</v>
      </c>
      <c r="F491" s="239" t="s">
        <v>881</v>
      </c>
      <c r="G491" s="237"/>
      <c r="H491" s="240">
        <v>11.449999999999999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46" t="s">
        <v>160</v>
      </c>
      <c r="AU491" s="246" t="s">
        <v>86</v>
      </c>
      <c r="AV491" s="14" t="s">
        <v>86</v>
      </c>
      <c r="AW491" s="14" t="s">
        <v>36</v>
      </c>
      <c r="AX491" s="14" t="s">
        <v>76</v>
      </c>
      <c r="AY491" s="246" t="s">
        <v>129</v>
      </c>
    </row>
    <row r="492" s="13" customFormat="1">
      <c r="A492" s="13"/>
      <c r="B492" s="226"/>
      <c r="C492" s="227"/>
      <c r="D492" s="219" t="s">
        <v>160</v>
      </c>
      <c r="E492" s="228" t="s">
        <v>21</v>
      </c>
      <c r="F492" s="229" t="s">
        <v>875</v>
      </c>
      <c r="G492" s="227"/>
      <c r="H492" s="228" t="s">
        <v>21</v>
      </c>
      <c r="I492" s="230"/>
      <c r="J492" s="227"/>
      <c r="K492" s="227"/>
      <c r="L492" s="231"/>
      <c r="M492" s="232"/>
      <c r="N492" s="233"/>
      <c r="O492" s="233"/>
      <c r="P492" s="233"/>
      <c r="Q492" s="233"/>
      <c r="R492" s="233"/>
      <c r="S492" s="233"/>
      <c r="T492" s="23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5" t="s">
        <v>160</v>
      </c>
      <c r="AU492" s="235" t="s">
        <v>86</v>
      </c>
      <c r="AV492" s="13" t="s">
        <v>84</v>
      </c>
      <c r="AW492" s="13" t="s">
        <v>36</v>
      </c>
      <c r="AX492" s="13" t="s">
        <v>76</v>
      </c>
      <c r="AY492" s="235" t="s">
        <v>129</v>
      </c>
    </row>
    <row r="493" s="14" customFormat="1">
      <c r="A493" s="14"/>
      <c r="B493" s="236"/>
      <c r="C493" s="237"/>
      <c r="D493" s="219" t="s">
        <v>160</v>
      </c>
      <c r="E493" s="238" t="s">
        <v>21</v>
      </c>
      <c r="F493" s="239" t="s">
        <v>882</v>
      </c>
      <c r="G493" s="237"/>
      <c r="H493" s="240">
        <v>17.739999999999998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6" t="s">
        <v>160</v>
      </c>
      <c r="AU493" s="246" t="s">
        <v>86</v>
      </c>
      <c r="AV493" s="14" t="s">
        <v>86</v>
      </c>
      <c r="AW493" s="14" t="s">
        <v>36</v>
      </c>
      <c r="AX493" s="14" t="s">
        <v>76</v>
      </c>
      <c r="AY493" s="246" t="s">
        <v>129</v>
      </c>
    </row>
    <row r="494" s="13" customFormat="1">
      <c r="A494" s="13"/>
      <c r="B494" s="226"/>
      <c r="C494" s="227"/>
      <c r="D494" s="219" t="s">
        <v>160</v>
      </c>
      <c r="E494" s="228" t="s">
        <v>21</v>
      </c>
      <c r="F494" s="229" t="s">
        <v>875</v>
      </c>
      <c r="G494" s="227"/>
      <c r="H494" s="228" t="s">
        <v>21</v>
      </c>
      <c r="I494" s="230"/>
      <c r="J494" s="227"/>
      <c r="K494" s="227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160</v>
      </c>
      <c r="AU494" s="235" t="s">
        <v>86</v>
      </c>
      <c r="AV494" s="13" t="s">
        <v>84</v>
      </c>
      <c r="AW494" s="13" t="s">
        <v>36</v>
      </c>
      <c r="AX494" s="13" t="s">
        <v>76</v>
      </c>
      <c r="AY494" s="235" t="s">
        <v>129</v>
      </c>
    </row>
    <row r="495" s="14" customFormat="1">
      <c r="A495" s="14"/>
      <c r="B495" s="236"/>
      <c r="C495" s="237"/>
      <c r="D495" s="219" t="s">
        <v>160</v>
      </c>
      <c r="E495" s="238" t="s">
        <v>21</v>
      </c>
      <c r="F495" s="239" t="s">
        <v>883</v>
      </c>
      <c r="G495" s="237"/>
      <c r="H495" s="240">
        <v>11.529999999999999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6" t="s">
        <v>160</v>
      </c>
      <c r="AU495" s="246" t="s">
        <v>86</v>
      </c>
      <c r="AV495" s="14" t="s">
        <v>86</v>
      </c>
      <c r="AW495" s="14" t="s">
        <v>36</v>
      </c>
      <c r="AX495" s="14" t="s">
        <v>76</v>
      </c>
      <c r="AY495" s="246" t="s">
        <v>129</v>
      </c>
    </row>
    <row r="496" s="13" customFormat="1">
      <c r="A496" s="13"/>
      <c r="B496" s="226"/>
      <c r="C496" s="227"/>
      <c r="D496" s="219" t="s">
        <v>160</v>
      </c>
      <c r="E496" s="228" t="s">
        <v>21</v>
      </c>
      <c r="F496" s="229" t="s">
        <v>875</v>
      </c>
      <c r="G496" s="227"/>
      <c r="H496" s="228" t="s">
        <v>21</v>
      </c>
      <c r="I496" s="230"/>
      <c r="J496" s="227"/>
      <c r="K496" s="227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160</v>
      </c>
      <c r="AU496" s="235" t="s">
        <v>86</v>
      </c>
      <c r="AV496" s="13" t="s">
        <v>84</v>
      </c>
      <c r="AW496" s="13" t="s">
        <v>36</v>
      </c>
      <c r="AX496" s="13" t="s">
        <v>76</v>
      </c>
      <c r="AY496" s="235" t="s">
        <v>129</v>
      </c>
    </row>
    <row r="497" s="14" customFormat="1">
      <c r="A497" s="14"/>
      <c r="B497" s="236"/>
      <c r="C497" s="237"/>
      <c r="D497" s="219" t="s">
        <v>160</v>
      </c>
      <c r="E497" s="238" t="s">
        <v>21</v>
      </c>
      <c r="F497" s="239" t="s">
        <v>884</v>
      </c>
      <c r="G497" s="237"/>
      <c r="H497" s="240">
        <v>23.719999999999999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6" t="s">
        <v>160</v>
      </c>
      <c r="AU497" s="246" t="s">
        <v>86</v>
      </c>
      <c r="AV497" s="14" t="s">
        <v>86</v>
      </c>
      <c r="AW497" s="14" t="s">
        <v>36</v>
      </c>
      <c r="AX497" s="14" t="s">
        <v>76</v>
      </c>
      <c r="AY497" s="246" t="s">
        <v>129</v>
      </c>
    </row>
    <row r="498" s="13" customFormat="1">
      <c r="A498" s="13"/>
      <c r="B498" s="226"/>
      <c r="C498" s="227"/>
      <c r="D498" s="219" t="s">
        <v>160</v>
      </c>
      <c r="E498" s="228" t="s">
        <v>21</v>
      </c>
      <c r="F498" s="229" t="s">
        <v>171</v>
      </c>
      <c r="G498" s="227"/>
      <c r="H498" s="228" t="s">
        <v>21</v>
      </c>
      <c r="I498" s="230"/>
      <c r="J498" s="227"/>
      <c r="K498" s="227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160</v>
      </c>
      <c r="AU498" s="235" t="s">
        <v>86</v>
      </c>
      <c r="AV498" s="13" t="s">
        <v>84</v>
      </c>
      <c r="AW498" s="13" t="s">
        <v>36</v>
      </c>
      <c r="AX498" s="13" t="s">
        <v>76</v>
      </c>
      <c r="AY498" s="235" t="s">
        <v>129</v>
      </c>
    </row>
    <row r="499" s="14" customFormat="1">
      <c r="A499" s="14"/>
      <c r="B499" s="236"/>
      <c r="C499" s="237"/>
      <c r="D499" s="219" t="s">
        <v>160</v>
      </c>
      <c r="E499" s="238" t="s">
        <v>21</v>
      </c>
      <c r="F499" s="239" t="s">
        <v>883</v>
      </c>
      <c r="G499" s="237"/>
      <c r="H499" s="240">
        <v>11.529999999999999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160</v>
      </c>
      <c r="AU499" s="246" t="s">
        <v>86</v>
      </c>
      <c r="AV499" s="14" t="s">
        <v>86</v>
      </c>
      <c r="AW499" s="14" t="s">
        <v>36</v>
      </c>
      <c r="AX499" s="14" t="s">
        <v>76</v>
      </c>
      <c r="AY499" s="246" t="s">
        <v>129</v>
      </c>
    </row>
    <row r="500" s="13" customFormat="1">
      <c r="A500" s="13"/>
      <c r="B500" s="226"/>
      <c r="C500" s="227"/>
      <c r="D500" s="219" t="s">
        <v>160</v>
      </c>
      <c r="E500" s="228" t="s">
        <v>21</v>
      </c>
      <c r="F500" s="229" t="s">
        <v>885</v>
      </c>
      <c r="G500" s="227"/>
      <c r="H500" s="228" t="s">
        <v>21</v>
      </c>
      <c r="I500" s="230"/>
      <c r="J500" s="227"/>
      <c r="K500" s="227"/>
      <c r="L500" s="231"/>
      <c r="M500" s="232"/>
      <c r="N500" s="233"/>
      <c r="O500" s="233"/>
      <c r="P500" s="233"/>
      <c r="Q500" s="233"/>
      <c r="R500" s="233"/>
      <c r="S500" s="233"/>
      <c r="T500" s="23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5" t="s">
        <v>160</v>
      </c>
      <c r="AU500" s="235" t="s">
        <v>86</v>
      </c>
      <c r="AV500" s="13" t="s">
        <v>84</v>
      </c>
      <c r="AW500" s="13" t="s">
        <v>36</v>
      </c>
      <c r="AX500" s="13" t="s">
        <v>76</v>
      </c>
      <c r="AY500" s="235" t="s">
        <v>129</v>
      </c>
    </row>
    <row r="501" s="14" customFormat="1">
      <c r="A501" s="14"/>
      <c r="B501" s="236"/>
      <c r="C501" s="237"/>
      <c r="D501" s="219" t="s">
        <v>160</v>
      </c>
      <c r="E501" s="238" t="s">
        <v>21</v>
      </c>
      <c r="F501" s="239" t="s">
        <v>886</v>
      </c>
      <c r="G501" s="237"/>
      <c r="H501" s="240">
        <v>17.66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46" t="s">
        <v>160</v>
      </c>
      <c r="AU501" s="246" t="s">
        <v>86</v>
      </c>
      <c r="AV501" s="14" t="s">
        <v>86</v>
      </c>
      <c r="AW501" s="14" t="s">
        <v>36</v>
      </c>
      <c r="AX501" s="14" t="s">
        <v>76</v>
      </c>
      <c r="AY501" s="246" t="s">
        <v>129</v>
      </c>
    </row>
    <row r="502" s="13" customFormat="1">
      <c r="A502" s="13"/>
      <c r="B502" s="226"/>
      <c r="C502" s="227"/>
      <c r="D502" s="219" t="s">
        <v>160</v>
      </c>
      <c r="E502" s="228" t="s">
        <v>21</v>
      </c>
      <c r="F502" s="229" t="s">
        <v>885</v>
      </c>
      <c r="G502" s="227"/>
      <c r="H502" s="228" t="s">
        <v>21</v>
      </c>
      <c r="I502" s="230"/>
      <c r="J502" s="227"/>
      <c r="K502" s="227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160</v>
      </c>
      <c r="AU502" s="235" t="s">
        <v>86</v>
      </c>
      <c r="AV502" s="13" t="s">
        <v>84</v>
      </c>
      <c r="AW502" s="13" t="s">
        <v>36</v>
      </c>
      <c r="AX502" s="13" t="s">
        <v>76</v>
      </c>
      <c r="AY502" s="235" t="s">
        <v>129</v>
      </c>
    </row>
    <row r="503" s="14" customFormat="1">
      <c r="A503" s="14"/>
      <c r="B503" s="236"/>
      <c r="C503" s="237"/>
      <c r="D503" s="219" t="s">
        <v>160</v>
      </c>
      <c r="E503" s="238" t="s">
        <v>21</v>
      </c>
      <c r="F503" s="239" t="s">
        <v>887</v>
      </c>
      <c r="G503" s="237"/>
      <c r="H503" s="240">
        <v>31.359999999999999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6" t="s">
        <v>160</v>
      </c>
      <c r="AU503" s="246" t="s">
        <v>86</v>
      </c>
      <c r="AV503" s="14" t="s">
        <v>86</v>
      </c>
      <c r="AW503" s="14" t="s">
        <v>36</v>
      </c>
      <c r="AX503" s="14" t="s">
        <v>76</v>
      </c>
      <c r="AY503" s="246" t="s">
        <v>129</v>
      </c>
    </row>
    <row r="504" s="13" customFormat="1">
      <c r="A504" s="13"/>
      <c r="B504" s="226"/>
      <c r="C504" s="227"/>
      <c r="D504" s="219" t="s">
        <v>160</v>
      </c>
      <c r="E504" s="228" t="s">
        <v>21</v>
      </c>
      <c r="F504" s="229" t="s">
        <v>171</v>
      </c>
      <c r="G504" s="227"/>
      <c r="H504" s="228" t="s">
        <v>21</v>
      </c>
      <c r="I504" s="230"/>
      <c r="J504" s="227"/>
      <c r="K504" s="227"/>
      <c r="L504" s="231"/>
      <c r="M504" s="232"/>
      <c r="N504" s="233"/>
      <c r="O504" s="233"/>
      <c r="P504" s="233"/>
      <c r="Q504" s="233"/>
      <c r="R504" s="233"/>
      <c r="S504" s="233"/>
      <c r="T504" s="23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5" t="s">
        <v>160</v>
      </c>
      <c r="AU504" s="235" t="s">
        <v>86</v>
      </c>
      <c r="AV504" s="13" t="s">
        <v>84</v>
      </c>
      <c r="AW504" s="13" t="s">
        <v>36</v>
      </c>
      <c r="AX504" s="13" t="s">
        <v>76</v>
      </c>
      <c r="AY504" s="235" t="s">
        <v>129</v>
      </c>
    </row>
    <row r="505" s="14" customFormat="1">
      <c r="A505" s="14"/>
      <c r="B505" s="236"/>
      <c r="C505" s="237"/>
      <c r="D505" s="219" t="s">
        <v>160</v>
      </c>
      <c r="E505" s="238" t="s">
        <v>21</v>
      </c>
      <c r="F505" s="239" t="s">
        <v>888</v>
      </c>
      <c r="G505" s="237"/>
      <c r="H505" s="240">
        <v>19.420000000000002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46" t="s">
        <v>160</v>
      </c>
      <c r="AU505" s="246" t="s">
        <v>86</v>
      </c>
      <c r="AV505" s="14" t="s">
        <v>86</v>
      </c>
      <c r="AW505" s="14" t="s">
        <v>36</v>
      </c>
      <c r="AX505" s="14" t="s">
        <v>76</v>
      </c>
      <c r="AY505" s="246" t="s">
        <v>129</v>
      </c>
    </row>
    <row r="506" s="13" customFormat="1">
      <c r="A506" s="13"/>
      <c r="B506" s="226"/>
      <c r="C506" s="227"/>
      <c r="D506" s="219" t="s">
        <v>160</v>
      </c>
      <c r="E506" s="228" t="s">
        <v>21</v>
      </c>
      <c r="F506" s="229" t="s">
        <v>179</v>
      </c>
      <c r="G506" s="227"/>
      <c r="H506" s="228" t="s">
        <v>21</v>
      </c>
      <c r="I506" s="230"/>
      <c r="J506" s="227"/>
      <c r="K506" s="227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160</v>
      </c>
      <c r="AU506" s="235" t="s">
        <v>86</v>
      </c>
      <c r="AV506" s="13" t="s">
        <v>84</v>
      </c>
      <c r="AW506" s="13" t="s">
        <v>36</v>
      </c>
      <c r="AX506" s="13" t="s">
        <v>76</v>
      </c>
      <c r="AY506" s="235" t="s">
        <v>129</v>
      </c>
    </row>
    <row r="507" s="14" customFormat="1">
      <c r="A507" s="14"/>
      <c r="B507" s="236"/>
      <c r="C507" s="237"/>
      <c r="D507" s="219" t="s">
        <v>160</v>
      </c>
      <c r="E507" s="238" t="s">
        <v>21</v>
      </c>
      <c r="F507" s="239" t="s">
        <v>889</v>
      </c>
      <c r="G507" s="237"/>
      <c r="H507" s="240">
        <v>2.5800000000000001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6" t="s">
        <v>160</v>
      </c>
      <c r="AU507" s="246" t="s">
        <v>86</v>
      </c>
      <c r="AV507" s="14" t="s">
        <v>86</v>
      </c>
      <c r="AW507" s="14" t="s">
        <v>36</v>
      </c>
      <c r="AX507" s="14" t="s">
        <v>76</v>
      </c>
      <c r="AY507" s="246" t="s">
        <v>129</v>
      </c>
    </row>
    <row r="508" s="13" customFormat="1">
      <c r="A508" s="13"/>
      <c r="B508" s="226"/>
      <c r="C508" s="227"/>
      <c r="D508" s="219" t="s">
        <v>160</v>
      </c>
      <c r="E508" s="228" t="s">
        <v>21</v>
      </c>
      <c r="F508" s="229" t="s">
        <v>890</v>
      </c>
      <c r="G508" s="227"/>
      <c r="H508" s="228" t="s">
        <v>21</v>
      </c>
      <c r="I508" s="230"/>
      <c r="J508" s="227"/>
      <c r="K508" s="227"/>
      <c r="L508" s="231"/>
      <c r="M508" s="232"/>
      <c r="N508" s="233"/>
      <c r="O508" s="233"/>
      <c r="P508" s="233"/>
      <c r="Q508" s="233"/>
      <c r="R508" s="233"/>
      <c r="S508" s="233"/>
      <c r="T508" s="23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5" t="s">
        <v>160</v>
      </c>
      <c r="AU508" s="235" t="s">
        <v>86</v>
      </c>
      <c r="AV508" s="13" t="s">
        <v>84</v>
      </c>
      <c r="AW508" s="13" t="s">
        <v>36</v>
      </c>
      <c r="AX508" s="13" t="s">
        <v>76</v>
      </c>
      <c r="AY508" s="235" t="s">
        <v>129</v>
      </c>
    </row>
    <row r="509" s="14" customFormat="1">
      <c r="A509" s="14"/>
      <c r="B509" s="236"/>
      <c r="C509" s="237"/>
      <c r="D509" s="219" t="s">
        <v>160</v>
      </c>
      <c r="E509" s="238" t="s">
        <v>21</v>
      </c>
      <c r="F509" s="239" t="s">
        <v>891</v>
      </c>
      <c r="G509" s="237"/>
      <c r="H509" s="240">
        <v>7.6799999999999997</v>
      </c>
      <c r="I509" s="241"/>
      <c r="J509" s="237"/>
      <c r="K509" s="237"/>
      <c r="L509" s="242"/>
      <c r="M509" s="243"/>
      <c r="N509" s="244"/>
      <c r="O509" s="244"/>
      <c r="P509" s="244"/>
      <c r="Q509" s="244"/>
      <c r="R509" s="244"/>
      <c r="S509" s="244"/>
      <c r="T509" s="24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46" t="s">
        <v>160</v>
      </c>
      <c r="AU509" s="246" t="s">
        <v>86</v>
      </c>
      <c r="AV509" s="14" t="s">
        <v>86</v>
      </c>
      <c r="AW509" s="14" t="s">
        <v>36</v>
      </c>
      <c r="AX509" s="14" t="s">
        <v>76</v>
      </c>
      <c r="AY509" s="246" t="s">
        <v>129</v>
      </c>
    </row>
    <row r="510" s="13" customFormat="1">
      <c r="A510" s="13"/>
      <c r="B510" s="226"/>
      <c r="C510" s="227"/>
      <c r="D510" s="219" t="s">
        <v>160</v>
      </c>
      <c r="E510" s="228" t="s">
        <v>21</v>
      </c>
      <c r="F510" s="229" t="s">
        <v>890</v>
      </c>
      <c r="G510" s="227"/>
      <c r="H510" s="228" t="s">
        <v>21</v>
      </c>
      <c r="I510" s="230"/>
      <c r="J510" s="227"/>
      <c r="K510" s="227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160</v>
      </c>
      <c r="AU510" s="235" t="s">
        <v>86</v>
      </c>
      <c r="AV510" s="13" t="s">
        <v>84</v>
      </c>
      <c r="AW510" s="13" t="s">
        <v>36</v>
      </c>
      <c r="AX510" s="13" t="s">
        <v>76</v>
      </c>
      <c r="AY510" s="235" t="s">
        <v>129</v>
      </c>
    </row>
    <row r="511" s="14" customFormat="1">
      <c r="A511" s="14"/>
      <c r="B511" s="236"/>
      <c r="C511" s="237"/>
      <c r="D511" s="219" t="s">
        <v>160</v>
      </c>
      <c r="E511" s="238" t="s">
        <v>21</v>
      </c>
      <c r="F511" s="239" t="s">
        <v>892</v>
      </c>
      <c r="G511" s="237"/>
      <c r="H511" s="240">
        <v>7.9800000000000004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6" t="s">
        <v>160</v>
      </c>
      <c r="AU511" s="246" t="s">
        <v>86</v>
      </c>
      <c r="AV511" s="14" t="s">
        <v>86</v>
      </c>
      <c r="AW511" s="14" t="s">
        <v>36</v>
      </c>
      <c r="AX511" s="14" t="s">
        <v>76</v>
      </c>
      <c r="AY511" s="246" t="s">
        <v>129</v>
      </c>
    </row>
    <row r="512" s="13" customFormat="1">
      <c r="A512" s="13"/>
      <c r="B512" s="226"/>
      <c r="C512" s="227"/>
      <c r="D512" s="219" t="s">
        <v>160</v>
      </c>
      <c r="E512" s="228" t="s">
        <v>21</v>
      </c>
      <c r="F512" s="229" t="s">
        <v>171</v>
      </c>
      <c r="G512" s="227"/>
      <c r="H512" s="228" t="s">
        <v>21</v>
      </c>
      <c r="I512" s="230"/>
      <c r="J512" s="227"/>
      <c r="K512" s="227"/>
      <c r="L512" s="231"/>
      <c r="M512" s="232"/>
      <c r="N512" s="233"/>
      <c r="O512" s="233"/>
      <c r="P512" s="233"/>
      <c r="Q512" s="233"/>
      <c r="R512" s="233"/>
      <c r="S512" s="233"/>
      <c r="T512" s="23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5" t="s">
        <v>160</v>
      </c>
      <c r="AU512" s="235" t="s">
        <v>86</v>
      </c>
      <c r="AV512" s="13" t="s">
        <v>84</v>
      </c>
      <c r="AW512" s="13" t="s">
        <v>36</v>
      </c>
      <c r="AX512" s="13" t="s">
        <v>76</v>
      </c>
      <c r="AY512" s="235" t="s">
        <v>129</v>
      </c>
    </row>
    <row r="513" s="14" customFormat="1">
      <c r="A513" s="14"/>
      <c r="B513" s="236"/>
      <c r="C513" s="237"/>
      <c r="D513" s="219" t="s">
        <v>160</v>
      </c>
      <c r="E513" s="238" t="s">
        <v>21</v>
      </c>
      <c r="F513" s="239" t="s">
        <v>180</v>
      </c>
      <c r="G513" s="237"/>
      <c r="H513" s="240">
        <v>1.26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6" t="s">
        <v>160</v>
      </c>
      <c r="AU513" s="246" t="s">
        <v>86</v>
      </c>
      <c r="AV513" s="14" t="s">
        <v>86</v>
      </c>
      <c r="AW513" s="14" t="s">
        <v>36</v>
      </c>
      <c r="AX513" s="14" t="s">
        <v>76</v>
      </c>
      <c r="AY513" s="246" t="s">
        <v>129</v>
      </c>
    </row>
    <row r="514" s="13" customFormat="1">
      <c r="A514" s="13"/>
      <c r="B514" s="226"/>
      <c r="C514" s="227"/>
      <c r="D514" s="219" t="s">
        <v>160</v>
      </c>
      <c r="E514" s="228" t="s">
        <v>21</v>
      </c>
      <c r="F514" s="229" t="s">
        <v>177</v>
      </c>
      <c r="G514" s="227"/>
      <c r="H514" s="228" t="s">
        <v>21</v>
      </c>
      <c r="I514" s="230"/>
      <c r="J514" s="227"/>
      <c r="K514" s="227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160</v>
      </c>
      <c r="AU514" s="235" t="s">
        <v>86</v>
      </c>
      <c r="AV514" s="13" t="s">
        <v>84</v>
      </c>
      <c r="AW514" s="13" t="s">
        <v>36</v>
      </c>
      <c r="AX514" s="13" t="s">
        <v>76</v>
      </c>
      <c r="AY514" s="235" t="s">
        <v>129</v>
      </c>
    </row>
    <row r="515" s="14" customFormat="1">
      <c r="A515" s="14"/>
      <c r="B515" s="236"/>
      <c r="C515" s="237"/>
      <c r="D515" s="219" t="s">
        <v>160</v>
      </c>
      <c r="E515" s="238" t="s">
        <v>21</v>
      </c>
      <c r="F515" s="239" t="s">
        <v>178</v>
      </c>
      <c r="G515" s="237"/>
      <c r="H515" s="240">
        <v>7.0199999999999996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46" t="s">
        <v>160</v>
      </c>
      <c r="AU515" s="246" t="s">
        <v>86</v>
      </c>
      <c r="AV515" s="14" t="s">
        <v>86</v>
      </c>
      <c r="AW515" s="14" t="s">
        <v>36</v>
      </c>
      <c r="AX515" s="14" t="s">
        <v>76</v>
      </c>
      <c r="AY515" s="246" t="s">
        <v>129</v>
      </c>
    </row>
    <row r="516" s="13" customFormat="1">
      <c r="A516" s="13"/>
      <c r="B516" s="226"/>
      <c r="C516" s="227"/>
      <c r="D516" s="219" t="s">
        <v>160</v>
      </c>
      <c r="E516" s="228" t="s">
        <v>21</v>
      </c>
      <c r="F516" s="229" t="s">
        <v>893</v>
      </c>
      <c r="G516" s="227"/>
      <c r="H516" s="228" t="s">
        <v>21</v>
      </c>
      <c r="I516" s="230"/>
      <c r="J516" s="227"/>
      <c r="K516" s="227"/>
      <c r="L516" s="231"/>
      <c r="M516" s="232"/>
      <c r="N516" s="233"/>
      <c r="O516" s="233"/>
      <c r="P516" s="233"/>
      <c r="Q516" s="233"/>
      <c r="R516" s="233"/>
      <c r="S516" s="233"/>
      <c r="T516" s="23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5" t="s">
        <v>160</v>
      </c>
      <c r="AU516" s="235" t="s">
        <v>86</v>
      </c>
      <c r="AV516" s="13" t="s">
        <v>84</v>
      </c>
      <c r="AW516" s="13" t="s">
        <v>36</v>
      </c>
      <c r="AX516" s="13" t="s">
        <v>76</v>
      </c>
      <c r="AY516" s="235" t="s">
        <v>129</v>
      </c>
    </row>
    <row r="517" s="14" customFormat="1">
      <c r="A517" s="14"/>
      <c r="B517" s="236"/>
      <c r="C517" s="237"/>
      <c r="D517" s="219" t="s">
        <v>160</v>
      </c>
      <c r="E517" s="238" t="s">
        <v>21</v>
      </c>
      <c r="F517" s="239" t="s">
        <v>894</v>
      </c>
      <c r="G517" s="237"/>
      <c r="H517" s="240">
        <v>22.66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46" t="s">
        <v>160</v>
      </c>
      <c r="AU517" s="246" t="s">
        <v>86</v>
      </c>
      <c r="AV517" s="14" t="s">
        <v>86</v>
      </c>
      <c r="AW517" s="14" t="s">
        <v>36</v>
      </c>
      <c r="AX517" s="14" t="s">
        <v>76</v>
      </c>
      <c r="AY517" s="246" t="s">
        <v>129</v>
      </c>
    </row>
    <row r="518" s="15" customFormat="1">
      <c r="A518" s="15"/>
      <c r="B518" s="247"/>
      <c r="C518" s="248"/>
      <c r="D518" s="219" t="s">
        <v>160</v>
      </c>
      <c r="E518" s="249" t="s">
        <v>21</v>
      </c>
      <c r="F518" s="250" t="s">
        <v>181</v>
      </c>
      <c r="G518" s="248"/>
      <c r="H518" s="251">
        <v>341.49000000000001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6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57" t="s">
        <v>160</v>
      </c>
      <c r="AU518" s="257" t="s">
        <v>86</v>
      </c>
      <c r="AV518" s="15" t="s">
        <v>137</v>
      </c>
      <c r="AW518" s="15" t="s">
        <v>36</v>
      </c>
      <c r="AX518" s="15" t="s">
        <v>84</v>
      </c>
      <c r="AY518" s="257" t="s">
        <v>129</v>
      </c>
    </row>
    <row r="519" s="2" customFormat="1" ht="16.5" customHeight="1">
      <c r="A519" s="40"/>
      <c r="B519" s="41"/>
      <c r="C519" s="206" t="s">
        <v>683</v>
      </c>
      <c r="D519" s="206" t="s">
        <v>132</v>
      </c>
      <c r="E519" s="207" t="s">
        <v>776</v>
      </c>
      <c r="F519" s="208" t="s">
        <v>777</v>
      </c>
      <c r="G519" s="209" t="s">
        <v>156</v>
      </c>
      <c r="H519" s="210">
        <v>341.49000000000001</v>
      </c>
      <c r="I519" s="211"/>
      <c r="J519" s="212">
        <f>ROUND(I519*H519,2)</f>
        <v>0</v>
      </c>
      <c r="K519" s="208" t="s">
        <v>136</v>
      </c>
      <c r="L519" s="46"/>
      <c r="M519" s="213" t="s">
        <v>21</v>
      </c>
      <c r="N519" s="214" t="s">
        <v>47</v>
      </c>
      <c r="O519" s="86"/>
      <c r="P519" s="215">
        <f>O519*H519</f>
        <v>0</v>
      </c>
      <c r="Q519" s="215">
        <v>0.00014999999999999999</v>
      </c>
      <c r="R519" s="215">
        <f>Q519*H519</f>
        <v>0.051223499999999998</v>
      </c>
      <c r="S519" s="215">
        <v>0</v>
      </c>
      <c r="T519" s="216">
        <f>S519*H519</f>
        <v>0</v>
      </c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R519" s="217" t="s">
        <v>241</v>
      </c>
      <c r="AT519" s="217" t="s">
        <v>132</v>
      </c>
      <c r="AU519" s="217" t="s">
        <v>86</v>
      </c>
      <c r="AY519" s="19" t="s">
        <v>129</v>
      </c>
      <c r="BE519" s="218">
        <f>IF(N519="základní",J519,0)</f>
        <v>0</v>
      </c>
      <c r="BF519" s="218">
        <f>IF(N519="snížená",J519,0)</f>
        <v>0</v>
      </c>
      <c r="BG519" s="218">
        <f>IF(N519="zákl. přenesená",J519,0)</f>
        <v>0</v>
      </c>
      <c r="BH519" s="218">
        <f>IF(N519="sníž. přenesená",J519,0)</f>
        <v>0</v>
      </c>
      <c r="BI519" s="218">
        <f>IF(N519="nulová",J519,0)</f>
        <v>0</v>
      </c>
      <c r="BJ519" s="19" t="s">
        <v>84</v>
      </c>
      <c r="BK519" s="218">
        <f>ROUND(I519*H519,2)</f>
        <v>0</v>
      </c>
      <c r="BL519" s="19" t="s">
        <v>241</v>
      </c>
      <c r="BM519" s="217" t="s">
        <v>778</v>
      </c>
    </row>
    <row r="520" s="2" customFormat="1">
      <c r="A520" s="40"/>
      <c r="B520" s="41"/>
      <c r="C520" s="42"/>
      <c r="D520" s="219" t="s">
        <v>139</v>
      </c>
      <c r="E520" s="42"/>
      <c r="F520" s="220" t="s">
        <v>779</v>
      </c>
      <c r="G520" s="42"/>
      <c r="H520" s="42"/>
      <c r="I520" s="221"/>
      <c r="J520" s="42"/>
      <c r="K520" s="42"/>
      <c r="L520" s="46"/>
      <c r="M520" s="222"/>
      <c r="N520" s="223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139</v>
      </c>
      <c r="AU520" s="19" t="s">
        <v>86</v>
      </c>
    </row>
    <row r="521" s="2" customFormat="1">
      <c r="A521" s="40"/>
      <c r="B521" s="41"/>
      <c r="C521" s="42"/>
      <c r="D521" s="224" t="s">
        <v>141</v>
      </c>
      <c r="E521" s="42"/>
      <c r="F521" s="225" t="s">
        <v>780</v>
      </c>
      <c r="G521" s="42"/>
      <c r="H521" s="42"/>
      <c r="I521" s="221"/>
      <c r="J521" s="42"/>
      <c r="K521" s="42"/>
      <c r="L521" s="46"/>
      <c r="M521" s="222"/>
      <c r="N521" s="223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141</v>
      </c>
      <c r="AU521" s="19" t="s">
        <v>86</v>
      </c>
    </row>
    <row r="522" s="13" customFormat="1">
      <c r="A522" s="13"/>
      <c r="B522" s="226"/>
      <c r="C522" s="227"/>
      <c r="D522" s="219" t="s">
        <v>160</v>
      </c>
      <c r="E522" s="228" t="s">
        <v>21</v>
      </c>
      <c r="F522" s="229" t="s">
        <v>168</v>
      </c>
      <c r="G522" s="227"/>
      <c r="H522" s="228" t="s">
        <v>21</v>
      </c>
      <c r="I522" s="230"/>
      <c r="J522" s="227"/>
      <c r="K522" s="227"/>
      <c r="L522" s="231"/>
      <c r="M522" s="232"/>
      <c r="N522" s="233"/>
      <c r="O522" s="233"/>
      <c r="P522" s="233"/>
      <c r="Q522" s="233"/>
      <c r="R522" s="233"/>
      <c r="S522" s="233"/>
      <c r="T522" s="23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5" t="s">
        <v>160</v>
      </c>
      <c r="AU522" s="235" t="s">
        <v>86</v>
      </c>
      <c r="AV522" s="13" t="s">
        <v>84</v>
      </c>
      <c r="AW522" s="13" t="s">
        <v>36</v>
      </c>
      <c r="AX522" s="13" t="s">
        <v>76</v>
      </c>
      <c r="AY522" s="235" t="s">
        <v>129</v>
      </c>
    </row>
    <row r="523" s="14" customFormat="1">
      <c r="A523" s="14"/>
      <c r="B523" s="236"/>
      <c r="C523" s="237"/>
      <c r="D523" s="219" t="s">
        <v>160</v>
      </c>
      <c r="E523" s="238" t="s">
        <v>21</v>
      </c>
      <c r="F523" s="239" t="s">
        <v>167</v>
      </c>
      <c r="G523" s="237"/>
      <c r="H523" s="240">
        <v>17.600000000000001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46" t="s">
        <v>160</v>
      </c>
      <c r="AU523" s="246" t="s">
        <v>86</v>
      </c>
      <c r="AV523" s="14" t="s">
        <v>86</v>
      </c>
      <c r="AW523" s="14" t="s">
        <v>36</v>
      </c>
      <c r="AX523" s="14" t="s">
        <v>76</v>
      </c>
      <c r="AY523" s="246" t="s">
        <v>129</v>
      </c>
    </row>
    <row r="524" s="13" customFormat="1">
      <c r="A524" s="13"/>
      <c r="B524" s="226"/>
      <c r="C524" s="227"/>
      <c r="D524" s="219" t="s">
        <v>160</v>
      </c>
      <c r="E524" s="228" t="s">
        <v>21</v>
      </c>
      <c r="F524" s="229" t="s">
        <v>168</v>
      </c>
      <c r="G524" s="227"/>
      <c r="H524" s="228" t="s">
        <v>21</v>
      </c>
      <c r="I524" s="230"/>
      <c r="J524" s="227"/>
      <c r="K524" s="227"/>
      <c r="L524" s="231"/>
      <c r="M524" s="232"/>
      <c r="N524" s="233"/>
      <c r="O524" s="233"/>
      <c r="P524" s="233"/>
      <c r="Q524" s="233"/>
      <c r="R524" s="233"/>
      <c r="S524" s="233"/>
      <c r="T524" s="23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5" t="s">
        <v>160</v>
      </c>
      <c r="AU524" s="235" t="s">
        <v>86</v>
      </c>
      <c r="AV524" s="13" t="s">
        <v>84</v>
      </c>
      <c r="AW524" s="13" t="s">
        <v>36</v>
      </c>
      <c r="AX524" s="13" t="s">
        <v>76</v>
      </c>
      <c r="AY524" s="235" t="s">
        <v>129</v>
      </c>
    </row>
    <row r="525" s="14" customFormat="1">
      <c r="A525" s="14"/>
      <c r="B525" s="236"/>
      <c r="C525" s="237"/>
      <c r="D525" s="219" t="s">
        <v>160</v>
      </c>
      <c r="E525" s="238" t="s">
        <v>21</v>
      </c>
      <c r="F525" s="239" t="s">
        <v>871</v>
      </c>
      <c r="G525" s="237"/>
      <c r="H525" s="240">
        <v>16.989999999999998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160</v>
      </c>
      <c r="AU525" s="246" t="s">
        <v>86</v>
      </c>
      <c r="AV525" s="14" t="s">
        <v>86</v>
      </c>
      <c r="AW525" s="14" t="s">
        <v>36</v>
      </c>
      <c r="AX525" s="14" t="s">
        <v>76</v>
      </c>
      <c r="AY525" s="246" t="s">
        <v>129</v>
      </c>
    </row>
    <row r="526" s="13" customFormat="1">
      <c r="A526" s="13"/>
      <c r="B526" s="226"/>
      <c r="C526" s="227"/>
      <c r="D526" s="219" t="s">
        <v>160</v>
      </c>
      <c r="E526" s="228" t="s">
        <v>21</v>
      </c>
      <c r="F526" s="229" t="s">
        <v>168</v>
      </c>
      <c r="G526" s="227"/>
      <c r="H526" s="228" t="s">
        <v>21</v>
      </c>
      <c r="I526" s="230"/>
      <c r="J526" s="227"/>
      <c r="K526" s="227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160</v>
      </c>
      <c r="AU526" s="235" t="s">
        <v>86</v>
      </c>
      <c r="AV526" s="13" t="s">
        <v>84</v>
      </c>
      <c r="AW526" s="13" t="s">
        <v>36</v>
      </c>
      <c r="AX526" s="13" t="s">
        <v>76</v>
      </c>
      <c r="AY526" s="235" t="s">
        <v>129</v>
      </c>
    </row>
    <row r="527" s="14" customFormat="1">
      <c r="A527" s="14"/>
      <c r="B527" s="236"/>
      <c r="C527" s="237"/>
      <c r="D527" s="219" t="s">
        <v>160</v>
      </c>
      <c r="E527" s="238" t="s">
        <v>21</v>
      </c>
      <c r="F527" s="239" t="s">
        <v>872</v>
      </c>
      <c r="G527" s="237"/>
      <c r="H527" s="240">
        <v>14.92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6" t="s">
        <v>160</v>
      </c>
      <c r="AU527" s="246" t="s">
        <v>86</v>
      </c>
      <c r="AV527" s="14" t="s">
        <v>86</v>
      </c>
      <c r="AW527" s="14" t="s">
        <v>36</v>
      </c>
      <c r="AX527" s="14" t="s">
        <v>76</v>
      </c>
      <c r="AY527" s="246" t="s">
        <v>129</v>
      </c>
    </row>
    <row r="528" s="13" customFormat="1">
      <c r="A528" s="13"/>
      <c r="B528" s="226"/>
      <c r="C528" s="227"/>
      <c r="D528" s="219" t="s">
        <v>160</v>
      </c>
      <c r="E528" s="228" t="s">
        <v>21</v>
      </c>
      <c r="F528" s="229" t="s">
        <v>163</v>
      </c>
      <c r="G528" s="227"/>
      <c r="H528" s="228" t="s">
        <v>21</v>
      </c>
      <c r="I528" s="230"/>
      <c r="J528" s="227"/>
      <c r="K528" s="227"/>
      <c r="L528" s="231"/>
      <c r="M528" s="232"/>
      <c r="N528" s="233"/>
      <c r="O528" s="233"/>
      <c r="P528" s="233"/>
      <c r="Q528" s="233"/>
      <c r="R528" s="233"/>
      <c r="S528" s="233"/>
      <c r="T528" s="23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5" t="s">
        <v>160</v>
      </c>
      <c r="AU528" s="235" t="s">
        <v>86</v>
      </c>
      <c r="AV528" s="13" t="s">
        <v>84</v>
      </c>
      <c r="AW528" s="13" t="s">
        <v>36</v>
      </c>
      <c r="AX528" s="13" t="s">
        <v>76</v>
      </c>
      <c r="AY528" s="235" t="s">
        <v>129</v>
      </c>
    </row>
    <row r="529" s="14" customFormat="1">
      <c r="A529" s="14"/>
      <c r="B529" s="236"/>
      <c r="C529" s="237"/>
      <c r="D529" s="219" t="s">
        <v>160</v>
      </c>
      <c r="E529" s="238" t="s">
        <v>21</v>
      </c>
      <c r="F529" s="239" t="s">
        <v>873</v>
      </c>
      <c r="G529" s="237"/>
      <c r="H529" s="240">
        <v>8.5999999999999996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160</v>
      </c>
      <c r="AU529" s="246" t="s">
        <v>86</v>
      </c>
      <c r="AV529" s="14" t="s">
        <v>86</v>
      </c>
      <c r="AW529" s="14" t="s">
        <v>36</v>
      </c>
      <c r="AX529" s="14" t="s">
        <v>76</v>
      </c>
      <c r="AY529" s="246" t="s">
        <v>129</v>
      </c>
    </row>
    <row r="530" s="13" customFormat="1">
      <c r="A530" s="13"/>
      <c r="B530" s="226"/>
      <c r="C530" s="227"/>
      <c r="D530" s="219" t="s">
        <v>160</v>
      </c>
      <c r="E530" s="228" t="s">
        <v>21</v>
      </c>
      <c r="F530" s="229" t="s">
        <v>163</v>
      </c>
      <c r="G530" s="227"/>
      <c r="H530" s="228" t="s">
        <v>21</v>
      </c>
      <c r="I530" s="230"/>
      <c r="J530" s="227"/>
      <c r="K530" s="227"/>
      <c r="L530" s="231"/>
      <c r="M530" s="232"/>
      <c r="N530" s="233"/>
      <c r="O530" s="233"/>
      <c r="P530" s="233"/>
      <c r="Q530" s="233"/>
      <c r="R530" s="233"/>
      <c r="S530" s="233"/>
      <c r="T530" s="23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5" t="s">
        <v>160</v>
      </c>
      <c r="AU530" s="235" t="s">
        <v>86</v>
      </c>
      <c r="AV530" s="13" t="s">
        <v>84</v>
      </c>
      <c r="AW530" s="13" t="s">
        <v>36</v>
      </c>
      <c r="AX530" s="13" t="s">
        <v>76</v>
      </c>
      <c r="AY530" s="235" t="s">
        <v>129</v>
      </c>
    </row>
    <row r="531" s="14" customFormat="1">
      <c r="A531" s="14"/>
      <c r="B531" s="236"/>
      <c r="C531" s="237"/>
      <c r="D531" s="219" t="s">
        <v>160</v>
      </c>
      <c r="E531" s="238" t="s">
        <v>21</v>
      </c>
      <c r="F531" s="239" t="s">
        <v>874</v>
      </c>
      <c r="G531" s="237"/>
      <c r="H531" s="240">
        <v>6.7599999999999998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46" t="s">
        <v>160</v>
      </c>
      <c r="AU531" s="246" t="s">
        <v>86</v>
      </c>
      <c r="AV531" s="14" t="s">
        <v>86</v>
      </c>
      <c r="AW531" s="14" t="s">
        <v>36</v>
      </c>
      <c r="AX531" s="14" t="s">
        <v>76</v>
      </c>
      <c r="AY531" s="246" t="s">
        <v>129</v>
      </c>
    </row>
    <row r="532" s="13" customFormat="1">
      <c r="A532" s="13"/>
      <c r="B532" s="226"/>
      <c r="C532" s="227"/>
      <c r="D532" s="219" t="s">
        <v>160</v>
      </c>
      <c r="E532" s="228" t="s">
        <v>21</v>
      </c>
      <c r="F532" s="229" t="s">
        <v>875</v>
      </c>
      <c r="G532" s="227"/>
      <c r="H532" s="228" t="s">
        <v>21</v>
      </c>
      <c r="I532" s="230"/>
      <c r="J532" s="227"/>
      <c r="K532" s="227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160</v>
      </c>
      <c r="AU532" s="235" t="s">
        <v>86</v>
      </c>
      <c r="AV532" s="13" t="s">
        <v>84</v>
      </c>
      <c r="AW532" s="13" t="s">
        <v>36</v>
      </c>
      <c r="AX532" s="13" t="s">
        <v>76</v>
      </c>
      <c r="AY532" s="235" t="s">
        <v>129</v>
      </c>
    </row>
    <row r="533" s="14" customFormat="1">
      <c r="A533" s="14"/>
      <c r="B533" s="236"/>
      <c r="C533" s="237"/>
      <c r="D533" s="219" t="s">
        <v>160</v>
      </c>
      <c r="E533" s="238" t="s">
        <v>21</v>
      </c>
      <c r="F533" s="239" t="s">
        <v>876</v>
      </c>
      <c r="G533" s="237"/>
      <c r="H533" s="240">
        <v>17.719999999999999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46" t="s">
        <v>160</v>
      </c>
      <c r="AU533" s="246" t="s">
        <v>86</v>
      </c>
      <c r="AV533" s="14" t="s">
        <v>86</v>
      </c>
      <c r="AW533" s="14" t="s">
        <v>36</v>
      </c>
      <c r="AX533" s="14" t="s">
        <v>76</v>
      </c>
      <c r="AY533" s="246" t="s">
        <v>129</v>
      </c>
    </row>
    <row r="534" s="13" customFormat="1">
      <c r="A534" s="13"/>
      <c r="B534" s="226"/>
      <c r="C534" s="227"/>
      <c r="D534" s="219" t="s">
        <v>160</v>
      </c>
      <c r="E534" s="228" t="s">
        <v>21</v>
      </c>
      <c r="F534" s="229" t="s">
        <v>877</v>
      </c>
      <c r="G534" s="227"/>
      <c r="H534" s="228" t="s">
        <v>21</v>
      </c>
      <c r="I534" s="230"/>
      <c r="J534" s="227"/>
      <c r="K534" s="227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160</v>
      </c>
      <c r="AU534" s="235" t="s">
        <v>86</v>
      </c>
      <c r="AV534" s="13" t="s">
        <v>84</v>
      </c>
      <c r="AW534" s="13" t="s">
        <v>36</v>
      </c>
      <c r="AX534" s="13" t="s">
        <v>76</v>
      </c>
      <c r="AY534" s="235" t="s">
        <v>129</v>
      </c>
    </row>
    <row r="535" s="14" customFormat="1">
      <c r="A535" s="14"/>
      <c r="B535" s="236"/>
      <c r="C535" s="237"/>
      <c r="D535" s="219" t="s">
        <v>160</v>
      </c>
      <c r="E535" s="238" t="s">
        <v>21</v>
      </c>
      <c r="F535" s="239" t="s">
        <v>878</v>
      </c>
      <c r="G535" s="237"/>
      <c r="H535" s="240">
        <v>11.68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6" t="s">
        <v>160</v>
      </c>
      <c r="AU535" s="246" t="s">
        <v>86</v>
      </c>
      <c r="AV535" s="14" t="s">
        <v>86</v>
      </c>
      <c r="AW535" s="14" t="s">
        <v>36</v>
      </c>
      <c r="AX535" s="14" t="s">
        <v>76</v>
      </c>
      <c r="AY535" s="246" t="s">
        <v>129</v>
      </c>
    </row>
    <row r="536" s="13" customFormat="1">
      <c r="A536" s="13"/>
      <c r="B536" s="226"/>
      <c r="C536" s="227"/>
      <c r="D536" s="219" t="s">
        <v>160</v>
      </c>
      <c r="E536" s="228" t="s">
        <v>21</v>
      </c>
      <c r="F536" s="229" t="s">
        <v>166</v>
      </c>
      <c r="G536" s="227"/>
      <c r="H536" s="228" t="s">
        <v>21</v>
      </c>
      <c r="I536" s="230"/>
      <c r="J536" s="227"/>
      <c r="K536" s="227"/>
      <c r="L536" s="231"/>
      <c r="M536" s="232"/>
      <c r="N536" s="233"/>
      <c r="O536" s="233"/>
      <c r="P536" s="233"/>
      <c r="Q536" s="233"/>
      <c r="R536" s="233"/>
      <c r="S536" s="233"/>
      <c r="T536" s="23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5" t="s">
        <v>160</v>
      </c>
      <c r="AU536" s="235" t="s">
        <v>86</v>
      </c>
      <c r="AV536" s="13" t="s">
        <v>84</v>
      </c>
      <c r="AW536" s="13" t="s">
        <v>36</v>
      </c>
      <c r="AX536" s="13" t="s">
        <v>76</v>
      </c>
      <c r="AY536" s="235" t="s">
        <v>129</v>
      </c>
    </row>
    <row r="537" s="14" customFormat="1">
      <c r="A537" s="14"/>
      <c r="B537" s="236"/>
      <c r="C537" s="237"/>
      <c r="D537" s="219" t="s">
        <v>160</v>
      </c>
      <c r="E537" s="238" t="s">
        <v>21</v>
      </c>
      <c r="F537" s="239" t="s">
        <v>879</v>
      </c>
      <c r="G537" s="237"/>
      <c r="H537" s="240">
        <v>34.280000000000001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6" t="s">
        <v>160</v>
      </c>
      <c r="AU537" s="246" t="s">
        <v>86</v>
      </c>
      <c r="AV537" s="14" t="s">
        <v>86</v>
      </c>
      <c r="AW537" s="14" t="s">
        <v>36</v>
      </c>
      <c r="AX537" s="14" t="s">
        <v>76</v>
      </c>
      <c r="AY537" s="246" t="s">
        <v>129</v>
      </c>
    </row>
    <row r="538" s="13" customFormat="1">
      <c r="A538" s="13"/>
      <c r="B538" s="226"/>
      <c r="C538" s="227"/>
      <c r="D538" s="219" t="s">
        <v>160</v>
      </c>
      <c r="E538" s="228" t="s">
        <v>21</v>
      </c>
      <c r="F538" s="229" t="s">
        <v>875</v>
      </c>
      <c r="G538" s="227"/>
      <c r="H538" s="228" t="s">
        <v>21</v>
      </c>
      <c r="I538" s="230"/>
      <c r="J538" s="227"/>
      <c r="K538" s="227"/>
      <c r="L538" s="231"/>
      <c r="M538" s="232"/>
      <c r="N538" s="233"/>
      <c r="O538" s="233"/>
      <c r="P538" s="233"/>
      <c r="Q538" s="233"/>
      <c r="R538" s="233"/>
      <c r="S538" s="233"/>
      <c r="T538" s="23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5" t="s">
        <v>160</v>
      </c>
      <c r="AU538" s="235" t="s">
        <v>86</v>
      </c>
      <c r="AV538" s="13" t="s">
        <v>84</v>
      </c>
      <c r="AW538" s="13" t="s">
        <v>36</v>
      </c>
      <c r="AX538" s="13" t="s">
        <v>76</v>
      </c>
      <c r="AY538" s="235" t="s">
        <v>129</v>
      </c>
    </row>
    <row r="539" s="14" customFormat="1">
      <c r="A539" s="14"/>
      <c r="B539" s="236"/>
      <c r="C539" s="237"/>
      <c r="D539" s="219" t="s">
        <v>160</v>
      </c>
      <c r="E539" s="238" t="s">
        <v>21</v>
      </c>
      <c r="F539" s="239" t="s">
        <v>880</v>
      </c>
      <c r="G539" s="237"/>
      <c r="H539" s="240">
        <v>19.350000000000001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46" t="s">
        <v>160</v>
      </c>
      <c r="AU539" s="246" t="s">
        <v>86</v>
      </c>
      <c r="AV539" s="14" t="s">
        <v>86</v>
      </c>
      <c r="AW539" s="14" t="s">
        <v>36</v>
      </c>
      <c r="AX539" s="14" t="s">
        <v>76</v>
      </c>
      <c r="AY539" s="246" t="s">
        <v>129</v>
      </c>
    </row>
    <row r="540" s="13" customFormat="1">
      <c r="A540" s="13"/>
      <c r="B540" s="226"/>
      <c r="C540" s="227"/>
      <c r="D540" s="219" t="s">
        <v>160</v>
      </c>
      <c r="E540" s="228" t="s">
        <v>21</v>
      </c>
      <c r="F540" s="229" t="s">
        <v>875</v>
      </c>
      <c r="G540" s="227"/>
      <c r="H540" s="228" t="s">
        <v>21</v>
      </c>
      <c r="I540" s="230"/>
      <c r="J540" s="227"/>
      <c r="K540" s="227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160</v>
      </c>
      <c r="AU540" s="235" t="s">
        <v>86</v>
      </c>
      <c r="AV540" s="13" t="s">
        <v>84</v>
      </c>
      <c r="AW540" s="13" t="s">
        <v>36</v>
      </c>
      <c r="AX540" s="13" t="s">
        <v>76</v>
      </c>
      <c r="AY540" s="235" t="s">
        <v>129</v>
      </c>
    </row>
    <row r="541" s="14" customFormat="1">
      <c r="A541" s="14"/>
      <c r="B541" s="236"/>
      <c r="C541" s="237"/>
      <c r="D541" s="219" t="s">
        <v>160</v>
      </c>
      <c r="E541" s="238" t="s">
        <v>21</v>
      </c>
      <c r="F541" s="239" t="s">
        <v>881</v>
      </c>
      <c r="G541" s="237"/>
      <c r="H541" s="240">
        <v>11.449999999999999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6" t="s">
        <v>160</v>
      </c>
      <c r="AU541" s="246" t="s">
        <v>86</v>
      </c>
      <c r="AV541" s="14" t="s">
        <v>86</v>
      </c>
      <c r="AW541" s="14" t="s">
        <v>36</v>
      </c>
      <c r="AX541" s="14" t="s">
        <v>76</v>
      </c>
      <c r="AY541" s="246" t="s">
        <v>129</v>
      </c>
    </row>
    <row r="542" s="13" customFormat="1">
      <c r="A542" s="13"/>
      <c r="B542" s="226"/>
      <c r="C542" s="227"/>
      <c r="D542" s="219" t="s">
        <v>160</v>
      </c>
      <c r="E542" s="228" t="s">
        <v>21</v>
      </c>
      <c r="F542" s="229" t="s">
        <v>875</v>
      </c>
      <c r="G542" s="227"/>
      <c r="H542" s="228" t="s">
        <v>21</v>
      </c>
      <c r="I542" s="230"/>
      <c r="J542" s="227"/>
      <c r="K542" s="227"/>
      <c r="L542" s="231"/>
      <c r="M542" s="232"/>
      <c r="N542" s="233"/>
      <c r="O542" s="233"/>
      <c r="P542" s="233"/>
      <c r="Q542" s="233"/>
      <c r="R542" s="233"/>
      <c r="S542" s="233"/>
      <c r="T542" s="23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5" t="s">
        <v>160</v>
      </c>
      <c r="AU542" s="235" t="s">
        <v>86</v>
      </c>
      <c r="AV542" s="13" t="s">
        <v>84</v>
      </c>
      <c r="AW542" s="13" t="s">
        <v>36</v>
      </c>
      <c r="AX542" s="13" t="s">
        <v>76</v>
      </c>
      <c r="AY542" s="235" t="s">
        <v>129</v>
      </c>
    </row>
    <row r="543" s="14" customFormat="1">
      <c r="A543" s="14"/>
      <c r="B543" s="236"/>
      <c r="C543" s="237"/>
      <c r="D543" s="219" t="s">
        <v>160</v>
      </c>
      <c r="E543" s="238" t="s">
        <v>21</v>
      </c>
      <c r="F543" s="239" t="s">
        <v>882</v>
      </c>
      <c r="G543" s="237"/>
      <c r="H543" s="240">
        <v>17.739999999999998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6" t="s">
        <v>160</v>
      </c>
      <c r="AU543" s="246" t="s">
        <v>86</v>
      </c>
      <c r="AV543" s="14" t="s">
        <v>86</v>
      </c>
      <c r="AW543" s="14" t="s">
        <v>36</v>
      </c>
      <c r="AX543" s="14" t="s">
        <v>76</v>
      </c>
      <c r="AY543" s="246" t="s">
        <v>129</v>
      </c>
    </row>
    <row r="544" s="13" customFormat="1">
      <c r="A544" s="13"/>
      <c r="B544" s="226"/>
      <c r="C544" s="227"/>
      <c r="D544" s="219" t="s">
        <v>160</v>
      </c>
      <c r="E544" s="228" t="s">
        <v>21</v>
      </c>
      <c r="F544" s="229" t="s">
        <v>875</v>
      </c>
      <c r="G544" s="227"/>
      <c r="H544" s="228" t="s">
        <v>21</v>
      </c>
      <c r="I544" s="230"/>
      <c r="J544" s="227"/>
      <c r="K544" s="227"/>
      <c r="L544" s="231"/>
      <c r="M544" s="232"/>
      <c r="N544" s="233"/>
      <c r="O544" s="233"/>
      <c r="P544" s="233"/>
      <c r="Q544" s="233"/>
      <c r="R544" s="233"/>
      <c r="S544" s="233"/>
      <c r="T544" s="23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5" t="s">
        <v>160</v>
      </c>
      <c r="AU544" s="235" t="s">
        <v>86</v>
      </c>
      <c r="AV544" s="13" t="s">
        <v>84</v>
      </c>
      <c r="AW544" s="13" t="s">
        <v>36</v>
      </c>
      <c r="AX544" s="13" t="s">
        <v>76</v>
      </c>
      <c r="AY544" s="235" t="s">
        <v>129</v>
      </c>
    </row>
    <row r="545" s="14" customFormat="1">
      <c r="A545" s="14"/>
      <c r="B545" s="236"/>
      <c r="C545" s="237"/>
      <c r="D545" s="219" t="s">
        <v>160</v>
      </c>
      <c r="E545" s="238" t="s">
        <v>21</v>
      </c>
      <c r="F545" s="239" t="s">
        <v>883</v>
      </c>
      <c r="G545" s="237"/>
      <c r="H545" s="240">
        <v>11.529999999999999</v>
      </c>
      <c r="I545" s="241"/>
      <c r="J545" s="237"/>
      <c r="K545" s="237"/>
      <c r="L545" s="242"/>
      <c r="M545" s="243"/>
      <c r="N545" s="244"/>
      <c r="O545" s="244"/>
      <c r="P545" s="244"/>
      <c r="Q545" s="244"/>
      <c r="R545" s="244"/>
      <c r="S545" s="244"/>
      <c r="T545" s="24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6" t="s">
        <v>160</v>
      </c>
      <c r="AU545" s="246" t="s">
        <v>86</v>
      </c>
      <c r="AV545" s="14" t="s">
        <v>86</v>
      </c>
      <c r="AW545" s="14" t="s">
        <v>36</v>
      </c>
      <c r="AX545" s="14" t="s">
        <v>76</v>
      </c>
      <c r="AY545" s="246" t="s">
        <v>129</v>
      </c>
    </row>
    <row r="546" s="13" customFormat="1">
      <c r="A546" s="13"/>
      <c r="B546" s="226"/>
      <c r="C546" s="227"/>
      <c r="D546" s="219" t="s">
        <v>160</v>
      </c>
      <c r="E546" s="228" t="s">
        <v>21</v>
      </c>
      <c r="F546" s="229" t="s">
        <v>875</v>
      </c>
      <c r="G546" s="227"/>
      <c r="H546" s="228" t="s">
        <v>21</v>
      </c>
      <c r="I546" s="230"/>
      <c r="J546" s="227"/>
      <c r="K546" s="227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160</v>
      </c>
      <c r="AU546" s="235" t="s">
        <v>86</v>
      </c>
      <c r="AV546" s="13" t="s">
        <v>84</v>
      </c>
      <c r="AW546" s="13" t="s">
        <v>36</v>
      </c>
      <c r="AX546" s="13" t="s">
        <v>76</v>
      </c>
      <c r="AY546" s="235" t="s">
        <v>129</v>
      </c>
    </row>
    <row r="547" s="14" customFormat="1">
      <c r="A547" s="14"/>
      <c r="B547" s="236"/>
      <c r="C547" s="237"/>
      <c r="D547" s="219" t="s">
        <v>160</v>
      </c>
      <c r="E547" s="238" t="s">
        <v>21</v>
      </c>
      <c r="F547" s="239" t="s">
        <v>884</v>
      </c>
      <c r="G547" s="237"/>
      <c r="H547" s="240">
        <v>23.719999999999999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160</v>
      </c>
      <c r="AU547" s="246" t="s">
        <v>86</v>
      </c>
      <c r="AV547" s="14" t="s">
        <v>86</v>
      </c>
      <c r="AW547" s="14" t="s">
        <v>36</v>
      </c>
      <c r="AX547" s="14" t="s">
        <v>76</v>
      </c>
      <c r="AY547" s="246" t="s">
        <v>129</v>
      </c>
    </row>
    <row r="548" s="13" customFormat="1">
      <c r="A548" s="13"/>
      <c r="B548" s="226"/>
      <c r="C548" s="227"/>
      <c r="D548" s="219" t="s">
        <v>160</v>
      </c>
      <c r="E548" s="228" t="s">
        <v>21</v>
      </c>
      <c r="F548" s="229" t="s">
        <v>171</v>
      </c>
      <c r="G548" s="227"/>
      <c r="H548" s="228" t="s">
        <v>21</v>
      </c>
      <c r="I548" s="230"/>
      <c r="J548" s="227"/>
      <c r="K548" s="227"/>
      <c r="L548" s="231"/>
      <c r="M548" s="232"/>
      <c r="N548" s="233"/>
      <c r="O548" s="233"/>
      <c r="P548" s="233"/>
      <c r="Q548" s="233"/>
      <c r="R548" s="233"/>
      <c r="S548" s="233"/>
      <c r="T548" s="23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5" t="s">
        <v>160</v>
      </c>
      <c r="AU548" s="235" t="s">
        <v>86</v>
      </c>
      <c r="AV548" s="13" t="s">
        <v>84</v>
      </c>
      <c r="AW548" s="13" t="s">
        <v>36</v>
      </c>
      <c r="AX548" s="13" t="s">
        <v>76</v>
      </c>
      <c r="AY548" s="235" t="s">
        <v>129</v>
      </c>
    </row>
    <row r="549" s="14" customFormat="1">
      <c r="A549" s="14"/>
      <c r="B549" s="236"/>
      <c r="C549" s="237"/>
      <c r="D549" s="219" t="s">
        <v>160</v>
      </c>
      <c r="E549" s="238" t="s">
        <v>21</v>
      </c>
      <c r="F549" s="239" t="s">
        <v>883</v>
      </c>
      <c r="G549" s="237"/>
      <c r="H549" s="240">
        <v>11.529999999999999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46" t="s">
        <v>160</v>
      </c>
      <c r="AU549" s="246" t="s">
        <v>86</v>
      </c>
      <c r="AV549" s="14" t="s">
        <v>86</v>
      </c>
      <c r="AW549" s="14" t="s">
        <v>36</v>
      </c>
      <c r="AX549" s="14" t="s">
        <v>76</v>
      </c>
      <c r="AY549" s="246" t="s">
        <v>129</v>
      </c>
    </row>
    <row r="550" s="13" customFormat="1">
      <c r="A550" s="13"/>
      <c r="B550" s="226"/>
      <c r="C550" s="227"/>
      <c r="D550" s="219" t="s">
        <v>160</v>
      </c>
      <c r="E550" s="228" t="s">
        <v>21</v>
      </c>
      <c r="F550" s="229" t="s">
        <v>885</v>
      </c>
      <c r="G550" s="227"/>
      <c r="H550" s="228" t="s">
        <v>21</v>
      </c>
      <c r="I550" s="230"/>
      <c r="J550" s="227"/>
      <c r="K550" s="227"/>
      <c r="L550" s="231"/>
      <c r="M550" s="232"/>
      <c r="N550" s="233"/>
      <c r="O550" s="233"/>
      <c r="P550" s="233"/>
      <c r="Q550" s="233"/>
      <c r="R550" s="233"/>
      <c r="S550" s="233"/>
      <c r="T550" s="23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5" t="s">
        <v>160</v>
      </c>
      <c r="AU550" s="235" t="s">
        <v>86</v>
      </c>
      <c r="AV550" s="13" t="s">
        <v>84</v>
      </c>
      <c r="AW550" s="13" t="s">
        <v>36</v>
      </c>
      <c r="AX550" s="13" t="s">
        <v>76</v>
      </c>
      <c r="AY550" s="235" t="s">
        <v>129</v>
      </c>
    </row>
    <row r="551" s="14" customFormat="1">
      <c r="A551" s="14"/>
      <c r="B551" s="236"/>
      <c r="C551" s="237"/>
      <c r="D551" s="219" t="s">
        <v>160</v>
      </c>
      <c r="E551" s="238" t="s">
        <v>21</v>
      </c>
      <c r="F551" s="239" t="s">
        <v>886</v>
      </c>
      <c r="G551" s="237"/>
      <c r="H551" s="240">
        <v>17.66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6" t="s">
        <v>160</v>
      </c>
      <c r="AU551" s="246" t="s">
        <v>86</v>
      </c>
      <c r="AV551" s="14" t="s">
        <v>86</v>
      </c>
      <c r="AW551" s="14" t="s">
        <v>36</v>
      </c>
      <c r="AX551" s="14" t="s">
        <v>76</v>
      </c>
      <c r="AY551" s="246" t="s">
        <v>129</v>
      </c>
    </row>
    <row r="552" s="13" customFormat="1">
      <c r="A552" s="13"/>
      <c r="B552" s="226"/>
      <c r="C552" s="227"/>
      <c r="D552" s="219" t="s">
        <v>160</v>
      </c>
      <c r="E552" s="228" t="s">
        <v>21</v>
      </c>
      <c r="F552" s="229" t="s">
        <v>885</v>
      </c>
      <c r="G552" s="227"/>
      <c r="H552" s="228" t="s">
        <v>21</v>
      </c>
      <c r="I552" s="230"/>
      <c r="J552" s="227"/>
      <c r="K552" s="227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160</v>
      </c>
      <c r="AU552" s="235" t="s">
        <v>86</v>
      </c>
      <c r="AV552" s="13" t="s">
        <v>84</v>
      </c>
      <c r="AW552" s="13" t="s">
        <v>36</v>
      </c>
      <c r="AX552" s="13" t="s">
        <v>76</v>
      </c>
      <c r="AY552" s="235" t="s">
        <v>129</v>
      </c>
    </row>
    <row r="553" s="14" customFormat="1">
      <c r="A553" s="14"/>
      <c r="B553" s="236"/>
      <c r="C553" s="237"/>
      <c r="D553" s="219" t="s">
        <v>160</v>
      </c>
      <c r="E553" s="238" t="s">
        <v>21</v>
      </c>
      <c r="F553" s="239" t="s">
        <v>887</v>
      </c>
      <c r="G553" s="237"/>
      <c r="H553" s="240">
        <v>31.359999999999999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46" t="s">
        <v>160</v>
      </c>
      <c r="AU553" s="246" t="s">
        <v>86</v>
      </c>
      <c r="AV553" s="14" t="s">
        <v>86</v>
      </c>
      <c r="AW553" s="14" t="s">
        <v>36</v>
      </c>
      <c r="AX553" s="14" t="s">
        <v>76</v>
      </c>
      <c r="AY553" s="246" t="s">
        <v>129</v>
      </c>
    </row>
    <row r="554" s="13" customFormat="1">
      <c r="A554" s="13"/>
      <c r="B554" s="226"/>
      <c r="C554" s="227"/>
      <c r="D554" s="219" t="s">
        <v>160</v>
      </c>
      <c r="E554" s="228" t="s">
        <v>21</v>
      </c>
      <c r="F554" s="229" t="s">
        <v>171</v>
      </c>
      <c r="G554" s="227"/>
      <c r="H554" s="228" t="s">
        <v>21</v>
      </c>
      <c r="I554" s="230"/>
      <c r="J554" s="227"/>
      <c r="K554" s="227"/>
      <c r="L554" s="231"/>
      <c r="M554" s="232"/>
      <c r="N554" s="233"/>
      <c r="O554" s="233"/>
      <c r="P554" s="233"/>
      <c r="Q554" s="233"/>
      <c r="R554" s="233"/>
      <c r="S554" s="233"/>
      <c r="T554" s="23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5" t="s">
        <v>160</v>
      </c>
      <c r="AU554" s="235" t="s">
        <v>86</v>
      </c>
      <c r="AV554" s="13" t="s">
        <v>84</v>
      </c>
      <c r="AW554" s="13" t="s">
        <v>36</v>
      </c>
      <c r="AX554" s="13" t="s">
        <v>76</v>
      </c>
      <c r="AY554" s="235" t="s">
        <v>129</v>
      </c>
    </row>
    <row r="555" s="14" customFormat="1">
      <c r="A555" s="14"/>
      <c r="B555" s="236"/>
      <c r="C555" s="237"/>
      <c r="D555" s="219" t="s">
        <v>160</v>
      </c>
      <c r="E555" s="238" t="s">
        <v>21</v>
      </c>
      <c r="F555" s="239" t="s">
        <v>888</v>
      </c>
      <c r="G555" s="237"/>
      <c r="H555" s="240">
        <v>19.420000000000002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6" t="s">
        <v>160</v>
      </c>
      <c r="AU555" s="246" t="s">
        <v>86</v>
      </c>
      <c r="AV555" s="14" t="s">
        <v>86</v>
      </c>
      <c r="AW555" s="14" t="s">
        <v>36</v>
      </c>
      <c r="AX555" s="14" t="s">
        <v>76</v>
      </c>
      <c r="AY555" s="246" t="s">
        <v>129</v>
      </c>
    </row>
    <row r="556" s="13" customFormat="1">
      <c r="A556" s="13"/>
      <c r="B556" s="226"/>
      <c r="C556" s="227"/>
      <c r="D556" s="219" t="s">
        <v>160</v>
      </c>
      <c r="E556" s="228" t="s">
        <v>21</v>
      </c>
      <c r="F556" s="229" t="s">
        <v>179</v>
      </c>
      <c r="G556" s="227"/>
      <c r="H556" s="228" t="s">
        <v>21</v>
      </c>
      <c r="I556" s="230"/>
      <c r="J556" s="227"/>
      <c r="K556" s="227"/>
      <c r="L556" s="231"/>
      <c r="M556" s="232"/>
      <c r="N556" s="233"/>
      <c r="O556" s="233"/>
      <c r="P556" s="233"/>
      <c r="Q556" s="233"/>
      <c r="R556" s="233"/>
      <c r="S556" s="233"/>
      <c r="T556" s="23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5" t="s">
        <v>160</v>
      </c>
      <c r="AU556" s="235" t="s">
        <v>86</v>
      </c>
      <c r="AV556" s="13" t="s">
        <v>84</v>
      </c>
      <c r="AW556" s="13" t="s">
        <v>36</v>
      </c>
      <c r="AX556" s="13" t="s">
        <v>76</v>
      </c>
      <c r="AY556" s="235" t="s">
        <v>129</v>
      </c>
    </row>
    <row r="557" s="14" customFormat="1">
      <c r="A557" s="14"/>
      <c r="B557" s="236"/>
      <c r="C557" s="237"/>
      <c r="D557" s="219" t="s">
        <v>160</v>
      </c>
      <c r="E557" s="238" t="s">
        <v>21</v>
      </c>
      <c r="F557" s="239" t="s">
        <v>889</v>
      </c>
      <c r="G557" s="237"/>
      <c r="H557" s="240">
        <v>2.5800000000000001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6" t="s">
        <v>160</v>
      </c>
      <c r="AU557" s="246" t="s">
        <v>86</v>
      </c>
      <c r="AV557" s="14" t="s">
        <v>86</v>
      </c>
      <c r="AW557" s="14" t="s">
        <v>36</v>
      </c>
      <c r="AX557" s="14" t="s">
        <v>76</v>
      </c>
      <c r="AY557" s="246" t="s">
        <v>129</v>
      </c>
    </row>
    <row r="558" s="13" customFormat="1">
      <c r="A558" s="13"/>
      <c r="B558" s="226"/>
      <c r="C558" s="227"/>
      <c r="D558" s="219" t="s">
        <v>160</v>
      </c>
      <c r="E558" s="228" t="s">
        <v>21</v>
      </c>
      <c r="F558" s="229" t="s">
        <v>890</v>
      </c>
      <c r="G558" s="227"/>
      <c r="H558" s="228" t="s">
        <v>21</v>
      </c>
      <c r="I558" s="230"/>
      <c r="J558" s="227"/>
      <c r="K558" s="227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160</v>
      </c>
      <c r="AU558" s="235" t="s">
        <v>86</v>
      </c>
      <c r="AV558" s="13" t="s">
        <v>84</v>
      </c>
      <c r="AW558" s="13" t="s">
        <v>36</v>
      </c>
      <c r="AX558" s="13" t="s">
        <v>76</v>
      </c>
      <c r="AY558" s="235" t="s">
        <v>129</v>
      </c>
    </row>
    <row r="559" s="14" customFormat="1">
      <c r="A559" s="14"/>
      <c r="B559" s="236"/>
      <c r="C559" s="237"/>
      <c r="D559" s="219" t="s">
        <v>160</v>
      </c>
      <c r="E559" s="238" t="s">
        <v>21</v>
      </c>
      <c r="F559" s="239" t="s">
        <v>891</v>
      </c>
      <c r="G559" s="237"/>
      <c r="H559" s="240">
        <v>7.6799999999999997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160</v>
      </c>
      <c r="AU559" s="246" t="s">
        <v>86</v>
      </c>
      <c r="AV559" s="14" t="s">
        <v>86</v>
      </c>
      <c r="AW559" s="14" t="s">
        <v>36</v>
      </c>
      <c r="AX559" s="14" t="s">
        <v>76</v>
      </c>
      <c r="AY559" s="246" t="s">
        <v>129</v>
      </c>
    </row>
    <row r="560" s="13" customFormat="1">
      <c r="A560" s="13"/>
      <c r="B560" s="226"/>
      <c r="C560" s="227"/>
      <c r="D560" s="219" t="s">
        <v>160</v>
      </c>
      <c r="E560" s="228" t="s">
        <v>21</v>
      </c>
      <c r="F560" s="229" t="s">
        <v>890</v>
      </c>
      <c r="G560" s="227"/>
      <c r="H560" s="228" t="s">
        <v>21</v>
      </c>
      <c r="I560" s="230"/>
      <c r="J560" s="227"/>
      <c r="K560" s="227"/>
      <c r="L560" s="231"/>
      <c r="M560" s="232"/>
      <c r="N560" s="233"/>
      <c r="O560" s="233"/>
      <c r="P560" s="233"/>
      <c r="Q560" s="233"/>
      <c r="R560" s="233"/>
      <c r="S560" s="233"/>
      <c r="T560" s="23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5" t="s">
        <v>160</v>
      </c>
      <c r="AU560" s="235" t="s">
        <v>86</v>
      </c>
      <c r="AV560" s="13" t="s">
        <v>84</v>
      </c>
      <c r="AW560" s="13" t="s">
        <v>36</v>
      </c>
      <c r="AX560" s="13" t="s">
        <v>76</v>
      </c>
      <c r="AY560" s="235" t="s">
        <v>129</v>
      </c>
    </row>
    <row r="561" s="14" customFormat="1">
      <c r="A561" s="14"/>
      <c r="B561" s="236"/>
      <c r="C561" s="237"/>
      <c r="D561" s="219" t="s">
        <v>160</v>
      </c>
      <c r="E561" s="238" t="s">
        <v>21</v>
      </c>
      <c r="F561" s="239" t="s">
        <v>892</v>
      </c>
      <c r="G561" s="237"/>
      <c r="H561" s="240">
        <v>7.9800000000000004</v>
      </c>
      <c r="I561" s="241"/>
      <c r="J561" s="237"/>
      <c r="K561" s="237"/>
      <c r="L561" s="242"/>
      <c r="M561" s="243"/>
      <c r="N561" s="244"/>
      <c r="O561" s="244"/>
      <c r="P561" s="244"/>
      <c r="Q561" s="244"/>
      <c r="R561" s="244"/>
      <c r="S561" s="244"/>
      <c r="T561" s="24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6" t="s">
        <v>160</v>
      </c>
      <c r="AU561" s="246" t="s">
        <v>86</v>
      </c>
      <c r="AV561" s="14" t="s">
        <v>86</v>
      </c>
      <c r="AW561" s="14" t="s">
        <v>36</v>
      </c>
      <c r="AX561" s="14" t="s">
        <v>76</v>
      </c>
      <c r="AY561" s="246" t="s">
        <v>129</v>
      </c>
    </row>
    <row r="562" s="13" customFormat="1">
      <c r="A562" s="13"/>
      <c r="B562" s="226"/>
      <c r="C562" s="227"/>
      <c r="D562" s="219" t="s">
        <v>160</v>
      </c>
      <c r="E562" s="228" t="s">
        <v>21</v>
      </c>
      <c r="F562" s="229" t="s">
        <v>171</v>
      </c>
      <c r="G562" s="227"/>
      <c r="H562" s="228" t="s">
        <v>21</v>
      </c>
      <c r="I562" s="230"/>
      <c r="J562" s="227"/>
      <c r="K562" s="227"/>
      <c r="L562" s="231"/>
      <c r="M562" s="232"/>
      <c r="N562" s="233"/>
      <c r="O562" s="233"/>
      <c r="P562" s="233"/>
      <c r="Q562" s="233"/>
      <c r="R562" s="233"/>
      <c r="S562" s="233"/>
      <c r="T562" s="23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5" t="s">
        <v>160</v>
      </c>
      <c r="AU562" s="235" t="s">
        <v>86</v>
      </c>
      <c r="AV562" s="13" t="s">
        <v>84</v>
      </c>
      <c r="AW562" s="13" t="s">
        <v>36</v>
      </c>
      <c r="AX562" s="13" t="s">
        <v>76</v>
      </c>
      <c r="AY562" s="235" t="s">
        <v>129</v>
      </c>
    </row>
    <row r="563" s="14" customFormat="1">
      <c r="A563" s="14"/>
      <c r="B563" s="236"/>
      <c r="C563" s="237"/>
      <c r="D563" s="219" t="s">
        <v>160</v>
      </c>
      <c r="E563" s="238" t="s">
        <v>21</v>
      </c>
      <c r="F563" s="239" t="s">
        <v>180</v>
      </c>
      <c r="G563" s="237"/>
      <c r="H563" s="240">
        <v>1.26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6" t="s">
        <v>160</v>
      </c>
      <c r="AU563" s="246" t="s">
        <v>86</v>
      </c>
      <c r="AV563" s="14" t="s">
        <v>86</v>
      </c>
      <c r="AW563" s="14" t="s">
        <v>36</v>
      </c>
      <c r="AX563" s="14" t="s">
        <v>76</v>
      </c>
      <c r="AY563" s="246" t="s">
        <v>129</v>
      </c>
    </row>
    <row r="564" s="13" customFormat="1">
      <c r="A564" s="13"/>
      <c r="B564" s="226"/>
      <c r="C564" s="227"/>
      <c r="D564" s="219" t="s">
        <v>160</v>
      </c>
      <c r="E564" s="228" t="s">
        <v>21</v>
      </c>
      <c r="F564" s="229" t="s">
        <v>177</v>
      </c>
      <c r="G564" s="227"/>
      <c r="H564" s="228" t="s">
        <v>21</v>
      </c>
      <c r="I564" s="230"/>
      <c r="J564" s="227"/>
      <c r="K564" s="227"/>
      <c r="L564" s="231"/>
      <c r="M564" s="232"/>
      <c r="N564" s="233"/>
      <c r="O564" s="233"/>
      <c r="P564" s="233"/>
      <c r="Q564" s="233"/>
      <c r="R564" s="233"/>
      <c r="S564" s="233"/>
      <c r="T564" s="23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5" t="s">
        <v>160</v>
      </c>
      <c r="AU564" s="235" t="s">
        <v>86</v>
      </c>
      <c r="AV564" s="13" t="s">
        <v>84</v>
      </c>
      <c r="AW564" s="13" t="s">
        <v>36</v>
      </c>
      <c r="AX564" s="13" t="s">
        <v>76</v>
      </c>
      <c r="AY564" s="235" t="s">
        <v>129</v>
      </c>
    </row>
    <row r="565" s="14" customFormat="1">
      <c r="A565" s="14"/>
      <c r="B565" s="236"/>
      <c r="C565" s="237"/>
      <c r="D565" s="219" t="s">
        <v>160</v>
      </c>
      <c r="E565" s="238" t="s">
        <v>21</v>
      </c>
      <c r="F565" s="239" t="s">
        <v>178</v>
      </c>
      <c r="G565" s="237"/>
      <c r="H565" s="240">
        <v>7.0199999999999996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6" t="s">
        <v>160</v>
      </c>
      <c r="AU565" s="246" t="s">
        <v>86</v>
      </c>
      <c r="AV565" s="14" t="s">
        <v>86</v>
      </c>
      <c r="AW565" s="14" t="s">
        <v>36</v>
      </c>
      <c r="AX565" s="14" t="s">
        <v>76</v>
      </c>
      <c r="AY565" s="246" t="s">
        <v>129</v>
      </c>
    </row>
    <row r="566" s="13" customFormat="1">
      <c r="A566" s="13"/>
      <c r="B566" s="226"/>
      <c r="C566" s="227"/>
      <c r="D566" s="219" t="s">
        <v>160</v>
      </c>
      <c r="E566" s="228" t="s">
        <v>21</v>
      </c>
      <c r="F566" s="229" t="s">
        <v>893</v>
      </c>
      <c r="G566" s="227"/>
      <c r="H566" s="228" t="s">
        <v>21</v>
      </c>
      <c r="I566" s="230"/>
      <c r="J566" s="227"/>
      <c r="K566" s="227"/>
      <c r="L566" s="231"/>
      <c r="M566" s="232"/>
      <c r="N566" s="233"/>
      <c r="O566" s="233"/>
      <c r="P566" s="233"/>
      <c r="Q566" s="233"/>
      <c r="R566" s="233"/>
      <c r="S566" s="233"/>
      <c r="T566" s="23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5" t="s">
        <v>160</v>
      </c>
      <c r="AU566" s="235" t="s">
        <v>86</v>
      </c>
      <c r="AV566" s="13" t="s">
        <v>84</v>
      </c>
      <c r="AW566" s="13" t="s">
        <v>36</v>
      </c>
      <c r="AX566" s="13" t="s">
        <v>76</v>
      </c>
      <c r="AY566" s="235" t="s">
        <v>129</v>
      </c>
    </row>
    <row r="567" s="14" customFormat="1">
      <c r="A567" s="14"/>
      <c r="B567" s="236"/>
      <c r="C567" s="237"/>
      <c r="D567" s="219" t="s">
        <v>160</v>
      </c>
      <c r="E567" s="238" t="s">
        <v>21</v>
      </c>
      <c r="F567" s="239" t="s">
        <v>894</v>
      </c>
      <c r="G567" s="237"/>
      <c r="H567" s="240">
        <v>22.66</v>
      </c>
      <c r="I567" s="241"/>
      <c r="J567" s="237"/>
      <c r="K567" s="237"/>
      <c r="L567" s="242"/>
      <c r="M567" s="243"/>
      <c r="N567" s="244"/>
      <c r="O567" s="244"/>
      <c r="P567" s="244"/>
      <c r="Q567" s="244"/>
      <c r="R567" s="244"/>
      <c r="S567" s="244"/>
      <c r="T567" s="24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46" t="s">
        <v>160</v>
      </c>
      <c r="AU567" s="246" t="s">
        <v>86</v>
      </c>
      <c r="AV567" s="14" t="s">
        <v>86</v>
      </c>
      <c r="AW567" s="14" t="s">
        <v>36</v>
      </c>
      <c r="AX567" s="14" t="s">
        <v>76</v>
      </c>
      <c r="AY567" s="246" t="s">
        <v>129</v>
      </c>
    </row>
    <row r="568" s="15" customFormat="1">
      <c r="A568" s="15"/>
      <c r="B568" s="247"/>
      <c r="C568" s="248"/>
      <c r="D568" s="219" t="s">
        <v>160</v>
      </c>
      <c r="E568" s="249" t="s">
        <v>21</v>
      </c>
      <c r="F568" s="250" t="s">
        <v>181</v>
      </c>
      <c r="G568" s="248"/>
      <c r="H568" s="251">
        <v>341.49000000000001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7" t="s">
        <v>160</v>
      </c>
      <c r="AU568" s="257" t="s">
        <v>86</v>
      </c>
      <c r="AV568" s="15" t="s">
        <v>137</v>
      </c>
      <c r="AW568" s="15" t="s">
        <v>36</v>
      </c>
      <c r="AX568" s="15" t="s">
        <v>84</v>
      </c>
      <c r="AY568" s="257" t="s">
        <v>129</v>
      </c>
    </row>
    <row r="569" s="2" customFormat="1" ht="16.5" customHeight="1">
      <c r="A569" s="40"/>
      <c r="B569" s="41"/>
      <c r="C569" s="206" t="s">
        <v>687</v>
      </c>
      <c r="D569" s="206" t="s">
        <v>132</v>
      </c>
      <c r="E569" s="207" t="s">
        <v>782</v>
      </c>
      <c r="F569" s="208" t="s">
        <v>783</v>
      </c>
      <c r="G569" s="209" t="s">
        <v>784</v>
      </c>
      <c r="H569" s="210">
        <v>8</v>
      </c>
      <c r="I569" s="211"/>
      <c r="J569" s="212">
        <f>ROUND(I569*H569,2)</f>
        <v>0</v>
      </c>
      <c r="K569" s="208" t="s">
        <v>136</v>
      </c>
      <c r="L569" s="46"/>
      <c r="M569" s="213" t="s">
        <v>21</v>
      </c>
      <c r="N569" s="214" t="s">
        <v>47</v>
      </c>
      <c r="O569" s="86"/>
      <c r="P569" s="215">
        <f>O569*H569</f>
        <v>0</v>
      </c>
      <c r="Q569" s="215">
        <v>0.00018000000000000001</v>
      </c>
      <c r="R569" s="215">
        <f>Q569*H569</f>
        <v>0.0014400000000000001</v>
      </c>
      <c r="S569" s="215">
        <v>0</v>
      </c>
      <c r="T569" s="216">
        <f>S569*H569</f>
        <v>0</v>
      </c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R569" s="217" t="s">
        <v>241</v>
      </c>
      <c r="AT569" s="217" t="s">
        <v>132</v>
      </c>
      <c r="AU569" s="217" t="s">
        <v>86</v>
      </c>
      <c r="AY569" s="19" t="s">
        <v>129</v>
      </c>
      <c r="BE569" s="218">
        <f>IF(N569="základní",J569,0)</f>
        <v>0</v>
      </c>
      <c r="BF569" s="218">
        <f>IF(N569="snížená",J569,0)</f>
        <v>0</v>
      </c>
      <c r="BG569" s="218">
        <f>IF(N569="zákl. přenesená",J569,0)</f>
        <v>0</v>
      </c>
      <c r="BH569" s="218">
        <f>IF(N569="sníž. přenesená",J569,0)</f>
        <v>0</v>
      </c>
      <c r="BI569" s="218">
        <f>IF(N569="nulová",J569,0)</f>
        <v>0</v>
      </c>
      <c r="BJ569" s="19" t="s">
        <v>84</v>
      </c>
      <c r="BK569" s="218">
        <f>ROUND(I569*H569,2)</f>
        <v>0</v>
      </c>
      <c r="BL569" s="19" t="s">
        <v>241</v>
      </c>
      <c r="BM569" s="217" t="s">
        <v>785</v>
      </c>
    </row>
    <row r="570" s="2" customFormat="1">
      <c r="A570" s="40"/>
      <c r="B570" s="41"/>
      <c r="C570" s="42"/>
      <c r="D570" s="219" t="s">
        <v>139</v>
      </c>
      <c r="E570" s="42"/>
      <c r="F570" s="220" t="s">
        <v>786</v>
      </c>
      <c r="G570" s="42"/>
      <c r="H570" s="42"/>
      <c r="I570" s="221"/>
      <c r="J570" s="42"/>
      <c r="K570" s="42"/>
      <c r="L570" s="46"/>
      <c r="M570" s="222"/>
      <c r="N570" s="223"/>
      <c r="O570" s="86"/>
      <c r="P570" s="86"/>
      <c r="Q570" s="86"/>
      <c r="R570" s="86"/>
      <c r="S570" s="86"/>
      <c r="T570" s="87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T570" s="19" t="s">
        <v>139</v>
      </c>
      <c r="AU570" s="19" t="s">
        <v>86</v>
      </c>
    </row>
    <row r="571" s="2" customFormat="1">
      <c r="A571" s="40"/>
      <c r="B571" s="41"/>
      <c r="C571" s="42"/>
      <c r="D571" s="224" t="s">
        <v>141</v>
      </c>
      <c r="E571" s="42"/>
      <c r="F571" s="225" t="s">
        <v>787</v>
      </c>
      <c r="G571" s="42"/>
      <c r="H571" s="42"/>
      <c r="I571" s="221"/>
      <c r="J571" s="42"/>
      <c r="K571" s="42"/>
      <c r="L571" s="46"/>
      <c r="M571" s="222"/>
      <c r="N571" s="223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141</v>
      </c>
      <c r="AU571" s="19" t="s">
        <v>86</v>
      </c>
    </row>
    <row r="572" s="2" customFormat="1" ht="16.5" customHeight="1">
      <c r="A572" s="40"/>
      <c r="B572" s="41"/>
      <c r="C572" s="260" t="s">
        <v>691</v>
      </c>
      <c r="D572" s="260" t="s">
        <v>789</v>
      </c>
      <c r="E572" s="261" t="s">
        <v>790</v>
      </c>
      <c r="F572" s="262" t="s">
        <v>791</v>
      </c>
      <c r="G572" s="263" t="s">
        <v>784</v>
      </c>
      <c r="H572" s="264">
        <v>8</v>
      </c>
      <c r="I572" s="265"/>
      <c r="J572" s="266">
        <f>ROUND(I572*H572,2)</f>
        <v>0</v>
      </c>
      <c r="K572" s="262" t="s">
        <v>136</v>
      </c>
      <c r="L572" s="267"/>
      <c r="M572" s="268" t="s">
        <v>21</v>
      </c>
      <c r="N572" s="269" t="s">
        <v>47</v>
      </c>
      <c r="O572" s="86"/>
      <c r="P572" s="215">
        <f>O572*H572</f>
        <v>0</v>
      </c>
      <c r="Q572" s="215">
        <v>0.0089999999999999993</v>
      </c>
      <c r="R572" s="215">
        <f>Q572*H572</f>
        <v>0.071999999999999995</v>
      </c>
      <c r="S572" s="215">
        <v>0</v>
      </c>
      <c r="T572" s="216">
        <f>S572*H572</f>
        <v>0</v>
      </c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R572" s="217" t="s">
        <v>305</v>
      </c>
      <c r="AT572" s="217" t="s">
        <v>789</v>
      </c>
      <c r="AU572" s="217" t="s">
        <v>86</v>
      </c>
      <c r="AY572" s="19" t="s">
        <v>129</v>
      </c>
      <c r="BE572" s="218">
        <f>IF(N572="základní",J572,0)</f>
        <v>0</v>
      </c>
      <c r="BF572" s="218">
        <f>IF(N572="snížená",J572,0)</f>
        <v>0</v>
      </c>
      <c r="BG572" s="218">
        <f>IF(N572="zákl. přenesená",J572,0)</f>
        <v>0</v>
      </c>
      <c r="BH572" s="218">
        <f>IF(N572="sníž. přenesená",J572,0)</f>
        <v>0</v>
      </c>
      <c r="BI572" s="218">
        <f>IF(N572="nulová",J572,0)</f>
        <v>0</v>
      </c>
      <c r="BJ572" s="19" t="s">
        <v>84</v>
      </c>
      <c r="BK572" s="218">
        <f>ROUND(I572*H572,2)</f>
        <v>0</v>
      </c>
      <c r="BL572" s="19" t="s">
        <v>241</v>
      </c>
      <c r="BM572" s="217" t="s">
        <v>792</v>
      </c>
    </row>
    <row r="573" s="2" customFormat="1">
      <c r="A573" s="40"/>
      <c r="B573" s="41"/>
      <c r="C573" s="42"/>
      <c r="D573" s="219" t="s">
        <v>139</v>
      </c>
      <c r="E573" s="42"/>
      <c r="F573" s="220" t="s">
        <v>791</v>
      </c>
      <c r="G573" s="42"/>
      <c r="H573" s="42"/>
      <c r="I573" s="221"/>
      <c r="J573" s="42"/>
      <c r="K573" s="42"/>
      <c r="L573" s="46"/>
      <c r="M573" s="222"/>
      <c r="N573" s="223"/>
      <c r="O573" s="86"/>
      <c r="P573" s="86"/>
      <c r="Q573" s="86"/>
      <c r="R573" s="86"/>
      <c r="S573" s="86"/>
      <c r="T573" s="87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T573" s="19" t="s">
        <v>139</v>
      </c>
      <c r="AU573" s="19" t="s">
        <v>86</v>
      </c>
    </row>
    <row r="574" s="2" customFormat="1" ht="16.5" customHeight="1">
      <c r="A574" s="40"/>
      <c r="B574" s="41"/>
      <c r="C574" s="206" t="s">
        <v>695</v>
      </c>
      <c r="D574" s="206" t="s">
        <v>132</v>
      </c>
      <c r="E574" s="207" t="s">
        <v>794</v>
      </c>
      <c r="F574" s="208" t="s">
        <v>795</v>
      </c>
      <c r="G574" s="209" t="s">
        <v>216</v>
      </c>
      <c r="H574" s="210">
        <v>394.47000000000003</v>
      </c>
      <c r="I574" s="211"/>
      <c r="J574" s="212">
        <f>ROUND(I574*H574,2)</f>
        <v>0</v>
      </c>
      <c r="K574" s="208" t="s">
        <v>136</v>
      </c>
      <c r="L574" s="46"/>
      <c r="M574" s="213" t="s">
        <v>21</v>
      </c>
      <c r="N574" s="214" t="s">
        <v>47</v>
      </c>
      <c r="O574" s="86"/>
      <c r="P574" s="215">
        <f>O574*H574</f>
        <v>0</v>
      </c>
      <c r="Q574" s="215">
        <v>0</v>
      </c>
      <c r="R574" s="215">
        <f>Q574*H574</f>
        <v>0</v>
      </c>
      <c r="S574" s="215">
        <v>0</v>
      </c>
      <c r="T574" s="216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7" t="s">
        <v>241</v>
      </c>
      <c r="AT574" s="217" t="s">
        <v>132</v>
      </c>
      <c r="AU574" s="217" t="s">
        <v>86</v>
      </c>
      <c r="AY574" s="19" t="s">
        <v>129</v>
      </c>
      <c r="BE574" s="218">
        <f>IF(N574="základní",J574,0)</f>
        <v>0</v>
      </c>
      <c r="BF574" s="218">
        <f>IF(N574="snížená",J574,0)</f>
        <v>0</v>
      </c>
      <c r="BG574" s="218">
        <f>IF(N574="zákl. přenesená",J574,0)</f>
        <v>0</v>
      </c>
      <c r="BH574" s="218">
        <f>IF(N574="sníž. přenesená",J574,0)</f>
        <v>0</v>
      </c>
      <c r="BI574" s="218">
        <f>IF(N574="nulová",J574,0)</f>
        <v>0</v>
      </c>
      <c r="BJ574" s="19" t="s">
        <v>84</v>
      </c>
      <c r="BK574" s="218">
        <f>ROUND(I574*H574,2)</f>
        <v>0</v>
      </c>
      <c r="BL574" s="19" t="s">
        <v>241</v>
      </c>
      <c r="BM574" s="217" t="s">
        <v>796</v>
      </c>
    </row>
    <row r="575" s="2" customFormat="1">
      <c r="A575" s="40"/>
      <c r="B575" s="41"/>
      <c r="C575" s="42"/>
      <c r="D575" s="219" t="s">
        <v>139</v>
      </c>
      <c r="E575" s="42"/>
      <c r="F575" s="220" t="s">
        <v>797</v>
      </c>
      <c r="G575" s="42"/>
      <c r="H575" s="42"/>
      <c r="I575" s="221"/>
      <c r="J575" s="42"/>
      <c r="K575" s="42"/>
      <c r="L575" s="46"/>
      <c r="M575" s="222"/>
      <c r="N575" s="223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139</v>
      </c>
      <c r="AU575" s="19" t="s">
        <v>86</v>
      </c>
    </row>
    <row r="576" s="2" customFormat="1">
      <c r="A576" s="40"/>
      <c r="B576" s="41"/>
      <c r="C576" s="42"/>
      <c r="D576" s="224" t="s">
        <v>141</v>
      </c>
      <c r="E576" s="42"/>
      <c r="F576" s="225" t="s">
        <v>798</v>
      </c>
      <c r="G576" s="42"/>
      <c r="H576" s="42"/>
      <c r="I576" s="221"/>
      <c r="J576" s="42"/>
      <c r="K576" s="42"/>
      <c r="L576" s="46"/>
      <c r="M576" s="222"/>
      <c r="N576" s="223"/>
      <c r="O576" s="86"/>
      <c r="P576" s="86"/>
      <c r="Q576" s="86"/>
      <c r="R576" s="86"/>
      <c r="S576" s="86"/>
      <c r="T576" s="87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T576" s="19" t="s">
        <v>141</v>
      </c>
      <c r="AU576" s="19" t="s">
        <v>86</v>
      </c>
    </row>
    <row r="577" s="13" customFormat="1">
      <c r="A577" s="13"/>
      <c r="B577" s="226"/>
      <c r="C577" s="227"/>
      <c r="D577" s="219" t="s">
        <v>160</v>
      </c>
      <c r="E577" s="228" t="s">
        <v>21</v>
      </c>
      <c r="F577" s="229" t="s">
        <v>168</v>
      </c>
      <c r="G577" s="227"/>
      <c r="H577" s="228" t="s">
        <v>21</v>
      </c>
      <c r="I577" s="230"/>
      <c r="J577" s="227"/>
      <c r="K577" s="227"/>
      <c r="L577" s="231"/>
      <c r="M577" s="232"/>
      <c r="N577" s="233"/>
      <c r="O577" s="233"/>
      <c r="P577" s="233"/>
      <c r="Q577" s="233"/>
      <c r="R577" s="233"/>
      <c r="S577" s="233"/>
      <c r="T577" s="23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5" t="s">
        <v>160</v>
      </c>
      <c r="AU577" s="235" t="s">
        <v>86</v>
      </c>
      <c r="AV577" s="13" t="s">
        <v>84</v>
      </c>
      <c r="AW577" s="13" t="s">
        <v>36</v>
      </c>
      <c r="AX577" s="13" t="s">
        <v>76</v>
      </c>
      <c r="AY577" s="235" t="s">
        <v>129</v>
      </c>
    </row>
    <row r="578" s="14" customFormat="1">
      <c r="A578" s="14"/>
      <c r="B578" s="236"/>
      <c r="C578" s="237"/>
      <c r="D578" s="219" t="s">
        <v>160</v>
      </c>
      <c r="E578" s="238" t="s">
        <v>21</v>
      </c>
      <c r="F578" s="239" t="s">
        <v>1062</v>
      </c>
      <c r="G578" s="237"/>
      <c r="H578" s="240">
        <v>21.5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46" t="s">
        <v>160</v>
      </c>
      <c r="AU578" s="246" t="s">
        <v>86</v>
      </c>
      <c r="AV578" s="14" t="s">
        <v>86</v>
      </c>
      <c r="AW578" s="14" t="s">
        <v>36</v>
      </c>
      <c r="AX578" s="14" t="s">
        <v>76</v>
      </c>
      <c r="AY578" s="246" t="s">
        <v>129</v>
      </c>
    </row>
    <row r="579" s="13" customFormat="1">
      <c r="A579" s="13"/>
      <c r="B579" s="226"/>
      <c r="C579" s="227"/>
      <c r="D579" s="219" t="s">
        <v>160</v>
      </c>
      <c r="E579" s="228" t="s">
        <v>21</v>
      </c>
      <c r="F579" s="229" t="s">
        <v>168</v>
      </c>
      <c r="G579" s="227"/>
      <c r="H579" s="228" t="s">
        <v>21</v>
      </c>
      <c r="I579" s="230"/>
      <c r="J579" s="227"/>
      <c r="K579" s="227"/>
      <c r="L579" s="231"/>
      <c r="M579" s="232"/>
      <c r="N579" s="233"/>
      <c r="O579" s="233"/>
      <c r="P579" s="233"/>
      <c r="Q579" s="233"/>
      <c r="R579" s="233"/>
      <c r="S579" s="233"/>
      <c r="T579" s="23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5" t="s">
        <v>160</v>
      </c>
      <c r="AU579" s="235" t="s">
        <v>86</v>
      </c>
      <c r="AV579" s="13" t="s">
        <v>84</v>
      </c>
      <c r="AW579" s="13" t="s">
        <v>36</v>
      </c>
      <c r="AX579" s="13" t="s">
        <v>76</v>
      </c>
      <c r="AY579" s="235" t="s">
        <v>129</v>
      </c>
    </row>
    <row r="580" s="14" customFormat="1">
      <c r="A580" s="14"/>
      <c r="B580" s="236"/>
      <c r="C580" s="237"/>
      <c r="D580" s="219" t="s">
        <v>160</v>
      </c>
      <c r="E580" s="238" t="s">
        <v>21</v>
      </c>
      <c r="F580" s="239" t="s">
        <v>1063</v>
      </c>
      <c r="G580" s="237"/>
      <c r="H580" s="240">
        <v>24.399999999999999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46" t="s">
        <v>160</v>
      </c>
      <c r="AU580" s="246" t="s">
        <v>86</v>
      </c>
      <c r="AV580" s="14" t="s">
        <v>86</v>
      </c>
      <c r="AW580" s="14" t="s">
        <v>36</v>
      </c>
      <c r="AX580" s="14" t="s">
        <v>76</v>
      </c>
      <c r="AY580" s="246" t="s">
        <v>129</v>
      </c>
    </row>
    <row r="581" s="13" customFormat="1">
      <c r="A581" s="13"/>
      <c r="B581" s="226"/>
      <c r="C581" s="227"/>
      <c r="D581" s="219" t="s">
        <v>160</v>
      </c>
      <c r="E581" s="228" t="s">
        <v>21</v>
      </c>
      <c r="F581" s="229" t="s">
        <v>168</v>
      </c>
      <c r="G581" s="227"/>
      <c r="H581" s="228" t="s">
        <v>21</v>
      </c>
      <c r="I581" s="230"/>
      <c r="J581" s="227"/>
      <c r="K581" s="227"/>
      <c r="L581" s="231"/>
      <c r="M581" s="232"/>
      <c r="N581" s="233"/>
      <c r="O581" s="233"/>
      <c r="P581" s="233"/>
      <c r="Q581" s="233"/>
      <c r="R581" s="233"/>
      <c r="S581" s="233"/>
      <c r="T581" s="23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5" t="s">
        <v>160</v>
      </c>
      <c r="AU581" s="235" t="s">
        <v>86</v>
      </c>
      <c r="AV581" s="13" t="s">
        <v>84</v>
      </c>
      <c r="AW581" s="13" t="s">
        <v>36</v>
      </c>
      <c r="AX581" s="13" t="s">
        <v>76</v>
      </c>
      <c r="AY581" s="235" t="s">
        <v>129</v>
      </c>
    </row>
    <row r="582" s="14" customFormat="1">
      <c r="A582" s="14"/>
      <c r="B582" s="236"/>
      <c r="C582" s="237"/>
      <c r="D582" s="219" t="s">
        <v>160</v>
      </c>
      <c r="E582" s="238" t="s">
        <v>21</v>
      </c>
      <c r="F582" s="239" t="s">
        <v>1064</v>
      </c>
      <c r="G582" s="237"/>
      <c r="H582" s="240">
        <v>22.300000000000001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6" t="s">
        <v>160</v>
      </c>
      <c r="AU582" s="246" t="s">
        <v>86</v>
      </c>
      <c r="AV582" s="14" t="s">
        <v>86</v>
      </c>
      <c r="AW582" s="14" t="s">
        <v>36</v>
      </c>
      <c r="AX582" s="14" t="s">
        <v>76</v>
      </c>
      <c r="AY582" s="246" t="s">
        <v>129</v>
      </c>
    </row>
    <row r="583" s="13" customFormat="1">
      <c r="A583" s="13"/>
      <c r="B583" s="226"/>
      <c r="C583" s="227"/>
      <c r="D583" s="219" t="s">
        <v>160</v>
      </c>
      <c r="E583" s="228" t="s">
        <v>21</v>
      </c>
      <c r="F583" s="229" t="s">
        <v>163</v>
      </c>
      <c r="G583" s="227"/>
      <c r="H583" s="228" t="s">
        <v>21</v>
      </c>
      <c r="I583" s="230"/>
      <c r="J583" s="227"/>
      <c r="K583" s="227"/>
      <c r="L583" s="231"/>
      <c r="M583" s="232"/>
      <c r="N583" s="233"/>
      <c r="O583" s="233"/>
      <c r="P583" s="233"/>
      <c r="Q583" s="233"/>
      <c r="R583" s="233"/>
      <c r="S583" s="233"/>
      <c r="T583" s="23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5" t="s">
        <v>160</v>
      </c>
      <c r="AU583" s="235" t="s">
        <v>86</v>
      </c>
      <c r="AV583" s="13" t="s">
        <v>84</v>
      </c>
      <c r="AW583" s="13" t="s">
        <v>36</v>
      </c>
      <c r="AX583" s="13" t="s">
        <v>76</v>
      </c>
      <c r="AY583" s="235" t="s">
        <v>129</v>
      </c>
    </row>
    <row r="584" s="14" customFormat="1">
      <c r="A584" s="14"/>
      <c r="B584" s="236"/>
      <c r="C584" s="237"/>
      <c r="D584" s="219" t="s">
        <v>160</v>
      </c>
      <c r="E584" s="238" t="s">
        <v>21</v>
      </c>
      <c r="F584" s="239" t="s">
        <v>1065</v>
      </c>
      <c r="G584" s="237"/>
      <c r="H584" s="240">
        <v>18.640000000000001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6" t="s">
        <v>160</v>
      </c>
      <c r="AU584" s="246" t="s">
        <v>86</v>
      </c>
      <c r="AV584" s="14" t="s">
        <v>86</v>
      </c>
      <c r="AW584" s="14" t="s">
        <v>36</v>
      </c>
      <c r="AX584" s="14" t="s">
        <v>76</v>
      </c>
      <c r="AY584" s="246" t="s">
        <v>129</v>
      </c>
    </row>
    <row r="585" s="13" customFormat="1">
      <c r="A585" s="13"/>
      <c r="B585" s="226"/>
      <c r="C585" s="227"/>
      <c r="D585" s="219" t="s">
        <v>160</v>
      </c>
      <c r="E585" s="228" t="s">
        <v>21</v>
      </c>
      <c r="F585" s="229" t="s">
        <v>163</v>
      </c>
      <c r="G585" s="227"/>
      <c r="H585" s="228" t="s">
        <v>21</v>
      </c>
      <c r="I585" s="230"/>
      <c r="J585" s="227"/>
      <c r="K585" s="227"/>
      <c r="L585" s="231"/>
      <c r="M585" s="232"/>
      <c r="N585" s="233"/>
      <c r="O585" s="233"/>
      <c r="P585" s="233"/>
      <c r="Q585" s="233"/>
      <c r="R585" s="233"/>
      <c r="S585" s="233"/>
      <c r="T585" s="23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5" t="s">
        <v>160</v>
      </c>
      <c r="AU585" s="235" t="s">
        <v>86</v>
      </c>
      <c r="AV585" s="13" t="s">
        <v>84</v>
      </c>
      <c r="AW585" s="13" t="s">
        <v>36</v>
      </c>
      <c r="AX585" s="13" t="s">
        <v>76</v>
      </c>
      <c r="AY585" s="235" t="s">
        <v>129</v>
      </c>
    </row>
    <row r="586" s="14" customFormat="1">
      <c r="A586" s="14"/>
      <c r="B586" s="236"/>
      <c r="C586" s="237"/>
      <c r="D586" s="219" t="s">
        <v>160</v>
      </c>
      <c r="E586" s="238" t="s">
        <v>21</v>
      </c>
      <c r="F586" s="239" t="s">
        <v>1066</v>
      </c>
      <c r="G586" s="237"/>
      <c r="H586" s="240">
        <v>15.199999999999999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46" t="s">
        <v>160</v>
      </c>
      <c r="AU586" s="246" t="s">
        <v>86</v>
      </c>
      <c r="AV586" s="14" t="s">
        <v>86</v>
      </c>
      <c r="AW586" s="14" t="s">
        <v>36</v>
      </c>
      <c r="AX586" s="14" t="s">
        <v>76</v>
      </c>
      <c r="AY586" s="246" t="s">
        <v>129</v>
      </c>
    </row>
    <row r="587" s="13" customFormat="1">
      <c r="A587" s="13"/>
      <c r="B587" s="226"/>
      <c r="C587" s="227"/>
      <c r="D587" s="219" t="s">
        <v>160</v>
      </c>
      <c r="E587" s="228" t="s">
        <v>21</v>
      </c>
      <c r="F587" s="229" t="s">
        <v>875</v>
      </c>
      <c r="G587" s="227"/>
      <c r="H587" s="228" t="s">
        <v>21</v>
      </c>
      <c r="I587" s="230"/>
      <c r="J587" s="227"/>
      <c r="K587" s="227"/>
      <c r="L587" s="231"/>
      <c r="M587" s="232"/>
      <c r="N587" s="233"/>
      <c r="O587" s="233"/>
      <c r="P587" s="233"/>
      <c r="Q587" s="233"/>
      <c r="R587" s="233"/>
      <c r="S587" s="233"/>
      <c r="T587" s="23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5" t="s">
        <v>160</v>
      </c>
      <c r="AU587" s="235" t="s">
        <v>86</v>
      </c>
      <c r="AV587" s="13" t="s">
        <v>84</v>
      </c>
      <c r="AW587" s="13" t="s">
        <v>36</v>
      </c>
      <c r="AX587" s="13" t="s">
        <v>76</v>
      </c>
      <c r="AY587" s="235" t="s">
        <v>129</v>
      </c>
    </row>
    <row r="588" s="14" customFormat="1">
      <c r="A588" s="14"/>
      <c r="B588" s="236"/>
      <c r="C588" s="237"/>
      <c r="D588" s="219" t="s">
        <v>160</v>
      </c>
      <c r="E588" s="238" t="s">
        <v>21</v>
      </c>
      <c r="F588" s="239" t="s">
        <v>167</v>
      </c>
      <c r="G588" s="237"/>
      <c r="H588" s="240">
        <v>17.600000000000001</v>
      </c>
      <c r="I588" s="241"/>
      <c r="J588" s="237"/>
      <c r="K588" s="237"/>
      <c r="L588" s="242"/>
      <c r="M588" s="243"/>
      <c r="N588" s="244"/>
      <c r="O588" s="244"/>
      <c r="P588" s="244"/>
      <c r="Q588" s="244"/>
      <c r="R588" s="244"/>
      <c r="S588" s="244"/>
      <c r="T588" s="24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46" t="s">
        <v>160</v>
      </c>
      <c r="AU588" s="246" t="s">
        <v>86</v>
      </c>
      <c r="AV588" s="14" t="s">
        <v>86</v>
      </c>
      <c r="AW588" s="14" t="s">
        <v>36</v>
      </c>
      <c r="AX588" s="14" t="s">
        <v>76</v>
      </c>
      <c r="AY588" s="246" t="s">
        <v>129</v>
      </c>
    </row>
    <row r="589" s="13" customFormat="1">
      <c r="A589" s="13"/>
      <c r="B589" s="226"/>
      <c r="C589" s="227"/>
      <c r="D589" s="219" t="s">
        <v>160</v>
      </c>
      <c r="E589" s="228" t="s">
        <v>21</v>
      </c>
      <c r="F589" s="229" t="s">
        <v>877</v>
      </c>
      <c r="G589" s="227"/>
      <c r="H589" s="228" t="s">
        <v>21</v>
      </c>
      <c r="I589" s="230"/>
      <c r="J589" s="227"/>
      <c r="K589" s="227"/>
      <c r="L589" s="231"/>
      <c r="M589" s="232"/>
      <c r="N589" s="233"/>
      <c r="O589" s="233"/>
      <c r="P589" s="233"/>
      <c r="Q589" s="233"/>
      <c r="R589" s="233"/>
      <c r="S589" s="233"/>
      <c r="T589" s="23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5" t="s">
        <v>160</v>
      </c>
      <c r="AU589" s="235" t="s">
        <v>86</v>
      </c>
      <c r="AV589" s="13" t="s">
        <v>84</v>
      </c>
      <c r="AW589" s="13" t="s">
        <v>36</v>
      </c>
      <c r="AX589" s="13" t="s">
        <v>76</v>
      </c>
      <c r="AY589" s="235" t="s">
        <v>129</v>
      </c>
    </row>
    <row r="590" s="14" customFormat="1">
      <c r="A590" s="14"/>
      <c r="B590" s="236"/>
      <c r="C590" s="237"/>
      <c r="D590" s="219" t="s">
        <v>160</v>
      </c>
      <c r="E590" s="238" t="s">
        <v>21</v>
      </c>
      <c r="F590" s="239" t="s">
        <v>237</v>
      </c>
      <c r="G590" s="237"/>
      <c r="H590" s="240">
        <v>15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46" t="s">
        <v>160</v>
      </c>
      <c r="AU590" s="246" t="s">
        <v>86</v>
      </c>
      <c r="AV590" s="14" t="s">
        <v>86</v>
      </c>
      <c r="AW590" s="14" t="s">
        <v>36</v>
      </c>
      <c r="AX590" s="14" t="s">
        <v>76</v>
      </c>
      <c r="AY590" s="246" t="s">
        <v>129</v>
      </c>
    </row>
    <row r="591" s="13" customFormat="1">
      <c r="A591" s="13"/>
      <c r="B591" s="226"/>
      <c r="C591" s="227"/>
      <c r="D591" s="219" t="s">
        <v>160</v>
      </c>
      <c r="E591" s="228" t="s">
        <v>21</v>
      </c>
      <c r="F591" s="229" t="s">
        <v>166</v>
      </c>
      <c r="G591" s="227"/>
      <c r="H591" s="228" t="s">
        <v>21</v>
      </c>
      <c r="I591" s="230"/>
      <c r="J591" s="227"/>
      <c r="K591" s="227"/>
      <c r="L591" s="231"/>
      <c r="M591" s="232"/>
      <c r="N591" s="233"/>
      <c r="O591" s="233"/>
      <c r="P591" s="233"/>
      <c r="Q591" s="233"/>
      <c r="R591" s="233"/>
      <c r="S591" s="233"/>
      <c r="T591" s="23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5" t="s">
        <v>160</v>
      </c>
      <c r="AU591" s="235" t="s">
        <v>86</v>
      </c>
      <c r="AV591" s="13" t="s">
        <v>84</v>
      </c>
      <c r="AW591" s="13" t="s">
        <v>36</v>
      </c>
      <c r="AX591" s="13" t="s">
        <v>76</v>
      </c>
      <c r="AY591" s="235" t="s">
        <v>129</v>
      </c>
    </row>
    <row r="592" s="14" customFormat="1">
      <c r="A592" s="14"/>
      <c r="B592" s="236"/>
      <c r="C592" s="237"/>
      <c r="D592" s="219" t="s">
        <v>160</v>
      </c>
      <c r="E592" s="238" t="s">
        <v>21</v>
      </c>
      <c r="F592" s="239" t="s">
        <v>285</v>
      </c>
      <c r="G592" s="237"/>
      <c r="H592" s="240">
        <v>27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6" t="s">
        <v>160</v>
      </c>
      <c r="AU592" s="246" t="s">
        <v>86</v>
      </c>
      <c r="AV592" s="14" t="s">
        <v>86</v>
      </c>
      <c r="AW592" s="14" t="s">
        <v>36</v>
      </c>
      <c r="AX592" s="14" t="s">
        <v>76</v>
      </c>
      <c r="AY592" s="246" t="s">
        <v>129</v>
      </c>
    </row>
    <row r="593" s="13" customFormat="1">
      <c r="A593" s="13"/>
      <c r="B593" s="226"/>
      <c r="C593" s="227"/>
      <c r="D593" s="219" t="s">
        <v>160</v>
      </c>
      <c r="E593" s="228" t="s">
        <v>21</v>
      </c>
      <c r="F593" s="229" t="s">
        <v>875</v>
      </c>
      <c r="G593" s="227"/>
      <c r="H593" s="228" t="s">
        <v>21</v>
      </c>
      <c r="I593" s="230"/>
      <c r="J593" s="227"/>
      <c r="K593" s="227"/>
      <c r="L593" s="231"/>
      <c r="M593" s="232"/>
      <c r="N593" s="233"/>
      <c r="O593" s="233"/>
      <c r="P593" s="233"/>
      <c r="Q593" s="233"/>
      <c r="R593" s="233"/>
      <c r="S593" s="233"/>
      <c r="T593" s="23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5" t="s">
        <v>160</v>
      </c>
      <c r="AU593" s="235" t="s">
        <v>86</v>
      </c>
      <c r="AV593" s="13" t="s">
        <v>84</v>
      </c>
      <c r="AW593" s="13" t="s">
        <v>36</v>
      </c>
      <c r="AX593" s="13" t="s">
        <v>76</v>
      </c>
      <c r="AY593" s="235" t="s">
        <v>129</v>
      </c>
    </row>
    <row r="594" s="14" customFormat="1">
      <c r="A594" s="14"/>
      <c r="B594" s="236"/>
      <c r="C594" s="237"/>
      <c r="D594" s="219" t="s">
        <v>160</v>
      </c>
      <c r="E594" s="238" t="s">
        <v>21</v>
      </c>
      <c r="F594" s="239" t="s">
        <v>1067</v>
      </c>
      <c r="G594" s="237"/>
      <c r="H594" s="240">
        <v>18.100000000000001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46" t="s">
        <v>160</v>
      </c>
      <c r="AU594" s="246" t="s">
        <v>86</v>
      </c>
      <c r="AV594" s="14" t="s">
        <v>86</v>
      </c>
      <c r="AW594" s="14" t="s">
        <v>36</v>
      </c>
      <c r="AX594" s="14" t="s">
        <v>76</v>
      </c>
      <c r="AY594" s="246" t="s">
        <v>129</v>
      </c>
    </row>
    <row r="595" s="13" customFormat="1">
      <c r="A595" s="13"/>
      <c r="B595" s="226"/>
      <c r="C595" s="227"/>
      <c r="D595" s="219" t="s">
        <v>160</v>
      </c>
      <c r="E595" s="228" t="s">
        <v>21</v>
      </c>
      <c r="F595" s="229" t="s">
        <v>875</v>
      </c>
      <c r="G595" s="227"/>
      <c r="H595" s="228" t="s">
        <v>21</v>
      </c>
      <c r="I595" s="230"/>
      <c r="J595" s="227"/>
      <c r="K595" s="227"/>
      <c r="L595" s="231"/>
      <c r="M595" s="232"/>
      <c r="N595" s="233"/>
      <c r="O595" s="233"/>
      <c r="P595" s="233"/>
      <c r="Q595" s="233"/>
      <c r="R595" s="233"/>
      <c r="S595" s="233"/>
      <c r="T595" s="23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5" t="s">
        <v>160</v>
      </c>
      <c r="AU595" s="235" t="s">
        <v>86</v>
      </c>
      <c r="AV595" s="13" t="s">
        <v>84</v>
      </c>
      <c r="AW595" s="13" t="s">
        <v>36</v>
      </c>
      <c r="AX595" s="13" t="s">
        <v>76</v>
      </c>
      <c r="AY595" s="235" t="s">
        <v>129</v>
      </c>
    </row>
    <row r="596" s="14" customFormat="1">
      <c r="A596" s="14"/>
      <c r="B596" s="236"/>
      <c r="C596" s="237"/>
      <c r="D596" s="219" t="s">
        <v>160</v>
      </c>
      <c r="E596" s="238" t="s">
        <v>21</v>
      </c>
      <c r="F596" s="239" t="s">
        <v>1068</v>
      </c>
      <c r="G596" s="237"/>
      <c r="H596" s="240">
        <v>14.800000000000001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46" t="s">
        <v>160</v>
      </c>
      <c r="AU596" s="246" t="s">
        <v>86</v>
      </c>
      <c r="AV596" s="14" t="s">
        <v>86</v>
      </c>
      <c r="AW596" s="14" t="s">
        <v>36</v>
      </c>
      <c r="AX596" s="14" t="s">
        <v>76</v>
      </c>
      <c r="AY596" s="246" t="s">
        <v>129</v>
      </c>
    </row>
    <row r="597" s="13" customFormat="1">
      <c r="A597" s="13"/>
      <c r="B597" s="226"/>
      <c r="C597" s="227"/>
      <c r="D597" s="219" t="s">
        <v>160</v>
      </c>
      <c r="E597" s="228" t="s">
        <v>21</v>
      </c>
      <c r="F597" s="229" t="s">
        <v>875</v>
      </c>
      <c r="G597" s="227"/>
      <c r="H597" s="228" t="s">
        <v>21</v>
      </c>
      <c r="I597" s="230"/>
      <c r="J597" s="227"/>
      <c r="K597" s="227"/>
      <c r="L597" s="231"/>
      <c r="M597" s="232"/>
      <c r="N597" s="233"/>
      <c r="O597" s="233"/>
      <c r="P597" s="233"/>
      <c r="Q597" s="233"/>
      <c r="R597" s="233"/>
      <c r="S597" s="233"/>
      <c r="T597" s="23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5" t="s">
        <v>160</v>
      </c>
      <c r="AU597" s="235" t="s">
        <v>86</v>
      </c>
      <c r="AV597" s="13" t="s">
        <v>84</v>
      </c>
      <c r="AW597" s="13" t="s">
        <v>36</v>
      </c>
      <c r="AX597" s="13" t="s">
        <v>76</v>
      </c>
      <c r="AY597" s="235" t="s">
        <v>129</v>
      </c>
    </row>
    <row r="598" s="14" customFormat="1">
      <c r="A598" s="14"/>
      <c r="B598" s="236"/>
      <c r="C598" s="237"/>
      <c r="D598" s="219" t="s">
        <v>160</v>
      </c>
      <c r="E598" s="238" t="s">
        <v>21</v>
      </c>
      <c r="F598" s="239" t="s">
        <v>1069</v>
      </c>
      <c r="G598" s="237"/>
      <c r="H598" s="240">
        <v>17.399999999999999</v>
      </c>
      <c r="I598" s="241"/>
      <c r="J598" s="237"/>
      <c r="K598" s="237"/>
      <c r="L598" s="242"/>
      <c r="M598" s="243"/>
      <c r="N598" s="244"/>
      <c r="O598" s="244"/>
      <c r="P598" s="244"/>
      <c r="Q598" s="244"/>
      <c r="R598" s="244"/>
      <c r="S598" s="244"/>
      <c r="T598" s="24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46" t="s">
        <v>160</v>
      </c>
      <c r="AU598" s="246" t="s">
        <v>86</v>
      </c>
      <c r="AV598" s="14" t="s">
        <v>86</v>
      </c>
      <c r="AW598" s="14" t="s">
        <v>36</v>
      </c>
      <c r="AX598" s="14" t="s">
        <v>76</v>
      </c>
      <c r="AY598" s="246" t="s">
        <v>129</v>
      </c>
    </row>
    <row r="599" s="13" customFormat="1">
      <c r="A599" s="13"/>
      <c r="B599" s="226"/>
      <c r="C599" s="227"/>
      <c r="D599" s="219" t="s">
        <v>160</v>
      </c>
      <c r="E599" s="228" t="s">
        <v>21</v>
      </c>
      <c r="F599" s="229" t="s">
        <v>875</v>
      </c>
      <c r="G599" s="227"/>
      <c r="H599" s="228" t="s">
        <v>21</v>
      </c>
      <c r="I599" s="230"/>
      <c r="J599" s="227"/>
      <c r="K599" s="227"/>
      <c r="L599" s="231"/>
      <c r="M599" s="232"/>
      <c r="N599" s="233"/>
      <c r="O599" s="233"/>
      <c r="P599" s="233"/>
      <c r="Q599" s="233"/>
      <c r="R599" s="233"/>
      <c r="S599" s="233"/>
      <c r="T599" s="23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5" t="s">
        <v>160</v>
      </c>
      <c r="AU599" s="235" t="s">
        <v>86</v>
      </c>
      <c r="AV599" s="13" t="s">
        <v>84</v>
      </c>
      <c r="AW599" s="13" t="s">
        <v>36</v>
      </c>
      <c r="AX599" s="13" t="s">
        <v>76</v>
      </c>
      <c r="AY599" s="235" t="s">
        <v>129</v>
      </c>
    </row>
    <row r="600" s="14" customFormat="1">
      <c r="A600" s="14"/>
      <c r="B600" s="236"/>
      <c r="C600" s="237"/>
      <c r="D600" s="219" t="s">
        <v>160</v>
      </c>
      <c r="E600" s="238" t="s">
        <v>21</v>
      </c>
      <c r="F600" s="239" t="s">
        <v>237</v>
      </c>
      <c r="G600" s="237"/>
      <c r="H600" s="240">
        <v>15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46" t="s">
        <v>160</v>
      </c>
      <c r="AU600" s="246" t="s">
        <v>86</v>
      </c>
      <c r="AV600" s="14" t="s">
        <v>86</v>
      </c>
      <c r="AW600" s="14" t="s">
        <v>36</v>
      </c>
      <c r="AX600" s="14" t="s">
        <v>76</v>
      </c>
      <c r="AY600" s="246" t="s">
        <v>129</v>
      </c>
    </row>
    <row r="601" s="13" customFormat="1">
      <c r="A601" s="13"/>
      <c r="B601" s="226"/>
      <c r="C601" s="227"/>
      <c r="D601" s="219" t="s">
        <v>160</v>
      </c>
      <c r="E601" s="228" t="s">
        <v>21</v>
      </c>
      <c r="F601" s="229" t="s">
        <v>875</v>
      </c>
      <c r="G601" s="227"/>
      <c r="H601" s="228" t="s">
        <v>21</v>
      </c>
      <c r="I601" s="230"/>
      <c r="J601" s="227"/>
      <c r="K601" s="227"/>
      <c r="L601" s="231"/>
      <c r="M601" s="232"/>
      <c r="N601" s="233"/>
      <c r="O601" s="233"/>
      <c r="P601" s="233"/>
      <c r="Q601" s="233"/>
      <c r="R601" s="233"/>
      <c r="S601" s="233"/>
      <c r="T601" s="23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5" t="s">
        <v>160</v>
      </c>
      <c r="AU601" s="235" t="s">
        <v>86</v>
      </c>
      <c r="AV601" s="13" t="s">
        <v>84</v>
      </c>
      <c r="AW601" s="13" t="s">
        <v>36</v>
      </c>
      <c r="AX601" s="13" t="s">
        <v>76</v>
      </c>
      <c r="AY601" s="235" t="s">
        <v>129</v>
      </c>
    </row>
    <row r="602" s="14" customFormat="1">
      <c r="A602" s="14"/>
      <c r="B602" s="236"/>
      <c r="C602" s="237"/>
      <c r="D602" s="219" t="s">
        <v>160</v>
      </c>
      <c r="E602" s="238" t="s">
        <v>21</v>
      </c>
      <c r="F602" s="239" t="s">
        <v>1070</v>
      </c>
      <c r="G602" s="237"/>
      <c r="H602" s="240">
        <v>19.600000000000001</v>
      </c>
      <c r="I602" s="241"/>
      <c r="J602" s="237"/>
      <c r="K602" s="237"/>
      <c r="L602" s="242"/>
      <c r="M602" s="243"/>
      <c r="N602" s="244"/>
      <c r="O602" s="244"/>
      <c r="P602" s="244"/>
      <c r="Q602" s="244"/>
      <c r="R602" s="244"/>
      <c r="S602" s="244"/>
      <c r="T602" s="24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6" t="s">
        <v>160</v>
      </c>
      <c r="AU602" s="246" t="s">
        <v>86</v>
      </c>
      <c r="AV602" s="14" t="s">
        <v>86</v>
      </c>
      <c r="AW602" s="14" t="s">
        <v>36</v>
      </c>
      <c r="AX602" s="14" t="s">
        <v>76</v>
      </c>
      <c r="AY602" s="246" t="s">
        <v>129</v>
      </c>
    </row>
    <row r="603" s="13" customFormat="1">
      <c r="A603" s="13"/>
      <c r="B603" s="226"/>
      <c r="C603" s="227"/>
      <c r="D603" s="219" t="s">
        <v>160</v>
      </c>
      <c r="E603" s="228" t="s">
        <v>21</v>
      </c>
      <c r="F603" s="229" t="s">
        <v>171</v>
      </c>
      <c r="G603" s="227"/>
      <c r="H603" s="228" t="s">
        <v>21</v>
      </c>
      <c r="I603" s="230"/>
      <c r="J603" s="227"/>
      <c r="K603" s="227"/>
      <c r="L603" s="231"/>
      <c r="M603" s="232"/>
      <c r="N603" s="233"/>
      <c r="O603" s="233"/>
      <c r="P603" s="233"/>
      <c r="Q603" s="233"/>
      <c r="R603" s="233"/>
      <c r="S603" s="233"/>
      <c r="T603" s="23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5" t="s">
        <v>160</v>
      </c>
      <c r="AU603" s="235" t="s">
        <v>86</v>
      </c>
      <c r="AV603" s="13" t="s">
        <v>84</v>
      </c>
      <c r="AW603" s="13" t="s">
        <v>36</v>
      </c>
      <c r="AX603" s="13" t="s">
        <v>76</v>
      </c>
      <c r="AY603" s="235" t="s">
        <v>129</v>
      </c>
    </row>
    <row r="604" s="14" customFormat="1">
      <c r="A604" s="14"/>
      <c r="B604" s="236"/>
      <c r="C604" s="237"/>
      <c r="D604" s="219" t="s">
        <v>160</v>
      </c>
      <c r="E604" s="238" t="s">
        <v>21</v>
      </c>
      <c r="F604" s="239" t="s">
        <v>237</v>
      </c>
      <c r="G604" s="237"/>
      <c r="H604" s="240">
        <v>15</v>
      </c>
      <c r="I604" s="241"/>
      <c r="J604" s="237"/>
      <c r="K604" s="237"/>
      <c r="L604" s="242"/>
      <c r="M604" s="243"/>
      <c r="N604" s="244"/>
      <c r="O604" s="244"/>
      <c r="P604" s="244"/>
      <c r="Q604" s="244"/>
      <c r="R604" s="244"/>
      <c r="S604" s="244"/>
      <c r="T604" s="24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46" t="s">
        <v>160</v>
      </c>
      <c r="AU604" s="246" t="s">
        <v>86</v>
      </c>
      <c r="AV604" s="14" t="s">
        <v>86</v>
      </c>
      <c r="AW604" s="14" t="s">
        <v>36</v>
      </c>
      <c r="AX604" s="14" t="s">
        <v>76</v>
      </c>
      <c r="AY604" s="246" t="s">
        <v>129</v>
      </c>
    </row>
    <row r="605" s="13" customFormat="1">
      <c r="A605" s="13"/>
      <c r="B605" s="226"/>
      <c r="C605" s="227"/>
      <c r="D605" s="219" t="s">
        <v>160</v>
      </c>
      <c r="E605" s="228" t="s">
        <v>21</v>
      </c>
      <c r="F605" s="229" t="s">
        <v>885</v>
      </c>
      <c r="G605" s="227"/>
      <c r="H605" s="228" t="s">
        <v>21</v>
      </c>
      <c r="I605" s="230"/>
      <c r="J605" s="227"/>
      <c r="K605" s="227"/>
      <c r="L605" s="231"/>
      <c r="M605" s="232"/>
      <c r="N605" s="233"/>
      <c r="O605" s="233"/>
      <c r="P605" s="233"/>
      <c r="Q605" s="233"/>
      <c r="R605" s="233"/>
      <c r="S605" s="233"/>
      <c r="T605" s="23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5" t="s">
        <v>160</v>
      </c>
      <c r="AU605" s="235" t="s">
        <v>86</v>
      </c>
      <c r="AV605" s="13" t="s">
        <v>84</v>
      </c>
      <c r="AW605" s="13" t="s">
        <v>36</v>
      </c>
      <c r="AX605" s="13" t="s">
        <v>76</v>
      </c>
      <c r="AY605" s="235" t="s">
        <v>129</v>
      </c>
    </row>
    <row r="606" s="14" customFormat="1">
      <c r="A606" s="14"/>
      <c r="B606" s="236"/>
      <c r="C606" s="237"/>
      <c r="D606" s="219" t="s">
        <v>160</v>
      </c>
      <c r="E606" s="238" t="s">
        <v>21</v>
      </c>
      <c r="F606" s="239" t="s">
        <v>1071</v>
      </c>
      <c r="G606" s="237"/>
      <c r="H606" s="240">
        <v>17.199999999999999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46" t="s">
        <v>160</v>
      </c>
      <c r="AU606" s="246" t="s">
        <v>86</v>
      </c>
      <c r="AV606" s="14" t="s">
        <v>86</v>
      </c>
      <c r="AW606" s="14" t="s">
        <v>36</v>
      </c>
      <c r="AX606" s="14" t="s">
        <v>76</v>
      </c>
      <c r="AY606" s="246" t="s">
        <v>129</v>
      </c>
    </row>
    <row r="607" s="13" customFormat="1">
      <c r="A607" s="13"/>
      <c r="B607" s="226"/>
      <c r="C607" s="227"/>
      <c r="D607" s="219" t="s">
        <v>160</v>
      </c>
      <c r="E607" s="228" t="s">
        <v>21</v>
      </c>
      <c r="F607" s="229" t="s">
        <v>885</v>
      </c>
      <c r="G607" s="227"/>
      <c r="H607" s="228" t="s">
        <v>21</v>
      </c>
      <c r="I607" s="230"/>
      <c r="J607" s="227"/>
      <c r="K607" s="227"/>
      <c r="L607" s="231"/>
      <c r="M607" s="232"/>
      <c r="N607" s="233"/>
      <c r="O607" s="233"/>
      <c r="P607" s="233"/>
      <c r="Q607" s="233"/>
      <c r="R607" s="233"/>
      <c r="S607" s="233"/>
      <c r="T607" s="23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5" t="s">
        <v>160</v>
      </c>
      <c r="AU607" s="235" t="s">
        <v>86</v>
      </c>
      <c r="AV607" s="13" t="s">
        <v>84</v>
      </c>
      <c r="AW607" s="13" t="s">
        <v>36</v>
      </c>
      <c r="AX607" s="13" t="s">
        <v>76</v>
      </c>
      <c r="AY607" s="235" t="s">
        <v>129</v>
      </c>
    </row>
    <row r="608" s="14" customFormat="1">
      <c r="A608" s="14"/>
      <c r="B608" s="236"/>
      <c r="C608" s="237"/>
      <c r="D608" s="219" t="s">
        <v>160</v>
      </c>
      <c r="E608" s="238" t="s">
        <v>21</v>
      </c>
      <c r="F608" s="239" t="s">
        <v>1072</v>
      </c>
      <c r="G608" s="237"/>
      <c r="H608" s="240">
        <v>23.300000000000001</v>
      </c>
      <c r="I608" s="241"/>
      <c r="J608" s="237"/>
      <c r="K608" s="237"/>
      <c r="L608" s="242"/>
      <c r="M608" s="243"/>
      <c r="N608" s="244"/>
      <c r="O608" s="244"/>
      <c r="P608" s="244"/>
      <c r="Q608" s="244"/>
      <c r="R608" s="244"/>
      <c r="S608" s="244"/>
      <c r="T608" s="24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46" t="s">
        <v>160</v>
      </c>
      <c r="AU608" s="246" t="s">
        <v>86</v>
      </c>
      <c r="AV608" s="14" t="s">
        <v>86</v>
      </c>
      <c r="AW608" s="14" t="s">
        <v>36</v>
      </c>
      <c r="AX608" s="14" t="s">
        <v>76</v>
      </c>
      <c r="AY608" s="246" t="s">
        <v>129</v>
      </c>
    </row>
    <row r="609" s="13" customFormat="1">
      <c r="A609" s="13"/>
      <c r="B609" s="226"/>
      <c r="C609" s="227"/>
      <c r="D609" s="219" t="s">
        <v>160</v>
      </c>
      <c r="E609" s="228" t="s">
        <v>21</v>
      </c>
      <c r="F609" s="229" t="s">
        <v>171</v>
      </c>
      <c r="G609" s="227"/>
      <c r="H609" s="228" t="s">
        <v>21</v>
      </c>
      <c r="I609" s="230"/>
      <c r="J609" s="227"/>
      <c r="K609" s="227"/>
      <c r="L609" s="231"/>
      <c r="M609" s="232"/>
      <c r="N609" s="233"/>
      <c r="O609" s="233"/>
      <c r="P609" s="233"/>
      <c r="Q609" s="233"/>
      <c r="R609" s="233"/>
      <c r="S609" s="233"/>
      <c r="T609" s="23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5" t="s">
        <v>160</v>
      </c>
      <c r="AU609" s="235" t="s">
        <v>86</v>
      </c>
      <c r="AV609" s="13" t="s">
        <v>84</v>
      </c>
      <c r="AW609" s="13" t="s">
        <v>36</v>
      </c>
      <c r="AX609" s="13" t="s">
        <v>76</v>
      </c>
      <c r="AY609" s="235" t="s">
        <v>129</v>
      </c>
    </row>
    <row r="610" s="14" customFormat="1">
      <c r="A610" s="14"/>
      <c r="B610" s="236"/>
      <c r="C610" s="237"/>
      <c r="D610" s="219" t="s">
        <v>160</v>
      </c>
      <c r="E610" s="238" t="s">
        <v>21</v>
      </c>
      <c r="F610" s="239" t="s">
        <v>249</v>
      </c>
      <c r="G610" s="237"/>
      <c r="H610" s="240">
        <v>18</v>
      </c>
      <c r="I610" s="241"/>
      <c r="J610" s="237"/>
      <c r="K610" s="237"/>
      <c r="L610" s="242"/>
      <c r="M610" s="243"/>
      <c r="N610" s="244"/>
      <c r="O610" s="244"/>
      <c r="P610" s="244"/>
      <c r="Q610" s="244"/>
      <c r="R610" s="244"/>
      <c r="S610" s="244"/>
      <c r="T610" s="24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6" t="s">
        <v>160</v>
      </c>
      <c r="AU610" s="246" t="s">
        <v>86</v>
      </c>
      <c r="AV610" s="14" t="s">
        <v>86</v>
      </c>
      <c r="AW610" s="14" t="s">
        <v>36</v>
      </c>
      <c r="AX610" s="14" t="s">
        <v>76</v>
      </c>
      <c r="AY610" s="246" t="s">
        <v>129</v>
      </c>
    </row>
    <row r="611" s="13" customFormat="1">
      <c r="A611" s="13"/>
      <c r="B611" s="226"/>
      <c r="C611" s="227"/>
      <c r="D611" s="219" t="s">
        <v>160</v>
      </c>
      <c r="E611" s="228" t="s">
        <v>21</v>
      </c>
      <c r="F611" s="229" t="s">
        <v>179</v>
      </c>
      <c r="G611" s="227"/>
      <c r="H611" s="228" t="s">
        <v>21</v>
      </c>
      <c r="I611" s="230"/>
      <c r="J611" s="227"/>
      <c r="K611" s="227"/>
      <c r="L611" s="231"/>
      <c r="M611" s="232"/>
      <c r="N611" s="233"/>
      <c r="O611" s="233"/>
      <c r="P611" s="233"/>
      <c r="Q611" s="233"/>
      <c r="R611" s="233"/>
      <c r="S611" s="233"/>
      <c r="T611" s="23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5" t="s">
        <v>160</v>
      </c>
      <c r="AU611" s="235" t="s">
        <v>86</v>
      </c>
      <c r="AV611" s="13" t="s">
        <v>84</v>
      </c>
      <c r="AW611" s="13" t="s">
        <v>36</v>
      </c>
      <c r="AX611" s="13" t="s">
        <v>76</v>
      </c>
      <c r="AY611" s="235" t="s">
        <v>129</v>
      </c>
    </row>
    <row r="612" s="14" customFormat="1">
      <c r="A612" s="14"/>
      <c r="B612" s="236"/>
      <c r="C612" s="237"/>
      <c r="D612" s="219" t="s">
        <v>160</v>
      </c>
      <c r="E612" s="238" t="s">
        <v>21</v>
      </c>
      <c r="F612" s="239" t="s">
        <v>1073</v>
      </c>
      <c r="G612" s="237"/>
      <c r="H612" s="240">
        <v>7.0999999999999996</v>
      </c>
      <c r="I612" s="241"/>
      <c r="J612" s="237"/>
      <c r="K612" s="237"/>
      <c r="L612" s="242"/>
      <c r="M612" s="243"/>
      <c r="N612" s="244"/>
      <c r="O612" s="244"/>
      <c r="P612" s="244"/>
      <c r="Q612" s="244"/>
      <c r="R612" s="244"/>
      <c r="S612" s="244"/>
      <c r="T612" s="24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6" t="s">
        <v>160</v>
      </c>
      <c r="AU612" s="246" t="s">
        <v>86</v>
      </c>
      <c r="AV612" s="14" t="s">
        <v>86</v>
      </c>
      <c r="AW612" s="14" t="s">
        <v>36</v>
      </c>
      <c r="AX612" s="14" t="s">
        <v>76</v>
      </c>
      <c r="AY612" s="246" t="s">
        <v>129</v>
      </c>
    </row>
    <row r="613" s="13" customFormat="1">
      <c r="A613" s="13"/>
      <c r="B613" s="226"/>
      <c r="C613" s="227"/>
      <c r="D613" s="219" t="s">
        <v>160</v>
      </c>
      <c r="E613" s="228" t="s">
        <v>21</v>
      </c>
      <c r="F613" s="229" t="s">
        <v>890</v>
      </c>
      <c r="G613" s="227"/>
      <c r="H613" s="228" t="s">
        <v>21</v>
      </c>
      <c r="I613" s="230"/>
      <c r="J613" s="227"/>
      <c r="K613" s="227"/>
      <c r="L613" s="231"/>
      <c r="M613" s="232"/>
      <c r="N613" s="233"/>
      <c r="O613" s="233"/>
      <c r="P613" s="233"/>
      <c r="Q613" s="233"/>
      <c r="R613" s="233"/>
      <c r="S613" s="233"/>
      <c r="T613" s="23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5" t="s">
        <v>160</v>
      </c>
      <c r="AU613" s="235" t="s">
        <v>86</v>
      </c>
      <c r="AV613" s="13" t="s">
        <v>84</v>
      </c>
      <c r="AW613" s="13" t="s">
        <v>36</v>
      </c>
      <c r="AX613" s="13" t="s">
        <v>76</v>
      </c>
      <c r="AY613" s="235" t="s">
        <v>129</v>
      </c>
    </row>
    <row r="614" s="14" customFormat="1">
      <c r="A614" s="14"/>
      <c r="B614" s="236"/>
      <c r="C614" s="237"/>
      <c r="D614" s="219" t="s">
        <v>160</v>
      </c>
      <c r="E614" s="238" t="s">
        <v>21</v>
      </c>
      <c r="F614" s="239" t="s">
        <v>1074</v>
      </c>
      <c r="G614" s="237"/>
      <c r="H614" s="240">
        <v>14.1</v>
      </c>
      <c r="I614" s="241"/>
      <c r="J614" s="237"/>
      <c r="K614" s="237"/>
      <c r="L614" s="242"/>
      <c r="M614" s="243"/>
      <c r="N614" s="244"/>
      <c r="O614" s="244"/>
      <c r="P614" s="244"/>
      <c r="Q614" s="244"/>
      <c r="R614" s="244"/>
      <c r="S614" s="244"/>
      <c r="T614" s="24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6" t="s">
        <v>160</v>
      </c>
      <c r="AU614" s="246" t="s">
        <v>86</v>
      </c>
      <c r="AV614" s="14" t="s">
        <v>86</v>
      </c>
      <c r="AW614" s="14" t="s">
        <v>36</v>
      </c>
      <c r="AX614" s="14" t="s">
        <v>76</v>
      </c>
      <c r="AY614" s="246" t="s">
        <v>129</v>
      </c>
    </row>
    <row r="615" s="13" customFormat="1">
      <c r="A615" s="13"/>
      <c r="B615" s="226"/>
      <c r="C615" s="227"/>
      <c r="D615" s="219" t="s">
        <v>160</v>
      </c>
      <c r="E615" s="228" t="s">
        <v>21</v>
      </c>
      <c r="F615" s="229" t="s">
        <v>890</v>
      </c>
      <c r="G615" s="227"/>
      <c r="H615" s="228" t="s">
        <v>21</v>
      </c>
      <c r="I615" s="230"/>
      <c r="J615" s="227"/>
      <c r="K615" s="227"/>
      <c r="L615" s="231"/>
      <c r="M615" s="232"/>
      <c r="N615" s="233"/>
      <c r="O615" s="233"/>
      <c r="P615" s="233"/>
      <c r="Q615" s="233"/>
      <c r="R615" s="233"/>
      <c r="S615" s="233"/>
      <c r="T615" s="23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5" t="s">
        <v>160</v>
      </c>
      <c r="AU615" s="235" t="s">
        <v>86</v>
      </c>
      <c r="AV615" s="13" t="s">
        <v>84</v>
      </c>
      <c r="AW615" s="13" t="s">
        <v>36</v>
      </c>
      <c r="AX615" s="13" t="s">
        <v>76</v>
      </c>
      <c r="AY615" s="235" t="s">
        <v>129</v>
      </c>
    </row>
    <row r="616" s="14" customFormat="1">
      <c r="A616" s="14"/>
      <c r="B616" s="236"/>
      <c r="C616" s="237"/>
      <c r="D616" s="219" t="s">
        <v>160</v>
      </c>
      <c r="E616" s="238" t="s">
        <v>21</v>
      </c>
      <c r="F616" s="239" t="s">
        <v>1069</v>
      </c>
      <c r="G616" s="237"/>
      <c r="H616" s="240">
        <v>17.399999999999999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6" t="s">
        <v>160</v>
      </c>
      <c r="AU616" s="246" t="s">
        <v>86</v>
      </c>
      <c r="AV616" s="14" t="s">
        <v>86</v>
      </c>
      <c r="AW616" s="14" t="s">
        <v>36</v>
      </c>
      <c r="AX616" s="14" t="s">
        <v>76</v>
      </c>
      <c r="AY616" s="246" t="s">
        <v>129</v>
      </c>
    </row>
    <row r="617" s="13" customFormat="1">
      <c r="A617" s="13"/>
      <c r="B617" s="226"/>
      <c r="C617" s="227"/>
      <c r="D617" s="219" t="s">
        <v>160</v>
      </c>
      <c r="E617" s="228" t="s">
        <v>21</v>
      </c>
      <c r="F617" s="229" t="s">
        <v>171</v>
      </c>
      <c r="G617" s="227"/>
      <c r="H617" s="228" t="s">
        <v>21</v>
      </c>
      <c r="I617" s="230"/>
      <c r="J617" s="227"/>
      <c r="K617" s="227"/>
      <c r="L617" s="231"/>
      <c r="M617" s="232"/>
      <c r="N617" s="233"/>
      <c r="O617" s="233"/>
      <c r="P617" s="233"/>
      <c r="Q617" s="233"/>
      <c r="R617" s="233"/>
      <c r="S617" s="233"/>
      <c r="T617" s="23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5" t="s">
        <v>160</v>
      </c>
      <c r="AU617" s="235" t="s">
        <v>86</v>
      </c>
      <c r="AV617" s="13" t="s">
        <v>84</v>
      </c>
      <c r="AW617" s="13" t="s">
        <v>36</v>
      </c>
      <c r="AX617" s="13" t="s">
        <v>76</v>
      </c>
      <c r="AY617" s="235" t="s">
        <v>129</v>
      </c>
    </row>
    <row r="618" s="14" customFormat="1">
      <c r="A618" s="14"/>
      <c r="B618" s="236"/>
      <c r="C618" s="237"/>
      <c r="D618" s="219" t="s">
        <v>160</v>
      </c>
      <c r="E618" s="238" t="s">
        <v>21</v>
      </c>
      <c r="F618" s="239" t="s">
        <v>812</v>
      </c>
      <c r="G618" s="237"/>
      <c r="H618" s="240">
        <v>4.5999999999999996</v>
      </c>
      <c r="I618" s="241"/>
      <c r="J618" s="237"/>
      <c r="K618" s="237"/>
      <c r="L618" s="242"/>
      <c r="M618" s="243"/>
      <c r="N618" s="244"/>
      <c r="O618" s="244"/>
      <c r="P618" s="244"/>
      <c r="Q618" s="244"/>
      <c r="R618" s="244"/>
      <c r="S618" s="244"/>
      <c r="T618" s="24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6" t="s">
        <v>160</v>
      </c>
      <c r="AU618" s="246" t="s">
        <v>86</v>
      </c>
      <c r="AV618" s="14" t="s">
        <v>86</v>
      </c>
      <c r="AW618" s="14" t="s">
        <v>36</v>
      </c>
      <c r="AX618" s="14" t="s">
        <v>76</v>
      </c>
      <c r="AY618" s="246" t="s">
        <v>129</v>
      </c>
    </row>
    <row r="619" s="13" customFormat="1">
      <c r="A619" s="13"/>
      <c r="B619" s="226"/>
      <c r="C619" s="227"/>
      <c r="D619" s="219" t="s">
        <v>160</v>
      </c>
      <c r="E619" s="228" t="s">
        <v>21</v>
      </c>
      <c r="F619" s="229" t="s">
        <v>177</v>
      </c>
      <c r="G619" s="227"/>
      <c r="H619" s="228" t="s">
        <v>21</v>
      </c>
      <c r="I619" s="230"/>
      <c r="J619" s="227"/>
      <c r="K619" s="227"/>
      <c r="L619" s="231"/>
      <c r="M619" s="232"/>
      <c r="N619" s="233"/>
      <c r="O619" s="233"/>
      <c r="P619" s="233"/>
      <c r="Q619" s="233"/>
      <c r="R619" s="233"/>
      <c r="S619" s="233"/>
      <c r="T619" s="23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5" t="s">
        <v>160</v>
      </c>
      <c r="AU619" s="235" t="s">
        <v>86</v>
      </c>
      <c r="AV619" s="13" t="s">
        <v>84</v>
      </c>
      <c r="AW619" s="13" t="s">
        <v>36</v>
      </c>
      <c r="AX619" s="13" t="s">
        <v>76</v>
      </c>
      <c r="AY619" s="235" t="s">
        <v>129</v>
      </c>
    </row>
    <row r="620" s="14" customFormat="1">
      <c r="A620" s="14"/>
      <c r="B620" s="236"/>
      <c r="C620" s="237"/>
      <c r="D620" s="219" t="s">
        <v>160</v>
      </c>
      <c r="E620" s="238" t="s">
        <v>21</v>
      </c>
      <c r="F620" s="239" t="s">
        <v>811</v>
      </c>
      <c r="G620" s="237"/>
      <c r="H620" s="240">
        <v>10.73</v>
      </c>
      <c r="I620" s="241"/>
      <c r="J620" s="237"/>
      <c r="K620" s="237"/>
      <c r="L620" s="242"/>
      <c r="M620" s="243"/>
      <c r="N620" s="244"/>
      <c r="O620" s="244"/>
      <c r="P620" s="244"/>
      <c r="Q620" s="244"/>
      <c r="R620" s="244"/>
      <c r="S620" s="244"/>
      <c r="T620" s="24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46" t="s">
        <v>160</v>
      </c>
      <c r="AU620" s="246" t="s">
        <v>86</v>
      </c>
      <c r="AV620" s="14" t="s">
        <v>86</v>
      </c>
      <c r="AW620" s="14" t="s">
        <v>36</v>
      </c>
      <c r="AX620" s="14" t="s">
        <v>76</v>
      </c>
      <c r="AY620" s="246" t="s">
        <v>129</v>
      </c>
    </row>
    <row r="621" s="13" customFormat="1">
      <c r="A621" s="13"/>
      <c r="B621" s="226"/>
      <c r="C621" s="227"/>
      <c r="D621" s="219" t="s">
        <v>160</v>
      </c>
      <c r="E621" s="228" t="s">
        <v>21</v>
      </c>
      <c r="F621" s="229" t="s">
        <v>893</v>
      </c>
      <c r="G621" s="227"/>
      <c r="H621" s="228" t="s">
        <v>21</v>
      </c>
      <c r="I621" s="230"/>
      <c r="J621" s="227"/>
      <c r="K621" s="227"/>
      <c r="L621" s="231"/>
      <c r="M621" s="232"/>
      <c r="N621" s="233"/>
      <c r="O621" s="233"/>
      <c r="P621" s="233"/>
      <c r="Q621" s="233"/>
      <c r="R621" s="233"/>
      <c r="S621" s="233"/>
      <c r="T621" s="23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5" t="s">
        <v>160</v>
      </c>
      <c r="AU621" s="235" t="s">
        <v>86</v>
      </c>
      <c r="AV621" s="13" t="s">
        <v>84</v>
      </c>
      <c r="AW621" s="13" t="s">
        <v>36</v>
      </c>
      <c r="AX621" s="13" t="s">
        <v>76</v>
      </c>
      <c r="AY621" s="235" t="s">
        <v>129</v>
      </c>
    </row>
    <row r="622" s="14" customFormat="1">
      <c r="A622" s="14"/>
      <c r="B622" s="236"/>
      <c r="C622" s="237"/>
      <c r="D622" s="219" t="s">
        <v>160</v>
      </c>
      <c r="E622" s="238" t="s">
        <v>21</v>
      </c>
      <c r="F622" s="239" t="s">
        <v>1075</v>
      </c>
      <c r="G622" s="237"/>
      <c r="H622" s="240">
        <v>20.5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46" t="s">
        <v>160</v>
      </c>
      <c r="AU622" s="246" t="s">
        <v>86</v>
      </c>
      <c r="AV622" s="14" t="s">
        <v>86</v>
      </c>
      <c r="AW622" s="14" t="s">
        <v>36</v>
      </c>
      <c r="AX622" s="14" t="s">
        <v>76</v>
      </c>
      <c r="AY622" s="246" t="s">
        <v>129</v>
      </c>
    </row>
    <row r="623" s="15" customFormat="1">
      <c r="A623" s="15"/>
      <c r="B623" s="247"/>
      <c r="C623" s="248"/>
      <c r="D623" s="219" t="s">
        <v>160</v>
      </c>
      <c r="E623" s="249" t="s">
        <v>21</v>
      </c>
      <c r="F623" s="250" t="s">
        <v>181</v>
      </c>
      <c r="G623" s="248"/>
      <c r="H623" s="251">
        <v>394.47000000000008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6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57" t="s">
        <v>160</v>
      </c>
      <c r="AU623" s="257" t="s">
        <v>86</v>
      </c>
      <c r="AV623" s="15" t="s">
        <v>137</v>
      </c>
      <c r="AW623" s="15" t="s">
        <v>36</v>
      </c>
      <c r="AX623" s="15" t="s">
        <v>84</v>
      </c>
      <c r="AY623" s="257" t="s">
        <v>129</v>
      </c>
    </row>
    <row r="624" s="2" customFormat="1" ht="16.5" customHeight="1">
      <c r="A624" s="40"/>
      <c r="B624" s="41"/>
      <c r="C624" s="206" t="s">
        <v>699</v>
      </c>
      <c r="D624" s="206" t="s">
        <v>132</v>
      </c>
      <c r="E624" s="207" t="s">
        <v>814</v>
      </c>
      <c r="F624" s="208" t="s">
        <v>815</v>
      </c>
      <c r="G624" s="209" t="s">
        <v>187</v>
      </c>
      <c r="H624" s="210">
        <v>4.8920000000000003</v>
      </c>
      <c r="I624" s="211"/>
      <c r="J624" s="212">
        <f>ROUND(I624*H624,2)</f>
        <v>0</v>
      </c>
      <c r="K624" s="208" t="s">
        <v>136</v>
      </c>
      <c r="L624" s="46"/>
      <c r="M624" s="213" t="s">
        <v>21</v>
      </c>
      <c r="N624" s="214" t="s">
        <v>47</v>
      </c>
      <c r="O624" s="86"/>
      <c r="P624" s="215">
        <f>O624*H624</f>
        <v>0</v>
      </c>
      <c r="Q624" s="215">
        <v>0</v>
      </c>
      <c r="R624" s="215">
        <f>Q624*H624</f>
        <v>0</v>
      </c>
      <c r="S624" s="215">
        <v>0</v>
      </c>
      <c r="T624" s="216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7" t="s">
        <v>241</v>
      </c>
      <c r="AT624" s="217" t="s">
        <v>132</v>
      </c>
      <c r="AU624" s="217" t="s">
        <v>86</v>
      </c>
      <c r="AY624" s="19" t="s">
        <v>129</v>
      </c>
      <c r="BE624" s="218">
        <f>IF(N624="základní",J624,0)</f>
        <v>0</v>
      </c>
      <c r="BF624" s="218">
        <f>IF(N624="snížená",J624,0)</f>
        <v>0</v>
      </c>
      <c r="BG624" s="218">
        <f>IF(N624="zákl. přenesená",J624,0)</f>
        <v>0</v>
      </c>
      <c r="BH624" s="218">
        <f>IF(N624="sníž. přenesená",J624,0)</f>
        <v>0</v>
      </c>
      <c r="BI624" s="218">
        <f>IF(N624="nulová",J624,0)</f>
        <v>0</v>
      </c>
      <c r="BJ624" s="19" t="s">
        <v>84</v>
      </c>
      <c r="BK624" s="218">
        <f>ROUND(I624*H624,2)</f>
        <v>0</v>
      </c>
      <c r="BL624" s="19" t="s">
        <v>241</v>
      </c>
      <c r="BM624" s="217" t="s">
        <v>816</v>
      </c>
    </row>
    <row r="625" s="2" customFormat="1">
      <c r="A625" s="40"/>
      <c r="B625" s="41"/>
      <c r="C625" s="42"/>
      <c r="D625" s="219" t="s">
        <v>139</v>
      </c>
      <c r="E625" s="42"/>
      <c r="F625" s="220" t="s">
        <v>817</v>
      </c>
      <c r="G625" s="42"/>
      <c r="H625" s="42"/>
      <c r="I625" s="221"/>
      <c r="J625" s="42"/>
      <c r="K625" s="42"/>
      <c r="L625" s="46"/>
      <c r="M625" s="222"/>
      <c r="N625" s="223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139</v>
      </c>
      <c r="AU625" s="19" t="s">
        <v>86</v>
      </c>
    </row>
    <row r="626" s="2" customFormat="1">
      <c r="A626" s="40"/>
      <c r="B626" s="41"/>
      <c r="C626" s="42"/>
      <c r="D626" s="224" t="s">
        <v>141</v>
      </c>
      <c r="E626" s="42"/>
      <c r="F626" s="225" t="s">
        <v>818</v>
      </c>
      <c r="G626" s="42"/>
      <c r="H626" s="42"/>
      <c r="I626" s="221"/>
      <c r="J626" s="42"/>
      <c r="K626" s="42"/>
      <c r="L626" s="46"/>
      <c r="M626" s="222"/>
      <c r="N626" s="223"/>
      <c r="O626" s="86"/>
      <c r="P626" s="86"/>
      <c r="Q626" s="86"/>
      <c r="R626" s="86"/>
      <c r="S626" s="86"/>
      <c r="T626" s="87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T626" s="19" t="s">
        <v>141</v>
      </c>
      <c r="AU626" s="19" t="s">
        <v>86</v>
      </c>
    </row>
    <row r="627" s="2" customFormat="1" ht="21.75" customHeight="1">
      <c r="A627" s="40"/>
      <c r="B627" s="41"/>
      <c r="C627" s="206" t="s">
        <v>703</v>
      </c>
      <c r="D627" s="206" t="s">
        <v>132</v>
      </c>
      <c r="E627" s="207" t="s">
        <v>820</v>
      </c>
      <c r="F627" s="208" t="s">
        <v>821</v>
      </c>
      <c r="G627" s="209" t="s">
        <v>187</v>
      </c>
      <c r="H627" s="210">
        <v>4.8920000000000003</v>
      </c>
      <c r="I627" s="211"/>
      <c r="J627" s="212">
        <f>ROUND(I627*H627,2)</f>
        <v>0</v>
      </c>
      <c r="K627" s="208" t="s">
        <v>136</v>
      </c>
      <c r="L627" s="46"/>
      <c r="M627" s="213" t="s">
        <v>21</v>
      </c>
      <c r="N627" s="214" t="s">
        <v>47</v>
      </c>
      <c r="O627" s="86"/>
      <c r="P627" s="215">
        <f>O627*H627</f>
        <v>0</v>
      </c>
      <c r="Q627" s="215">
        <v>0</v>
      </c>
      <c r="R627" s="215">
        <f>Q627*H627</f>
        <v>0</v>
      </c>
      <c r="S627" s="215">
        <v>0</v>
      </c>
      <c r="T627" s="216">
        <f>S627*H627</f>
        <v>0</v>
      </c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R627" s="217" t="s">
        <v>241</v>
      </c>
      <c r="AT627" s="217" t="s">
        <v>132</v>
      </c>
      <c r="AU627" s="217" t="s">
        <v>86</v>
      </c>
      <c r="AY627" s="19" t="s">
        <v>129</v>
      </c>
      <c r="BE627" s="218">
        <f>IF(N627="základní",J627,0)</f>
        <v>0</v>
      </c>
      <c r="BF627" s="218">
        <f>IF(N627="snížená",J627,0)</f>
        <v>0</v>
      </c>
      <c r="BG627" s="218">
        <f>IF(N627="zákl. přenesená",J627,0)</f>
        <v>0</v>
      </c>
      <c r="BH627" s="218">
        <f>IF(N627="sníž. přenesená",J627,0)</f>
        <v>0</v>
      </c>
      <c r="BI627" s="218">
        <f>IF(N627="nulová",J627,0)</f>
        <v>0</v>
      </c>
      <c r="BJ627" s="19" t="s">
        <v>84</v>
      </c>
      <c r="BK627" s="218">
        <f>ROUND(I627*H627,2)</f>
        <v>0</v>
      </c>
      <c r="BL627" s="19" t="s">
        <v>241</v>
      </c>
      <c r="BM627" s="217" t="s">
        <v>822</v>
      </c>
    </row>
    <row r="628" s="2" customFormat="1">
      <c r="A628" s="40"/>
      <c r="B628" s="41"/>
      <c r="C628" s="42"/>
      <c r="D628" s="219" t="s">
        <v>139</v>
      </c>
      <c r="E628" s="42"/>
      <c r="F628" s="220" t="s">
        <v>823</v>
      </c>
      <c r="G628" s="42"/>
      <c r="H628" s="42"/>
      <c r="I628" s="221"/>
      <c r="J628" s="42"/>
      <c r="K628" s="42"/>
      <c r="L628" s="46"/>
      <c r="M628" s="222"/>
      <c r="N628" s="223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139</v>
      </c>
      <c r="AU628" s="19" t="s">
        <v>86</v>
      </c>
    </row>
    <row r="629" s="2" customFormat="1">
      <c r="A629" s="40"/>
      <c r="B629" s="41"/>
      <c r="C629" s="42"/>
      <c r="D629" s="224" t="s">
        <v>141</v>
      </c>
      <c r="E629" s="42"/>
      <c r="F629" s="225" t="s">
        <v>824</v>
      </c>
      <c r="G629" s="42"/>
      <c r="H629" s="42"/>
      <c r="I629" s="221"/>
      <c r="J629" s="42"/>
      <c r="K629" s="42"/>
      <c r="L629" s="46"/>
      <c r="M629" s="222"/>
      <c r="N629" s="223"/>
      <c r="O629" s="86"/>
      <c r="P629" s="86"/>
      <c r="Q629" s="86"/>
      <c r="R629" s="86"/>
      <c r="S629" s="86"/>
      <c r="T629" s="87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T629" s="19" t="s">
        <v>141</v>
      </c>
      <c r="AU629" s="19" t="s">
        <v>86</v>
      </c>
    </row>
    <row r="630" s="12" customFormat="1" ht="22.8" customHeight="1">
      <c r="A630" s="12"/>
      <c r="B630" s="190"/>
      <c r="C630" s="191"/>
      <c r="D630" s="192" t="s">
        <v>75</v>
      </c>
      <c r="E630" s="204" t="s">
        <v>825</v>
      </c>
      <c r="F630" s="204" t="s">
        <v>826</v>
      </c>
      <c r="G630" s="191"/>
      <c r="H630" s="191"/>
      <c r="I630" s="194"/>
      <c r="J630" s="205">
        <f>BK630</f>
        <v>0</v>
      </c>
      <c r="K630" s="191"/>
      <c r="L630" s="196"/>
      <c r="M630" s="197"/>
      <c r="N630" s="198"/>
      <c r="O630" s="198"/>
      <c r="P630" s="199">
        <f>SUM(P631:P680)</f>
        <v>0</v>
      </c>
      <c r="Q630" s="198"/>
      <c r="R630" s="199">
        <f>SUM(R631:R680)</f>
        <v>0</v>
      </c>
      <c r="S630" s="198"/>
      <c r="T630" s="200">
        <f>SUM(T631:T680)</f>
        <v>1.7074500000000001</v>
      </c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R630" s="201" t="s">
        <v>86</v>
      </c>
      <c r="AT630" s="202" t="s">
        <v>75</v>
      </c>
      <c r="AU630" s="202" t="s">
        <v>84</v>
      </c>
      <c r="AY630" s="201" t="s">
        <v>129</v>
      </c>
      <c r="BK630" s="203">
        <f>SUM(BK631:BK680)</f>
        <v>0</v>
      </c>
    </row>
    <row r="631" s="2" customFormat="1" ht="16.5" customHeight="1">
      <c r="A631" s="40"/>
      <c r="B631" s="41"/>
      <c r="C631" s="206" t="s">
        <v>707</v>
      </c>
      <c r="D631" s="206" t="s">
        <v>132</v>
      </c>
      <c r="E631" s="207" t="s">
        <v>828</v>
      </c>
      <c r="F631" s="208" t="s">
        <v>829</v>
      </c>
      <c r="G631" s="209" t="s">
        <v>156</v>
      </c>
      <c r="H631" s="210">
        <v>341.49000000000001</v>
      </c>
      <c r="I631" s="211"/>
      <c r="J631" s="212">
        <f>ROUND(I631*H631,2)</f>
        <v>0</v>
      </c>
      <c r="K631" s="208" t="s">
        <v>136</v>
      </c>
      <c r="L631" s="46"/>
      <c r="M631" s="213" t="s">
        <v>21</v>
      </c>
      <c r="N631" s="214" t="s">
        <v>47</v>
      </c>
      <c r="O631" s="86"/>
      <c r="P631" s="215">
        <f>O631*H631</f>
        <v>0</v>
      </c>
      <c r="Q631" s="215">
        <v>0</v>
      </c>
      <c r="R631" s="215">
        <f>Q631*H631</f>
        <v>0</v>
      </c>
      <c r="S631" s="215">
        <v>0.0050000000000000001</v>
      </c>
      <c r="T631" s="216">
        <f>S631*H631</f>
        <v>1.7074500000000001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7" t="s">
        <v>241</v>
      </c>
      <c r="AT631" s="217" t="s">
        <v>132</v>
      </c>
      <c r="AU631" s="217" t="s">
        <v>86</v>
      </c>
      <c r="AY631" s="19" t="s">
        <v>129</v>
      </c>
      <c r="BE631" s="218">
        <f>IF(N631="základní",J631,0)</f>
        <v>0</v>
      </c>
      <c r="BF631" s="218">
        <f>IF(N631="snížená",J631,0)</f>
        <v>0</v>
      </c>
      <c r="BG631" s="218">
        <f>IF(N631="zákl. přenesená",J631,0)</f>
        <v>0</v>
      </c>
      <c r="BH631" s="218">
        <f>IF(N631="sníž. přenesená",J631,0)</f>
        <v>0</v>
      </c>
      <c r="BI631" s="218">
        <f>IF(N631="nulová",J631,0)</f>
        <v>0</v>
      </c>
      <c r="BJ631" s="19" t="s">
        <v>84</v>
      </c>
      <c r="BK631" s="218">
        <f>ROUND(I631*H631,2)</f>
        <v>0</v>
      </c>
      <c r="BL631" s="19" t="s">
        <v>241</v>
      </c>
      <c r="BM631" s="217" t="s">
        <v>830</v>
      </c>
    </row>
    <row r="632" s="2" customFormat="1">
      <c r="A632" s="40"/>
      <c r="B632" s="41"/>
      <c r="C632" s="42"/>
      <c r="D632" s="219" t="s">
        <v>139</v>
      </c>
      <c r="E632" s="42"/>
      <c r="F632" s="220" t="s">
        <v>831</v>
      </c>
      <c r="G632" s="42"/>
      <c r="H632" s="42"/>
      <c r="I632" s="221"/>
      <c r="J632" s="42"/>
      <c r="K632" s="42"/>
      <c r="L632" s="46"/>
      <c r="M632" s="222"/>
      <c r="N632" s="223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139</v>
      </c>
      <c r="AU632" s="19" t="s">
        <v>86</v>
      </c>
    </row>
    <row r="633" s="2" customFormat="1">
      <c r="A633" s="40"/>
      <c r="B633" s="41"/>
      <c r="C633" s="42"/>
      <c r="D633" s="224" t="s">
        <v>141</v>
      </c>
      <c r="E633" s="42"/>
      <c r="F633" s="225" t="s">
        <v>832</v>
      </c>
      <c r="G633" s="42"/>
      <c r="H633" s="42"/>
      <c r="I633" s="221"/>
      <c r="J633" s="42"/>
      <c r="K633" s="42"/>
      <c r="L633" s="46"/>
      <c r="M633" s="222"/>
      <c r="N633" s="223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141</v>
      </c>
      <c r="AU633" s="19" t="s">
        <v>86</v>
      </c>
    </row>
    <row r="634" s="13" customFormat="1">
      <c r="A634" s="13"/>
      <c r="B634" s="226"/>
      <c r="C634" s="227"/>
      <c r="D634" s="219" t="s">
        <v>160</v>
      </c>
      <c r="E634" s="228" t="s">
        <v>21</v>
      </c>
      <c r="F634" s="229" t="s">
        <v>168</v>
      </c>
      <c r="G634" s="227"/>
      <c r="H634" s="228" t="s">
        <v>21</v>
      </c>
      <c r="I634" s="230"/>
      <c r="J634" s="227"/>
      <c r="K634" s="227"/>
      <c r="L634" s="231"/>
      <c r="M634" s="232"/>
      <c r="N634" s="233"/>
      <c r="O634" s="233"/>
      <c r="P634" s="233"/>
      <c r="Q634" s="233"/>
      <c r="R634" s="233"/>
      <c r="S634" s="233"/>
      <c r="T634" s="234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5" t="s">
        <v>160</v>
      </c>
      <c r="AU634" s="235" t="s">
        <v>86</v>
      </c>
      <c r="AV634" s="13" t="s">
        <v>84</v>
      </c>
      <c r="AW634" s="13" t="s">
        <v>36</v>
      </c>
      <c r="AX634" s="13" t="s">
        <v>76</v>
      </c>
      <c r="AY634" s="235" t="s">
        <v>129</v>
      </c>
    </row>
    <row r="635" s="14" customFormat="1">
      <c r="A635" s="14"/>
      <c r="B635" s="236"/>
      <c r="C635" s="237"/>
      <c r="D635" s="219" t="s">
        <v>160</v>
      </c>
      <c r="E635" s="238" t="s">
        <v>21</v>
      </c>
      <c r="F635" s="239" t="s">
        <v>167</v>
      </c>
      <c r="G635" s="237"/>
      <c r="H635" s="240">
        <v>17.600000000000001</v>
      </c>
      <c r="I635" s="241"/>
      <c r="J635" s="237"/>
      <c r="K635" s="237"/>
      <c r="L635" s="242"/>
      <c r="M635" s="243"/>
      <c r="N635" s="244"/>
      <c r="O635" s="244"/>
      <c r="P635" s="244"/>
      <c r="Q635" s="244"/>
      <c r="R635" s="244"/>
      <c r="S635" s="244"/>
      <c r="T635" s="245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6" t="s">
        <v>160</v>
      </c>
      <c r="AU635" s="246" t="s">
        <v>86</v>
      </c>
      <c r="AV635" s="14" t="s">
        <v>86</v>
      </c>
      <c r="AW635" s="14" t="s">
        <v>36</v>
      </c>
      <c r="AX635" s="14" t="s">
        <v>76</v>
      </c>
      <c r="AY635" s="246" t="s">
        <v>129</v>
      </c>
    </row>
    <row r="636" s="13" customFormat="1">
      <c r="A636" s="13"/>
      <c r="B636" s="226"/>
      <c r="C636" s="227"/>
      <c r="D636" s="219" t="s">
        <v>160</v>
      </c>
      <c r="E636" s="228" t="s">
        <v>21</v>
      </c>
      <c r="F636" s="229" t="s">
        <v>168</v>
      </c>
      <c r="G636" s="227"/>
      <c r="H636" s="228" t="s">
        <v>21</v>
      </c>
      <c r="I636" s="230"/>
      <c r="J636" s="227"/>
      <c r="K636" s="227"/>
      <c r="L636" s="231"/>
      <c r="M636" s="232"/>
      <c r="N636" s="233"/>
      <c r="O636" s="233"/>
      <c r="P636" s="233"/>
      <c r="Q636" s="233"/>
      <c r="R636" s="233"/>
      <c r="S636" s="233"/>
      <c r="T636" s="23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5" t="s">
        <v>160</v>
      </c>
      <c r="AU636" s="235" t="s">
        <v>86</v>
      </c>
      <c r="AV636" s="13" t="s">
        <v>84</v>
      </c>
      <c r="AW636" s="13" t="s">
        <v>36</v>
      </c>
      <c r="AX636" s="13" t="s">
        <v>76</v>
      </c>
      <c r="AY636" s="235" t="s">
        <v>129</v>
      </c>
    </row>
    <row r="637" s="14" customFormat="1">
      <c r="A637" s="14"/>
      <c r="B637" s="236"/>
      <c r="C637" s="237"/>
      <c r="D637" s="219" t="s">
        <v>160</v>
      </c>
      <c r="E637" s="238" t="s">
        <v>21</v>
      </c>
      <c r="F637" s="239" t="s">
        <v>871</v>
      </c>
      <c r="G637" s="237"/>
      <c r="H637" s="240">
        <v>16.989999999999998</v>
      </c>
      <c r="I637" s="241"/>
      <c r="J637" s="237"/>
      <c r="K637" s="237"/>
      <c r="L637" s="242"/>
      <c r="M637" s="243"/>
      <c r="N637" s="244"/>
      <c r="O637" s="244"/>
      <c r="P637" s="244"/>
      <c r="Q637" s="244"/>
      <c r="R637" s="244"/>
      <c r="S637" s="244"/>
      <c r="T637" s="24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6" t="s">
        <v>160</v>
      </c>
      <c r="AU637" s="246" t="s">
        <v>86</v>
      </c>
      <c r="AV637" s="14" t="s">
        <v>86</v>
      </c>
      <c r="AW637" s="14" t="s">
        <v>36</v>
      </c>
      <c r="AX637" s="14" t="s">
        <v>76</v>
      </c>
      <c r="AY637" s="246" t="s">
        <v>129</v>
      </c>
    </row>
    <row r="638" s="13" customFormat="1">
      <c r="A638" s="13"/>
      <c r="B638" s="226"/>
      <c r="C638" s="227"/>
      <c r="D638" s="219" t="s">
        <v>160</v>
      </c>
      <c r="E638" s="228" t="s">
        <v>21</v>
      </c>
      <c r="F638" s="229" t="s">
        <v>168</v>
      </c>
      <c r="G638" s="227"/>
      <c r="H638" s="228" t="s">
        <v>21</v>
      </c>
      <c r="I638" s="230"/>
      <c r="J638" s="227"/>
      <c r="K638" s="227"/>
      <c r="L638" s="231"/>
      <c r="M638" s="232"/>
      <c r="N638" s="233"/>
      <c r="O638" s="233"/>
      <c r="P638" s="233"/>
      <c r="Q638" s="233"/>
      <c r="R638" s="233"/>
      <c r="S638" s="233"/>
      <c r="T638" s="23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5" t="s">
        <v>160</v>
      </c>
      <c r="AU638" s="235" t="s">
        <v>86</v>
      </c>
      <c r="AV638" s="13" t="s">
        <v>84</v>
      </c>
      <c r="AW638" s="13" t="s">
        <v>36</v>
      </c>
      <c r="AX638" s="13" t="s">
        <v>76</v>
      </c>
      <c r="AY638" s="235" t="s">
        <v>129</v>
      </c>
    </row>
    <row r="639" s="14" customFormat="1">
      <c r="A639" s="14"/>
      <c r="B639" s="236"/>
      <c r="C639" s="237"/>
      <c r="D639" s="219" t="s">
        <v>160</v>
      </c>
      <c r="E639" s="238" t="s">
        <v>21</v>
      </c>
      <c r="F639" s="239" t="s">
        <v>872</v>
      </c>
      <c r="G639" s="237"/>
      <c r="H639" s="240">
        <v>14.92</v>
      </c>
      <c r="I639" s="241"/>
      <c r="J639" s="237"/>
      <c r="K639" s="237"/>
      <c r="L639" s="242"/>
      <c r="M639" s="243"/>
      <c r="N639" s="244"/>
      <c r="O639" s="244"/>
      <c r="P639" s="244"/>
      <c r="Q639" s="244"/>
      <c r="R639" s="244"/>
      <c r="S639" s="244"/>
      <c r="T639" s="24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6" t="s">
        <v>160</v>
      </c>
      <c r="AU639" s="246" t="s">
        <v>86</v>
      </c>
      <c r="AV639" s="14" t="s">
        <v>86</v>
      </c>
      <c r="AW639" s="14" t="s">
        <v>36</v>
      </c>
      <c r="AX639" s="14" t="s">
        <v>76</v>
      </c>
      <c r="AY639" s="246" t="s">
        <v>129</v>
      </c>
    </row>
    <row r="640" s="13" customFormat="1">
      <c r="A640" s="13"/>
      <c r="B640" s="226"/>
      <c r="C640" s="227"/>
      <c r="D640" s="219" t="s">
        <v>160</v>
      </c>
      <c r="E640" s="228" t="s">
        <v>21</v>
      </c>
      <c r="F640" s="229" t="s">
        <v>163</v>
      </c>
      <c r="G640" s="227"/>
      <c r="H640" s="228" t="s">
        <v>21</v>
      </c>
      <c r="I640" s="230"/>
      <c r="J640" s="227"/>
      <c r="K640" s="227"/>
      <c r="L640" s="231"/>
      <c r="M640" s="232"/>
      <c r="N640" s="233"/>
      <c r="O640" s="233"/>
      <c r="P640" s="233"/>
      <c r="Q640" s="233"/>
      <c r="R640" s="233"/>
      <c r="S640" s="233"/>
      <c r="T640" s="23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5" t="s">
        <v>160</v>
      </c>
      <c r="AU640" s="235" t="s">
        <v>86</v>
      </c>
      <c r="AV640" s="13" t="s">
        <v>84</v>
      </c>
      <c r="AW640" s="13" t="s">
        <v>36</v>
      </c>
      <c r="AX640" s="13" t="s">
        <v>76</v>
      </c>
      <c r="AY640" s="235" t="s">
        <v>129</v>
      </c>
    </row>
    <row r="641" s="14" customFormat="1">
      <c r="A641" s="14"/>
      <c r="B641" s="236"/>
      <c r="C641" s="237"/>
      <c r="D641" s="219" t="s">
        <v>160</v>
      </c>
      <c r="E641" s="238" t="s">
        <v>21</v>
      </c>
      <c r="F641" s="239" t="s">
        <v>873</v>
      </c>
      <c r="G641" s="237"/>
      <c r="H641" s="240">
        <v>8.5999999999999996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6" t="s">
        <v>160</v>
      </c>
      <c r="AU641" s="246" t="s">
        <v>86</v>
      </c>
      <c r="AV641" s="14" t="s">
        <v>86</v>
      </c>
      <c r="AW641" s="14" t="s">
        <v>36</v>
      </c>
      <c r="AX641" s="14" t="s">
        <v>76</v>
      </c>
      <c r="AY641" s="246" t="s">
        <v>129</v>
      </c>
    </row>
    <row r="642" s="13" customFormat="1">
      <c r="A642" s="13"/>
      <c r="B642" s="226"/>
      <c r="C642" s="227"/>
      <c r="D642" s="219" t="s">
        <v>160</v>
      </c>
      <c r="E642" s="228" t="s">
        <v>21</v>
      </c>
      <c r="F642" s="229" t="s">
        <v>163</v>
      </c>
      <c r="G642" s="227"/>
      <c r="H642" s="228" t="s">
        <v>21</v>
      </c>
      <c r="I642" s="230"/>
      <c r="J642" s="227"/>
      <c r="K642" s="227"/>
      <c r="L642" s="231"/>
      <c r="M642" s="232"/>
      <c r="N642" s="233"/>
      <c r="O642" s="233"/>
      <c r="P642" s="233"/>
      <c r="Q642" s="233"/>
      <c r="R642" s="233"/>
      <c r="S642" s="233"/>
      <c r="T642" s="23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5" t="s">
        <v>160</v>
      </c>
      <c r="AU642" s="235" t="s">
        <v>86</v>
      </c>
      <c r="AV642" s="13" t="s">
        <v>84</v>
      </c>
      <c r="AW642" s="13" t="s">
        <v>36</v>
      </c>
      <c r="AX642" s="13" t="s">
        <v>76</v>
      </c>
      <c r="AY642" s="235" t="s">
        <v>129</v>
      </c>
    </row>
    <row r="643" s="14" customFormat="1">
      <c r="A643" s="14"/>
      <c r="B643" s="236"/>
      <c r="C643" s="237"/>
      <c r="D643" s="219" t="s">
        <v>160</v>
      </c>
      <c r="E643" s="238" t="s">
        <v>21</v>
      </c>
      <c r="F643" s="239" t="s">
        <v>874</v>
      </c>
      <c r="G643" s="237"/>
      <c r="H643" s="240">
        <v>6.7599999999999998</v>
      </c>
      <c r="I643" s="241"/>
      <c r="J643" s="237"/>
      <c r="K643" s="237"/>
      <c r="L643" s="242"/>
      <c r="M643" s="243"/>
      <c r="N643" s="244"/>
      <c r="O643" s="244"/>
      <c r="P643" s="244"/>
      <c r="Q643" s="244"/>
      <c r="R643" s="244"/>
      <c r="S643" s="244"/>
      <c r="T643" s="24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46" t="s">
        <v>160</v>
      </c>
      <c r="AU643" s="246" t="s">
        <v>86</v>
      </c>
      <c r="AV643" s="14" t="s">
        <v>86</v>
      </c>
      <c r="AW643" s="14" t="s">
        <v>36</v>
      </c>
      <c r="AX643" s="14" t="s">
        <v>76</v>
      </c>
      <c r="AY643" s="246" t="s">
        <v>129</v>
      </c>
    </row>
    <row r="644" s="13" customFormat="1">
      <c r="A644" s="13"/>
      <c r="B644" s="226"/>
      <c r="C644" s="227"/>
      <c r="D644" s="219" t="s">
        <v>160</v>
      </c>
      <c r="E644" s="228" t="s">
        <v>21</v>
      </c>
      <c r="F644" s="229" t="s">
        <v>875</v>
      </c>
      <c r="G644" s="227"/>
      <c r="H644" s="228" t="s">
        <v>21</v>
      </c>
      <c r="I644" s="230"/>
      <c r="J644" s="227"/>
      <c r="K644" s="227"/>
      <c r="L644" s="231"/>
      <c r="M644" s="232"/>
      <c r="N644" s="233"/>
      <c r="O644" s="233"/>
      <c r="P644" s="233"/>
      <c r="Q644" s="233"/>
      <c r="R644" s="233"/>
      <c r="S644" s="233"/>
      <c r="T644" s="23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5" t="s">
        <v>160</v>
      </c>
      <c r="AU644" s="235" t="s">
        <v>86</v>
      </c>
      <c r="AV644" s="13" t="s">
        <v>84</v>
      </c>
      <c r="AW644" s="13" t="s">
        <v>36</v>
      </c>
      <c r="AX644" s="13" t="s">
        <v>76</v>
      </c>
      <c r="AY644" s="235" t="s">
        <v>129</v>
      </c>
    </row>
    <row r="645" s="14" customFormat="1">
      <c r="A645" s="14"/>
      <c r="B645" s="236"/>
      <c r="C645" s="237"/>
      <c r="D645" s="219" t="s">
        <v>160</v>
      </c>
      <c r="E645" s="238" t="s">
        <v>21</v>
      </c>
      <c r="F645" s="239" t="s">
        <v>876</v>
      </c>
      <c r="G645" s="237"/>
      <c r="H645" s="240">
        <v>17.719999999999999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46" t="s">
        <v>160</v>
      </c>
      <c r="AU645" s="246" t="s">
        <v>86</v>
      </c>
      <c r="AV645" s="14" t="s">
        <v>86</v>
      </c>
      <c r="AW645" s="14" t="s">
        <v>36</v>
      </c>
      <c r="AX645" s="14" t="s">
        <v>76</v>
      </c>
      <c r="AY645" s="246" t="s">
        <v>129</v>
      </c>
    </row>
    <row r="646" s="13" customFormat="1">
      <c r="A646" s="13"/>
      <c r="B646" s="226"/>
      <c r="C646" s="227"/>
      <c r="D646" s="219" t="s">
        <v>160</v>
      </c>
      <c r="E646" s="228" t="s">
        <v>21</v>
      </c>
      <c r="F646" s="229" t="s">
        <v>877</v>
      </c>
      <c r="G646" s="227"/>
      <c r="H646" s="228" t="s">
        <v>21</v>
      </c>
      <c r="I646" s="230"/>
      <c r="J646" s="227"/>
      <c r="K646" s="227"/>
      <c r="L646" s="231"/>
      <c r="M646" s="232"/>
      <c r="N646" s="233"/>
      <c r="O646" s="233"/>
      <c r="P646" s="233"/>
      <c r="Q646" s="233"/>
      <c r="R646" s="233"/>
      <c r="S646" s="233"/>
      <c r="T646" s="23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5" t="s">
        <v>160</v>
      </c>
      <c r="AU646" s="235" t="s">
        <v>86</v>
      </c>
      <c r="AV646" s="13" t="s">
        <v>84</v>
      </c>
      <c r="AW646" s="13" t="s">
        <v>36</v>
      </c>
      <c r="AX646" s="13" t="s">
        <v>76</v>
      </c>
      <c r="AY646" s="235" t="s">
        <v>129</v>
      </c>
    </row>
    <row r="647" s="14" customFormat="1">
      <c r="A647" s="14"/>
      <c r="B647" s="236"/>
      <c r="C647" s="237"/>
      <c r="D647" s="219" t="s">
        <v>160</v>
      </c>
      <c r="E647" s="238" t="s">
        <v>21</v>
      </c>
      <c r="F647" s="239" t="s">
        <v>878</v>
      </c>
      <c r="G647" s="237"/>
      <c r="H647" s="240">
        <v>11.68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6" t="s">
        <v>160</v>
      </c>
      <c r="AU647" s="246" t="s">
        <v>86</v>
      </c>
      <c r="AV647" s="14" t="s">
        <v>86</v>
      </c>
      <c r="AW647" s="14" t="s">
        <v>36</v>
      </c>
      <c r="AX647" s="14" t="s">
        <v>76</v>
      </c>
      <c r="AY647" s="246" t="s">
        <v>129</v>
      </c>
    </row>
    <row r="648" s="13" customFormat="1">
      <c r="A648" s="13"/>
      <c r="B648" s="226"/>
      <c r="C648" s="227"/>
      <c r="D648" s="219" t="s">
        <v>160</v>
      </c>
      <c r="E648" s="228" t="s">
        <v>21</v>
      </c>
      <c r="F648" s="229" t="s">
        <v>166</v>
      </c>
      <c r="G648" s="227"/>
      <c r="H648" s="228" t="s">
        <v>21</v>
      </c>
      <c r="I648" s="230"/>
      <c r="J648" s="227"/>
      <c r="K648" s="227"/>
      <c r="L648" s="231"/>
      <c r="M648" s="232"/>
      <c r="N648" s="233"/>
      <c r="O648" s="233"/>
      <c r="P648" s="233"/>
      <c r="Q648" s="233"/>
      <c r="R648" s="233"/>
      <c r="S648" s="233"/>
      <c r="T648" s="23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5" t="s">
        <v>160</v>
      </c>
      <c r="AU648" s="235" t="s">
        <v>86</v>
      </c>
      <c r="AV648" s="13" t="s">
        <v>84</v>
      </c>
      <c r="AW648" s="13" t="s">
        <v>36</v>
      </c>
      <c r="AX648" s="13" t="s">
        <v>76</v>
      </c>
      <c r="AY648" s="235" t="s">
        <v>129</v>
      </c>
    </row>
    <row r="649" s="14" customFormat="1">
      <c r="A649" s="14"/>
      <c r="B649" s="236"/>
      <c r="C649" s="237"/>
      <c r="D649" s="219" t="s">
        <v>160</v>
      </c>
      <c r="E649" s="238" t="s">
        <v>21</v>
      </c>
      <c r="F649" s="239" t="s">
        <v>879</v>
      </c>
      <c r="G649" s="237"/>
      <c r="H649" s="240">
        <v>34.280000000000001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6" t="s">
        <v>160</v>
      </c>
      <c r="AU649" s="246" t="s">
        <v>86</v>
      </c>
      <c r="AV649" s="14" t="s">
        <v>86</v>
      </c>
      <c r="AW649" s="14" t="s">
        <v>36</v>
      </c>
      <c r="AX649" s="14" t="s">
        <v>76</v>
      </c>
      <c r="AY649" s="246" t="s">
        <v>129</v>
      </c>
    </row>
    <row r="650" s="13" customFormat="1">
      <c r="A650" s="13"/>
      <c r="B650" s="226"/>
      <c r="C650" s="227"/>
      <c r="D650" s="219" t="s">
        <v>160</v>
      </c>
      <c r="E650" s="228" t="s">
        <v>21</v>
      </c>
      <c r="F650" s="229" t="s">
        <v>875</v>
      </c>
      <c r="G650" s="227"/>
      <c r="H650" s="228" t="s">
        <v>21</v>
      </c>
      <c r="I650" s="230"/>
      <c r="J650" s="227"/>
      <c r="K650" s="227"/>
      <c r="L650" s="231"/>
      <c r="M650" s="232"/>
      <c r="N650" s="233"/>
      <c r="O650" s="233"/>
      <c r="P650" s="233"/>
      <c r="Q650" s="233"/>
      <c r="R650" s="233"/>
      <c r="S650" s="233"/>
      <c r="T650" s="23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5" t="s">
        <v>160</v>
      </c>
      <c r="AU650" s="235" t="s">
        <v>86</v>
      </c>
      <c r="AV650" s="13" t="s">
        <v>84</v>
      </c>
      <c r="AW650" s="13" t="s">
        <v>36</v>
      </c>
      <c r="AX650" s="13" t="s">
        <v>76</v>
      </c>
      <c r="AY650" s="235" t="s">
        <v>129</v>
      </c>
    </row>
    <row r="651" s="14" customFormat="1">
      <c r="A651" s="14"/>
      <c r="B651" s="236"/>
      <c r="C651" s="237"/>
      <c r="D651" s="219" t="s">
        <v>160</v>
      </c>
      <c r="E651" s="238" t="s">
        <v>21</v>
      </c>
      <c r="F651" s="239" t="s">
        <v>880</v>
      </c>
      <c r="G651" s="237"/>
      <c r="H651" s="240">
        <v>19.350000000000001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6" t="s">
        <v>160</v>
      </c>
      <c r="AU651" s="246" t="s">
        <v>86</v>
      </c>
      <c r="AV651" s="14" t="s">
        <v>86</v>
      </c>
      <c r="AW651" s="14" t="s">
        <v>36</v>
      </c>
      <c r="AX651" s="14" t="s">
        <v>76</v>
      </c>
      <c r="AY651" s="246" t="s">
        <v>129</v>
      </c>
    </row>
    <row r="652" s="13" customFormat="1">
      <c r="A652" s="13"/>
      <c r="B652" s="226"/>
      <c r="C652" s="227"/>
      <c r="D652" s="219" t="s">
        <v>160</v>
      </c>
      <c r="E652" s="228" t="s">
        <v>21</v>
      </c>
      <c r="F652" s="229" t="s">
        <v>875</v>
      </c>
      <c r="G652" s="227"/>
      <c r="H652" s="228" t="s">
        <v>21</v>
      </c>
      <c r="I652" s="230"/>
      <c r="J652" s="227"/>
      <c r="K652" s="227"/>
      <c r="L652" s="231"/>
      <c r="M652" s="232"/>
      <c r="N652" s="233"/>
      <c r="O652" s="233"/>
      <c r="P652" s="233"/>
      <c r="Q652" s="233"/>
      <c r="R652" s="233"/>
      <c r="S652" s="233"/>
      <c r="T652" s="23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5" t="s">
        <v>160</v>
      </c>
      <c r="AU652" s="235" t="s">
        <v>86</v>
      </c>
      <c r="AV652" s="13" t="s">
        <v>84</v>
      </c>
      <c r="AW652" s="13" t="s">
        <v>36</v>
      </c>
      <c r="AX652" s="13" t="s">
        <v>76</v>
      </c>
      <c r="AY652" s="235" t="s">
        <v>129</v>
      </c>
    </row>
    <row r="653" s="14" customFormat="1">
      <c r="A653" s="14"/>
      <c r="B653" s="236"/>
      <c r="C653" s="237"/>
      <c r="D653" s="219" t="s">
        <v>160</v>
      </c>
      <c r="E653" s="238" t="s">
        <v>21</v>
      </c>
      <c r="F653" s="239" t="s">
        <v>881</v>
      </c>
      <c r="G653" s="237"/>
      <c r="H653" s="240">
        <v>11.449999999999999</v>
      </c>
      <c r="I653" s="241"/>
      <c r="J653" s="237"/>
      <c r="K653" s="237"/>
      <c r="L653" s="242"/>
      <c r="M653" s="243"/>
      <c r="N653" s="244"/>
      <c r="O653" s="244"/>
      <c r="P653" s="244"/>
      <c r="Q653" s="244"/>
      <c r="R653" s="244"/>
      <c r="S653" s="244"/>
      <c r="T653" s="24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6" t="s">
        <v>160</v>
      </c>
      <c r="AU653" s="246" t="s">
        <v>86</v>
      </c>
      <c r="AV653" s="14" t="s">
        <v>86</v>
      </c>
      <c r="AW653" s="14" t="s">
        <v>36</v>
      </c>
      <c r="AX653" s="14" t="s">
        <v>76</v>
      </c>
      <c r="AY653" s="246" t="s">
        <v>129</v>
      </c>
    </row>
    <row r="654" s="13" customFormat="1">
      <c r="A654" s="13"/>
      <c r="B654" s="226"/>
      <c r="C654" s="227"/>
      <c r="D654" s="219" t="s">
        <v>160</v>
      </c>
      <c r="E654" s="228" t="s">
        <v>21</v>
      </c>
      <c r="F654" s="229" t="s">
        <v>875</v>
      </c>
      <c r="G654" s="227"/>
      <c r="H654" s="228" t="s">
        <v>21</v>
      </c>
      <c r="I654" s="230"/>
      <c r="J654" s="227"/>
      <c r="K654" s="227"/>
      <c r="L654" s="231"/>
      <c r="M654" s="232"/>
      <c r="N654" s="233"/>
      <c r="O654" s="233"/>
      <c r="P654" s="233"/>
      <c r="Q654" s="233"/>
      <c r="R654" s="233"/>
      <c r="S654" s="233"/>
      <c r="T654" s="23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5" t="s">
        <v>160</v>
      </c>
      <c r="AU654" s="235" t="s">
        <v>86</v>
      </c>
      <c r="AV654" s="13" t="s">
        <v>84</v>
      </c>
      <c r="AW654" s="13" t="s">
        <v>36</v>
      </c>
      <c r="AX654" s="13" t="s">
        <v>76</v>
      </c>
      <c r="AY654" s="235" t="s">
        <v>129</v>
      </c>
    </row>
    <row r="655" s="14" customFormat="1">
      <c r="A655" s="14"/>
      <c r="B655" s="236"/>
      <c r="C655" s="237"/>
      <c r="D655" s="219" t="s">
        <v>160</v>
      </c>
      <c r="E655" s="238" t="s">
        <v>21</v>
      </c>
      <c r="F655" s="239" t="s">
        <v>882</v>
      </c>
      <c r="G655" s="237"/>
      <c r="H655" s="240">
        <v>17.739999999999998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6" t="s">
        <v>160</v>
      </c>
      <c r="AU655" s="246" t="s">
        <v>86</v>
      </c>
      <c r="AV655" s="14" t="s">
        <v>86</v>
      </c>
      <c r="AW655" s="14" t="s">
        <v>36</v>
      </c>
      <c r="AX655" s="14" t="s">
        <v>76</v>
      </c>
      <c r="AY655" s="246" t="s">
        <v>129</v>
      </c>
    </row>
    <row r="656" s="13" customFormat="1">
      <c r="A656" s="13"/>
      <c r="B656" s="226"/>
      <c r="C656" s="227"/>
      <c r="D656" s="219" t="s">
        <v>160</v>
      </c>
      <c r="E656" s="228" t="s">
        <v>21</v>
      </c>
      <c r="F656" s="229" t="s">
        <v>875</v>
      </c>
      <c r="G656" s="227"/>
      <c r="H656" s="228" t="s">
        <v>21</v>
      </c>
      <c r="I656" s="230"/>
      <c r="J656" s="227"/>
      <c r="K656" s="227"/>
      <c r="L656" s="231"/>
      <c r="M656" s="232"/>
      <c r="N656" s="233"/>
      <c r="O656" s="233"/>
      <c r="P656" s="233"/>
      <c r="Q656" s="233"/>
      <c r="R656" s="233"/>
      <c r="S656" s="233"/>
      <c r="T656" s="23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5" t="s">
        <v>160</v>
      </c>
      <c r="AU656" s="235" t="s">
        <v>86</v>
      </c>
      <c r="AV656" s="13" t="s">
        <v>84</v>
      </c>
      <c r="AW656" s="13" t="s">
        <v>36</v>
      </c>
      <c r="AX656" s="13" t="s">
        <v>76</v>
      </c>
      <c r="AY656" s="235" t="s">
        <v>129</v>
      </c>
    </row>
    <row r="657" s="14" customFormat="1">
      <c r="A657" s="14"/>
      <c r="B657" s="236"/>
      <c r="C657" s="237"/>
      <c r="D657" s="219" t="s">
        <v>160</v>
      </c>
      <c r="E657" s="238" t="s">
        <v>21</v>
      </c>
      <c r="F657" s="239" t="s">
        <v>883</v>
      </c>
      <c r="G657" s="237"/>
      <c r="H657" s="240">
        <v>11.529999999999999</v>
      </c>
      <c r="I657" s="241"/>
      <c r="J657" s="237"/>
      <c r="K657" s="237"/>
      <c r="L657" s="242"/>
      <c r="M657" s="243"/>
      <c r="N657" s="244"/>
      <c r="O657" s="244"/>
      <c r="P657" s="244"/>
      <c r="Q657" s="244"/>
      <c r="R657" s="244"/>
      <c r="S657" s="244"/>
      <c r="T657" s="24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46" t="s">
        <v>160</v>
      </c>
      <c r="AU657" s="246" t="s">
        <v>86</v>
      </c>
      <c r="AV657" s="14" t="s">
        <v>86</v>
      </c>
      <c r="AW657" s="14" t="s">
        <v>36</v>
      </c>
      <c r="AX657" s="14" t="s">
        <v>76</v>
      </c>
      <c r="AY657" s="246" t="s">
        <v>129</v>
      </c>
    </row>
    <row r="658" s="13" customFormat="1">
      <c r="A658" s="13"/>
      <c r="B658" s="226"/>
      <c r="C658" s="227"/>
      <c r="D658" s="219" t="s">
        <v>160</v>
      </c>
      <c r="E658" s="228" t="s">
        <v>21</v>
      </c>
      <c r="F658" s="229" t="s">
        <v>875</v>
      </c>
      <c r="G658" s="227"/>
      <c r="H658" s="228" t="s">
        <v>21</v>
      </c>
      <c r="I658" s="230"/>
      <c r="J658" s="227"/>
      <c r="K658" s="227"/>
      <c r="L658" s="231"/>
      <c r="M658" s="232"/>
      <c r="N658" s="233"/>
      <c r="O658" s="233"/>
      <c r="P658" s="233"/>
      <c r="Q658" s="233"/>
      <c r="R658" s="233"/>
      <c r="S658" s="233"/>
      <c r="T658" s="23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5" t="s">
        <v>160</v>
      </c>
      <c r="AU658" s="235" t="s">
        <v>86</v>
      </c>
      <c r="AV658" s="13" t="s">
        <v>84</v>
      </c>
      <c r="AW658" s="13" t="s">
        <v>36</v>
      </c>
      <c r="AX658" s="13" t="s">
        <v>76</v>
      </c>
      <c r="AY658" s="235" t="s">
        <v>129</v>
      </c>
    </row>
    <row r="659" s="14" customFormat="1">
      <c r="A659" s="14"/>
      <c r="B659" s="236"/>
      <c r="C659" s="237"/>
      <c r="D659" s="219" t="s">
        <v>160</v>
      </c>
      <c r="E659" s="238" t="s">
        <v>21</v>
      </c>
      <c r="F659" s="239" t="s">
        <v>884</v>
      </c>
      <c r="G659" s="237"/>
      <c r="H659" s="240">
        <v>23.719999999999999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6" t="s">
        <v>160</v>
      </c>
      <c r="AU659" s="246" t="s">
        <v>86</v>
      </c>
      <c r="AV659" s="14" t="s">
        <v>86</v>
      </c>
      <c r="AW659" s="14" t="s">
        <v>36</v>
      </c>
      <c r="AX659" s="14" t="s">
        <v>76</v>
      </c>
      <c r="AY659" s="246" t="s">
        <v>129</v>
      </c>
    </row>
    <row r="660" s="13" customFormat="1">
      <c r="A660" s="13"/>
      <c r="B660" s="226"/>
      <c r="C660" s="227"/>
      <c r="D660" s="219" t="s">
        <v>160</v>
      </c>
      <c r="E660" s="228" t="s">
        <v>21</v>
      </c>
      <c r="F660" s="229" t="s">
        <v>171</v>
      </c>
      <c r="G660" s="227"/>
      <c r="H660" s="228" t="s">
        <v>21</v>
      </c>
      <c r="I660" s="230"/>
      <c r="J660" s="227"/>
      <c r="K660" s="227"/>
      <c r="L660" s="231"/>
      <c r="M660" s="232"/>
      <c r="N660" s="233"/>
      <c r="O660" s="233"/>
      <c r="P660" s="233"/>
      <c r="Q660" s="233"/>
      <c r="R660" s="233"/>
      <c r="S660" s="233"/>
      <c r="T660" s="23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5" t="s">
        <v>160</v>
      </c>
      <c r="AU660" s="235" t="s">
        <v>86</v>
      </c>
      <c r="AV660" s="13" t="s">
        <v>84</v>
      </c>
      <c r="AW660" s="13" t="s">
        <v>36</v>
      </c>
      <c r="AX660" s="13" t="s">
        <v>76</v>
      </c>
      <c r="AY660" s="235" t="s">
        <v>129</v>
      </c>
    </row>
    <row r="661" s="14" customFormat="1">
      <c r="A661" s="14"/>
      <c r="B661" s="236"/>
      <c r="C661" s="237"/>
      <c r="D661" s="219" t="s">
        <v>160</v>
      </c>
      <c r="E661" s="238" t="s">
        <v>21</v>
      </c>
      <c r="F661" s="239" t="s">
        <v>883</v>
      </c>
      <c r="G661" s="237"/>
      <c r="H661" s="240">
        <v>11.529999999999999</v>
      </c>
      <c r="I661" s="241"/>
      <c r="J661" s="237"/>
      <c r="K661" s="237"/>
      <c r="L661" s="242"/>
      <c r="M661" s="243"/>
      <c r="N661" s="244"/>
      <c r="O661" s="244"/>
      <c r="P661" s="244"/>
      <c r="Q661" s="244"/>
      <c r="R661" s="244"/>
      <c r="S661" s="244"/>
      <c r="T661" s="24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6" t="s">
        <v>160</v>
      </c>
      <c r="AU661" s="246" t="s">
        <v>86</v>
      </c>
      <c r="AV661" s="14" t="s">
        <v>86</v>
      </c>
      <c r="AW661" s="14" t="s">
        <v>36</v>
      </c>
      <c r="AX661" s="14" t="s">
        <v>76</v>
      </c>
      <c r="AY661" s="246" t="s">
        <v>129</v>
      </c>
    </row>
    <row r="662" s="13" customFormat="1">
      <c r="A662" s="13"/>
      <c r="B662" s="226"/>
      <c r="C662" s="227"/>
      <c r="D662" s="219" t="s">
        <v>160</v>
      </c>
      <c r="E662" s="228" t="s">
        <v>21</v>
      </c>
      <c r="F662" s="229" t="s">
        <v>885</v>
      </c>
      <c r="G662" s="227"/>
      <c r="H662" s="228" t="s">
        <v>21</v>
      </c>
      <c r="I662" s="230"/>
      <c r="J662" s="227"/>
      <c r="K662" s="227"/>
      <c r="L662" s="231"/>
      <c r="M662" s="232"/>
      <c r="N662" s="233"/>
      <c r="O662" s="233"/>
      <c r="P662" s="233"/>
      <c r="Q662" s="233"/>
      <c r="R662" s="233"/>
      <c r="S662" s="233"/>
      <c r="T662" s="234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5" t="s">
        <v>160</v>
      </c>
      <c r="AU662" s="235" t="s">
        <v>86</v>
      </c>
      <c r="AV662" s="13" t="s">
        <v>84</v>
      </c>
      <c r="AW662" s="13" t="s">
        <v>36</v>
      </c>
      <c r="AX662" s="13" t="s">
        <v>76</v>
      </c>
      <c r="AY662" s="235" t="s">
        <v>129</v>
      </c>
    </row>
    <row r="663" s="14" customFormat="1">
      <c r="A663" s="14"/>
      <c r="B663" s="236"/>
      <c r="C663" s="237"/>
      <c r="D663" s="219" t="s">
        <v>160</v>
      </c>
      <c r="E663" s="238" t="s">
        <v>21</v>
      </c>
      <c r="F663" s="239" t="s">
        <v>886</v>
      </c>
      <c r="G663" s="237"/>
      <c r="H663" s="240">
        <v>17.66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46" t="s">
        <v>160</v>
      </c>
      <c r="AU663" s="246" t="s">
        <v>86</v>
      </c>
      <c r="AV663" s="14" t="s">
        <v>86</v>
      </c>
      <c r="AW663" s="14" t="s">
        <v>36</v>
      </c>
      <c r="AX663" s="14" t="s">
        <v>76</v>
      </c>
      <c r="AY663" s="246" t="s">
        <v>129</v>
      </c>
    </row>
    <row r="664" s="13" customFormat="1">
      <c r="A664" s="13"/>
      <c r="B664" s="226"/>
      <c r="C664" s="227"/>
      <c r="D664" s="219" t="s">
        <v>160</v>
      </c>
      <c r="E664" s="228" t="s">
        <v>21</v>
      </c>
      <c r="F664" s="229" t="s">
        <v>885</v>
      </c>
      <c r="G664" s="227"/>
      <c r="H664" s="228" t="s">
        <v>21</v>
      </c>
      <c r="I664" s="230"/>
      <c r="J664" s="227"/>
      <c r="K664" s="227"/>
      <c r="L664" s="231"/>
      <c r="M664" s="232"/>
      <c r="N664" s="233"/>
      <c r="O664" s="233"/>
      <c r="P664" s="233"/>
      <c r="Q664" s="233"/>
      <c r="R664" s="233"/>
      <c r="S664" s="233"/>
      <c r="T664" s="234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5" t="s">
        <v>160</v>
      </c>
      <c r="AU664" s="235" t="s">
        <v>86</v>
      </c>
      <c r="AV664" s="13" t="s">
        <v>84</v>
      </c>
      <c r="AW664" s="13" t="s">
        <v>36</v>
      </c>
      <c r="AX664" s="13" t="s">
        <v>76</v>
      </c>
      <c r="AY664" s="235" t="s">
        <v>129</v>
      </c>
    </row>
    <row r="665" s="14" customFormat="1">
      <c r="A665" s="14"/>
      <c r="B665" s="236"/>
      <c r="C665" s="237"/>
      <c r="D665" s="219" t="s">
        <v>160</v>
      </c>
      <c r="E665" s="238" t="s">
        <v>21</v>
      </c>
      <c r="F665" s="239" t="s">
        <v>887</v>
      </c>
      <c r="G665" s="237"/>
      <c r="H665" s="240">
        <v>31.359999999999999</v>
      </c>
      <c r="I665" s="241"/>
      <c r="J665" s="237"/>
      <c r="K665" s="237"/>
      <c r="L665" s="242"/>
      <c r="M665" s="243"/>
      <c r="N665" s="244"/>
      <c r="O665" s="244"/>
      <c r="P665" s="244"/>
      <c r="Q665" s="244"/>
      <c r="R665" s="244"/>
      <c r="S665" s="244"/>
      <c r="T665" s="24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6" t="s">
        <v>160</v>
      </c>
      <c r="AU665" s="246" t="s">
        <v>86</v>
      </c>
      <c r="AV665" s="14" t="s">
        <v>86</v>
      </c>
      <c r="AW665" s="14" t="s">
        <v>36</v>
      </c>
      <c r="AX665" s="14" t="s">
        <v>76</v>
      </c>
      <c r="AY665" s="246" t="s">
        <v>129</v>
      </c>
    </row>
    <row r="666" s="13" customFormat="1">
      <c r="A666" s="13"/>
      <c r="B666" s="226"/>
      <c r="C666" s="227"/>
      <c r="D666" s="219" t="s">
        <v>160</v>
      </c>
      <c r="E666" s="228" t="s">
        <v>21</v>
      </c>
      <c r="F666" s="229" t="s">
        <v>171</v>
      </c>
      <c r="G666" s="227"/>
      <c r="H666" s="228" t="s">
        <v>21</v>
      </c>
      <c r="I666" s="230"/>
      <c r="J666" s="227"/>
      <c r="K666" s="227"/>
      <c r="L666" s="231"/>
      <c r="M666" s="232"/>
      <c r="N666" s="233"/>
      <c r="O666" s="233"/>
      <c r="P666" s="233"/>
      <c r="Q666" s="233"/>
      <c r="R666" s="233"/>
      <c r="S666" s="233"/>
      <c r="T666" s="23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5" t="s">
        <v>160</v>
      </c>
      <c r="AU666" s="235" t="s">
        <v>86</v>
      </c>
      <c r="AV666" s="13" t="s">
        <v>84</v>
      </c>
      <c r="AW666" s="13" t="s">
        <v>36</v>
      </c>
      <c r="AX666" s="13" t="s">
        <v>76</v>
      </c>
      <c r="AY666" s="235" t="s">
        <v>129</v>
      </c>
    </row>
    <row r="667" s="14" customFormat="1">
      <c r="A667" s="14"/>
      <c r="B667" s="236"/>
      <c r="C667" s="237"/>
      <c r="D667" s="219" t="s">
        <v>160</v>
      </c>
      <c r="E667" s="238" t="s">
        <v>21</v>
      </c>
      <c r="F667" s="239" t="s">
        <v>888</v>
      </c>
      <c r="G667" s="237"/>
      <c r="H667" s="240">
        <v>19.420000000000002</v>
      </c>
      <c r="I667" s="241"/>
      <c r="J667" s="237"/>
      <c r="K667" s="237"/>
      <c r="L667" s="242"/>
      <c r="M667" s="243"/>
      <c r="N667" s="244"/>
      <c r="O667" s="244"/>
      <c r="P667" s="244"/>
      <c r="Q667" s="244"/>
      <c r="R667" s="244"/>
      <c r="S667" s="244"/>
      <c r="T667" s="24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46" t="s">
        <v>160</v>
      </c>
      <c r="AU667" s="246" t="s">
        <v>86</v>
      </c>
      <c r="AV667" s="14" t="s">
        <v>86</v>
      </c>
      <c r="AW667" s="14" t="s">
        <v>36</v>
      </c>
      <c r="AX667" s="14" t="s">
        <v>76</v>
      </c>
      <c r="AY667" s="246" t="s">
        <v>129</v>
      </c>
    </row>
    <row r="668" s="13" customFormat="1">
      <c r="A668" s="13"/>
      <c r="B668" s="226"/>
      <c r="C668" s="227"/>
      <c r="D668" s="219" t="s">
        <v>160</v>
      </c>
      <c r="E668" s="228" t="s">
        <v>21</v>
      </c>
      <c r="F668" s="229" t="s">
        <v>179</v>
      </c>
      <c r="G668" s="227"/>
      <c r="H668" s="228" t="s">
        <v>21</v>
      </c>
      <c r="I668" s="230"/>
      <c r="J668" s="227"/>
      <c r="K668" s="227"/>
      <c r="L668" s="231"/>
      <c r="M668" s="232"/>
      <c r="N668" s="233"/>
      <c r="O668" s="233"/>
      <c r="P668" s="233"/>
      <c r="Q668" s="233"/>
      <c r="R668" s="233"/>
      <c r="S668" s="233"/>
      <c r="T668" s="234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5" t="s">
        <v>160</v>
      </c>
      <c r="AU668" s="235" t="s">
        <v>86</v>
      </c>
      <c r="AV668" s="13" t="s">
        <v>84</v>
      </c>
      <c r="AW668" s="13" t="s">
        <v>36</v>
      </c>
      <c r="AX668" s="13" t="s">
        <v>76</v>
      </c>
      <c r="AY668" s="235" t="s">
        <v>129</v>
      </c>
    </row>
    <row r="669" s="14" customFormat="1">
      <c r="A669" s="14"/>
      <c r="B669" s="236"/>
      <c r="C669" s="237"/>
      <c r="D669" s="219" t="s">
        <v>160</v>
      </c>
      <c r="E669" s="238" t="s">
        <v>21</v>
      </c>
      <c r="F669" s="239" t="s">
        <v>889</v>
      </c>
      <c r="G669" s="237"/>
      <c r="H669" s="240">
        <v>2.5800000000000001</v>
      </c>
      <c r="I669" s="241"/>
      <c r="J669" s="237"/>
      <c r="K669" s="237"/>
      <c r="L669" s="242"/>
      <c r="M669" s="243"/>
      <c r="N669" s="244"/>
      <c r="O669" s="244"/>
      <c r="P669" s="244"/>
      <c r="Q669" s="244"/>
      <c r="R669" s="244"/>
      <c r="S669" s="244"/>
      <c r="T669" s="24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6" t="s">
        <v>160</v>
      </c>
      <c r="AU669" s="246" t="s">
        <v>86</v>
      </c>
      <c r="AV669" s="14" t="s">
        <v>86</v>
      </c>
      <c r="AW669" s="14" t="s">
        <v>36</v>
      </c>
      <c r="AX669" s="14" t="s">
        <v>76</v>
      </c>
      <c r="AY669" s="246" t="s">
        <v>129</v>
      </c>
    </row>
    <row r="670" s="13" customFormat="1">
      <c r="A670" s="13"/>
      <c r="B670" s="226"/>
      <c r="C670" s="227"/>
      <c r="D670" s="219" t="s">
        <v>160</v>
      </c>
      <c r="E670" s="228" t="s">
        <v>21</v>
      </c>
      <c r="F670" s="229" t="s">
        <v>890</v>
      </c>
      <c r="G670" s="227"/>
      <c r="H670" s="228" t="s">
        <v>21</v>
      </c>
      <c r="I670" s="230"/>
      <c r="J670" s="227"/>
      <c r="K670" s="227"/>
      <c r="L670" s="231"/>
      <c r="M670" s="232"/>
      <c r="N670" s="233"/>
      <c r="O670" s="233"/>
      <c r="P670" s="233"/>
      <c r="Q670" s="233"/>
      <c r="R670" s="233"/>
      <c r="S670" s="233"/>
      <c r="T670" s="23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5" t="s">
        <v>160</v>
      </c>
      <c r="AU670" s="235" t="s">
        <v>86</v>
      </c>
      <c r="AV670" s="13" t="s">
        <v>84</v>
      </c>
      <c r="AW670" s="13" t="s">
        <v>36</v>
      </c>
      <c r="AX670" s="13" t="s">
        <v>76</v>
      </c>
      <c r="AY670" s="235" t="s">
        <v>129</v>
      </c>
    </row>
    <row r="671" s="14" customFormat="1">
      <c r="A671" s="14"/>
      <c r="B671" s="236"/>
      <c r="C671" s="237"/>
      <c r="D671" s="219" t="s">
        <v>160</v>
      </c>
      <c r="E671" s="238" t="s">
        <v>21</v>
      </c>
      <c r="F671" s="239" t="s">
        <v>891</v>
      </c>
      <c r="G671" s="237"/>
      <c r="H671" s="240">
        <v>7.6799999999999997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6" t="s">
        <v>160</v>
      </c>
      <c r="AU671" s="246" t="s">
        <v>86</v>
      </c>
      <c r="AV671" s="14" t="s">
        <v>86</v>
      </c>
      <c r="AW671" s="14" t="s">
        <v>36</v>
      </c>
      <c r="AX671" s="14" t="s">
        <v>76</v>
      </c>
      <c r="AY671" s="246" t="s">
        <v>129</v>
      </c>
    </row>
    <row r="672" s="13" customFormat="1">
      <c r="A672" s="13"/>
      <c r="B672" s="226"/>
      <c r="C672" s="227"/>
      <c r="D672" s="219" t="s">
        <v>160</v>
      </c>
      <c r="E672" s="228" t="s">
        <v>21</v>
      </c>
      <c r="F672" s="229" t="s">
        <v>890</v>
      </c>
      <c r="G672" s="227"/>
      <c r="H672" s="228" t="s">
        <v>21</v>
      </c>
      <c r="I672" s="230"/>
      <c r="J672" s="227"/>
      <c r="K672" s="227"/>
      <c r="L672" s="231"/>
      <c r="M672" s="232"/>
      <c r="N672" s="233"/>
      <c r="O672" s="233"/>
      <c r="P672" s="233"/>
      <c r="Q672" s="233"/>
      <c r="R672" s="233"/>
      <c r="S672" s="233"/>
      <c r="T672" s="234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5" t="s">
        <v>160</v>
      </c>
      <c r="AU672" s="235" t="s">
        <v>86</v>
      </c>
      <c r="AV672" s="13" t="s">
        <v>84</v>
      </c>
      <c r="AW672" s="13" t="s">
        <v>36</v>
      </c>
      <c r="AX672" s="13" t="s">
        <v>76</v>
      </c>
      <c r="AY672" s="235" t="s">
        <v>129</v>
      </c>
    </row>
    <row r="673" s="14" customFormat="1">
      <c r="A673" s="14"/>
      <c r="B673" s="236"/>
      <c r="C673" s="237"/>
      <c r="D673" s="219" t="s">
        <v>160</v>
      </c>
      <c r="E673" s="238" t="s">
        <v>21</v>
      </c>
      <c r="F673" s="239" t="s">
        <v>892</v>
      </c>
      <c r="G673" s="237"/>
      <c r="H673" s="240">
        <v>7.9800000000000004</v>
      </c>
      <c r="I673" s="241"/>
      <c r="J673" s="237"/>
      <c r="K673" s="237"/>
      <c r="L673" s="242"/>
      <c r="M673" s="243"/>
      <c r="N673" s="244"/>
      <c r="O673" s="244"/>
      <c r="P673" s="244"/>
      <c r="Q673" s="244"/>
      <c r="R673" s="244"/>
      <c r="S673" s="244"/>
      <c r="T673" s="245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46" t="s">
        <v>160</v>
      </c>
      <c r="AU673" s="246" t="s">
        <v>86</v>
      </c>
      <c r="AV673" s="14" t="s">
        <v>86</v>
      </c>
      <c r="AW673" s="14" t="s">
        <v>36</v>
      </c>
      <c r="AX673" s="14" t="s">
        <v>76</v>
      </c>
      <c r="AY673" s="246" t="s">
        <v>129</v>
      </c>
    </row>
    <row r="674" s="13" customFormat="1">
      <c r="A674" s="13"/>
      <c r="B674" s="226"/>
      <c r="C674" s="227"/>
      <c r="D674" s="219" t="s">
        <v>160</v>
      </c>
      <c r="E674" s="228" t="s">
        <v>21</v>
      </c>
      <c r="F674" s="229" t="s">
        <v>171</v>
      </c>
      <c r="G674" s="227"/>
      <c r="H674" s="228" t="s">
        <v>21</v>
      </c>
      <c r="I674" s="230"/>
      <c r="J674" s="227"/>
      <c r="K674" s="227"/>
      <c r="L674" s="231"/>
      <c r="M674" s="232"/>
      <c r="N674" s="233"/>
      <c r="O674" s="233"/>
      <c r="P674" s="233"/>
      <c r="Q674" s="233"/>
      <c r="R674" s="233"/>
      <c r="S674" s="233"/>
      <c r="T674" s="23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5" t="s">
        <v>160</v>
      </c>
      <c r="AU674" s="235" t="s">
        <v>86</v>
      </c>
      <c r="AV674" s="13" t="s">
        <v>84</v>
      </c>
      <c r="AW674" s="13" t="s">
        <v>36</v>
      </c>
      <c r="AX674" s="13" t="s">
        <v>76</v>
      </c>
      <c r="AY674" s="235" t="s">
        <v>129</v>
      </c>
    </row>
    <row r="675" s="14" customFormat="1">
      <c r="A675" s="14"/>
      <c r="B675" s="236"/>
      <c r="C675" s="237"/>
      <c r="D675" s="219" t="s">
        <v>160</v>
      </c>
      <c r="E675" s="238" t="s">
        <v>21</v>
      </c>
      <c r="F675" s="239" t="s">
        <v>180</v>
      </c>
      <c r="G675" s="237"/>
      <c r="H675" s="240">
        <v>1.26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46" t="s">
        <v>160</v>
      </c>
      <c r="AU675" s="246" t="s">
        <v>86</v>
      </c>
      <c r="AV675" s="14" t="s">
        <v>86</v>
      </c>
      <c r="AW675" s="14" t="s">
        <v>36</v>
      </c>
      <c r="AX675" s="14" t="s">
        <v>76</v>
      </c>
      <c r="AY675" s="246" t="s">
        <v>129</v>
      </c>
    </row>
    <row r="676" s="13" customFormat="1">
      <c r="A676" s="13"/>
      <c r="B676" s="226"/>
      <c r="C676" s="227"/>
      <c r="D676" s="219" t="s">
        <v>160</v>
      </c>
      <c r="E676" s="228" t="s">
        <v>21</v>
      </c>
      <c r="F676" s="229" t="s">
        <v>177</v>
      </c>
      <c r="G676" s="227"/>
      <c r="H676" s="228" t="s">
        <v>21</v>
      </c>
      <c r="I676" s="230"/>
      <c r="J676" s="227"/>
      <c r="K676" s="227"/>
      <c r="L676" s="231"/>
      <c r="M676" s="232"/>
      <c r="N676" s="233"/>
      <c r="O676" s="233"/>
      <c r="P676" s="233"/>
      <c r="Q676" s="233"/>
      <c r="R676" s="233"/>
      <c r="S676" s="233"/>
      <c r="T676" s="23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5" t="s">
        <v>160</v>
      </c>
      <c r="AU676" s="235" t="s">
        <v>86</v>
      </c>
      <c r="AV676" s="13" t="s">
        <v>84</v>
      </c>
      <c r="AW676" s="13" t="s">
        <v>36</v>
      </c>
      <c r="AX676" s="13" t="s">
        <v>76</v>
      </c>
      <c r="AY676" s="235" t="s">
        <v>129</v>
      </c>
    </row>
    <row r="677" s="14" customFormat="1">
      <c r="A677" s="14"/>
      <c r="B677" s="236"/>
      <c r="C677" s="237"/>
      <c r="D677" s="219" t="s">
        <v>160</v>
      </c>
      <c r="E677" s="238" t="s">
        <v>21</v>
      </c>
      <c r="F677" s="239" t="s">
        <v>178</v>
      </c>
      <c r="G677" s="237"/>
      <c r="H677" s="240">
        <v>7.0199999999999996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6" t="s">
        <v>160</v>
      </c>
      <c r="AU677" s="246" t="s">
        <v>86</v>
      </c>
      <c r="AV677" s="14" t="s">
        <v>86</v>
      </c>
      <c r="AW677" s="14" t="s">
        <v>36</v>
      </c>
      <c r="AX677" s="14" t="s">
        <v>76</v>
      </c>
      <c r="AY677" s="246" t="s">
        <v>129</v>
      </c>
    </row>
    <row r="678" s="13" customFormat="1">
      <c r="A678" s="13"/>
      <c r="B678" s="226"/>
      <c r="C678" s="227"/>
      <c r="D678" s="219" t="s">
        <v>160</v>
      </c>
      <c r="E678" s="228" t="s">
        <v>21</v>
      </c>
      <c r="F678" s="229" t="s">
        <v>893</v>
      </c>
      <c r="G678" s="227"/>
      <c r="H678" s="228" t="s">
        <v>21</v>
      </c>
      <c r="I678" s="230"/>
      <c r="J678" s="227"/>
      <c r="K678" s="227"/>
      <c r="L678" s="231"/>
      <c r="M678" s="232"/>
      <c r="N678" s="233"/>
      <c r="O678" s="233"/>
      <c r="P678" s="233"/>
      <c r="Q678" s="233"/>
      <c r="R678" s="233"/>
      <c r="S678" s="233"/>
      <c r="T678" s="23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5" t="s">
        <v>160</v>
      </c>
      <c r="AU678" s="235" t="s">
        <v>86</v>
      </c>
      <c r="AV678" s="13" t="s">
        <v>84</v>
      </c>
      <c r="AW678" s="13" t="s">
        <v>36</v>
      </c>
      <c r="AX678" s="13" t="s">
        <v>76</v>
      </c>
      <c r="AY678" s="235" t="s">
        <v>129</v>
      </c>
    </row>
    <row r="679" s="14" customFormat="1">
      <c r="A679" s="14"/>
      <c r="B679" s="236"/>
      <c r="C679" s="237"/>
      <c r="D679" s="219" t="s">
        <v>160</v>
      </c>
      <c r="E679" s="238" t="s">
        <v>21</v>
      </c>
      <c r="F679" s="239" t="s">
        <v>894</v>
      </c>
      <c r="G679" s="237"/>
      <c r="H679" s="240">
        <v>22.66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6" t="s">
        <v>160</v>
      </c>
      <c r="AU679" s="246" t="s">
        <v>86</v>
      </c>
      <c r="AV679" s="14" t="s">
        <v>86</v>
      </c>
      <c r="AW679" s="14" t="s">
        <v>36</v>
      </c>
      <c r="AX679" s="14" t="s">
        <v>76</v>
      </c>
      <c r="AY679" s="246" t="s">
        <v>129</v>
      </c>
    </row>
    <row r="680" s="15" customFormat="1">
      <c r="A680" s="15"/>
      <c r="B680" s="247"/>
      <c r="C680" s="248"/>
      <c r="D680" s="219" t="s">
        <v>160</v>
      </c>
      <c r="E680" s="249" t="s">
        <v>21</v>
      </c>
      <c r="F680" s="250" t="s">
        <v>181</v>
      </c>
      <c r="G680" s="248"/>
      <c r="H680" s="251">
        <v>341.49000000000001</v>
      </c>
      <c r="I680" s="252"/>
      <c r="J680" s="248"/>
      <c r="K680" s="248"/>
      <c r="L680" s="253"/>
      <c r="M680" s="270"/>
      <c r="N680" s="271"/>
      <c r="O680" s="271"/>
      <c r="P680" s="271"/>
      <c r="Q680" s="271"/>
      <c r="R680" s="271"/>
      <c r="S680" s="271"/>
      <c r="T680" s="272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57" t="s">
        <v>160</v>
      </c>
      <c r="AU680" s="257" t="s">
        <v>86</v>
      </c>
      <c r="AV680" s="15" t="s">
        <v>137</v>
      </c>
      <c r="AW680" s="15" t="s">
        <v>36</v>
      </c>
      <c r="AX680" s="15" t="s">
        <v>84</v>
      </c>
      <c r="AY680" s="257" t="s">
        <v>129</v>
      </c>
    </row>
    <row r="681" s="2" customFormat="1" ht="6.96" customHeight="1">
      <c r="A681" s="40"/>
      <c r="B681" s="61"/>
      <c r="C681" s="62"/>
      <c r="D681" s="62"/>
      <c r="E681" s="62"/>
      <c r="F681" s="62"/>
      <c r="G681" s="62"/>
      <c r="H681" s="62"/>
      <c r="I681" s="62"/>
      <c r="J681" s="62"/>
      <c r="K681" s="62"/>
      <c r="L681" s="46"/>
      <c r="M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</row>
  </sheetData>
  <sheetProtection sheet="1" autoFilter="0" formatColumns="0" formatRows="0" objects="1" scenarios="1" spinCount="100000" saltValue="c6TYAee897hpGscOR0qo419KWCdJwIzPzz9aRgLsarshwnu978NcBjU3Pp98Uez0sbGq1DYzyY6t9rQqAr/c8Q==" hashValue="8nxOlkl4HbRx2/VwulY/FsrGQKLVsDqfqAxVgjUyHev5lfSY93ZzM32NjUfrgNx2Zd7uAaJ4hB2vXx+pRYz77w==" algorithmName="SHA-512" password="CC35"/>
  <autoFilter ref="C86:K68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949121111"/>
    <hyperlink ref="F95" r:id="rId2" display="https://podminky.urs.cz/item/CS_URS_2025_01/949121211"/>
    <hyperlink ref="F100" r:id="rId3" display="https://podminky.urs.cz/item/CS_URS_2025_01/949121811"/>
    <hyperlink ref="F103" r:id="rId4" display="https://podminky.urs.cz/item/CS_URS_2025_01/952901114"/>
    <hyperlink ref="F154" r:id="rId5" display="https://podminky.urs.cz/item/CS_URS_2025_01/997013213"/>
    <hyperlink ref="F157" r:id="rId6" display="https://podminky.urs.cz/item/CS_URS_2025_01/997013219"/>
    <hyperlink ref="F160" r:id="rId7" display="https://podminky.urs.cz/item/CS_URS_2025_01/997013501"/>
    <hyperlink ref="F163" r:id="rId8" display="https://podminky.urs.cz/item/CS_URS_2025_01/997013509"/>
    <hyperlink ref="F371" r:id="rId9" display="https://podminky.urs.cz/item/CS_URS_2025_01/763131431"/>
    <hyperlink ref="F421" r:id="rId10" display="https://podminky.urs.cz/item/CS_URS_2025_01/763131714"/>
    <hyperlink ref="F471" r:id="rId11" display="https://podminky.urs.cz/item/CS_URS_2025_01/763131761"/>
    <hyperlink ref="F521" r:id="rId12" display="https://podminky.urs.cz/item/CS_URS_2025_01/763131766"/>
    <hyperlink ref="F571" r:id="rId13" display="https://podminky.urs.cz/item/CS_URS_2025_01/763171413"/>
    <hyperlink ref="F576" r:id="rId14" display="https://podminky.urs.cz/item/CS_URS_2025_01/763797101"/>
    <hyperlink ref="F626" r:id="rId15" display="https://podminky.urs.cz/item/CS_URS_2025_01/998763332"/>
    <hyperlink ref="F629" r:id="rId16" display="https://podminky.urs.cz/item/CS_URS_2025_01/998763339"/>
    <hyperlink ref="F633" r:id="rId17" display="https://podminky.urs.cz/item/CS_URS_2025_01/7675818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.667969" style="1" customWidth="1"/>
    <col min="13" max="13" width="10.83203" style="1" customWidth="1"/>
    <col min="15" max="15" width="14.16016" style="1" customWidth="1"/>
    <col min="16" max="16" width="14.16016" style="1" customWidth="1"/>
    <col min="17" max="17" width="14.16016" style="1" customWidth="1"/>
    <col min="18" max="18" width="14.16016" style="1" customWidth="1"/>
    <col min="19" max="19" width="14.16016" style="1" customWidth="1"/>
    <col min="20" max="20" width="14.16016" style="1" customWidth="1"/>
    <col min="21" max="21" width="16.33203" style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86</v>
      </c>
    </row>
    <row r="4" s="1" customFormat="1" ht="24.96" customHeight="1">
      <c r="B4" s="22"/>
      <c r="D4" s="132" t="s">
        <v>96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zakázky'!K6</f>
        <v>Středisko Zdravotnické záchranné služby v Klatovech - výměna rozvodů ÚT + EI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1198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21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zakázky'!AN8</f>
        <v>10. 2. 2025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31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32</v>
      </c>
      <c r="E17" s="40"/>
      <c r="F17" s="40"/>
      <c r="G17" s="40"/>
      <c r="H17" s="40"/>
      <c r="I17" s="134" t="s">
        <v>27</v>
      </c>
      <c r="J17" s="35" t="str">
        <f>'Rekapitulace zakázky'!AN13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zakázky'!E14</f>
        <v>Vyplň údaj</v>
      </c>
      <c r="F18" s="138"/>
      <c r="G18" s="138"/>
      <c r="H18" s="138"/>
      <c r="I18" s="134" t="s">
        <v>30</v>
      </c>
      <c r="J18" s="35" t="str">
        <f>'Rekapitulace zakázky'!AN14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34</v>
      </c>
      <c r="E20" s="40"/>
      <c r="F20" s="40"/>
      <c r="G20" s="40"/>
      <c r="H20" s="40"/>
      <c r="I20" s="134" t="s">
        <v>27</v>
      </c>
      <c r="J20" s="138" t="str">
        <f>IF('Rekapitulace zakázky'!AN16="","",'Rekapitulace zakázky'!AN16)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zakázky'!E17="","",'Rekapitulace zakázky'!E17)</f>
        <v xml:space="preserve"> </v>
      </c>
      <c r="F21" s="40"/>
      <c r="G21" s="40"/>
      <c r="H21" s="40"/>
      <c r="I21" s="134" t="s">
        <v>30</v>
      </c>
      <c r="J21" s="138" t="str">
        <f>IF('Rekapitulace zakázky'!AN17="","",'Rekapitulace zakázky'!AN17)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37</v>
      </c>
      <c r="E23" s="40"/>
      <c r="F23" s="40"/>
      <c r="G23" s="40"/>
      <c r="H23" s="40"/>
      <c r="I23" s="134" t="s">
        <v>27</v>
      </c>
      <c r="J23" s="138" t="s">
        <v>38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39</v>
      </c>
      <c r="F24" s="40"/>
      <c r="G24" s="40"/>
      <c r="H24" s="40"/>
      <c r="I24" s="134" t="s">
        <v>30</v>
      </c>
      <c r="J24" s="138" t="s">
        <v>21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40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21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42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44</v>
      </c>
      <c r="G32" s="40"/>
      <c r="H32" s="40"/>
      <c r="I32" s="147" t="s">
        <v>43</v>
      </c>
      <c r="J32" s="147" t="s">
        <v>45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46</v>
      </c>
      <c r="E33" s="134" t="s">
        <v>47</v>
      </c>
      <c r="F33" s="149">
        <f>ROUND((SUM(BE84:BE107)),  2)</f>
        <v>0</v>
      </c>
      <c r="G33" s="40"/>
      <c r="H33" s="40"/>
      <c r="I33" s="150">
        <v>0.20999999999999999</v>
      </c>
      <c r="J33" s="149">
        <f>ROUND(((SUM(BE84:BE107))*I33),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48</v>
      </c>
      <c r="F34" s="149">
        <f>ROUND((SUM(BF84:BF107)),  2)</f>
        <v>0</v>
      </c>
      <c r="G34" s="40"/>
      <c r="H34" s="40"/>
      <c r="I34" s="150">
        <v>0.12</v>
      </c>
      <c r="J34" s="149">
        <f>ROUND(((SUM(BF84:BF107))*I34),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49</v>
      </c>
      <c r="F35" s="149">
        <f>ROUND((SUM(BG84:BG107)),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50</v>
      </c>
      <c r="F36" s="149">
        <f>ROUND((SUM(BH84:BH107)),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51</v>
      </c>
      <c r="F37" s="149">
        <f>ROUND((SUM(BI84:BI107)),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52</v>
      </c>
      <c r="E39" s="153"/>
      <c r="F39" s="153"/>
      <c r="G39" s="154" t="s">
        <v>53</v>
      </c>
      <c r="H39" s="155" t="s">
        <v>54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Středisko Zdravotnické záchranné služby v Klatovech - výměna rozvodů ÚT + EI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004 -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>Klatovy</v>
      </c>
      <c r="G52" s="42"/>
      <c r="H52" s="42"/>
      <c r="I52" s="34" t="s">
        <v>24</v>
      </c>
      <c r="J52" s="74" t="str">
        <f>IF(J12="","",J12)</f>
        <v>10. 2. 2025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ZZSPK, Klatovská 2960/200i, 301 00 Plzeň</v>
      </c>
      <c r="G54" s="42"/>
      <c r="H54" s="42"/>
      <c r="I54" s="34" t="s">
        <v>34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32</v>
      </c>
      <c r="D55" s="42"/>
      <c r="E55" s="42"/>
      <c r="F55" s="29" t="str">
        <f>IF(E18="","",E18)</f>
        <v>Vyplň údaj</v>
      </c>
      <c r="G55" s="42"/>
      <c r="H55" s="42"/>
      <c r="I55" s="34" t="s">
        <v>37</v>
      </c>
      <c r="J55" s="38" t="str">
        <f>E24</f>
        <v>Ing. Jiří Červený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100</v>
      </c>
      <c r="D57" s="164"/>
      <c r="E57" s="164"/>
      <c r="F57" s="164"/>
      <c r="G57" s="164"/>
      <c r="H57" s="164"/>
      <c r="I57" s="164"/>
      <c r="J57" s="165" t="s">
        <v>101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74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102</v>
      </c>
    </row>
    <row r="60" s="9" customFormat="1" ht="24.96" customHeight="1">
      <c r="A60" s="9"/>
      <c r="B60" s="167"/>
      <c r="C60" s="168"/>
      <c r="D60" s="169" t="s">
        <v>1199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1200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1201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1202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1203</v>
      </c>
      <c r="E64" s="176"/>
      <c r="F64" s="176"/>
      <c r="G64" s="176"/>
      <c r="H64" s="176"/>
      <c r="I64" s="176"/>
      <c r="J64" s="177">
        <f>J104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114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Středisko Zdravotnické záchranné služby v Klatovech - výměna rozvodů ÚT + EI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97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004 - VRN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22</v>
      </c>
      <c r="D78" s="42"/>
      <c r="E78" s="42"/>
      <c r="F78" s="29" t="str">
        <f>F12</f>
        <v>Klatovy</v>
      </c>
      <c r="G78" s="42"/>
      <c r="H78" s="42"/>
      <c r="I78" s="34" t="s">
        <v>24</v>
      </c>
      <c r="J78" s="74" t="str">
        <f>IF(J12="","",J12)</f>
        <v>10. 2. 2025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26</v>
      </c>
      <c r="D80" s="42"/>
      <c r="E80" s="42"/>
      <c r="F80" s="29" t="str">
        <f>E15</f>
        <v>ZZSPK, Klatovská 2960/200i, 301 00 Plzeň</v>
      </c>
      <c r="G80" s="42"/>
      <c r="H80" s="42"/>
      <c r="I80" s="34" t="s">
        <v>34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32</v>
      </c>
      <c r="D81" s="42"/>
      <c r="E81" s="42"/>
      <c r="F81" s="29" t="str">
        <f>IF(E18="","",E18)</f>
        <v>Vyplň údaj</v>
      </c>
      <c r="G81" s="42"/>
      <c r="H81" s="42"/>
      <c r="I81" s="34" t="s">
        <v>37</v>
      </c>
      <c r="J81" s="38" t="str">
        <f>E24</f>
        <v>Ing. Jiří Červený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115</v>
      </c>
      <c r="D83" s="182" t="s">
        <v>61</v>
      </c>
      <c r="E83" s="182" t="s">
        <v>57</v>
      </c>
      <c r="F83" s="182" t="s">
        <v>58</v>
      </c>
      <c r="G83" s="182" t="s">
        <v>116</v>
      </c>
      <c r="H83" s="182" t="s">
        <v>117</v>
      </c>
      <c r="I83" s="182" t="s">
        <v>118</v>
      </c>
      <c r="J83" s="182" t="s">
        <v>101</v>
      </c>
      <c r="K83" s="183" t="s">
        <v>119</v>
      </c>
      <c r="L83" s="184"/>
      <c r="M83" s="94" t="s">
        <v>21</v>
      </c>
      <c r="N83" s="95" t="s">
        <v>46</v>
      </c>
      <c r="O83" s="95" t="s">
        <v>120</v>
      </c>
      <c r="P83" s="95" t="s">
        <v>121</v>
      </c>
      <c r="Q83" s="95" t="s">
        <v>122</v>
      </c>
      <c r="R83" s="95" t="s">
        <v>123</v>
      </c>
      <c r="S83" s="95" t="s">
        <v>124</v>
      </c>
      <c r="T83" s="96" t="s">
        <v>125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126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75</v>
      </c>
      <c r="AU84" s="19" t="s">
        <v>102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75</v>
      </c>
      <c r="E85" s="193" t="s">
        <v>94</v>
      </c>
      <c r="F85" s="193" t="s">
        <v>1204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P86+P90+P94+P104</f>
        <v>0</v>
      </c>
      <c r="Q85" s="198"/>
      <c r="R85" s="199">
        <f>R86+R90+R94+R104</f>
        <v>0</v>
      </c>
      <c r="S85" s="198"/>
      <c r="T85" s="200">
        <f>T86+T90+T94+T104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184</v>
      </c>
      <c r="AT85" s="202" t="s">
        <v>75</v>
      </c>
      <c r="AU85" s="202" t="s">
        <v>76</v>
      </c>
      <c r="AY85" s="201" t="s">
        <v>129</v>
      </c>
      <c r="BK85" s="203">
        <f>BK86+BK90+BK94+BK104</f>
        <v>0</v>
      </c>
    </row>
    <row r="86" s="12" customFormat="1" ht="22.8" customHeight="1">
      <c r="A86" s="12"/>
      <c r="B86" s="190"/>
      <c r="C86" s="191"/>
      <c r="D86" s="192" t="s">
        <v>75</v>
      </c>
      <c r="E86" s="204" t="s">
        <v>1205</v>
      </c>
      <c r="F86" s="204" t="s">
        <v>1206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184</v>
      </c>
      <c r="AT86" s="202" t="s">
        <v>75</v>
      </c>
      <c r="AU86" s="202" t="s">
        <v>84</v>
      </c>
      <c r="AY86" s="201" t="s">
        <v>129</v>
      </c>
      <c r="BK86" s="203">
        <f>SUM(BK87:BK89)</f>
        <v>0</v>
      </c>
    </row>
    <row r="87" s="2" customFormat="1" ht="16.5" customHeight="1">
      <c r="A87" s="40"/>
      <c r="B87" s="41"/>
      <c r="C87" s="206" t="s">
        <v>84</v>
      </c>
      <c r="D87" s="206" t="s">
        <v>132</v>
      </c>
      <c r="E87" s="207" t="s">
        <v>1207</v>
      </c>
      <c r="F87" s="208" t="s">
        <v>1208</v>
      </c>
      <c r="G87" s="209" t="s">
        <v>1209</v>
      </c>
      <c r="H87" s="210">
        <v>1</v>
      </c>
      <c r="I87" s="211"/>
      <c r="J87" s="212">
        <f>ROUND(I87*H87,2)</f>
        <v>0</v>
      </c>
      <c r="K87" s="208" t="s">
        <v>136</v>
      </c>
      <c r="L87" s="46"/>
      <c r="M87" s="213" t="s">
        <v>21</v>
      </c>
      <c r="N87" s="214" t="s">
        <v>47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1210</v>
      </c>
      <c r="AT87" s="217" t="s">
        <v>132</v>
      </c>
      <c r="AU87" s="217" t="s">
        <v>86</v>
      </c>
      <c r="AY87" s="19" t="s">
        <v>129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84</v>
      </c>
      <c r="BK87" s="218">
        <f>ROUND(I87*H87,2)</f>
        <v>0</v>
      </c>
      <c r="BL87" s="19" t="s">
        <v>1210</v>
      </c>
      <c r="BM87" s="217" t="s">
        <v>1211</v>
      </c>
    </row>
    <row r="88" s="2" customFormat="1">
      <c r="A88" s="40"/>
      <c r="B88" s="41"/>
      <c r="C88" s="42"/>
      <c r="D88" s="219" t="s">
        <v>139</v>
      </c>
      <c r="E88" s="42"/>
      <c r="F88" s="220" t="s">
        <v>1208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139</v>
      </c>
      <c r="AU88" s="19" t="s">
        <v>86</v>
      </c>
    </row>
    <row r="89" s="2" customFormat="1">
      <c r="A89" s="40"/>
      <c r="B89" s="41"/>
      <c r="C89" s="42"/>
      <c r="D89" s="224" t="s">
        <v>141</v>
      </c>
      <c r="E89" s="42"/>
      <c r="F89" s="225" t="s">
        <v>1212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141</v>
      </c>
      <c r="AU89" s="19" t="s">
        <v>86</v>
      </c>
    </row>
    <row r="90" s="12" customFormat="1" ht="22.8" customHeight="1">
      <c r="A90" s="12"/>
      <c r="B90" s="190"/>
      <c r="C90" s="191"/>
      <c r="D90" s="192" t="s">
        <v>75</v>
      </c>
      <c r="E90" s="204" t="s">
        <v>1213</v>
      </c>
      <c r="F90" s="204" t="s">
        <v>1214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SUM(P91:P93)</f>
        <v>0</v>
      </c>
      <c r="Q90" s="198"/>
      <c r="R90" s="199">
        <f>SUM(R91:R93)</f>
        <v>0</v>
      </c>
      <c r="S90" s="198"/>
      <c r="T90" s="20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184</v>
      </c>
      <c r="AT90" s="202" t="s">
        <v>75</v>
      </c>
      <c r="AU90" s="202" t="s">
        <v>84</v>
      </c>
      <c r="AY90" s="201" t="s">
        <v>129</v>
      </c>
      <c r="BK90" s="203">
        <f>SUM(BK91:BK93)</f>
        <v>0</v>
      </c>
    </row>
    <row r="91" s="2" customFormat="1" ht="16.5" customHeight="1">
      <c r="A91" s="40"/>
      <c r="B91" s="41"/>
      <c r="C91" s="206" t="s">
        <v>86</v>
      </c>
      <c r="D91" s="206" t="s">
        <v>132</v>
      </c>
      <c r="E91" s="207" t="s">
        <v>1215</v>
      </c>
      <c r="F91" s="208" t="s">
        <v>1216</v>
      </c>
      <c r="G91" s="209" t="s">
        <v>1209</v>
      </c>
      <c r="H91" s="210">
        <v>1</v>
      </c>
      <c r="I91" s="211"/>
      <c r="J91" s="212">
        <f>ROUND(I91*H91,2)</f>
        <v>0</v>
      </c>
      <c r="K91" s="208" t="s">
        <v>136</v>
      </c>
      <c r="L91" s="46"/>
      <c r="M91" s="213" t="s">
        <v>21</v>
      </c>
      <c r="N91" s="214" t="s">
        <v>47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1210</v>
      </c>
      <c r="AT91" s="217" t="s">
        <v>132</v>
      </c>
      <c r="AU91" s="217" t="s">
        <v>86</v>
      </c>
      <c r="AY91" s="19" t="s">
        <v>129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84</v>
      </c>
      <c r="BK91" s="218">
        <f>ROUND(I91*H91,2)</f>
        <v>0</v>
      </c>
      <c r="BL91" s="19" t="s">
        <v>1210</v>
      </c>
      <c r="BM91" s="217" t="s">
        <v>1217</v>
      </c>
    </row>
    <row r="92" s="2" customFormat="1">
      <c r="A92" s="40"/>
      <c r="B92" s="41"/>
      <c r="C92" s="42"/>
      <c r="D92" s="219" t="s">
        <v>139</v>
      </c>
      <c r="E92" s="42"/>
      <c r="F92" s="220" t="s">
        <v>1216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139</v>
      </c>
      <c r="AU92" s="19" t="s">
        <v>86</v>
      </c>
    </row>
    <row r="93" s="2" customFormat="1">
      <c r="A93" s="40"/>
      <c r="B93" s="41"/>
      <c r="C93" s="42"/>
      <c r="D93" s="224" t="s">
        <v>141</v>
      </c>
      <c r="E93" s="42"/>
      <c r="F93" s="225" t="s">
        <v>1218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86</v>
      </c>
    </row>
    <row r="94" s="12" customFormat="1" ht="22.8" customHeight="1">
      <c r="A94" s="12"/>
      <c r="B94" s="190"/>
      <c r="C94" s="191"/>
      <c r="D94" s="192" t="s">
        <v>75</v>
      </c>
      <c r="E94" s="204" t="s">
        <v>1219</v>
      </c>
      <c r="F94" s="204" t="s">
        <v>1220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SUM(P95:P103)</f>
        <v>0</v>
      </c>
      <c r="Q94" s="198"/>
      <c r="R94" s="199">
        <f>SUM(R95:R103)</f>
        <v>0</v>
      </c>
      <c r="S94" s="198"/>
      <c r="T94" s="200">
        <f>SUM(T95:T103)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184</v>
      </c>
      <c r="AT94" s="202" t="s">
        <v>75</v>
      </c>
      <c r="AU94" s="202" t="s">
        <v>84</v>
      </c>
      <c r="AY94" s="201" t="s">
        <v>129</v>
      </c>
      <c r="BK94" s="203">
        <f>SUM(BK95:BK103)</f>
        <v>0</v>
      </c>
    </row>
    <row r="95" s="2" customFormat="1" ht="16.5" customHeight="1">
      <c r="A95" s="40"/>
      <c r="B95" s="41"/>
      <c r="C95" s="206" t="s">
        <v>148</v>
      </c>
      <c r="D95" s="206" t="s">
        <v>132</v>
      </c>
      <c r="E95" s="207" t="s">
        <v>1221</v>
      </c>
      <c r="F95" s="208" t="s">
        <v>1222</v>
      </c>
      <c r="G95" s="209" t="s">
        <v>1209</v>
      </c>
      <c r="H95" s="210">
        <v>1</v>
      </c>
      <c r="I95" s="211"/>
      <c r="J95" s="212">
        <f>ROUND(I95*H95,2)</f>
        <v>0</v>
      </c>
      <c r="K95" s="208" t="s">
        <v>136</v>
      </c>
      <c r="L95" s="46"/>
      <c r="M95" s="213" t="s">
        <v>21</v>
      </c>
      <c r="N95" s="214" t="s">
        <v>47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1210</v>
      </c>
      <c r="AT95" s="217" t="s">
        <v>132</v>
      </c>
      <c r="AU95" s="217" t="s">
        <v>86</v>
      </c>
      <c r="AY95" s="19" t="s">
        <v>129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84</v>
      </c>
      <c r="BK95" s="218">
        <f>ROUND(I95*H95,2)</f>
        <v>0</v>
      </c>
      <c r="BL95" s="19" t="s">
        <v>1210</v>
      </c>
      <c r="BM95" s="217" t="s">
        <v>1223</v>
      </c>
    </row>
    <row r="96" s="2" customFormat="1">
      <c r="A96" s="40"/>
      <c r="B96" s="41"/>
      <c r="C96" s="42"/>
      <c r="D96" s="219" t="s">
        <v>139</v>
      </c>
      <c r="E96" s="42"/>
      <c r="F96" s="220" t="s">
        <v>1222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139</v>
      </c>
      <c r="AU96" s="19" t="s">
        <v>86</v>
      </c>
    </row>
    <row r="97" s="2" customFormat="1">
      <c r="A97" s="40"/>
      <c r="B97" s="41"/>
      <c r="C97" s="42"/>
      <c r="D97" s="224" t="s">
        <v>141</v>
      </c>
      <c r="E97" s="42"/>
      <c r="F97" s="225" t="s">
        <v>1224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86</v>
      </c>
    </row>
    <row r="98" s="2" customFormat="1" ht="16.5" customHeight="1">
      <c r="A98" s="40"/>
      <c r="B98" s="41"/>
      <c r="C98" s="206" t="s">
        <v>137</v>
      </c>
      <c r="D98" s="206" t="s">
        <v>132</v>
      </c>
      <c r="E98" s="207" t="s">
        <v>1225</v>
      </c>
      <c r="F98" s="208" t="s">
        <v>1226</v>
      </c>
      <c r="G98" s="209" t="s">
        <v>1209</v>
      </c>
      <c r="H98" s="210">
        <v>1</v>
      </c>
      <c r="I98" s="211"/>
      <c r="J98" s="212">
        <f>ROUND(I98*H98,2)</f>
        <v>0</v>
      </c>
      <c r="K98" s="208" t="s">
        <v>136</v>
      </c>
      <c r="L98" s="46"/>
      <c r="M98" s="213" t="s">
        <v>21</v>
      </c>
      <c r="N98" s="214" t="s">
        <v>47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1210</v>
      </c>
      <c r="AT98" s="217" t="s">
        <v>132</v>
      </c>
      <c r="AU98" s="217" t="s">
        <v>86</v>
      </c>
      <c r="AY98" s="19" t="s">
        <v>129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84</v>
      </c>
      <c r="BK98" s="218">
        <f>ROUND(I98*H98,2)</f>
        <v>0</v>
      </c>
      <c r="BL98" s="19" t="s">
        <v>1210</v>
      </c>
      <c r="BM98" s="217" t="s">
        <v>1227</v>
      </c>
    </row>
    <row r="99" s="2" customFormat="1">
      <c r="A99" s="40"/>
      <c r="B99" s="41"/>
      <c r="C99" s="42"/>
      <c r="D99" s="219" t="s">
        <v>139</v>
      </c>
      <c r="E99" s="42"/>
      <c r="F99" s="220" t="s">
        <v>1226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139</v>
      </c>
      <c r="AU99" s="19" t="s">
        <v>86</v>
      </c>
    </row>
    <row r="100" s="2" customFormat="1">
      <c r="A100" s="40"/>
      <c r="B100" s="41"/>
      <c r="C100" s="42"/>
      <c r="D100" s="224" t="s">
        <v>141</v>
      </c>
      <c r="E100" s="42"/>
      <c r="F100" s="225" t="s">
        <v>1228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86</v>
      </c>
    </row>
    <row r="101" s="2" customFormat="1" ht="16.5" customHeight="1">
      <c r="A101" s="40"/>
      <c r="B101" s="41"/>
      <c r="C101" s="206" t="s">
        <v>184</v>
      </c>
      <c r="D101" s="206" t="s">
        <v>132</v>
      </c>
      <c r="E101" s="207" t="s">
        <v>1229</v>
      </c>
      <c r="F101" s="208" t="s">
        <v>1230</v>
      </c>
      <c r="G101" s="209" t="s">
        <v>1209</v>
      </c>
      <c r="H101" s="210">
        <v>1</v>
      </c>
      <c r="I101" s="211"/>
      <c r="J101" s="212">
        <f>ROUND(I101*H101,2)</f>
        <v>0</v>
      </c>
      <c r="K101" s="208" t="s">
        <v>136</v>
      </c>
      <c r="L101" s="46"/>
      <c r="M101" s="213" t="s">
        <v>21</v>
      </c>
      <c r="N101" s="214" t="s">
        <v>47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1210</v>
      </c>
      <c r="AT101" s="217" t="s">
        <v>132</v>
      </c>
      <c r="AU101" s="217" t="s">
        <v>86</v>
      </c>
      <c r="AY101" s="19" t="s">
        <v>129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84</v>
      </c>
      <c r="BK101" s="218">
        <f>ROUND(I101*H101,2)</f>
        <v>0</v>
      </c>
      <c r="BL101" s="19" t="s">
        <v>1210</v>
      </c>
      <c r="BM101" s="217" t="s">
        <v>1231</v>
      </c>
    </row>
    <row r="102" s="2" customFormat="1">
      <c r="A102" s="40"/>
      <c r="B102" s="41"/>
      <c r="C102" s="42"/>
      <c r="D102" s="219" t="s">
        <v>139</v>
      </c>
      <c r="E102" s="42"/>
      <c r="F102" s="220" t="s">
        <v>1230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139</v>
      </c>
      <c r="AU102" s="19" t="s">
        <v>86</v>
      </c>
    </row>
    <row r="103" s="2" customFormat="1">
      <c r="A103" s="40"/>
      <c r="B103" s="41"/>
      <c r="C103" s="42"/>
      <c r="D103" s="224" t="s">
        <v>141</v>
      </c>
      <c r="E103" s="42"/>
      <c r="F103" s="225" t="s">
        <v>1232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86</v>
      </c>
    </row>
    <row r="104" s="12" customFormat="1" ht="22.8" customHeight="1">
      <c r="A104" s="12"/>
      <c r="B104" s="190"/>
      <c r="C104" s="191"/>
      <c r="D104" s="192" t="s">
        <v>75</v>
      </c>
      <c r="E104" s="204" t="s">
        <v>1233</v>
      </c>
      <c r="F104" s="204" t="s">
        <v>1234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f>SUM(P105:P107)</f>
        <v>0</v>
      </c>
      <c r="Q104" s="198"/>
      <c r="R104" s="199">
        <f>SUM(R105:R107)</f>
        <v>0</v>
      </c>
      <c r="S104" s="198"/>
      <c r="T104" s="200">
        <f>SUM(T105:T107)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184</v>
      </c>
      <c r="AT104" s="202" t="s">
        <v>75</v>
      </c>
      <c r="AU104" s="202" t="s">
        <v>84</v>
      </c>
      <c r="AY104" s="201" t="s">
        <v>129</v>
      </c>
      <c r="BK104" s="203">
        <f>SUM(BK105:BK107)</f>
        <v>0</v>
      </c>
    </row>
    <row r="105" s="2" customFormat="1" ht="16.5" customHeight="1">
      <c r="A105" s="40"/>
      <c r="B105" s="41"/>
      <c r="C105" s="206" t="s">
        <v>191</v>
      </c>
      <c r="D105" s="206" t="s">
        <v>132</v>
      </c>
      <c r="E105" s="207" t="s">
        <v>1235</v>
      </c>
      <c r="F105" s="208" t="s">
        <v>1236</v>
      </c>
      <c r="G105" s="209" t="s">
        <v>1209</v>
      </c>
      <c r="H105" s="210">
        <v>1</v>
      </c>
      <c r="I105" s="211"/>
      <c r="J105" s="212">
        <f>ROUND(I105*H105,2)</f>
        <v>0</v>
      </c>
      <c r="K105" s="208" t="s">
        <v>136</v>
      </c>
      <c r="L105" s="46"/>
      <c r="M105" s="213" t="s">
        <v>21</v>
      </c>
      <c r="N105" s="214" t="s">
        <v>47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1210</v>
      </c>
      <c r="AT105" s="217" t="s">
        <v>132</v>
      </c>
      <c r="AU105" s="217" t="s">
        <v>86</v>
      </c>
      <c r="AY105" s="19" t="s">
        <v>129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84</v>
      </c>
      <c r="BK105" s="218">
        <f>ROUND(I105*H105,2)</f>
        <v>0</v>
      </c>
      <c r="BL105" s="19" t="s">
        <v>1210</v>
      </c>
      <c r="BM105" s="217" t="s">
        <v>1237</v>
      </c>
    </row>
    <row r="106" s="2" customFormat="1">
      <c r="A106" s="40"/>
      <c r="B106" s="41"/>
      <c r="C106" s="42"/>
      <c r="D106" s="219" t="s">
        <v>139</v>
      </c>
      <c r="E106" s="42"/>
      <c r="F106" s="220" t="s">
        <v>1236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139</v>
      </c>
      <c r="AU106" s="19" t="s">
        <v>86</v>
      </c>
    </row>
    <row r="107" s="2" customFormat="1">
      <c r="A107" s="40"/>
      <c r="B107" s="41"/>
      <c r="C107" s="42"/>
      <c r="D107" s="224" t="s">
        <v>141</v>
      </c>
      <c r="E107" s="42"/>
      <c r="F107" s="225" t="s">
        <v>1238</v>
      </c>
      <c r="G107" s="42"/>
      <c r="H107" s="42"/>
      <c r="I107" s="221"/>
      <c r="J107" s="42"/>
      <c r="K107" s="42"/>
      <c r="L107" s="46"/>
      <c r="M107" s="273"/>
      <c r="N107" s="274"/>
      <c r="O107" s="275"/>
      <c r="P107" s="275"/>
      <c r="Q107" s="275"/>
      <c r="R107" s="275"/>
      <c r="S107" s="275"/>
      <c r="T107" s="276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86</v>
      </c>
    </row>
    <row r="108" s="2" customFormat="1" ht="6.96" customHeight="1">
      <c r="A108" s="40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46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sheetProtection sheet="1" autoFilter="0" formatColumns="0" formatRows="0" objects="1" scenarios="1" spinCount="100000" saltValue="FDcsBBhZc9Evq1It0os2XlAWGJ2GQ1D+4tRN44supj/KCPXgLVF1dPi2V2Gm20a1xfHftjhohaTsvfcBUi+/cA==" hashValue="fjxvnYFmGQStvYB3E/zYMgRtD6+jBzpSDCsf1rwkspp7jo4NqeoEkSCJeSfQr0ETI9zD+vKHx3iaYR/UF2FM1w==" algorithmName="SHA-512" password="CC35"/>
  <autoFilter ref="C83:K10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1/013254000"/>
    <hyperlink ref="F93" r:id="rId2" display="https://podminky.urs.cz/item/CS_URS_2025_01/032002000"/>
    <hyperlink ref="F97" r:id="rId3" display="https://podminky.urs.cz/item/CS_URS_2025_01/041414000"/>
    <hyperlink ref="F100" r:id="rId4" display="https://podminky.urs.cz/item/CS_URS_2025_01/041424000"/>
    <hyperlink ref="F103" r:id="rId5" display="https://podminky.urs.cz/item/CS_URS_2025_01/045002000"/>
    <hyperlink ref="F107" r:id="rId6" display="https://podminky.urs.cz/item/CS_URS_2025_01/07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 topLeftCell="A124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1239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1240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1241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1242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1243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1244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1245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1246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1247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1248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1249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83</v>
      </c>
      <c r="F18" s="288" t="s">
        <v>1250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1251</v>
      </c>
      <c r="F19" s="288" t="s">
        <v>1252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1253</v>
      </c>
      <c r="F20" s="288" t="s">
        <v>1254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1255</v>
      </c>
      <c r="F21" s="288" t="s">
        <v>1256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1257</v>
      </c>
      <c r="F22" s="288" t="s">
        <v>1258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1259</v>
      </c>
      <c r="F23" s="288" t="s">
        <v>1260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1261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1262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1263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1264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1265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1266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1267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1268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1269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115</v>
      </c>
      <c r="F36" s="288"/>
      <c r="G36" s="288" t="s">
        <v>1270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1271</v>
      </c>
      <c r="F37" s="288"/>
      <c r="G37" s="288" t="s">
        <v>1272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57</v>
      </c>
      <c r="F38" s="288"/>
      <c r="G38" s="288" t="s">
        <v>1273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58</v>
      </c>
      <c r="F39" s="288"/>
      <c r="G39" s="288" t="s">
        <v>1274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116</v>
      </c>
      <c r="F40" s="288"/>
      <c r="G40" s="288" t="s">
        <v>1275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117</v>
      </c>
      <c r="F41" s="288"/>
      <c r="G41" s="288" t="s">
        <v>1276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1277</v>
      </c>
      <c r="F42" s="288"/>
      <c r="G42" s="288" t="s">
        <v>1278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1279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1280</v>
      </c>
      <c r="F44" s="288"/>
      <c r="G44" s="288" t="s">
        <v>1281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119</v>
      </c>
      <c r="F45" s="288"/>
      <c r="G45" s="288" t="s">
        <v>1282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1283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1284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1285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1286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1287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1288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1289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1290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1291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1292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1293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1294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1295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1296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1297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1298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1299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1300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1301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1302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1303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1304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1305</v>
      </c>
      <c r="D76" s="306"/>
      <c r="E76" s="306"/>
      <c r="F76" s="306" t="s">
        <v>1306</v>
      </c>
      <c r="G76" s="307"/>
      <c r="H76" s="306" t="s">
        <v>58</v>
      </c>
      <c r="I76" s="306" t="s">
        <v>61</v>
      </c>
      <c r="J76" s="306" t="s">
        <v>1307</v>
      </c>
      <c r="K76" s="305"/>
    </row>
    <row r="77" s="1" customFormat="1" ht="17.25" customHeight="1">
      <c r="B77" s="303"/>
      <c r="C77" s="308" t="s">
        <v>1308</v>
      </c>
      <c r="D77" s="308"/>
      <c r="E77" s="308"/>
      <c r="F77" s="309" t="s">
        <v>1309</v>
      </c>
      <c r="G77" s="310"/>
      <c r="H77" s="308"/>
      <c r="I77" s="308"/>
      <c r="J77" s="308" t="s">
        <v>1310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57</v>
      </c>
      <c r="D79" s="313"/>
      <c r="E79" s="313"/>
      <c r="F79" s="314" t="s">
        <v>1311</v>
      </c>
      <c r="G79" s="315"/>
      <c r="H79" s="291" t="s">
        <v>1312</v>
      </c>
      <c r="I79" s="291" t="s">
        <v>1313</v>
      </c>
      <c r="J79" s="291">
        <v>20</v>
      </c>
      <c r="K79" s="305"/>
    </row>
    <row r="80" s="1" customFormat="1" ht="15" customHeight="1">
      <c r="B80" s="303"/>
      <c r="C80" s="291" t="s">
        <v>1314</v>
      </c>
      <c r="D80" s="291"/>
      <c r="E80" s="291"/>
      <c r="F80" s="314" t="s">
        <v>1311</v>
      </c>
      <c r="G80" s="315"/>
      <c r="H80" s="291" t="s">
        <v>1315</v>
      </c>
      <c r="I80" s="291" t="s">
        <v>1313</v>
      </c>
      <c r="J80" s="291">
        <v>120</v>
      </c>
      <c r="K80" s="305"/>
    </row>
    <row r="81" s="1" customFormat="1" ht="15" customHeight="1">
      <c r="B81" s="316"/>
      <c r="C81" s="291" t="s">
        <v>1316</v>
      </c>
      <c r="D81" s="291"/>
      <c r="E81" s="291"/>
      <c r="F81" s="314" t="s">
        <v>1317</v>
      </c>
      <c r="G81" s="315"/>
      <c r="H81" s="291" t="s">
        <v>1318</v>
      </c>
      <c r="I81" s="291" t="s">
        <v>1313</v>
      </c>
      <c r="J81" s="291">
        <v>50</v>
      </c>
      <c r="K81" s="305"/>
    </row>
    <row r="82" s="1" customFormat="1" ht="15" customHeight="1">
      <c r="B82" s="316"/>
      <c r="C82" s="291" t="s">
        <v>1319</v>
      </c>
      <c r="D82" s="291"/>
      <c r="E82" s="291"/>
      <c r="F82" s="314" t="s">
        <v>1311</v>
      </c>
      <c r="G82" s="315"/>
      <c r="H82" s="291" t="s">
        <v>1320</v>
      </c>
      <c r="I82" s="291" t="s">
        <v>1321</v>
      </c>
      <c r="J82" s="291"/>
      <c r="K82" s="305"/>
    </row>
    <row r="83" s="1" customFormat="1" ht="15" customHeight="1">
      <c r="B83" s="316"/>
      <c r="C83" s="317" t="s">
        <v>1322</v>
      </c>
      <c r="D83" s="317"/>
      <c r="E83" s="317"/>
      <c r="F83" s="318" t="s">
        <v>1317</v>
      </c>
      <c r="G83" s="317"/>
      <c r="H83" s="317" t="s">
        <v>1323</v>
      </c>
      <c r="I83" s="317" t="s">
        <v>1313</v>
      </c>
      <c r="J83" s="317">
        <v>15</v>
      </c>
      <c r="K83" s="305"/>
    </row>
    <row r="84" s="1" customFormat="1" ht="15" customHeight="1">
      <c r="B84" s="316"/>
      <c r="C84" s="317" t="s">
        <v>1324</v>
      </c>
      <c r="D84" s="317"/>
      <c r="E84" s="317"/>
      <c r="F84" s="318" t="s">
        <v>1317</v>
      </c>
      <c r="G84" s="317"/>
      <c r="H84" s="317" t="s">
        <v>1325</v>
      </c>
      <c r="I84" s="317" t="s">
        <v>1313</v>
      </c>
      <c r="J84" s="317">
        <v>15</v>
      </c>
      <c r="K84" s="305"/>
    </row>
    <row r="85" s="1" customFormat="1" ht="15" customHeight="1">
      <c r="B85" s="316"/>
      <c r="C85" s="317" t="s">
        <v>1326</v>
      </c>
      <c r="D85" s="317"/>
      <c r="E85" s="317"/>
      <c r="F85" s="318" t="s">
        <v>1317</v>
      </c>
      <c r="G85" s="317"/>
      <c r="H85" s="317" t="s">
        <v>1327</v>
      </c>
      <c r="I85" s="317" t="s">
        <v>1313</v>
      </c>
      <c r="J85" s="317">
        <v>20</v>
      </c>
      <c r="K85" s="305"/>
    </row>
    <row r="86" s="1" customFormat="1" ht="15" customHeight="1">
      <c r="B86" s="316"/>
      <c r="C86" s="317" t="s">
        <v>1328</v>
      </c>
      <c r="D86" s="317"/>
      <c r="E86" s="317"/>
      <c r="F86" s="318" t="s">
        <v>1317</v>
      </c>
      <c r="G86" s="317"/>
      <c r="H86" s="317" t="s">
        <v>1329</v>
      </c>
      <c r="I86" s="317" t="s">
        <v>1313</v>
      </c>
      <c r="J86" s="317">
        <v>20</v>
      </c>
      <c r="K86" s="305"/>
    </row>
    <row r="87" s="1" customFormat="1" ht="15" customHeight="1">
      <c r="B87" s="316"/>
      <c r="C87" s="291" t="s">
        <v>1330</v>
      </c>
      <c r="D87" s="291"/>
      <c r="E87" s="291"/>
      <c r="F87" s="314" t="s">
        <v>1317</v>
      </c>
      <c r="G87" s="315"/>
      <c r="H87" s="291" t="s">
        <v>1331</v>
      </c>
      <c r="I87" s="291" t="s">
        <v>1313</v>
      </c>
      <c r="J87" s="291">
        <v>50</v>
      </c>
      <c r="K87" s="305"/>
    </row>
    <row r="88" s="1" customFormat="1" ht="15" customHeight="1">
      <c r="B88" s="316"/>
      <c r="C88" s="291" t="s">
        <v>1332</v>
      </c>
      <c r="D88" s="291"/>
      <c r="E88" s="291"/>
      <c r="F88" s="314" t="s">
        <v>1317</v>
      </c>
      <c r="G88" s="315"/>
      <c r="H88" s="291" t="s">
        <v>1333</v>
      </c>
      <c r="I88" s="291" t="s">
        <v>1313</v>
      </c>
      <c r="J88" s="291">
        <v>20</v>
      </c>
      <c r="K88" s="305"/>
    </row>
    <row r="89" s="1" customFormat="1" ht="15" customHeight="1">
      <c r="B89" s="316"/>
      <c r="C89" s="291" t="s">
        <v>1334</v>
      </c>
      <c r="D89" s="291"/>
      <c r="E89" s="291"/>
      <c r="F89" s="314" t="s">
        <v>1317</v>
      </c>
      <c r="G89" s="315"/>
      <c r="H89" s="291" t="s">
        <v>1335</v>
      </c>
      <c r="I89" s="291" t="s">
        <v>1313</v>
      </c>
      <c r="J89" s="291">
        <v>20</v>
      </c>
      <c r="K89" s="305"/>
    </row>
    <row r="90" s="1" customFormat="1" ht="15" customHeight="1">
      <c r="B90" s="316"/>
      <c r="C90" s="291" t="s">
        <v>1336</v>
      </c>
      <c r="D90" s="291"/>
      <c r="E90" s="291"/>
      <c r="F90" s="314" t="s">
        <v>1317</v>
      </c>
      <c r="G90" s="315"/>
      <c r="H90" s="291" t="s">
        <v>1337</v>
      </c>
      <c r="I90" s="291" t="s">
        <v>1313</v>
      </c>
      <c r="J90" s="291">
        <v>50</v>
      </c>
      <c r="K90" s="305"/>
    </row>
    <row r="91" s="1" customFormat="1" ht="15" customHeight="1">
      <c r="B91" s="316"/>
      <c r="C91" s="291" t="s">
        <v>1338</v>
      </c>
      <c r="D91" s="291"/>
      <c r="E91" s="291"/>
      <c r="F91" s="314" t="s">
        <v>1317</v>
      </c>
      <c r="G91" s="315"/>
      <c r="H91" s="291" t="s">
        <v>1338</v>
      </c>
      <c r="I91" s="291" t="s">
        <v>1313</v>
      </c>
      <c r="J91" s="291">
        <v>50</v>
      </c>
      <c r="K91" s="305"/>
    </row>
    <row r="92" s="1" customFormat="1" ht="15" customHeight="1">
      <c r="B92" s="316"/>
      <c r="C92" s="291" t="s">
        <v>1339</v>
      </c>
      <c r="D92" s="291"/>
      <c r="E92" s="291"/>
      <c r="F92" s="314" t="s">
        <v>1317</v>
      </c>
      <c r="G92" s="315"/>
      <c r="H92" s="291" t="s">
        <v>1340</v>
      </c>
      <c r="I92" s="291" t="s">
        <v>1313</v>
      </c>
      <c r="J92" s="291">
        <v>255</v>
      </c>
      <c r="K92" s="305"/>
    </row>
    <row r="93" s="1" customFormat="1" ht="15" customHeight="1">
      <c r="B93" s="316"/>
      <c r="C93" s="291" t="s">
        <v>1341</v>
      </c>
      <c r="D93" s="291"/>
      <c r="E93" s="291"/>
      <c r="F93" s="314" t="s">
        <v>1311</v>
      </c>
      <c r="G93" s="315"/>
      <c r="H93" s="291" t="s">
        <v>1342</v>
      </c>
      <c r="I93" s="291" t="s">
        <v>1343</v>
      </c>
      <c r="J93" s="291"/>
      <c r="K93" s="305"/>
    </row>
    <row r="94" s="1" customFormat="1" ht="15" customHeight="1">
      <c r="B94" s="316"/>
      <c r="C94" s="291" t="s">
        <v>1344</v>
      </c>
      <c r="D94" s="291"/>
      <c r="E94" s="291"/>
      <c r="F94" s="314" t="s">
        <v>1311</v>
      </c>
      <c r="G94" s="315"/>
      <c r="H94" s="291" t="s">
        <v>1345</v>
      </c>
      <c r="I94" s="291" t="s">
        <v>1346</v>
      </c>
      <c r="J94" s="291"/>
      <c r="K94" s="305"/>
    </row>
    <row r="95" s="1" customFormat="1" ht="15" customHeight="1">
      <c r="B95" s="316"/>
      <c r="C95" s="291" t="s">
        <v>1347</v>
      </c>
      <c r="D95" s="291"/>
      <c r="E95" s="291"/>
      <c r="F95" s="314" t="s">
        <v>1311</v>
      </c>
      <c r="G95" s="315"/>
      <c r="H95" s="291" t="s">
        <v>1347</v>
      </c>
      <c r="I95" s="291" t="s">
        <v>1346</v>
      </c>
      <c r="J95" s="291"/>
      <c r="K95" s="305"/>
    </row>
    <row r="96" s="1" customFormat="1" ht="15" customHeight="1">
      <c r="B96" s="316"/>
      <c r="C96" s="291" t="s">
        <v>42</v>
      </c>
      <c r="D96" s="291"/>
      <c r="E96" s="291"/>
      <c r="F96" s="314" t="s">
        <v>1311</v>
      </c>
      <c r="G96" s="315"/>
      <c r="H96" s="291" t="s">
        <v>1348</v>
      </c>
      <c r="I96" s="291" t="s">
        <v>1346</v>
      </c>
      <c r="J96" s="291"/>
      <c r="K96" s="305"/>
    </row>
    <row r="97" s="1" customFormat="1" ht="15" customHeight="1">
      <c r="B97" s="316"/>
      <c r="C97" s="291" t="s">
        <v>52</v>
      </c>
      <c r="D97" s="291"/>
      <c r="E97" s="291"/>
      <c r="F97" s="314" t="s">
        <v>1311</v>
      </c>
      <c r="G97" s="315"/>
      <c r="H97" s="291" t="s">
        <v>1349</v>
      </c>
      <c r="I97" s="291" t="s">
        <v>1346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1350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1305</v>
      </c>
      <c r="D103" s="306"/>
      <c r="E103" s="306"/>
      <c r="F103" s="306" t="s">
        <v>1306</v>
      </c>
      <c r="G103" s="307"/>
      <c r="H103" s="306" t="s">
        <v>58</v>
      </c>
      <c r="I103" s="306" t="s">
        <v>61</v>
      </c>
      <c r="J103" s="306" t="s">
        <v>1307</v>
      </c>
      <c r="K103" s="305"/>
    </row>
    <row r="104" s="1" customFormat="1" ht="17.25" customHeight="1">
      <c r="B104" s="303"/>
      <c r="C104" s="308" t="s">
        <v>1308</v>
      </c>
      <c r="D104" s="308"/>
      <c r="E104" s="308"/>
      <c r="F104" s="309" t="s">
        <v>1309</v>
      </c>
      <c r="G104" s="310"/>
      <c r="H104" s="308"/>
      <c r="I104" s="308"/>
      <c r="J104" s="308" t="s">
        <v>1310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57</v>
      </c>
      <c r="D106" s="313"/>
      <c r="E106" s="313"/>
      <c r="F106" s="314" t="s">
        <v>1311</v>
      </c>
      <c r="G106" s="291"/>
      <c r="H106" s="291" t="s">
        <v>1351</v>
      </c>
      <c r="I106" s="291" t="s">
        <v>1313</v>
      </c>
      <c r="J106" s="291">
        <v>20</v>
      </c>
      <c r="K106" s="305"/>
    </row>
    <row r="107" s="1" customFormat="1" ht="15" customHeight="1">
      <c r="B107" s="303"/>
      <c r="C107" s="291" t="s">
        <v>1314</v>
      </c>
      <c r="D107" s="291"/>
      <c r="E107" s="291"/>
      <c r="F107" s="314" t="s">
        <v>1311</v>
      </c>
      <c r="G107" s="291"/>
      <c r="H107" s="291" t="s">
        <v>1351</v>
      </c>
      <c r="I107" s="291" t="s">
        <v>1313</v>
      </c>
      <c r="J107" s="291">
        <v>120</v>
      </c>
      <c r="K107" s="305"/>
    </row>
    <row r="108" s="1" customFormat="1" ht="15" customHeight="1">
      <c r="B108" s="316"/>
      <c r="C108" s="291" t="s">
        <v>1316</v>
      </c>
      <c r="D108" s="291"/>
      <c r="E108" s="291"/>
      <c r="F108" s="314" t="s">
        <v>1317</v>
      </c>
      <c r="G108" s="291"/>
      <c r="H108" s="291" t="s">
        <v>1351</v>
      </c>
      <c r="I108" s="291" t="s">
        <v>1313</v>
      </c>
      <c r="J108" s="291">
        <v>50</v>
      </c>
      <c r="K108" s="305"/>
    </row>
    <row r="109" s="1" customFormat="1" ht="15" customHeight="1">
      <c r="B109" s="316"/>
      <c r="C109" s="291" t="s">
        <v>1319</v>
      </c>
      <c r="D109" s="291"/>
      <c r="E109" s="291"/>
      <c r="F109" s="314" t="s">
        <v>1311</v>
      </c>
      <c r="G109" s="291"/>
      <c r="H109" s="291" t="s">
        <v>1351</v>
      </c>
      <c r="I109" s="291" t="s">
        <v>1321</v>
      </c>
      <c r="J109" s="291"/>
      <c r="K109" s="305"/>
    </row>
    <row r="110" s="1" customFormat="1" ht="15" customHeight="1">
      <c r="B110" s="316"/>
      <c r="C110" s="291" t="s">
        <v>1330</v>
      </c>
      <c r="D110" s="291"/>
      <c r="E110" s="291"/>
      <c r="F110" s="314" t="s">
        <v>1317</v>
      </c>
      <c r="G110" s="291"/>
      <c r="H110" s="291" t="s">
        <v>1351</v>
      </c>
      <c r="I110" s="291" t="s">
        <v>1313</v>
      </c>
      <c r="J110" s="291">
        <v>50</v>
      </c>
      <c r="K110" s="305"/>
    </row>
    <row r="111" s="1" customFormat="1" ht="15" customHeight="1">
      <c r="B111" s="316"/>
      <c r="C111" s="291" t="s">
        <v>1338</v>
      </c>
      <c r="D111" s="291"/>
      <c r="E111" s="291"/>
      <c r="F111" s="314" t="s">
        <v>1317</v>
      </c>
      <c r="G111" s="291"/>
      <c r="H111" s="291" t="s">
        <v>1351</v>
      </c>
      <c r="I111" s="291" t="s">
        <v>1313</v>
      </c>
      <c r="J111" s="291">
        <v>50</v>
      </c>
      <c r="K111" s="305"/>
    </row>
    <row r="112" s="1" customFormat="1" ht="15" customHeight="1">
      <c r="B112" s="316"/>
      <c r="C112" s="291" t="s">
        <v>1336</v>
      </c>
      <c r="D112" s="291"/>
      <c r="E112" s="291"/>
      <c r="F112" s="314" t="s">
        <v>1317</v>
      </c>
      <c r="G112" s="291"/>
      <c r="H112" s="291" t="s">
        <v>1351</v>
      </c>
      <c r="I112" s="291" t="s">
        <v>1313</v>
      </c>
      <c r="J112" s="291">
        <v>50</v>
      </c>
      <c r="K112" s="305"/>
    </row>
    <row r="113" s="1" customFormat="1" ht="15" customHeight="1">
      <c r="B113" s="316"/>
      <c r="C113" s="291" t="s">
        <v>57</v>
      </c>
      <c r="D113" s="291"/>
      <c r="E113" s="291"/>
      <c r="F113" s="314" t="s">
        <v>1311</v>
      </c>
      <c r="G113" s="291"/>
      <c r="H113" s="291" t="s">
        <v>1352</v>
      </c>
      <c r="I113" s="291" t="s">
        <v>1313</v>
      </c>
      <c r="J113" s="291">
        <v>20</v>
      </c>
      <c r="K113" s="305"/>
    </row>
    <row r="114" s="1" customFormat="1" ht="15" customHeight="1">
      <c r="B114" s="316"/>
      <c r="C114" s="291" t="s">
        <v>1353</v>
      </c>
      <c r="D114" s="291"/>
      <c r="E114" s="291"/>
      <c r="F114" s="314" t="s">
        <v>1311</v>
      </c>
      <c r="G114" s="291"/>
      <c r="H114" s="291" t="s">
        <v>1354</v>
      </c>
      <c r="I114" s="291" t="s">
        <v>1313</v>
      </c>
      <c r="J114" s="291">
        <v>120</v>
      </c>
      <c r="K114" s="305"/>
    </row>
    <row r="115" s="1" customFormat="1" ht="15" customHeight="1">
      <c r="B115" s="316"/>
      <c r="C115" s="291" t="s">
        <v>42</v>
      </c>
      <c r="D115" s="291"/>
      <c r="E115" s="291"/>
      <c r="F115" s="314" t="s">
        <v>1311</v>
      </c>
      <c r="G115" s="291"/>
      <c r="H115" s="291" t="s">
        <v>1355</v>
      </c>
      <c r="I115" s="291" t="s">
        <v>1346</v>
      </c>
      <c r="J115" s="291"/>
      <c r="K115" s="305"/>
    </row>
    <row r="116" s="1" customFormat="1" ht="15" customHeight="1">
      <c r="B116" s="316"/>
      <c r="C116" s="291" t="s">
        <v>52</v>
      </c>
      <c r="D116" s="291"/>
      <c r="E116" s="291"/>
      <c r="F116" s="314" t="s">
        <v>1311</v>
      </c>
      <c r="G116" s="291"/>
      <c r="H116" s="291" t="s">
        <v>1356</v>
      </c>
      <c r="I116" s="291" t="s">
        <v>1346</v>
      </c>
      <c r="J116" s="291"/>
      <c r="K116" s="305"/>
    </row>
    <row r="117" s="1" customFormat="1" ht="15" customHeight="1">
      <c r="B117" s="316"/>
      <c r="C117" s="291" t="s">
        <v>61</v>
      </c>
      <c r="D117" s="291"/>
      <c r="E117" s="291"/>
      <c r="F117" s="314" t="s">
        <v>1311</v>
      </c>
      <c r="G117" s="291"/>
      <c r="H117" s="291" t="s">
        <v>1357</v>
      </c>
      <c r="I117" s="291" t="s">
        <v>1358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1359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1305</v>
      </c>
      <c r="D123" s="306"/>
      <c r="E123" s="306"/>
      <c r="F123" s="306" t="s">
        <v>1306</v>
      </c>
      <c r="G123" s="307"/>
      <c r="H123" s="306" t="s">
        <v>58</v>
      </c>
      <c r="I123" s="306" t="s">
        <v>61</v>
      </c>
      <c r="J123" s="306" t="s">
        <v>1307</v>
      </c>
      <c r="K123" s="335"/>
    </row>
    <row r="124" s="1" customFormat="1" ht="17.25" customHeight="1">
      <c r="B124" s="334"/>
      <c r="C124" s="308" t="s">
        <v>1308</v>
      </c>
      <c r="D124" s="308"/>
      <c r="E124" s="308"/>
      <c r="F124" s="309" t="s">
        <v>1309</v>
      </c>
      <c r="G124" s="310"/>
      <c r="H124" s="308"/>
      <c r="I124" s="308"/>
      <c r="J124" s="308" t="s">
        <v>1310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1314</v>
      </c>
      <c r="D126" s="313"/>
      <c r="E126" s="313"/>
      <c r="F126" s="314" t="s">
        <v>1311</v>
      </c>
      <c r="G126" s="291"/>
      <c r="H126" s="291" t="s">
        <v>1351</v>
      </c>
      <c r="I126" s="291" t="s">
        <v>1313</v>
      </c>
      <c r="J126" s="291">
        <v>120</v>
      </c>
      <c r="K126" s="339"/>
    </row>
    <row r="127" s="1" customFormat="1" ht="15" customHeight="1">
      <c r="B127" s="336"/>
      <c r="C127" s="291" t="s">
        <v>1360</v>
      </c>
      <c r="D127" s="291"/>
      <c r="E127" s="291"/>
      <c r="F127" s="314" t="s">
        <v>1311</v>
      </c>
      <c r="G127" s="291"/>
      <c r="H127" s="291" t="s">
        <v>1361</v>
      </c>
      <c r="I127" s="291" t="s">
        <v>1313</v>
      </c>
      <c r="J127" s="291" t="s">
        <v>1362</v>
      </c>
      <c r="K127" s="339"/>
    </row>
    <row r="128" s="1" customFormat="1" ht="15" customHeight="1">
      <c r="B128" s="336"/>
      <c r="C128" s="291" t="s">
        <v>1259</v>
      </c>
      <c r="D128" s="291"/>
      <c r="E128" s="291"/>
      <c r="F128" s="314" t="s">
        <v>1311</v>
      </c>
      <c r="G128" s="291"/>
      <c r="H128" s="291" t="s">
        <v>1363</v>
      </c>
      <c r="I128" s="291" t="s">
        <v>1313</v>
      </c>
      <c r="J128" s="291" t="s">
        <v>1362</v>
      </c>
      <c r="K128" s="339"/>
    </row>
    <row r="129" s="1" customFormat="1" ht="15" customHeight="1">
      <c r="B129" s="336"/>
      <c r="C129" s="291" t="s">
        <v>1322</v>
      </c>
      <c r="D129" s="291"/>
      <c r="E129" s="291"/>
      <c r="F129" s="314" t="s">
        <v>1317</v>
      </c>
      <c r="G129" s="291"/>
      <c r="H129" s="291" t="s">
        <v>1323</v>
      </c>
      <c r="I129" s="291" t="s">
        <v>1313</v>
      </c>
      <c r="J129" s="291">
        <v>15</v>
      </c>
      <c r="K129" s="339"/>
    </row>
    <row r="130" s="1" customFormat="1" ht="15" customHeight="1">
      <c r="B130" s="336"/>
      <c r="C130" s="317" t="s">
        <v>1324</v>
      </c>
      <c r="D130" s="317"/>
      <c r="E130" s="317"/>
      <c r="F130" s="318" t="s">
        <v>1317</v>
      </c>
      <c r="G130" s="317"/>
      <c r="H130" s="317" t="s">
        <v>1325</v>
      </c>
      <c r="I130" s="317" t="s">
        <v>1313</v>
      </c>
      <c r="J130" s="317">
        <v>15</v>
      </c>
      <c r="K130" s="339"/>
    </row>
    <row r="131" s="1" customFormat="1" ht="15" customHeight="1">
      <c r="B131" s="336"/>
      <c r="C131" s="317" t="s">
        <v>1326</v>
      </c>
      <c r="D131" s="317"/>
      <c r="E131" s="317"/>
      <c r="F131" s="318" t="s">
        <v>1317</v>
      </c>
      <c r="G131" s="317"/>
      <c r="H131" s="317" t="s">
        <v>1327</v>
      </c>
      <c r="I131" s="317" t="s">
        <v>1313</v>
      </c>
      <c r="J131" s="317">
        <v>20</v>
      </c>
      <c r="K131" s="339"/>
    </row>
    <row r="132" s="1" customFormat="1" ht="15" customHeight="1">
      <c r="B132" s="336"/>
      <c r="C132" s="317" t="s">
        <v>1328</v>
      </c>
      <c r="D132" s="317"/>
      <c r="E132" s="317"/>
      <c r="F132" s="318" t="s">
        <v>1317</v>
      </c>
      <c r="G132" s="317"/>
      <c r="H132" s="317" t="s">
        <v>1329</v>
      </c>
      <c r="I132" s="317" t="s">
        <v>1313</v>
      </c>
      <c r="J132" s="317">
        <v>20</v>
      </c>
      <c r="K132" s="339"/>
    </row>
    <row r="133" s="1" customFormat="1" ht="15" customHeight="1">
      <c r="B133" s="336"/>
      <c r="C133" s="291" t="s">
        <v>1316</v>
      </c>
      <c r="D133" s="291"/>
      <c r="E133" s="291"/>
      <c r="F133" s="314" t="s">
        <v>1317</v>
      </c>
      <c r="G133" s="291"/>
      <c r="H133" s="291" t="s">
        <v>1351</v>
      </c>
      <c r="I133" s="291" t="s">
        <v>1313</v>
      </c>
      <c r="J133" s="291">
        <v>50</v>
      </c>
      <c r="K133" s="339"/>
    </row>
    <row r="134" s="1" customFormat="1" ht="15" customHeight="1">
      <c r="B134" s="336"/>
      <c r="C134" s="291" t="s">
        <v>1330</v>
      </c>
      <c r="D134" s="291"/>
      <c r="E134" s="291"/>
      <c r="F134" s="314" t="s">
        <v>1317</v>
      </c>
      <c r="G134" s="291"/>
      <c r="H134" s="291" t="s">
        <v>1351</v>
      </c>
      <c r="I134" s="291" t="s">
        <v>1313</v>
      </c>
      <c r="J134" s="291">
        <v>50</v>
      </c>
      <c r="K134" s="339"/>
    </row>
    <row r="135" s="1" customFormat="1" ht="15" customHeight="1">
      <c r="B135" s="336"/>
      <c r="C135" s="291" t="s">
        <v>1336</v>
      </c>
      <c r="D135" s="291"/>
      <c r="E135" s="291"/>
      <c r="F135" s="314" t="s">
        <v>1317</v>
      </c>
      <c r="G135" s="291"/>
      <c r="H135" s="291" t="s">
        <v>1351</v>
      </c>
      <c r="I135" s="291" t="s">
        <v>1313</v>
      </c>
      <c r="J135" s="291">
        <v>50</v>
      </c>
      <c r="K135" s="339"/>
    </row>
    <row r="136" s="1" customFormat="1" ht="15" customHeight="1">
      <c r="B136" s="336"/>
      <c r="C136" s="291" t="s">
        <v>1338</v>
      </c>
      <c r="D136" s="291"/>
      <c r="E136" s="291"/>
      <c r="F136" s="314" t="s">
        <v>1317</v>
      </c>
      <c r="G136" s="291"/>
      <c r="H136" s="291" t="s">
        <v>1351</v>
      </c>
      <c r="I136" s="291" t="s">
        <v>1313</v>
      </c>
      <c r="J136" s="291">
        <v>50</v>
      </c>
      <c r="K136" s="339"/>
    </row>
    <row r="137" s="1" customFormat="1" ht="15" customHeight="1">
      <c r="B137" s="336"/>
      <c r="C137" s="291" t="s">
        <v>1339</v>
      </c>
      <c r="D137" s="291"/>
      <c r="E137" s="291"/>
      <c r="F137" s="314" t="s">
        <v>1317</v>
      </c>
      <c r="G137" s="291"/>
      <c r="H137" s="291" t="s">
        <v>1364</v>
      </c>
      <c r="I137" s="291" t="s">
        <v>1313</v>
      </c>
      <c r="J137" s="291">
        <v>255</v>
      </c>
      <c r="K137" s="339"/>
    </row>
    <row r="138" s="1" customFormat="1" ht="15" customHeight="1">
      <c r="B138" s="336"/>
      <c r="C138" s="291" t="s">
        <v>1341</v>
      </c>
      <c r="D138" s="291"/>
      <c r="E138" s="291"/>
      <c r="F138" s="314" t="s">
        <v>1311</v>
      </c>
      <c r="G138" s="291"/>
      <c r="H138" s="291" t="s">
        <v>1365</v>
      </c>
      <c r="I138" s="291" t="s">
        <v>1343</v>
      </c>
      <c r="J138" s="291"/>
      <c r="K138" s="339"/>
    </row>
    <row r="139" s="1" customFormat="1" ht="15" customHeight="1">
      <c r="B139" s="336"/>
      <c r="C139" s="291" t="s">
        <v>1344</v>
      </c>
      <c r="D139" s="291"/>
      <c r="E139" s="291"/>
      <c r="F139" s="314" t="s">
        <v>1311</v>
      </c>
      <c r="G139" s="291"/>
      <c r="H139" s="291" t="s">
        <v>1366</v>
      </c>
      <c r="I139" s="291" t="s">
        <v>1346</v>
      </c>
      <c r="J139" s="291"/>
      <c r="K139" s="339"/>
    </row>
    <row r="140" s="1" customFormat="1" ht="15" customHeight="1">
      <c r="B140" s="336"/>
      <c r="C140" s="291" t="s">
        <v>1347</v>
      </c>
      <c r="D140" s="291"/>
      <c r="E140" s="291"/>
      <c r="F140" s="314" t="s">
        <v>1311</v>
      </c>
      <c r="G140" s="291"/>
      <c r="H140" s="291" t="s">
        <v>1347</v>
      </c>
      <c r="I140" s="291" t="s">
        <v>1346</v>
      </c>
      <c r="J140" s="291"/>
      <c r="K140" s="339"/>
    </row>
    <row r="141" s="1" customFormat="1" ht="15" customHeight="1">
      <c r="B141" s="336"/>
      <c r="C141" s="291" t="s">
        <v>42</v>
      </c>
      <c r="D141" s="291"/>
      <c r="E141" s="291"/>
      <c r="F141" s="314" t="s">
        <v>1311</v>
      </c>
      <c r="G141" s="291"/>
      <c r="H141" s="291" t="s">
        <v>1367</v>
      </c>
      <c r="I141" s="291" t="s">
        <v>1346</v>
      </c>
      <c r="J141" s="291"/>
      <c r="K141" s="339"/>
    </row>
    <row r="142" s="1" customFormat="1" ht="15" customHeight="1">
      <c r="B142" s="336"/>
      <c r="C142" s="291" t="s">
        <v>1368</v>
      </c>
      <c r="D142" s="291"/>
      <c r="E142" s="291"/>
      <c r="F142" s="314" t="s">
        <v>1311</v>
      </c>
      <c r="G142" s="291"/>
      <c r="H142" s="291" t="s">
        <v>1369</v>
      </c>
      <c r="I142" s="291" t="s">
        <v>1346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1370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1305</v>
      </c>
      <c r="D148" s="306"/>
      <c r="E148" s="306"/>
      <c r="F148" s="306" t="s">
        <v>1306</v>
      </c>
      <c r="G148" s="307"/>
      <c r="H148" s="306" t="s">
        <v>58</v>
      </c>
      <c r="I148" s="306" t="s">
        <v>61</v>
      </c>
      <c r="J148" s="306" t="s">
        <v>1307</v>
      </c>
      <c r="K148" s="305"/>
    </row>
    <row r="149" s="1" customFormat="1" ht="17.25" customHeight="1">
      <c r="B149" s="303"/>
      <c r="C149" s="308" t="s">
        <v>1308</v>
      </c>
      <c r="D149" s="308"/>
      <c r="E149" s="308"/>
      <c r="F149" s="309" t="s">
        <v>1309</v>
      </c>
      <c r="G149" s="310"/>
      <c r="H149" s="308"/>
      <c r="I149" s="308"/>
      <c r="J149" s="308" t="s">
        <v>1310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1314</v>
      </c>
      <c r="D151" s="291"/>
      <c r="E151" s="291"/>
      <c r="F151" s="344" t="s">
        <v>1311</v>
      </c>
      <c r="G151" s="291"/>
      <c r="H151" s="343" t="s">
        <v>1351</v>
      </c>
      <c r="I151" s="343" t="s">
        <v>1313</v>
      </c>
      <c r="J151" s="343">
        <v>120</v>
      </c>
      <c r="K151" s="339"/>
    </row>
    <row r="152" s="1" customFormat="1" ht="15" customHeight="1">
      <c r="B152" s="316"/>
      <c r="C152" s="343" t="s">
        <v>1360</v>
      </c>
      <c r="D152" s="291"/>
      <c r="E152" s="291"/>
      <c r="F152" s="344" t="s">
        <v>1311</v>
      </c>
      <c r="G152" s="291"/>
      <c r="H152" s="343" t="s">
        <v>1371</v>
      </c>
      <c r="I152" s="343" t="s">
        <v>1313</v>
      </c>
      <c r="J152" s="343" t="s">
        <v>1362</v>
      </c>
      <c r="K152" s="339"/>
    </row>
    <row r="153" s="1" customFormat="1" ht="15" customHeight="1">
      <c r="B153" s="316"/>
      <c r="C153" s="343" t="s">
        <v>1259</v>
      </c>
      <c r="D153" s="291"/>
      <c r="E153" s="291"/>
      <c r="F153" s="344" t="s">
        <v>1311</v>
      </c>
      <c r="G153" s="291"/>
      <c r="H153" s="343" t="s">
        <v>1372</v>
      </c>
      <c r="I153" s="343" t="s">
        <v>1313</v>
      </c>
      <c r="J153" s="343" t="s">
        <v>1362</v>
      </c>
      <c r="K153" s="339"/>
    </row>
    <row r="154" s="1" customFormat="1" ht="15" customHeight="1">
      <c r="B154" s="316"/>
      <c r="C154" s="343" t="s">
        <v>1316</v>
      </c>
      <c r="D154" s="291"/>
      <c r="E154" s="291"/>
      <c r="F154" s="344" t="s">
        <v>1317</v>
      </c>
      <c r="G154" s="291"/>
      <c r="H154" s="343" t="s">
        <v>1351</v>
      </c>
      <c r="I154" s="343" t="s">
        <v>1313</v>
      </c>
      <c r="J154" s="343">
        <v>50</v>
      </c>
      <c r="K154" s="339"/>
    </row>
    <row r="155" s="1" customFormat="1" ht="15" customHeight="1">
      <c r="B155" s="316"/>
      <c r="C155" s="343" t="s">
        <v>1319</v>
      </c>
      <c r="D155" s="291"/>
      <c r="E155" s="291"/>
      <c r="F155" s="344" t="s">
        <v>1311</v>
      </c>
      <c r="G155" s="291"/>
      <c r="H155" s="343" t="s">
        <v>1351</v>
      </c>
      <c r="I155" s="343" t="s">
        <v>1321</v>
      </c>
      <c r="J155" s="343"/>
      <c r="K155" s="339"/>
    </row>
    <row r="156" s="1" customFormat="1" ht="15" customHeight="1">
      <c r="B156" s="316"/>
      <c r="C156" s="343" t="s">
        <v>1330</v>
      </c>
      <c r="D156" s="291"/>
      <c r="E156" s="291"/>
      <c r="F156" s="344" t="s">
        <v>1317</v>
      </c>
      <c r="G156" s="291"/>
      <c r="H156" s="343" t="s">
        <v>1351</v>
      </c>
      <c r="I156" s="343" t="s">
        <v>1313</v>
      </c>
      <c r="J156" s="343">
        <v>50</v>
      </c>
      <c r="K156" s="339"/>
    </row>
    <row r="157" s="1" customFormat="1" ht="15" customHeight="1">
      <c r="B157" s="316"/>
      <c r="C157" s="343" t="s">
        <v>1338</v>
      </c>
      <c r="D157" s="291"/>
      <c r="E157" s="291"/>
      <c r="F157" s="344" t="s">
        <v>1317</v>
      </c>
      <c r="G157" s="291"/>
      <c r="H157" s="343" t="s">
        <v>1351</v>
      </c>
      <c r="I157" s="343" t="s">
        <v>1313</v>
      </c>
      <c r="J157" s="343">
        <v>50</v>
      </c>
      <c r="K157" s="339"/>
    </row>
    <row r="158" s="1" customFormat="1" ht="15" customHeight="1">
      <c r="B158" s="316"/>
      <c r="C158" s="343" t="s">
        <v>1336</v>
      </c>
      <c r="D158" s="291"/>
      <c r="E158" s="291"/>
      <c r="F158" s="344" t="s">
        <v>1317</v>
      </c>
      <c r="G158" s="291"/>
      <c r="H158" s="343" t="s">
        <v>1351</v>
      </c>
      <c r="I158" s="343" t="s">
        <v>1313</v>
      </c>
      <c r="J158" s="343">
        <v>50</v>
      </c>
      <c r="K158" s="339"/>
    </row>
    <row r="159" s="1" customFormat="1" ht="15" customHeight="1">
      <c r="B159" s="316"/>
      <c r="C159" s="343" t="s">
        <v>100</v>
      </c>
      <c r="D159" s="291"/>
      <c r="E159" s="291"/>
      <c r="F159" s="344" t="s">
        <v>1311</v>
      </c>
      <c r="G159" s="291"/>
      <c r="H159" s="343" t="s">
        <v>1373</v>
      </c>
      <c r="I159" s="343" t="s">
        <v>1313</v>
      </c>
      <c r="J159" s="343" t="s">
        <v>1374</v>
      </c>
      <c r="K159" s="339"/>
    </row>
    <row r="160" s="1" customFormat="1" ht="15" customHeight="1">
      <c r="B160" s="316"/>
      <c r="C160" s="343" t="s">
        <v>1375</v>
      </c>
      <c r="D160" s="291"/>
      <c r="E160" s="291"/>
      <c r="F160" s="344" t="s">
        <v>1311</v>
      </c>
      <c r="G160" s="291"/>
      <c r="H160" s="343" t="s">
        <v>1376</v>
      </c>
      <c r="I160" s="343" t="s">
        <v>1346</v>
      </c>
      <c r="J160" s="343"/>
      <c r="K160" s="339"/>
    </row>
    <row r="161" s="1" customFormat="1" ht="15" customHeight="1">
      <c r="B161" s="345"/>
      <c r="C161" s="346"/>
      <c r="D161" s="346"/>
      <c r="E161" s="346"/>
      <c r="F161" s="346"/>
      <c r="G161" s="346"/>
      <c r="H161" s="346"/>
      <c r="I161" s="346"/>
      <c r="J161" s="346"/>
      <c r="K161" s="347"/>
    </row>
    <row r="162" s="1" customFormat="1" ht="18.75" customHeight="1">
      <c r="B162" s="327"/>
      <c r="C162" s="337"/>
      <c r="D162" s="337"/>
      <c r="E162" s="337"/>
      <c r="F162" s="348"/>
      <c r="G162" s="337"/>
      <c r="H162" s="337"/>
      <c r="I162" s="337"/>
      <c r="J162" s="337"/>
      <c r="K162" s="327"/>
    </row>
    <row r="163" s="1" customFormat="1" ht="18.75" customHeight="1">
      <c r="B163" s="327"/>
      <c r="C163" s="337"/>
      <c r="D163" s="337"/>
      <c r="E163" s="337"/>
      <c r="F163" s="348"/>
      <c r="G163" s="337"/>
      <c r="H163" s="337"/>
      <c r="I163" s="337"/>
      <c r="J163" s="337"/>
      <c r="K163" s="327"/>
    </row>
    <row r="164" s="1" customFormat="1" ht="18.75" customHeight="1">
      <c r="B164" s="327"/>
      <c r="C164" s="337"/>
      <c r="D164" s="337"/>
      <c r="E164" s="337"/>
      <c r="F164" s="348"/>
      <c r="G164" s="337"/>
      <c r="H164" s="337"/>
      <c r="I164" s="337"/>
      <c r="J164" s="337"/>
      <c r="K164" s="327"/>
    </row>
    <row r="165" s="1" customFormat="1" ht="18.75" customHeight="1">
      <c r="B165" s="327"/>
      <c r="C165" s="337"/>
      <c r="D165" s="337"/>
      <c r="E165" s="337"/>
      <c r="F165" s="348"/>
      <c r="G165" s="337"/>
      <c r="H165" s="337"/>
      <c r="I165" s="337"/>
      <c r="J165" s="337"/>
      <c r="K165" s="327"/>
    </row>
    <row r="166" s="1" customFormat="1" ht="18.75" customHeight="1">
      <c r="B166" s="327"/>
      <c r="C166" s="337"/>
      <c r="D166" s="337"/>
      <c r="E166" s="337"/>
      <c r="F166" s="348"/>
      <c r="G166" s="337"/>
      <c r="H166" s="337"/>
      <c r="I166" s="337"/>
      <c r="J166" s="337"/>
      <c r="K166" s="327"/>
    </row>
    <row r="167" s="1" customFormat="1" ht="18.75" customHeight="1">
      <c r="B167" s="327"/>
      <c r="C167" s="337"/>
      <c r="D167" s="337"/>
      <c r="E167" s="337"/>
      <c r="F167" s="348"/>
      <c r="G167" s="337"/>
      <c r="H167" s="337"/>
      <c r="I167" s="337"/>
      <c r="J167" s="337"/>
      <c r="K167" s="327"/>
    </row>
    <row r="168" s="1" customFormat="1" ht="18.75" customHeight="1">
      <c r="B168" s="327"/>
      <c r="C168" s="337"/>
      <c r="D168" s="337"/>
      <c r="E168" s="337"/>
      <c r="F168" s="348"/>
      <c r="G168" s="337"/>
      <c r="H168" s="337"/>
      <c r="I168" s="337"/>
      <c r="J168" s="337"/>
      <c r="K168" s="327"/>
    </row>
    <row r="169" s="1" customFormat="1" ht="18.75" customHeight="1"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</row>
    <row r="170" s="1" customFormat="1" ht="7.5" customHeight="1">
      <c r="B170" s="278"/>
      <c r="C170" s="279"/>
      <c r="D170" s="279"/>
      <c r="E170" s="279"/>
      <c r="F170" s="279"/>
      <c r="G170" s="279"/>
      <c r="H170" s="279"/>
      <c r="I170" s="279"/>
      <c r="J170" s="279"/>
      <c r="K170" s="280"/>
    </row>
    <row r="171" s="1" customFormat="1" ht="45" customHeight="1">
      <c r="B171" s="281"/>
      <c r="C171" s="282" t="s">
        <v>1377</v>
      </c>
      <c r="D171" s="282"/>
      <c r="E171" s="282"/>
      <c r="F171" s="282"/>
      <c r="G171" s="282"/>
      <c r="H171" s="282"/>
      <c r="I171" s="282"/>
      <c r="J171" s="282"/>
      <c r="K171" s="283"/>
    </row>
    <row r="172" s="1" customFormat="1" ht="17.25" customHeight="1">
      <c r="B172" s="281"/>
      <c r="C172" s="306" t="s">
        <v>1305</v>
      </c>
      <c r="D172" s="306"/>
      <c r="E172" s="306"/>
      <c r="F172" s="306" t="s">
        <v>1306</v>
      </c>
      <c r="G172" s="349"/>
      <c r="H172" s="350" t="s">
        <v>58</v>
      </c>
      <c r="I172" s="350" t="s">
        <v>61</v>
      </c>
      <c r="J172" s="306" t="s">
        <v>1307</v>
      </c>
      <c r="K172" s="283"/>
    </row>
    <row r="173" s="1" customFormat="1" ht="17.25" customHeight="1">
      <c r="B173" s="284"/>
      <c r="C173" s="308" t="s">
        <v>1308</v>
      </c>
      <c r="D173" s="308"/>
      <c r="E173" s="308"/>
      <c r="F173" s="309" t="s">
        <v>1309</v>
      </c>
      <c r="G173" s="351"/>
      <c r="H173" s="352"/>
      <c r="I173" s="352"/>
      <c r="J173" s="308" t="s">
        <v>1310</v>
      </c>
      <c r="K173" s="286"/>
    </row>
    <row r="174" s="1" customFormat="1" ht="5.25" customHeight="1">
      <c r="B174" s="316"/>
      <c r="C174" s="311"/>
      <c r="D174" s="311"/>
      <c r="E174" s="311"/>
      <c r="F174" s="311"/>
      <c r="G174" s="312"/>
      <c r="H174" s="311"/>
      <c r="I174" s="311"/>
      <c r="J174" s="311"/>
      <c r="K174" s="339"/>
    </row>
    <row r="175" s="1" customFormat="1" ht="15" customHeight="1">
      <c r="B175" s="316"/>
      <c r="C175" s="291" t="s">
        <v>1314</v>
      </c>
      <c r="D175" s="291"/>
      <c r="E175" s="291"/>
      <c r="F175" s="314" t="s">
        <v>1311</v>
      </c>
      <c r="G175" s="291"/>
      <c r="H175" s="291" t="s">
        <v>1351</v>
      </c>
      <c r="I175" s="291" t="s">
        <v>1313</v>
      </c>
      <c r="J175" s="291">
        <v>120</v>
      </c>
      <c r="K175" s="339"/>
    </row>
    <row r="176" s="1" customFormat="1" ht="15" customHeight="1">
      <c r="B176" s="316"/>
      <c r="C176" s="291" t="s">
        <v>1360</v>
      </c>
      <c r="D176" s="291"/>
      <c r="E176" s="291"/>
      <c r="F176" s="314" t="s">
        <v>1311</v>
      </c>
      <c r="G176" s="291"/>
      <c r="H176" s="291" t="s">
        <v>1361</v>
      </c>
      <c r="I176" s="291" t="s">
        <v>1313</v>
      </c>
      <c r="J176" s="291" t="s">
        <v>1362</v>
      </c>
      <c r="K176" s="339"/>
    </row>
    <row r="177" s="1" customFormat="1" ht="15" customHeight="1">
      <c r="B177" s="316"/>
      <c r="C177" s="291" t="s">
        <v>1259</v>
      </c>
      <c r="D177" s="291"/>
      <c r="E177" s="291"/>
      <c r="F177" s="314" t="s">
        <v>1311</v>
      </c>
      <c r="G177" s="291"/>
      <c r="H177" s="291" t="s">
        <v>1378</v>
      </c>
      <c r="I177" s="291" t="s">
        <v>1313</v>
      </c>
      <c r="J177" s="291" t="s">
        <v>1362</v>
      </c>
      <c r="K177" s="339"/>
    </row>
    <row r="178" s="1" customFormat="1" ht="15" customHeight="1">
      <c r="B178" s="316"/>
      <c r="C178" s="291" t="s">
        <v>1316</v>
      </c>
      <c r="D178" s="291"/>
      <c r="E178" s="291"/>
      <c r="F178" s="314" t="s">
        <v>1317</v>
      </c>
      <c r="G178" s="291"/>
      <c r="H178" s="291" t="s">
        <v>1378</v>
      </c>
      <c r="I178" s="291" t="s">
        <v>1313</v>
      </c>
      <c r="J178" s="291">
        <v>50</v>
      </c>
      <c r="K178" s="339"/>
    </row>
    <row r="179" s="1" customFormat="1" ht="15" customHeight="1">
      <c r="B179" s="316"/>
      <c r="C179" s="291" t="s">
        <v>1319</v>
      </c>
      <c r="D179" s="291"/>
      <c r="E179" s="291"/>
      <c r="F179" s="314" t="s">
        <v>1311</v>
      </c>
      <c r="G179" s="291"/>
      <c r="H179" s="291" t="s">
        <v>1378</v>
      </c>
      <c r="I179" s="291" t="s">
        <v>1321</v>
      </c>
      <c r="J179" s="291"/>
      <c r="K179" s="339"/>
    </row>
    <row r="180" s="1" customFormat="1" ht="15" customHeight="1">
      <c r="B180" s="316"/>
      <c r="C180" s="291" t="s">
        <v>1330</v>
      </c>
      <c r="D180" s="291"/>
      <c r="E180" s="291"/>
      <c r="F180" s="314" t="s">
        <v>1317</v>
      </c>
      <c r="G180" s="291"/>
      <c r="H180" s="291" t="s">
        <v>1378</v>
      </c>
      <c r="I180" s="291" t="s">
        <v>1313</v>
      </c>
      <c r="J180" s="291">
        <v>50</v>
      </c>
      <c r="K180" s="339"/>
    </row>
    <row r="181" s="1" customFormat="1" ht="15" customHeight="1">
      <c r="B181" s="316"/>
      <c r="C181" s="291" t="s">
        <v>1338</v>
      </c>
      <c r="D181" s="291"/>
      <c r="E181" s="291"/>
      <c r="F181" s="314" t="s">
        <v>1317</v>
      </c>
      <c r="G181" s="291"/>
      <c r="H181" s="291" t="s">
        <v>1378</v>
      </c>
      <c r="I181" s="291" t="s">
        <v>1313</v>
      </c>
      <c r="J181" s="291">
        <v>50</v>
      </c>
      <c r="K181" s="339"/>
    </row>
    <row r="182" s="1" customFormat="1" ht="15" customHeight="1">
      <c r="B182" s="316"/>
      <c r="C182" s="291" t="s">
        <v>1336</v>
      </c>
      <c r="D182" s="291"/>
      <c r="E182" s="291"/>
      <c r="F182" s="314" t="s">
        <v>1317</v>
      </c>
      <c r="G182" s="291"/>
      <c r="H182" s="291" t="s">
        <v>1378</v>
      </c>
      <c r="I182" s="291" t="s">
        <v>1313</v>
      </c>
      <c r="J182" s="291">
        <v>50</v>
      </c>
      <c r="K182" s="339"/>
    </row>
    <row r="183" s="1" customFormat="1" ht="15" customHeight="1">
      <c r="B183" s="316"/>
      <c r="C183" s="291" t="s">
        <v>115</v>
      </c>
      <c r="D183" s="291"/>
      <c r="E183" s="291"/>
      <c r="F183" s="314" t="s">
        <v>1311</v>
      </c>
      <c r="G183" s="291"/>
      <c r="H183" s="291" t="s">
        <v>1379</v>
      </c>
      <c r="I183" s="291" t="s">
        <v>1380</v>
      </c>
      <c r="J183" s="291"/>
      <c r="K183" s="339"/>
    </row>
    <row r="184" s="1" customFormat="1" ht="15" customHeight="1">
      <c r="B184" s="316"/>
      <c r="C184" s="291" t="s">
        <v>61</v>
      </c>
      <c r="D184" s="291"/>
      <c r="E184" s="291"/>
      <c r="F184" s="314" t="s">
        <v>1311</v>
      </c>
      <c r="G184" s="291"/>
      <c r="H184" s="291" t="s">
        <v>1381</v>
      </c>
      <c r="I184" s="291" t="s">
        <v>1382</v>
      </c>
      <c r="J184" s="291">
        <v>1</v>
      </c>
      <c r="K184" s="339"/>
    </row>
    <row r="185" s="1" customFormat="1" ht="15" customHeight="1">
      <c r="B185" s="316"/>
      <c r="C185" s="291" t="s">
        <v>57</v>
      </c>
      <c r="D185" s="291"/>
      <c r="E185" s="291"/>
      <c r="F185" s="314" t="s">
        <v>1311</v>
      </c>
      <c r="G185" s="291"/>
      <c r="H185" s="291" t="s">
        <v>1383</v>
      </c>
      <c r="I185" s="291" t="s">
        <v>1313</v>
      </c>
      <c r="J185" s="291">
        <v>20</v>
      </c>
      <c r="K185" s="339"/>
    </row>
    <row r="186" s="1" customFormat="1" ht="15" customHeight="1">
      <c r="B186" s="316"/>
      <c r="C186" s="291" t="s">
        <v>58</v>
      </c>
      <c r="D186" s="291"/>
      <c r="E186" s="291"/>
      <c r="F186" s="314" t="s">
        <v>1311</v>
      </c>
      <c r="G186" s="291"/>
      <c r="H186" s="291" t="s">
        <v>1384</v>
      </c>
      <c r="I186" s="291" t="s">
        <v>1313</v>
      </c>
      <c r="J186" s="291">
        <v>255</v>
      </c>
      <c r="K186" s="339"/>
    </row>
    <row r="187" s="1" customFormat="1" ht="15" customHeight="1">
      <c r="B187" s="316"/>
      <c r="C187" s="291" t="s">
        <v>116</v>
      </c>
      <c r="D187" s="291"/>
      <c r="E187" s="291"/>
      <c r="F187" s="314" t="s">
        <v>1311</v>
      </c>
      <c r="G187" s="291"/>
      <c r="H187" s="291" t="s">
        <v>1275</v>
      </c>
      <c r="I187" s="291" t="s">
        <v>1313</v>
      </c>
      <c r="J187" s="291">
        <v>10</v>
      </c>
      <c r="K187" s="339"/>
    </row>
    <row r="188" s="1" customFormat="1" ht="15" customHeight="1">
      <c r="B188" s="316"/>
      <c r="C188" s="291" t="s">
        <v>117</v>
      </c>
      <c r="D188" s="291"/>
      <c r="E188" s="291"/>
      <c r="F188" s="314" t="s">
        <v>1311</v>
      </c>
      <c r="G188" s="291"/>
      <c r="H188" s="291" t="s">
        <v>1385</v>
      </c>
      <c r="I188" s="291" t="s">
        <v>1346</v>
      </c>
      <c r="J188" s="291"/>
      <c r="K188" s="339"/>
    </row>
    <row r="189" s="1" customFormat="1" ht="15" customHeight="1">
      <c r="B189" s="316"/>
      <c r="C189" s="291" t="s">
        <v>1386</v>
      </c>
      <c r="D189" s="291"/>
      <c r="E189" s="291"/>
      <c r="F189" s="314" t="s">
        <v>1311</v>
      </c>
      <c r="G189" s="291"/>
      <c r="H189" s="291" t="s">
        <v>1387</v>
      </c>
      <c r="I189" s="291" t="s">
        <v>1346</v>
      </c>
      <c r="J189" s="291"/>
      <c r="K189" s="339"/>
    </row>
    <row r="190" s="1" customFormat="1" ht="15" customHeight="1">
      <c r="B190" s="316"/>
      <c r="C190" s="291" t="s">
        <v>1375</v>
      </c>
      <c r="D190" s="291"/>
      <c r="E190" s="291"/>
      <c r="F190" s="314" t="s">
        <v>1311</v>
      </c>
      <c r="G190" s="291"/>
      <c r="H190" s="291" t="s">
        <v>1388</v>
      </c>
      <c r="I190" s="291" t="s">
        <v>1346</v>
      </c>
      <c r="J190" s="291"/>
      <c r="K190" s="339"/>
    </row>
    <row r="191" s="1" customFormat="1" ht="15" customHeight="1">
      <c r="B191" s="316"/>
      <c r="C191" s="291" t="s">
        <v>119</v>
      </c>
      <c r="D191" s="291"/>
      <c r="E191" s="291"/>
      <c r="F191" s="314" t="s">
        <v>1317</v>
      </c>
      <c r="G191" s="291"/>
      <c r="H191" s="291" t="s">
        <v>1389</v>
      </c>
      <c r="I191" s="291" t="s">
        <v>1313</v>
      </c>
      <c r="J191" s="291">
        <v>50</v>
      </c>
      <c r="K191" s="339"/>
    </row>
    <row r="192" s="1" customFormat="1" ht="15" customHeight="1">
      <c r="B192" s="316"/>
      <c r="C192" s="291" t="s">
        <v>1390</v>
      </c>
      <c r="D192" s="291"/>
      <c r="E192" s="291"/>
      <c r="F192" s="314" t="s">
        <v>1317</v>
      </c>
      <c r="G192" s="291"/>
      <c r="H192" s="291" t="s">
        <v>1391</v>
      </c>
      <c r="I192" s="291" t="s">
        <v>1392</v>
      </c>
      <c r="J192" s="291"/>
      <c r="K192" s="339"/>
    </row>
    <row r="193" s="1" customFormat="1" ht="15" customHeight="1">
      <c r="B193" s="316"/>
      <c r="C193" s="291" t="s">
        <v>1393</v>
      </c>
      <c r="D193" s="291"/>
      <c r="E193" s="291"/>
      <c r="F193" s="314" t="s">
        <v>1317</v>
      </c>
      <c r="G193" s="291"/>
      <c r="H193" s="291" t="s">
        <v>1394</v>
      </c>
      <c r="I193" s="291" t="s">
        <v>1392</v>
      </c>
      <c r="J193" s="291"/>
      <c r="K193" s="339"/>
    </row>
    <row r="194" s="1" customFormat="1" ht="15" customHeight="1">
      <c r="B194" s="316"/>
      <c r="C194" s="291" t="s">
        <v>1395</v>
      </c>
      <c r="D194" s="291"/>
      <c r="E194" s="291"/>
      <c r="F194" s="314" t="s">
        <v>1317</v>
      </c>
      <c r="G194" s="291"/>
      <c r="H194" s="291" t="s">
        <v>1396</v>
      </c>
      <c r="I194" s="291" t="s">
        <v>1392</v>
      </c>
      <c r="J194" s="291"/>
      <c r="K194" s="339"/>
    </row>
    <row r="195" s="1" customFormat="1" ht="15" customHeight="1">
      <c r="B195" s="316"/>
      <c r="C195" s="353" t="s">
        <v>1397</v>
      </c>
      <c r="D195" s="291"/>
      <c r="E195" s="291"/>
      <c r="F195" s="314" t="s">
        <v>1317</v>
      </c>
      <c r="G195" s="291"/>
      <c r="H195" s="291" t="s">
        <v>1398</v>
      </c>
      <c r="I195" s="291" t="s">
        <v>1399</v>
      </c>
      <c r="J195" s="354" t="s">
        <v>1400</v>
      </c>
      <c r="K195" s="339"/>
    </row>
    <row r="196" s="17" customFormat="1" ht="15" customHeight="1">
      <c r="B196" s="355"/>
      <c r="C196" s="356" t="s">
        <v>1401</v>
      </c>
      <c r="D196" s="357"/>
      <c r="E196" s="357"/>
      <c r="F196" s="358" t="s">
        <v>1317</v>
      </c>
      <c r="G196" s="357"/>
      <c r="H196" s="357" t="s">
        <v>1402</v>
      </c>
      <c r="I196" s="357" t="s">
        <v>1399</v>
      </c>
      <c r="J196" s="359" t="s">
        <v>1400</v>
      </c>
      <c r="K196" s="360"/>
    </row>
    <row r="197" s="1" customFormat="1" ht="15" customHeight="1">
      <c r="B197" s="316"/>
      <c r="C197" s="353" t="s">
        <v>46</v>
      </c>
      <c r="D197" s="291"/>
      <c r="E197" s="291"/>
      <c r="F197" s="314" t="s">
        <v>1311</v>
      </c>
      <c r="G197" s="291"/>
      <c r="H197" s="288" t="s">
        <v>1403</v>
      </c>
      <c r="I197" s="291" t="s">
        <v>1404</v>
      </c>
      <c r="J197" s="291"/>
      <c r="K197" s="339"/>
    </row>
    <row r="198" s="1" customFormat="1" ht="15" customHeight="1">
      <c r="B198" s="316"/>
      <c r="C198" s="353" t="s">
        <v>1405</v>
      </c>
      <c r="D198" s="291"/>
      <c r="E198" s="291"/>
      <c r="F198" s="314" t="s">
        <v>1311</v>
      </c>
      <c r="G198" s="291"/>
      <c r="H198" s="291" t="s">
        <v>1406</v>
      </c>
      <c r="I198" s="291" t="s">
        <v>1346</v>
      </c>
      <c r="J198" s="291"/>
      <c r="K198" s="339"/>
    </row>
    <row r="199" s="1" customFormat="1" ht="15" customHeight="1">
      <c r="B199" s="316"/>
      <c r="C199" s="353" t="s">
        <v>1407</v>
      </c>
      <c r="D199" s="291"/>
      <c r="E199" s="291"/>
      <c r="F199" s="314" t="s">
        <v>1311</v>
      </c>
      <c r="G199" s="291"/>
      <c r="H199" s="291" t="s">
        <v>1408</v>
      </c>
      <c r="I199" s="291" t="s">
        <v>1346</v>
      </c>
      <c r="J199" s="291"/>
      <c r="K199" s="339"/>
    </row>
    <row r="200" s="1" customFormat="1" ht="15" customHeight="1">
      <c r="B200" s="316"/>
      <c r="C200" s="353" t="s">
        <v>1409</v>
      </c>
      <c r="D200" s="291"/>
      <c r="E200" s="291"/>
      <c r="F200" s="314" t="s">
        <v>1317</v>
      </c>
      <c r="G200" s="291"/>
      <c r="H200" s="291" t="s">
        <v>1410</v>
      </c>
      <c r="I200" s="291" t="s">
        <v>1346</v>
      </c>
      <c r="J200" s="291"/>
      <c r="K200" s="339"/>
    </row>
    <row r="201" s="1" customFormat="1" ht="15" customHeight="1">
      <c r="B201" s="345"/>
      <c r="C201" s="361"/>
      <c r="D201" s="346"/>
      <c r="E201" s="346"/>
      <c r="F201" s="346"/>
      <c r="G201" s="346"/>
      <c r="H201" s="346"/>
      <c r="I201" s="346"/>
      <c r="J201" s="346"/>
      <c r="K201" s="347"/>
    </row>
    <row r="202" s="1" customFormat="1" ht="18.75" customHeight="1">
      <c r="B202" s="327"/>
      <c r="C202" s="337"/>
      <c r="D202" s="337"/>
      <c r="E202" s="337"/>
      <c r="F202" s="348"/>
      <c r="G202" s="337"/>
      <c r="H202" s="337"/>
      <c r="I202" s="337"/>
      <c r="J202" s="337"/>
      <c r="K202" s="327"/>
    </row>
    <row r="203" s="1" customFormat="1" ht="18.75" customHeight="1">
      <c r="B203" s="299"/>
      <c r="C203" s="299"/>
      <c r="D203" s="299"/>
      <c r="E203" s="299"/>
      <c r="F203" s="299"/>
      <c r="G203" s="299"/>
      <c r="H203" s="299"/>
      <c r="I203" s="299"/>
      <c r="J203" s="299"/>
      <c r="K203" s="299"/>
    </row>
    <row r="204" s="1" customFormat="1" ht="13.5">
      <c r="B204" s="278"/>
      <c r="C204" s="279"/>
      <c r="D204" s="279"/>
      <c r="E204" s="279"/>
      <c r="F204" s="279"/>
      <c r="G204" s="279"/>
      <c r="H204" s="279"/>
      <c r="I204" s="279"/>
      <c r="J204" s="279"/>
      <c r="K204" s="280"/>
    </row>
    <row r="205" s="1" customFormat="1" ht="21" customHeight="1">
      <c r="B205" s="281"/>
      <c r="C205" s="282" t="s">
        <v>1411</v>
      </c>
      <c r="D205" s="282"/>
      <c r="E205" s="282"/>
      <c r="F205" s="282"/>
      <c r="G205" s="282"/>
      <c r="H205" s="282"/>
      <c r="I205" s="282"/>
      <c r="J205" s="282"/>
      <c r="K205" s="283"/>
    </row>
    <row r="206" s="1" customFormat="1" ht="25.5" customHeight="1">
      <c r="B206" s="281"/>
      <c r="C206" s="362" t="s">
        <v>1412</v>
      </c>
      <c r="D206" s="362"/>
      <c r="E206" s="362"/>
      <c r="F206" s="362" t="s">
        <v>1413</v>
      </c>
      <c r="G206" s="363"/>
      <c r="H206" s="362" t="s">
        <v>1414</v>
      </c>
      <c r="I206" s="362"/>
      <c r="J206" s="362"/>
      <c r="K206" s="283"/>
    </row>
    <row r="207" s="1" customFormat="1" ht="5.25" customHeight="1">
      <c r="B207" s="316"/>
      <c r="C207" s="311"/>
      <c r="D207" s="311"/>
      <c r="E207" s="311"/>
      <c r="F207" s="311"/>
      <c r="G207" s="337"/>
      <c r="H207" s="311"/>
      <c r="I207" s="311"/>
      <c r="J207" s="311"/>
      <c r="K207" s="339"/>
    </row>
    <row r="208" s="1" customFormat="1" ht="15" customHeight="1">
      <c r="B208" s="316"/>
      <c r="C208" s="291" t="s">
        <v>1404</v>
      </c>
      <c r="D208" s="291"/>
      <c r="E208" s="291"/>
      <c r="F208" s="314" t="s">
        <v>47</v>
      </c>
      <c r="G208" s="291"/>
      <c r="H208" s="291" t="s">
        <v>1415</v>
      </c>
      <c r="I208" s="291"/>
      <c r="J208" s="291"/>
      <c r="K208" s="339"/>
    </row>
    <row r="209" s="1" customFormat="1" ht="15" customHeight="1">
      <c r="B209" s="316"/>
      <c r="C209" s="291"/>
      <c r="D209" s="291"/>
      <c r="E209" s="291"/>
      <c r="F209" s="314" t="s">
        <v>48</v>
      </c>
      <c r="G209" s="291"/>
      <c r="H209" s="291" t="s">
        <v>1416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51</v>
      </c>
      <c r="G210" s="291"/>
      <c r="H210" s="291" t="s">
        <v>1417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49</v>
      </c>
      <c r="G211" s="291"/>
      <c r="H211" s="291" t="s">
        <v>1418</v>
      </c>
      <c r="I211" s="291"/>
      <c r="J211" s="291"/>
      <c r="K211" s="339"/>
    </row>
    <row r="212" s="1" customFormat="1" ht="15" customHeight="1">
      <c r="B212" s="316"/>
      <c r="C212" s="291"/>
      <c r="D212" s="291"/>
      <c r="E212" s="291"/>
      <c r="F212" s="314" t="s">
        <v>50</v>
      </c>
      <c r="G212" s="291"/>
      <c r="H212" s="291" t="s">
        <v>1419</v>
      </c>
      <c r="I212" s="291"/>
      <c r="J212" s="291"/>
      <c r="K212" s="339"/>
    </row>
    <row r="213" s="1" customFormat="1" ht="15" customHeight="1">
      <c r="B213" s="316"/>
      <c r="C213" s="291"/>
      <c r="D213" s="291"/>
      <c r="E213" s="291"/>
      <c r="F213" s="314"/>
      <c r="G213" s="291"/>
      <c r="H213" s="291"/>
      <c r="I213" s="291"/>
      <c r="J213" s="291"/>
      <c r="K213" s="339"/>
    </row>
    <row r="214" s="1" customFormat="1" ht="15" customHeight="1">
      <c r="B214" s="316"/>
      <c r="C214" s="291" t="s">
        <v>1358</v>
      </c>
      <c r="D214" s="291"/>
      <c r="E214" s="291"/>
      <c r="F214" s="314" t="s">
        <v>83</v>
      </c>
      <c r="G214" s="291"/>
      <c r="H214" s="291" t="s">
        <v>1420</v>
      </c>
      <c r="I214" s="291"/>
      <c r="J214" s="291"/>
      <c r="K214" s="339"/>
    </row>
    <row r="215" s="1" customFormat="1" ht="15" customHeight="1">
      <c r="B215" s="316"/>
      <c r="C215" s="291"/>
      <c r="D215" s="291"/>
      <c r="E215" s="291"/>
      <c r="F215" s="314" t="s">
        <v>1253</v>
      </c>
      <c r="G215" s="291"/>
      <c r="H215" s="291" t="s">
        <v>1254</v>
      </c>
      <c r="I215" s="291"/>
      <c r="J215" s="291"/>
      <c r="K215" s="339"/>
    </row>
    <row r="216" s="1" customFormat="1" ht="15" customHeight="1">
      <c r="B216" s="316"/>
      <c r="C216" s="291"/>
      <c r="D216" s="291"/>
      <c r="E216" s="291"/>
      <c r="F216" s="314" t="s">
        <v>1251</v>
      </c>
      <c r="G216" s="291"/>
      <c r="H216" s="291" t="s">
        <v>1421</v>
      </c>
      <c r="I216" s="291"/>
      <c r="J216" s="291"/>
      <c r="K216" s="339"/>
    </row>
    <row r="217" s="1" customFormat="1" ht="15" customHeight="1">
      <c r="B217" s="364"/>
      <c r="C217" s="291"/>
      <c r="D217" s="291"/>
      <c r="E217" s="291"/>
      <c r="F217" s="314" t="s">
        <v>1255</v>
      </c>
      <c r="G217" s="353"/>
      <c r="H217" s="343" t="s">
        <v>1256</v>
      </c>
      <c r="I217" s="343"/>
      <c r="J217" s="343"/>
      <c r="K217" s="365"/>
    </row>
    <row r="218" s="1" customFormat="1" ht="15" customHeight="1">
      <c r="B218" s="364"/>
      <c r="C218" s="291"/>
      <c r="D218" s="291"/>
      <c r="E218" s="291"/>
      <c r="F218" s="314" t="s">
        <v>1257</v>
      </c>
      <c r="G218" s="353"/>
      <c r="H218" s="343" t="s">
        <v>1422</v>
      </c>
      <c r="I218" s="343"/>
      <c r="J218" s="343"/>
      <c r="K218" s="365"/>
    </row>
    <row r="219" s="1" customFormat="1" ht="15" customHeight="1">
      <c r="B219" s="364"/>
      <c r="C219" s="291"/>
      <c r="D219" s="291"/>
      <c r="E219" s="291"/>
      <c r="F219" s="314"/>
      <c r="G219" s="353"/>
      <c r="H219" s="343"/>
      <c r="I219" s="343"/>
      <c r="J219" s="343"/>
      <c r="K219" s="365"/>
    </row>
    <row r="220" s="1" customFormat="1" ht="15" customHeight="1">
      <c r="B220" s="364"/>
      <c r="C220" s="291" t="s">
        <v>1382</v>
      </c>
      <c r="D220" s="291"/>
      <c r="E220" s="291"/>
      <c r="F220" s="314">
        <v>1</v>
      </c>
      <c r="G220" s="353"/>
      <c r="H220" s="343" t="s">
        <v>1423</v>
      </c>
      <c r="I220" s="343"/>
      <c r="J220" s="343"/>
      <c r="K220" s="365"/>
    </row>
    <row r="221" s="1" customFormat="1" ht="15" customHeight="1">
      <c r="B221" s="364"/>
      <c r="C221" s="291"/>
      <c r="D221" s="291"/>
      <c r="E221" s="291"/>
      <c r="F221" s="314">
        <v>2</v>
      </c>
      <c r="G221" s="353"/>
      <c r="H221" s="343" t="s">
        <v>1424</v>
      </c>
      <c r="I221" s="343"/>
      <c r="J221" s="343"/>
      <c r="K221" s="365"/>
    </row>
    <row r="222" s="1" customFormat="1" ht="15" customHeight="1">
      <c r="B222" s="364"/>
      <c r="C222" s="291"/>
      <c r="D222" s="291"/>
      <c r="E222" s="291"/>
      <c r="F222" s="314">
        <v>3</v>
      </c>
      <c r="G222" s="353"/>
      <c r="H222" s="343" t="s">
        <v>1425</v>
      </c>
      <c r="I222" s="343"/>
      <c r="J222" s="343"/>
      <c r="K222" s="365"/>
    </row>
    <row r="223" s="1" customFormat="1" ht="15" customHeight="1">
      <c r="B223" s="364"/>
      <c r="C223" s="291"/>
      <c r="D223" s="291"/>
      <c r="E223" s="291"/>
      <c r="F223" s="314">
        <v>4</v>
      </c>
      <c r="G223" s="353"/>
      <c r="H223" s="343" t="s">
        <v>1426</v>
      </c>
      <c r="I223" s="343"/>
      <c r="J223" s="343"/>
      <c r="K223" s="365"/>
    </row>
    <row r="224" s="1" customFormat="1" ht="12.75" customHeight="1">
      <c r="B224" s="366"/>
      <c r="C224" s="367"/>
      <c r="D224" s="367"/>
      <c r="E224" s="367"/>
      <c r="F224" s="367"/>
      <c r="G224" s="367"/>
      <c r="H224" s="367"/>
      <c r="I224" s="367"/>
      <c r="J224" s="367"/>
      <c r="K224" s="36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71:J171"/>
    <mergeCell ref="C205:J205"/>
    <mergeCell ref="H206:J206"/>
    <mergeCell ref="H209:J209"/>
    <mergeCell ref="H210:J210"/>
    <mergeCell ref="H216:J216"/>
    <mergeCell ref="H217:J217"/>
    <mergeCell ref="H218:J218"/>
    <mergeCell ref="H220:J220"/>
    <mergeCell ref="H221:J221"/>
    <mergeCell ref="H222:J222"/>
    <mergeCell ref="H208:J208"/>
    <mergeCell ref="H223:J223"/>
    <mergeCell ref="H211:J211"/>
    <mergeCell ref="H212:J212"/>
    <mergeCell ref="H214:J214"/>
    <mergeCell ref="H215:J215"/>
  </mergeCells>
  <pageSetup r:id="rId1" paperSize="9" orientation="landscape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Červený</dc:creator>
  <cp:lastModifiedBy>Jiří Červený</cp:lastModifiedBy>
  <dcterms:created xsi:type="dcterms:W3CDTF">2025-04-01T14:52:55Z</dcterms:created>
  <dcterms:modified xsi:type="dcterms:W3CDTF">2025-04-01T14:53:00Z</dcterms:modified>
</cp:coreProperties>
</file>