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1 - SO 01 Gymnázium - n..." sheetId="2" r:id="rId2"/>
    <sheet name="002 - SO 01 Gymnázium - p..." sheetId="3" r:id="rId3"/>
    <sheet name="003 - SO 01 Gymnázium - z..." sheetId="4" r:id="rId4"/>
    <sheet name="004 - SO 01 Gymnázium - s..." sheetId="5" r:id="rId5"/>
    <sheet name="011 - SO 01 Gymnázium - EPS" sheetId="6" r:id="rId6"/>
    <sheet name="012 - SO 01 Gymnázium - LAN" sheetId="7" r:id="rId7"/>
    <sheet name="013 - SO 01 Gymnázium - S..." sheetId="8" r:id="rId8"/>
    <sheet name="014 - SO 01 Gymnázium - VZT" sheetId="9" r:id="rId9"/>
    <sheet name="015 - Gymnazium a SOŠ Pla..." sheetId="10" r:id="rId10"/>
    <sheet name="016 - SO 01 Gymnázium - ZTI" sheetId="11" r:id="rId11"/>
    <sheet name="017 - SO 01 Gymnázium - L..." sheetId="12" r:id="rId12"/>
    <sheet name="018 - SO 01 Gymnázium - E..." sheetId="13" r:id="rId13"/>
    <sheet name="540 - Vedlejší a ostatní ..." sheetId="14" r:id="rId14"/>
  </sheets>
  <definedNames>
    <definedName name="_xlnm.Print_Area" localSheetId="0">'Rekapitulace stavby'!$D$4:$AO$76,'Rekapitulace stavby'!$C$82:$AQ$108</definedName>
    <definedName name="_xlnm.Print_Titles" localSheetId="0">'Rekapitulace stavby'!$92:$92</definedName>
    <definedName name="_xlnm._FilterDatabase" localSheetId="1" hidden="1">'001 - SO 01 Gymnázium - n...'!$C$136:$K$1139</definedName>
    <definedName name="_xlnm.Print_Area" localSheetId="1">'001 - SO 01 Gymnázium - n...'!$C$4:$J$76,'001 - SO 01 Gymnázium - n...'!$C$82:$J$118,'001 - SO 01 Gymnázium - n...'!$C$124:$K$1139</definedName>
    <definedName name="_xlnm.Print_Titles" localSheetId="1">'001 - SO 01 Gymnázium - n...'!$136:$136</definedName>
    <definedName name="_xlnm._FilterDatabase" localSheetId="2" hidden="1">'002 - SO 01 Gymnázium - p...'!$C$133:$K$675</definedName>
    <definedName name="_xlnm.Print_Area" localSheetId="2">'002 - SO 01 Gymnázium - p...'!$C$4:$J$76,'002 - SO 01 Gymnázium - p...'!$C$82:$J$115,'002 - SO 01 Gymnázium - p...'!$C$121:$K$675</definedName>
    <definedName name="_xlnm.Print_Titles" localSheetId="2">'002 - SO 01 Gymnázium - p...'!$133:$133</definedName>
    <definedName name="_xlnm._FilterDatabase" localSheetId="3" hidden="1">'003 - SO 01 Gymnázium - z...'!$C$122:$K$933</definedName>
    <definedName name="_xlnm.Print_Area" localSheetId="3">'003 - SO 01 Gymnázium - z...'!$C$4:$J$76,'003 - SO 01 Gymnázium - z...'!$C$82:$J$104,'003 - SO 01 Gymnázium - z...'!$C$110:$K$933</definedName>
    <definedName name="_xlnm.Print_Titles" localSheetId="3">'003 - SO 01 Gymnázium - z...'!$122:$122</definedName>
    <definedName name="_xlnm._FilterDatabase" localSheetId="4" hidden="1">'004 - SO 01 Gymnázium - s...'!$C$131:$K$451</definedName>
    <definedName name="_xlnm.Print_Area" localSheetId="4">'004 - SO 01 Gymnázium - s...'!$C$4:$J$76,'004 - SO 01 Gymnázium - s...'!$C$82:$J$113,'004 - SO 01 Gymnázium - s...'!$C$119:$K$451</definedName>
    <definedName name="_xlnm.Print_Titles" localSheetId="4">'004 - SO 01 Gymnázium - s...'!$131:$131</definedName>
    <definedName name="_xlnm._FilterDatabase" localSheetId="5" hidden="1">'011 - SO 01 Gymnázium - EPS'!$C$130:$K$292</definedName>
    <definedName name="_xlnm.Print_Area" localSheetId="5">'011 - SO 01 Gymnázium - EPS'!$C$4:$J$76,'011 - SO 01 Gymnázium - EPS'!$C$82:$J$112,'011 - SO 01 Gymnázium - EPS'!$C$118:$K$292</definedName>
    <definedName name="_xlnm.Print_Titles" localSheetId="5">'011 - SO 01 Gymnázium - EPS'!$130:$130</definedName>
    <definedName name="_xlnm._FilterDatabase" localSheetId="6" hidden="1">'012 - SO 01 Gymnázium - LAN'!$C$123:$K$264</definedName>
    <definedName name="_xlnm.Print_Area" localSheetId="6">'012 - SO 01 Gymnázium - LAN'!$C$4:$J$76,'012 - SO 01 Gymnázium - LAN'!$C$82:$J$105,'012 - SO 01 Gymnázium - LAN'!$C$111:$K$264</definedName>
    <definedName name="_xlnm.Print_Titles" localSheetId="6">'012 - SO 01 Gymnázium - LAN'!$123:$123</definedName>
    <definedName name="_xlnm._FilterDatabase" localSheetId="7" hidden="1">'013 - SO 01 Gymnázium - S...'!$C$125:$K$224</definedName>
    <definedName name="_xlnm.Print_Area" localSheetId="7">'013 - SO 01 Gymnázium - S...'!$C$4:$J$76,'013 - SO 01 Gymnázium - S...'!$C$82:$J$107,'013 - SO 01 Gymnázium - S...'!$C$113:$K$224</definedName>
    <definedName name="_xlnm.Print_Titles" localSheetId="7">'013 - SO 01 Gymnázium - S...'!$125:$125</definedName>
    <definedName name="_xlnm._FilterDatabase" localSheetId="8" hidden="1">'014 - SO 01 Gymnázium - VZT'!$C$120:$K$168</definedName>
    <definedName name="_xlnm.Print_Area" localSheetId="8">'014 - SO 01 Gymnázium - VZT'!$C$4:$J$76,'014 - SO 01 Gymnázium - VZT'!$C$82:$J$102,'014 - SO 01 Gymnázium - VZT'!$C$108:$K$168</definedName>
    <definedName name="_xlnm.Print_Titles" localSheetId="8">'014 - SO 01 Gymnázium - VZT'!$120:$120</definedName>
    <definedName name="_xlnm._FilterDatabase" localSheetId="9" hidden="1">'015 - Gymnazium a SOŠ Pla...'!$C$125:$K$206</definedName>
    <definedName name="_xlnm.Print_Area" localSheetId="9">'015 - Gymnazium a SOŠ Pla...'!$C$4:$J$76,'015 - Gymnazium a SOŠ Pla...'!$C$82:$J$107,'015 - Gymnazium a SOŠ Pla...'!$C$113:$K$206</definedName>
    <definedName name="_xlnm.Print_Titles" localSheetId="9">'015 - Gymnazium a SOŠ Pla...'!$125:$125</definedName>
    <definedName name="_xlnm._FilterDatabase" localSheetId="10" hidden="1">'016 - SO 01 Gymnázium - ZTI'!$C$121:$K$271</definedName>
    <definedName name="_xlnm.Print_Area" localSheetId="10">'016 - SO 01 Gymnázium - ZTI'!$C$4:$J$76,'016 - SO 01 Gymnázium - ZTI'!$C$82:$J$103,'016 - SO 01 Gymnázium - ZTI'!$C$109:$K$271</definedName>
    <definedName name="_xlnm.Print_Titles" localSheetId="10">'016 - SO 01 Gymnázium - ZTI'!$121:$121</definedName>
    <definedName name="_xlnm._FilterDatabase" localSheetId="11" hidden="1">'017 - SO 01 Gymnázium - L...'!$C$119:$K$172</definedName>
    <definedName name="_xlnm.Print_Area" localSheetId="11">'017 - SO 01 Gymnázium - L...'!$C$4:$J$76,'017 - SO 01 Gymnázium - L...'!$C$82:$J$101,'017 - SO 01 Gymnázium - L...'!$C$107:$K$172</definedName>
    <definedName name="_xlnm.Print_Titles" localSheetId="11">'017 - SO 01 Gymnázium - L...'!$119:$119</definedName>
    <definedName name="_xlnm._FilterDatabase" localSheetId="12" hidden="1">'018 - SO 01 Gymnázium - E...'!$C$159:$K$823</definedName>
    <definedName name="_xlnm.Print_Area" localSheetId="12">'018 - SO 01 Gymnázium - E...'!$C$4:$J$76,'018 - SO 01 Gymnázium - E...'!$C$82:$J$141,'018 - SO 01 Gymnázium - E...'!$C$147:$K$823</definedName>
    <definedName name="_xlnm.Print_Titles" localSheetId="12">'018 - SO 01 Gymnázium - E...'!$159:$159</definedName>
    <definedName name="_xlnm._FilterDatabase" localSheetId="13" hidden="1">'540 - Vedlejší a ostatní ...'!$C$120:$K$194</definedName>
    <definedName name="_xlnm.Print_Area" localSheetId="13">'540 - Vedlejší a ostatní ...'!$C$4:$J$76,'540 - Vedlejší a ostatní ...'!$C$82:$J$102,'540 - Vedlejší a ostatní ...'!$C$108:$K$194</definedName>
    <definedName name="_xlnm.Print_Titles" localSheetId="13">'540 - Vedlejší a ostatní ...'!$120:$120</definedName>
  </definedNames>
  <calcPr/>
</workbook>
</file>

<file path=xl/calcChain.xml><?xml version="1.0" encoding="utf-8"?>
<calcChain xmlns="http://schemas.openxmlformats.org/spreadsheetml/2006/main">
  <c i="14" l="1" r="J37"/>
  <c r="J36"/>
  <c i="1" r="AY107"/>
  <c i="14" r="J35"/>
  <c i="1" r="AX107"/>
  <c i="14" r="BI192"/>
  <c r="BH192"/>
  <c r="BG192"/>
  <c r="BF192"/>
  <c r="T192"/>
  <c r="R192"/>
  <c r="P192"/>
  <c r="BI189"/>
  <c r="BH189"/>
  <c r="BG189"/>
  <c r="BF189"/>
  <c r="T189"/>
  <c r="R189"/>
  <c r="P189"/>
  <c r="BI186"/>
  <c r="BH186"/>
  <c r="BG186"/>
  <c r="BF186"/>
  <c r="T186"/>
  <c r="R186"/>
  <c r="P186"/>
  <c r="BI183"/>
  <c r="BH183"/>
  <c r="BG183"/>
  <c r="BF183"/>
  <c r="T183"/>
  <c r="R183"/>
  <c r="P183"/>
  <c r="BI180"/>
  <c r="BH180"/>
  <c r="BG180"/>
  <c r="BF180"/>
  <c r="T180"/>
  <c r="R180"/>
  <c r="P180"/>
  <c r="BI177"/>
  <c r="BH177"/>
  <c r="BG177"/>
  <c r="BF177"/>
  <c r="T177"/>
  <c r="R177"/>
  <c r="P177"/>
  <c r="BI174"/>
  <c r="BH174"/>
  <c r="BG174"/>
  <c r="BF174"/>
  <c r="T174"/>
  <c r="R174"/>
  <c r="P174"/>
  <c r="BI171"/>
  <c r="BH171"/>
  <c r="BG171"/>
  <c r="BF171"/>
  <c r="T171"/>
  <c r="R171"/>
  <c r="P171"/>
  <c r="BI168"/>
  <c r="BH168"/>
  <c r="BG168"/>
  <c r="BF168"/>
  <c r="T168"/>
  <c r="R168"/>
  <c r="P168"/>
  <c r="BI165"/>
  <c r="BH165"/>
  <c r="BG165"/>
  <c r="BF165"/>
  <c r="T165"/>
  <c r="R165"/>
  <c r="P165"/>
  <c r="BI162"/>
  <c r="BH162"/>
  <c r="BG162"/>
  <c r="BF162"/>
  <c r="T162"/>
  <c r="R162"/>
  <c r="P162"/>
  <c r="BI160"/>
  <c r="BH160"/>
  <c r="BG160"/>
  <c r="BF160"/>
  <c r="T160"/>
  <c r="R160"/>
  <c r="P160"/>
  <c r="BI156"/>
  <c r="BH156"/>
  <c r="BG156"/>
  <c r="BF156"/>
  <c r="T156"/>
  <c r="R156"/>
  <c r="P156"/>
  <c r="BI153"/>
  <c r="BH153"/>
  <c r="BG153"/>
  <c r="BF153"/>
  <c r="T153"/>
  <c r="R153"/>
  <c r="P153"/>
  <c r="BI150"/>
  <c r="BH150"/>
  <c r="BG150"/>
  <c r="BF150"/>
  <c r="T150"/>
  <c r="R150"/>
  <c r="P150"/>
  <c r="BI148"/>
  <c r="BH148"/>
  <c r="BG148"/>
  <c r="BF148"/>
  <c r="T148"/>
  <c r="R148"/>
  <c r="P148"/>
  <c r="BI143"/>
  <c r="BH143"/>
  <c r="BG143"/>
  <c r="BF143"/>
  <c r="T143"/>
  <c r="R143"/>
  <c r="P143"/>
  <c r="BI140"/>
  <c r="BH140"/>
  <c r="BG140"/>
  <c r="BF140"/>
  <c r="T140"/>
  <c r="R140"/>
  <c r="P140"/>
  <c r="BI137"/>
  <c r="BH137"/>
  <c r="BG137"/>
  <c r="BF137"/>
  <c r="T137"/>
  <c r="R137"/>
  <c r="P137"/>
  <c r="BI134"/>
  <c r="BH134"/>
  <c r="BG134"/>
  <c r="BF134"/>
  <c r="T134"/>
  <c r="R134"/>
  <c r="P134"/>
  <c r="BI131"/>
  <c r="BH131"/>
  <c r="BG131"/>
  <c r="BF131"/>
  <c r="T131"/>
  <c r="R131"/>
  <c r="P131"/>
  <c r="BI128"/>
  <c r="BH128"/>
  <c r="BG128"/>
  <c r="BF128"/>
  <c r="T128"/>
  <c r="R128"/>
  <c r="P128"/>
  <c r="BI124"/>
  <c r="BH124"/>
  <c r="BG124"/>
  <c r="BF124"/>
  <c r="T124"/>
  <c r="R124"/>
  <c r="P124"/>
  <c r="F115"/>
  <c r="E113"/>
  <c r="F89"/>
  <c r="E87"/>
  <c r="J24"/>
  <c r="E24"/>
  <c r="J92"/>
  <c r="J23"/>
  <c r="J21"/>
  <c r="E21"/>
  <c r="J91"/>
  <c r="J20"/>
  <c r="J18"/>
  <c r="E18"/>
  <c r="F118"/>
  <c r="J17"/>
  <c r="J15"/>
  <c r="E15"/>
  <c r="F117"/>
  <c r="J14"/>
  <c r="J12"/>
  <c r="J115"/>
  <c r="E7"/>
  <c r="E111"/>
  <c i="13" r="J37"/>
  <c r="J36"/>
  <c i="1" r="AY106"/>
  <c i="13" r="J35"/>
  <c i="1" r="AX106"/>
  <c i="13" r="BI823"/>
  <c r="BH823"/>
  <c r="BG823"/>
  <c r="BF823"/>
  <c r="T823"/>
  <c r="R823"/>
  <c r="P823"/>
  <c r="BI822"/>
  <c r="BH822"/>
  <c r="BG822"/>
  <c r="BF822"/>
  <c r="T822"/>
  <c r="R822"/>
  <c r="P822"/>
  <c r="BI821"/>
  <c r="BH821"/>
  <c r="BG821"/>
  <c r="BF821"/>
  <c r="T821"/>
  <c r="R821"/>
  <c r="P821"/>
  <c r="BI820"/>
  <c r="BH820"/>
  <c r="BG820"/>
  <c r="BF820"/>
  <c r="T820"/>
  <c r="R820"/>
  <c r="P820"/>
  <c r="BI817"/>
  <c r="BH817"/>
  <c r="BG817"/>
  <c r="BF817"/>
  <c r="T817"/>
  <c r="T816"/>
  <c r="R817"/>
  <c r="R816"/>
  <c r="P817"/>
  <c r="P816"/>
  <c r="BI814"/>
  <c r="BH814"/>
  <c r="BG814"/>
  <c r="BF814"/>
  <c r="T814"/>
  <c r="R814"/>
  <c r="P814"/>
  <c r="BI812"/>
  <c r="BH812"/>
  <c r="BG812"/>
  <c r="BF812"/>
  <c r="T812"/>
  <c r="R812"/>
  <c r="P812"/>
  <c r="BI810"/>
  <c r="BH810"/>
  <c r="BG810"/>
  <c r="BF810"/>
  <c r="T810"/>
  <c r="R810"/>
  <c r="P810"/>
  <c r="BI808"/>
  <c r="BH808"/>
  <c r="BG808"/>
  <c r="BF808"/>
  <c r="T808"/>
  <c r="R808"/>
  <c r="P808"/>
  <c r="BI806"/>
  <c r="BH806"/>
  <c r="BG806"/>
  <c r="BF806"/>
  <c r="T806"/>
  <c r="R806"/>
  <c r="P806"/>
  <c r="BI804"/>
  <c r="BH804"/>
  <c r="BG804"/>
  <c r="BF804"/>
  <c r="T804"/>
  <c r="R804"/>
  <c r="P804"/>
  <c r="BI802"/>
  <c r="BH802"/>
  <c r="BG802"/>
  <c r="BF802"/>
  <c r="T802"/>
  <c r="R802"/>
  <c r="P802"/>
  <c r="BI800"/>
  <c r="BH800"/>
  <c r="BG800"/>
  <c r="BF800"/>
  <c r="T800"/>
  <c r="R800"/>
  <c r="P800"/>
  <c r="BI798"/>
  <c r="BH798"/>
  <c r="BG798"/>
  <c r="BF798"/>
  <c r="T798"/>
  <c r="R798"/>
  <c r="P798"/>
  <c r="BI796"/>
  <c r="BH796"/>
  <c r="BG796"/>
  <c r="BF796"/>
  <c r="T796"/>
  <c r="R796"/>
  <c r="P796"/>
  <c r="BI794"/>
  <c r="BH794"/>
  <c r="BG794"/>
  <c r="BF794"/>
  <c r="T794"/>
  <c r="R794"/>
  <c r="P794"/>
  <c r="BI792"/>
  <c r="BH792"/>
  <c r="BG792"/>
  <c r="BF792"/>
  <c r="T792"/>
  <c r="R792"/>
  <c r="P792"/>
  <c r="BI790"/>
  <c r="BH790"/>
  <c r="BG790"/>
  <c r="BF790"/>
  <c r="T790"/>
  <c r="R790"/>
  <c r="P790"/>
  <c r="BI788"/>
  <c r="BH788"/>
  <c r="BG788"/>
  <c r="BF788"/>
  <c r="T788"/>
  <c r="R788"/>
  <c r="P788"/>
  <c r="BI786"/>
  <c r="BH786"/>
  <c r="BG786"/>
  <c r="BF786"/>
  <c r="T786"/>
  <c r="R786"/>
  <c r="P786"/>
  <c r="BI784"/>
  <c r="BH784"/>
  <c r="BG784"/>
  <c r="BF784"/>
  <c r="T784"/>
  <c r="R784"/>
  <c r="P784"/>
  <c r="BI782"/>
  <c r="BH782"/>
  <c r="BG782"/>
  <c r="BF782"/>
  <c r="T782"/>
  <c r="R782"/>
  <c r="P782"/>
  <c r="BI780"/>
  <c r="BH780"/>
  <c r="BG780"/>
  <c r="BF780"/>
  <c r="T780"/>
  <c r="R780"/>
  <c r="P780"/>
  <c r="BI778"/>
  <c r="BH778"/>
  <c r="BG778"/>
  <c r="BF778"/>
  <c r="T778"/>
  <c r="R778"/>
  <c r="P778"/>
  <c r="BI776"/>
  <c r="BH776"/>
  <c r="BG776"/>
  <c r="BF776"/>
  <c r="T776"/>
  <c r="R776"/>
  <c r="P776"/>
  <c r="BI774"/>
  <c r="BH774"/>
  <c r="BG774"/>
  <c r="BF774"/>
  <c r="T774"/>
  <c r="R774"/>
  <c r="P774"/>
  <c r="BI772"/>
  <c r="BH772"/>
  <c r="BG772"/>
  <c r="BF772"/>
  <c r="T772"/>
  <c r="R772"/>
  <c r="P772"/>
  <c r="BI770"/>
  <c r="BH770"/>
  <c r="BG770"/>
  <c r="BF770"/>
  <c r="T770"/>
  <c r="R770"/>
  <c r="P770"/>
  <c r="BI767"/>
  <c r="BH767"/>
  <c r="BG767"/>
  <c r="BF767"/>
  <c r="T767"/>
  <c r="R767"/>
  <c r="P767"/>
  <c r="BI765"/>
  <c r="BH765"/>
  <c r="BG765"/>
  <c r="BF765"/>
  <c r="T765"/>
  <c r="R765"/>
  <c r="P765"/>
  <c r="BI763"/>
  <c r="BH763"/>
  <c r="BG763"/>
  <c r="BF763"/>
  <c r="T763"/>
  <c r="R763"/>
  <c r="P763"/>
  <c r="BI760"/>
  <c r="BH760"/>
  <c r="BG760"/>
  <c r="BF760"/>
  <c r="T760"/>
  <c r="T759"/>
  <c r="R760"/>
  <c r="R759"/>
  <c r="P760"/>
  <c r="P759"/>
  <c r="BI757"/>
  <c r="BH757"/>
  <c r="BG757"/>
  <c r="BF757"/>
  <c r="T757"/>
  <c r="R757"/>
  <c r="P757"/>
  <c r="BI755"/>
  <c r="BH755"/>
  <c r="BG755"/>
  <c r="BF755"/>
  <c r="T755"/>
  <c r="R755"/>
  <c r="P755"/>
  <c r="BI753"/>
  <c r="BH753"/>
  <c r="BG753"/>
  <c r="BF753"/>
  <c r="T753"/>
  <c r="R753"/>
  <c r="P753"/>
  <c r="BI751"/>
  <c r="BH751"/>
  <c r="BG751"/>
  <c r="BF751"/>
  <c r="T751"/>
  <c r="R751"/>
  <c r="P751"/>
  <c r="BI749"/>
  <c r="BH749"/>
  <c r="BG749"/>
  <c r="BF749"/>
  <c r="T749"/>
  <c r="R749"/>
  <c r="P749"/>
  <c r="BI747"/>
  <c r="BH747"/>
  <c r="BG747"/>
  <c r="BF747"/>
  <c r="T747"/>
  <c r="R747"/>
  <c r="P747"/>
  <c r="BI745"/>
  <c r="BH745"/>
  <c r="BG745"/>
  <c r="BF745"/>
  <c r="T745"/>
  <c r="R745"/>
  <c r="P745"/>
  <c r="BI743"/>
  <c r="BH743"/>
  <c r="BG743"/>
  <c r="BF743"/>
  <c r="T743"/>
  <c r="R743"/>
  <c r="P743"/>
  <c r="BI741"/>
  <c r="BH741"/>
  <c r="BG741"/>
  <c r="BF741"/>
  <c r="T741"/>
  <c r="R741"/>
  <c r="P741"/>
  <c r="BI739"/>
  <c r="BH739"/>
  <c r="BG739"/>
  <c r="BF739"/>
  <c r="T739"/>
  <c r="R739"/>
  <c r="P739"/>
  <c r="BI737"/>
  <c r="BH737"/>
  <c r="BG737"/>
  <c r="BF737"/>
  <c r="T737"/>
  <c r="R737"/>
  <c r="P737"/>
  <c r="BI735"/>
  <c r="BH735"/>
  <c r="BG735"/>
  <c r="BF735"/>
  <c r="T735"/>
  <c r="R735"/>
  <c r="P735"/>
  <c r="BI733"/>
  <c r="BH733"/>
  <c r="BG733"/>
  <c r="BF733"/>
  <c r="T733"/>
  <c r="R733"/>
  <c r="P733"/>
  <c r="BI731"/>
  <c r="BH731"/>
  <c r="BG731"/>
  <c r="BF731"/>
  <c r="T731"/>
  <c r="R731"/>
  <c r="P731"/>
  <c r="BI729"/>
  <c r="BH729"/>
  <c r="BG729"/>
  <c r="BF729"/>
  <c r="T729"/>
  <c r="R729"/>
  <c r="P729"/>
  <c r="BI727"/>
  <c r="BH727"/>
  <c r="BG727"/>
  <c r="BF727"/>
  <c r="T727"/>
  <c r="R727"/>
  <c r="P727"/>
  <c r="BI725"/>
  <c r="BH725"/>
  <c r="BG725"/>
  <c r="BF725"/>
  <c r="T725"/>
  <c r="R725"/>
  <c r="P725"/>
  <c r="BI723"/>
  <c r="BH723"/>
  <c r="BG723"/>
  <c r="BF723"/>
  <c r="T723"/>
  <c r="R723"/>
  <c r="P723"/>
  <c r="BI721"/>
  <c r="BH721"/>
  <c r="BG721"/>
  <c r="BF721"/>
  <c r="T721"/>
  <c r="R721"/>
  <c r="P721"/>
  <c r="BI719"/>
  <c r="BH719"/>
  <c r="BG719"/>
  <c r="BF719"/>
  <c r="T719"/>
  <c r="R719"/>
  <c r="P719"/>
  <c r="BI717"/>
  <c r="BH717"/>
  <c r="BG717"/>
  <c r="BF717"/>
  <c r="T717"/>
  <c r="R717"/>
  <c r="P717"/>
  <c r="BI715"/>
  <c r="BH715"/>
  <c r="BG715"/>
  <c r="BF715"/>
  <c r="T715"/>
  <c r="R715"/>
  <c r="P715"/>
  <c r="BI713"/>
  <c r="BH713"/>
  <c r="BG713"/>
  <c r="BF713"/>
  <c r="T713"/>
  <c r="R713"/>
  <c r="P713"/>
  <c r="BI711"/>
  <c r="BH711"/>
  <c r="BG711"/>
  <c r="BF711"/>
  <c r="T711"/>
  <c r="R711"/>
  <c r="P711"/>
  <c r="BI709"/>
  <c r="BH709"/>
  <c r="BG709"/>
  <c r="BF709"/>
  <c r="T709"/>
  <c r="R709"/>
  <c r="P709"/>
  <c r="BI707"/>
  <c r="BH707"/>
  <c r="BG707"/>
  <c r="BF707"/>
  <c r="T707"/>
  <c r="R707"/>
  <c r="P707"/>
  <c r="BI705"/>
  <c r="BH705"/>
  <c r="BG705"/>
  <c r="BF705"/>
  <c r="T705"/>
  <c r="R705"/>
  <c r="P705"/>
  <c r="BI702"/>
  <c r="BH702"/>
  <c r="BG702"/>
  <c r="BF702"/>
  <c r="T702"/>
  <c r="R702"/>
  <c r="P702"/>
  <c r="BI700"/>
  <c r="BH700"/>
  <c r="BG700"/>
  <c r="BF700"/>
  <c r="T700"/>
  <c r="R700"/>
  <c r="P700"/>
  <c r="BI698"/>
  <c r="BH698"/>
  <c r="BG698"/>
  <c r="BF698"/>
  <c r="T698"/>
  <c r="R698"/>
  <c r="P698"/>
  <c r="BI696"/>
  <c r="BH696"/>
  <c r="BG696"/>
  <c r="BF696"/>
  <c r="T696"/>
  <c r="R696"/>
  <c r="P696"/>
  <c r="BI694"/>
  <c r="BH694"/>
  <c r="BG694"/>
  <c r="BF694"/>
  <c r="T694"/>
  <c r="R694"/>
  <c r="P694"/>
  <c r="BI692"/>
  <c r="BH692"/>
  <c r="BG692"/>
  <c r="BF692"/>
  <c r="T692"/>
  <c r="R692"/>
  <c r="P692"/>
  <c r="BI690"/>
  <c r="BH690"/>
  <c r="BG690"/>
  <c r="BF690"/>
  <c r="T690"/>
  <c r="R690"/>
  <c r="P690"/>
  <c r="BI688"/>
  <c r="BH688"/>
  <c r="BG688"/>
  <c r="BF688"/>
  <c r="T688"/>
  <c r="R688"/>
  <c r="P688"/>
  <c r="BI686"/>
  <c r="BH686"/>
  <c r="BG686"/>
  <c r="BF686"/>
  <c r="T686"/>
  <c r="R686"/>
  <c r="P686"/>
  <c r="BI684"/>
  <c r="BH684"/>
  <c r="BG684"/>
  <c r="BF684"/>
  <c r="T684"/>
  <c r="R684"/>
  <c r="P684"/>
  <c r="BI681"/>
  <c r="BH681"/>
  <c r="BG681"/>
  <c r="BF681"/>
  <c r="T681"/>
  <c r="R681"/>
  <c r="P681"/>
  <c r="BI679"/>
  <c r="BH679"/>
  <c r="BG679"/>
  <c r="BF679"/>
  <c r="T679"/>
  <c r="R679"/>
  <c r="P679"/>
  <c r="BI677"/>
  <c r="BH677"/>
  <c r="BG677"/>
  <c r="BF677"/>
  <c r="T677"/>
  <c r="R677"/>
  <c r="P677"/>
  <c r="BI674"/>
  <c r="BH674"/>
  <c r="BG674"/>
  <c r="BF674"/>
  <c r="T674"/>
  <c r="R674"/>
  <c r="P674"/>
  <c r="BI672"/>
  <c r="BH672"/>
  <c r="BG672"/>
  <c r="BF672"/>
  <c r="T672"/>
  <c r="R672"/>
  <c r="P672"/>
  <c r="BI670"/>
  <c r="BH670"/>
  <c r="BG670"/>
  <c r="BF670"/>
  <c r="T670"/>
  <c r="R670"/>
  <c r="P670"/>
  <c r="BI668"/>
  <c r="BH668"/>
  <c r="BG668"/>
  <c r="BF668"/>
  <c r="T668"/>
  <c r="R668"/>
  <c r="P668"/>
  <c r="BI666"/>
  <c r="BH666"/>
  <c r="BG666"/>
  <c r="BF666"/>
  <c r="T666"/>
  <c r="R666"/>
  <c r="P666"/>
  <c r="BI664"/>
  <c r="BH664"/>
  <c r="BG664"/>
  <c r="BF664"/>
  <c r="T664"/>
  <c r="R664"/>
  <c r="P664"/>
  <c r="BI661"/>
  <c r="BH661"/>
  <c r="BG661"/>
  <c r="BF661"/>
  <c r="T661"/>
  <c r="R661"/>
  <c r="P661"/>
  <c r="BI659"/>
  <c r="BH659"/>
  <c r="BG659"/>
  <c r="BF659"/>
  <c r="T659"/>
  <c r="R659"/>
  <c r="P659"/>
  <c r="BI657"/>
  <c r="BH657"/>
  <c r="BG657"/>
  <c r="BF657"/>
  <c r="T657"/>
  <c r="R657"/>
  <c r="P657"/>
  <c r="BI655"/>
  <c r="BH655"/>
  <c r="BG655"/>
  <c r="BF655"/>
  <c r="T655"/>
  <c r="R655"/>
  <c r="P655"/>
  <c r="BI652"/>
  <c r="BH652"/>
  <c r="BG652"/>
  <c r="BF652"/>
  <c r="T652"/>
  <c r="R652"/>
  <c r="P652"/>
  <c r="BI650"/>
  <c r="BH650"/>
  <c r="BG650"/>
  <c r="BF650"/>
  <c r="T650"/>
  <c r="R650"/>
  <c r="P650"/>
  <c r="BI648"/>
  <c r="BH648"/>
  <c r="BG648"/>
  <c r="BF648"/>
  <c r="T648"/>
  <c r="R648"/>
  <c r="P648"/>
  <c r="BI646"/>
  <c r="BH646"/>
  <c r="BG646"/>
  <c r="BF646"/>
  <c r="T646"/>
  <c r="R646"/>
  <c r="P646"/>
  <c r="BI644"/>
  <c r="BH644"/>
  <c r="BG644"/>
  <c r="BF644"/>
  <c r="T644"/>
  <c r="R644"/>
  <c r="P644"/>
  <c r="BI642"/>
  <c r="BH642"/>
  <c r="BG642"/>
  <c r="BF642"/>
  <c r="T642"/>
  <c r="R642"/>
  <c r="P642"/>
  <c r="BI640"/>
  <c r="BH640"/>
  <c r="BG640"/>
  <c r="BF640"/>
  <c r="T640"/>
  <c r="R640"/>
  <c r="P640"/>
  <c r="BI638"/>
  <c r="BH638"/>
  <c r="BG638"/>
  <c r="BF638"/>
  <c r="T638"/>
  <c r="R638"/>
  <c r="P638"/>
  <c r="BI636"/>
  <c r="BH636"/>
  <c r="BG636"/>
  <c r="BF636"/>
  <c r="T636"/>
  <c r="R636"/>
  <c r="P636"/>
  <c r="BI634"/>
  <c r="BH634"/>
  <c r="BG634"/>
  <c r="BF634"/>
  <c r="T634"/>
  <c r="R634"/>
  <c r="P634"/>
  <c r="BI632"/>
  <c r="BH632"/>
  <c r="BG632"/>
  <c r="BF632"/>
  <c r="T632"/>
  <c r="R632"/>
  <c r="P632"/>
  <c r="BI630"/>
  <c r="BH630"/>
  <c r="BG630"/>
  <c r="BF630"/>
  <c r="T630"/>
  <c r="R630"/>
  <c r="P630"/>
  <c r="BI627"/>
  <c r="BH627"/>
  <c r="BG627"/>
  <c r="BF627"/>
  <c r="T627"/>
  <c r="R627"/>
  <c r="P627"/>
  <c r="BI625"/>
  <c r="BH625"/>
  <c r="BG625"/>
  <c r="BF625"/>
  <c r="T625"/>
  <c r="R625"/>
  <c r="P625"/>
  <c r="BI623"/>
  <c r="BH623"/>
  <c r="BG623"/>
  <c r="BF623"/>
  <c r="T623"/>
  <c r="R623"/>
  <c r="P623"/>
  <c r="BI621"/>
  <c r="BH621"/>
  <c r="BG621"/>
  <c r="BF621"/>
  <c r="T621"/>
  <c r="R621"/>
  <c r="P621"/>
  <c r="BI619"/>
  <c r="BH619"/>
  <c r="BG619"/>
  <c r="BF619"/>
  <c r="T619"/>
  <c r="R619"/>
  <c r="P619"/>
  <c r="BI617"/>
  <c r="BH617"/>
  <c r="BG617"/>
  <c r="BF617"/>
  <c r="T617"/>
  <c r="R617"/>
  <c r="P617"/>
  <c r="BI615"/>
  <c r="BH615"/>
  <c r="BG615"/>
  <c r="BF615"/>
  <c r="T615"/>
  <c r="R615"/>
  <c r="P615"/>
  <c r="BI613"/>
  <c r="BH613"/>
  <c r="BG613"/>
  <c r="BF613"/>
  <c r="T613"/>
  <c r="R613"/>
  <c r="P613"/>
  <c r="BI611"/>
  <c r="BH611"/>
  <c r="BG611"/>
  <c r="BF611"/>
  <c r="T611"/>
  <c r="R611"/>
  <c r="P611"/>
  <c r="BI609"/>
  <c r="BH609"/>
  <c r="BG609"/>
  <c r="BF609"/>
  <c r="T609"/>
  <c r="R609"/>
  <c r="P609"/>
  <c r="BI607"/>
  <c r="BH607"/>
  <c r="BG607"/>
  <c r="BF607"/>
  <c r="T607"/>
  <c r="R607"/>
  <c r="P607"/>
  <c r="BI605"/>
  <c r="BH605"/>
  <c r="BG605"/>
  <c r="BF605"/>
  <c r="T605"/>
  <c r="R605"/>
  <c r="P605"/>
  <c r="BI603"/>
  <c r="BH603"/>
  <c r="BG603"/>
  <c r="BF603"/>
  <c r="T603"/>
  <c r="R603"/>
  <c r="P603"/>
  <c r="BI601"/>
  <c r="BH601"/>
  <c r="BG601"/>
  <c r="BF601"/>
  <c r="T601"/>
  <c r="R601"/>
  <c r="P601"/>
  <c r="BI599"/>
  <c r="BH599"/>
  <c r="BG599"/>
  <c r="BF599"/>
  <c r="T599"/>
  <c r="R599"/>
  <c r="P599"/>
  <c r="BI597"/>
  <c r="BH597"/>
  <c r="BG597"/>
  <c r="BF597"/>
  <c r="T597"/>
  <c r="R597"/>
  <c r="P597"/>
  <c r="BI595"/>
  <c r="BH595"/>
  <c r="BG595"/>
  <c r="BF595"/>
  <c r="T595"/>
  <c r="R595"/>
  <c r="P595"/>
  <c r="BI593"/>
  <c r="BH593"/>
  <c r="BG593"/>
  <c r="BF593"/>
  <c r="T593"/>
  <c r="R593"/>
  <c r="P593"/>
  <c r="BI591"/>
  <c r="BH591"/>
  <c r="BG591"/>
  <c r="BF591"/>
  <c r="T591"/>
  <c r="R591"/>
  <c r="P591"/>
  <c r="BI589"/>
  <c r="BH589"/>
  <c r="BG589"/>
  <c r="BF589"/>
  <c r="T589"/>
  <c r="R589"/>
  <c r="P589"/>
  <c r="BI587"/>
  <c r="BH587"/>
  <c r="BG587"/>
  <c r="BF587"/>
  <c r="T587"/>
  <c r="R587"/>
  <c r="P587"/>
  <c r="BI584"/>
  <c r="BH584"/>
  <c r="BG584"/>
  <c r="BF584"/>
  <c r="T584"/>
  <c r="R584"/>
  <c r="P584"/>
  <c r="BI582"/>
  <c r="BH582"/>
  <c r="BG582"/>
  <c r="BF582"/>
  <c r="T582"/>
  <c r="R582"/>
  <c r="P582"/>
  <c r="BI580"/>
  <c r="BH580"/>
  <c r="BG580"/>
  <c r="BF580"/>
  <c r="T580"/>
  <c r="R580"/>
  <c r="P580"/>
  <c r="BI578"/>
  <c r="BH578"/>
  <c r="BG578"/>
  <c r="BF578"/>
  <c r="T578"/>
  <c r="R578"/>
  <c r="P578"/>
  <c r="BI576"/>
  <c r="BH576"/>
  <c r="BG576"/>
  <c r="BF576"/>
  <c r="T576"/>
  <c r="R576"/>
  <c r="P576"/>
  <c r="BI574"/>
  <c r="BH574"/>
  <c r="BG574"/>
  <c r="BF574"/>
  <c r="T574"/>
  <c r="R574"/>
  <c r="P574"/>
  <c r="BI572"/>
  <c r="BH572"/>
  <c r="BG572"/>
  <c r="BF572"/>
  <c r="T572"/>
  <c r="R572"/>
  <c r="P572"/>
  <c r="BI570"/>
  <c r="BH570"/>
  <c r="BG570"/>
  <c r="BF570"/>
  <c r="T570"/>
  <c r="R570"/>
  <c r="P570"/>
  <c r="BI568"/>
  <c r="BH568"/>
  <c r="BG568"/>
  <c r="BF568"/>
  <c r="T568"/>
  <c r="R568"/>
  <c r="P568"/>
  <c r="BI566"/>
  <c r="BH566"/>
  <c r="BG566"/>
  <c r="BF566"/>
  <c r="T566"/>
  <c r="R566"/>
  <c r="P566"/>
  <c r="BI563"/>
  <c r="BH563"/>
  <c r="BG563"/>
  <c r="BF563"/>
  <c r="T563"/>
  <c r="R563"/>
  <c r="P563"/>
  <c r="BI561"/>
  <c r="BH561"/>
  <c r="BG561"/>
  <c r="BF561"/>
  <c r="T561"/>
  <c r="R561"/>
  <c r="P561"/>
  <c r="BI559"/>
  <c r="BH559"/>
  <c r="BG559"/>
  <c r="BF559"/>
  <c r="T559"/>
  <c r="R559"/>
  <c r="P559"/>
  <c r="BI557"/>
  <c r="BH557"/>
  <c r="BG557"/>
  <c r="BF557"/>
  <c r="T557"/>
  <c r="R557"/>
  <c r="P557"/>
  <c r="BI555"/>
  <c r="BH555"/>
  <c r="BG555"/>
  <c r="BF555"/>
  <c r="T555"/>
  <c r="R555"/>
  <c r="P555"/>
  <c r="BI553"/>
  <c r="BH553"/>
  <c r="BG553"/>
  <c r="BF553"/>
  <c r="T553"/>
  <c r="R553"/>
  <c r="P553"/>
  <c r="BI551"/>
  <c r="BH551"/>
  <c r="BG551"/>
  <c r="BF551"/>
  <c r="T551"/>
  <c r="R551"/>
  <c r="P551"/>
  <c r="BI549"/>
  <c r="BH549"/>
  <c r="BG549"/>
  <c r="BF549"/>
  <c r="T549"/>
  <c r="R549"/>
  <c r="P549"/>
  <c r="BI547"/>
  <c r="BH547"/>
  <c r="BG547"/>
  <c r="BF547"/>
  <c r="T547"/>
  <c r="R547"/>
  <c r="P547"/>
  <c r="BI545"/>
  <c r="BH545"/>
  <c r="BG545"/>
  <c r="BF545"/>
  <c r="T545"/>
  <c r="R545"/>
  <c r="P545"/>
  <c r="BI543"/>
  <c r="BH543"/>
  <c r="BG543"/>
  <c r="BF543"/>
  <c r="T543"/>
  <c r="R543"/>
  <c r="P543"/>
  <c r="BI541"/>
  <c r="BH541"/>
  <c r="BG541"/>
  <c r="BF541"/>
  <c r="T541"/>
  <c r="R541"/>
  <c r="P541"/>
  <c r="BI539"/>
  <c r="BH539"/>
  <c r="BG539"/>
  <c r="BF539"/>
  <c r="T539"/>
  <c r="R539"/>
  <c r="P539"/>
  <c r="BI537"/>
  <c r="BH537"/>
  <c r="BG537"/>
  <c r="BF537"/>
  <c r="T537"/>
  <c r="R537"/>
  <c r="P537"/>
  <c r="BI535"/>
  <c r="BH535"/>
  <c r="BG535"/>
  <c r="BF535"/>
  <c r="T535"/>
  <c r="R535"/>
  <c r="P535"/>
  <c r="BI533"/>
  <c r="BH533"/>
  <c r="BG533"/>
  <c r="BF533"/>
  <c r="T533"/>
  <c r="R533"/>
  <c r="P533"/>
  <c r="BI530"/>
  <c r="BH530"/>
  <c r="BG530"/>
  <c r="BF530"/>
  <c r="T530"/>
  <c r="R530"/>
  <c r="P530"/>
  <c r="BI528"/>
  <c r="BH528"/>
  <c r="BG528"/>
  <c r="BF528"/>
  <c r="T528"/>
  <c r="R528"/>
  <c r="P528"/>
  <c r="BI526"/>
  <c r="BH526"/>
  <c r="BG526"/>
  <c r="BF526"/>
  <c r="T526"/>
  <c r="R526"/>
  <c r="P526"/>
  <c r="BI524"/>
  <c r="BH524"/>
  <c r="BG524"/>
  <c r="BF524"/>
  <c r="T524"/>
  <c r="R524"/>
  <c r="P524"/>
  <c r="BI522"/>
  <c r="BH522"/>
  <c r="BG522"/>
  <c r="BF522"/>
  <c r="T522"/>
  <c r="R522"/>
  <c r="P522"/>
  <c r="BI520"/>
  <c r="BH520"/>
  <c r="BG520"/>
  <c r="BF520"/>
  <c r="T520"/>
  <c r="R520"/>
  <c r="P520"/>
  <c r="BI518"/>
  <c r="BH518"/>
  <c r="BG518"/>
  <c r="BF518"/>
  <c r="T518"/>
  <c r="R518"/>
  <c r="P518"/>
  <c r="BI516"/>
  <c r="BH516"/>
  <c r="BG516"/>
  <c r="BF516"/>
  <c r="T516"/>
  <c r="R516"/>
  <c r="P516"/>
  <c r="BI514"/>
  <c r="BH514"/>
  <c r="BG514"/>
  <c r="BF514"/>
  <c r="T514"/>
  <c r="R514"/>
  <c r="P514"/>
  <c r="BI512"/>
  <c r="BH512"/>
  <c r="BG512"/>
  <c r="BF512"/>
  <c r="T512"/>
  <c r="R512"/>
  <c r="P512"/>
  <c r="BI510"/>
  <c r="BH510"/>
  <c r="BG510"/>
  <c r="BF510"/>
  <c r="T510"/>
  <c r="R510"/>
  <c r="P510"/>
  <c r="BI508"/>
  <c r="BH508"/>
  <c r="BG508"/>
  <c r="BF508"/>
  <c r="T508"/>
  <c r="R508"/>
  <c r="P508"/>
  <c r="BI504"/>
  <c r="BH504"/>
  <c r="BG504"/>
  <c r="BF504"/>
  <c r="T504"/>
  <c r="R504"/>
  <c r="P504"/>
  <c r="BI502"/>
  <c r="BH502"/>
  <c r="BG502"/>
  <c r="BF502"/>
  <c r="T502"/>
  <c r="R502"/>
  <c r="P502"/>
  <c r="BI500"/>
  <c r="BH500"/>
  <c r="BG500"/>
  <c r="BF500"/>
  <c r="T500"/>
  <c r="R500"/>
  <c r="P500"/>
  <c r="BI498"/>
  <c r="BH498"/>
  <c r="BG498"/>
  <c r="BF498"/>
  <c r="T498"/>
  <c r="R498"/>
  <c r="P498"/>
  <c r="BI496"/>
  <c r="BH496"/>
  <c r="BG496"/>
  <c r="BF496"/>
  <c r="T496"/>
  <c r="R496"/>
  <c r="P496"/>
  <c r="BI494"/>
  <c r="BH494"/>
  <c r="BG494"/>
  <c r="BF494"/>
  <c r="T494"/>
  <c r="R494"/>
  <c r="P494"/>
  <c r="BI491"/>
  <c r="BH491"/>
  <c r="BG491"/>
  <c r="BF491"/>
  <c r="T491"/>
  <c r="R491"/>
  <c r="P491"/>
  <c r="BI489"/>
  <c r="BH489"/>
  <c r="BG489"/>
  <c r="BF489"/>
  <c r="T489"/>
  <c r="R489"/>
  <c r="P489"/>
  <c r="BI486"/>
  <c r="BH486"/>
  <c r="BG486"/>
  <c r="BF486"/>
  <c r="T486"/>
  <c r="T485"/>
  <c r="R486"/>
  <c r="R485"/>
  <c r="P486"/>
  <c r="P485"/>
  <c r="BI483"/>
  <c r="BH483"/>
  <c r="BG483"/>
  <c r="BF483"/>
  <c r="T483"/>
  <c r="T482"/>
  <c r="R483"/>
  <c r="R482"/>
  <c r="P483"/>
  <c r="P482"/>
  <c r="BI480"/>
  <c r="BH480"/>
  <c r="BG480"/>
  <c r="BF480"/>
  <c r="T480"/>
  <c r="T479"/>
  <c r="R480"/>
  <c r="R479"/>
  <c r="P480"/>
  <c r="P479"/>
  <c r="BI477"/>
  <c r="BH477"/>
  <c r="BG477"/>
  <c r="BF477"/>
  <c r="T477"/>
  <c r="T476"/>
  <c r="R477"/>
  <c r="R476"/>
  <c r="P477"/>
  <c r="P476"/>
  <c r="BI474"/>
  <c r="BH474"/>
  <c r="BG474"/>
  <c r="BF474"/>
  <c r="T474"/>
  <c r="T473"/>
  <c r="R474"/>
  <c r="R473"/>
  <c r="P474"/>
  <c r="P473"/>
  <c r="BI471"/>
  <c r="BH471"/>
  <c r="BG471"/>
  <c r="BF471"/>
  <c r="T471"/>
  <c r="T470"/>
  <c r="R471"/>
  <c r="R470"/>
  <c r="P471"/>
  <c r="P470"/>
  <c r="BI468"/>
  <c r="BH468"/>
  <c r="BG468"/>
  <c r="BF468"/>
  <c r="T468"/>
  <c r="T467"/>
  <c r="R468"/>
  <c r="R467"/>
  <c r="P468"/>
  <c r="P467"/>
  <c r="BI464"/>
  <c r="BH464"/>
  <c r="BG464"/>
  <c r="BF464"/>
  <c r="T464"/>
  <c r="T463"/>
  <c r="R464"/>
  <c r="R463"/>
  <c r="P464"/>
  <c r="P463"/>
  <c r="BI462"/>
  <c r="BH462"/>
  <c r="BG462"/>
  <c r="BF462"/>
  <c r="T462"/>
  <c r="T461"/>
  <c r="R462"/>
  <c r="R461"/>
  <c r="P462"/>
  <c r="P461"/>
  <c r="BI459"/>
  <c r="BH459"/>
  <c r="BG459"/>
  <c r="BF459"/>
  <c r="T459"/>
  <c r="R459"/>
  <c r="P459"/>
  <c r="BI457"/>
  <c r="BH457"/>
  <c r="BG457"/>
  <c r="BF457"/>
  <c r="T457"/>
  <c r="R457"/>
  <c r="P457"/>
  <c r="BI455"/>
  <c r="BH455"/>
  <c r="BG455"/>
  <c r="BF455"/>
  <c r="T455"/>
  <c r="R455"/>
  <c r="P455"/>
  <c r="BI453"/>
  <c r="BH453"/>
  <c r="BG453"/>
  <c r="BF453"/>
  <c r="T453"/>
  <c r="R453"/>
  <c r="P453"/>
  <c r="BI451"/>
  <c r="BH451"/>
  <c r="BG451"/>
  <c r="BF451"/>
  <c r="T451"/>
  <c r="R451"/>
  <c r="P451"/>
  <c r="BI449"/>
  <c r="BH449"/>
  <c r="BG449"/>
  <c r="BF449"/>
  <c r="T449"/>
  <c r="R449"/>
  <c r="P449"/>
  <c r="BI447"/>
  <c r="BH447"/>
  <c r="BG447"/>
  <c r="BF447"/>
  <c r="T447"/>
  <c r="R447"/>
  <c r="P447"/>
  <c r="BI445"/>
  <c r="BH445"/>
  <c r="BG445"/>
  <c r="BF445"/>
  <c r="T445"/>
  <c r="R445"/>
  <c r="P445"/>
  <c r="BI443"/>
  <c r="BH443"/>
  <c r="BG443"/>
  <c r="BF443"/>
  <c r="T443"/>
  <c r="R443"/>
  <c r="P443"/>
  <c r="BI441"/>
  <c r="BH441"/>
  <c r="BG441"/>
  <c r="BF441"/>
  <c r="T441"/>
  <c r="R441"/>
  <c r="P441"/>
  <c r="BI439"/>
  <c r="BH439"/>
  <c r="BG439"/>
  <c r="BF439"/>
  <c r="T439"/>
  <c r="R439"/>
  <c r="P439"/>
  <c r="BI437"/>
  <c r="BH437"/>
  <c r="BG437"/>
  <c r="BF437"/>
  <c r="T437"/>
  <c r="R437"/>
  <c r="P437"/>
  <c r="BI435"/>
  <c r="BH435"/>
  <c r="BG435"/>
  <c r="BF435"/>
  <c r="T435"/>
  <c r="R435"/>
  <c r="P435"/>
  <c r="BI433"/>
  <c r="BH433"/>
  <c r="BG433"/>
  <c r="BF433"/>
  <c r="T433"/>
  <c r="R433"/>
  <c r="P433"/>
  <c r="BI431"/>
  <c r="BH431"/>
  <c r="BG431"/>
  <c r="BF431"/>
  <c r="T431"/>
  <c r="R431"/>
  <c r="P431"/>
  <c r="BI429"/>
  <c r="BH429"/>
  <c r="BG429"/>
  <c r="BF429"/>
  <c r="T429"/>
  <c r="R429"/>
  <c r="P429"/>
  <c r="BI427"/>
  <c r="BH427"/>
  <c r="BG427"/>
  <c r="BF427"/>
  <c r="T427"/>
  <c r="R427"/>
  <c r="P427"/>
  <c r="BI425"/>
  <c r="BH425"/>
  <c r="BG425"/>
  <c r="BF425"/>
  <c r="T425"/>
  <c r="R425"/>
  <c r="P425"/>
  <c r="BI423"/>
  <c r="BH423"/>
  <c r="BG423"/>
  <c r="BF423"/>
  <c r="T423"/>
  <c r="R423"/>
  <c r="P423"/>
  <c r="BI421"/>
  <c r="BH421"/>
  <c r="BG421"/>
  <c r="BF421"/>
  <c r="T421"/>
  <c r="R421"/>
  <c r="P421"/>
  <c r="BI419"/>
  <c r="BH419"/>
  <c r="BG419"/>
  <c r="BF419"/>
  <c r="T419"/>
  <c r="R419"/>
  <c r="P419"/>
  <c r="BI417"/>
  <c r="BH417"/>
  <c r="BG417"/>
  <c r="BF417"/>
  <c r="T417"/>
  <c r="R417"/>
  <c r="P417"/>
  <c r="BI414"/>
  <c r="BH414"/>
  <c r="BG414"/>
  <c r="BF414"/>
  <c r="T414"/>
  <c r="R414"/>
  <c r="P414"/>
  <c r="BI412"/>
  <c r="BH412"/>
  <c r="BG412"/>
  <c r="BF412"/>
  <c r="T412"/>
  <c r="R412"/>
  <c r="P412"/>
  <c r="BI410"/>
  <c r="BH410"/>
  <c r="BG410"/>
  <c r="BF410"/>
  <c r="T410"/>
  <c r="R410"/>
  <c r="P410"/>
  <c r="BI407"/>
  <c r="BH407"/>
  <c r="BG407"/>
  <c r="BF407"/>
  <c r="T407"/>
  <c r="T406"/>
  <c r="R407"/>
  <c r="R406"/>
  <c r="P407"/>
  <c r="P406"/>
  <c r="BI404"/>
  <c r="BH404"/>
  <c r="BG404"/>
  <c r="BF404"/>
  <c r="T404"/>
  <c r="R404"/>
  <c r="P404"/>
  <c r="BI402"/>
  <c r="BH402"/>
  <c r="BG402"/>
  <c r="BF402"/>
  <c r="T402"/>
  <c r="R402"/>
  <c r="P402"/>
  <c r="BI400"/>
  <c r="BH400"/>
  <c r="BG400"/>
  <c r="BF400"/>
  <c r="T400"/>
  <c r="R400"/>
  <c r="P400"/>
  <c r="BI398"/>
  <c r="BH398"/>
  <c r="BG398"/>
  <c r="BF398"/>
  <c r="T398"/>
  <c r="R398"/>
  <c r="P398"/>
  <c r="BI396"/>
  <c r="BH396"/>
  <c r="BG396"/>
  <c r="BF396"/>
  <c r="T396"/>
  <c r="R396"/>
  <c r="P396"/>
  <c r="BI394"/>
  <c r="BH394"/>
  <c r="BG394"/>
  <c r="BF394"/>
  <c r="T394"/>
  <c r="R394"/>
  <c r="P394"/>
  <c r="BI392"/>
  <c r="BH392"/>
  <c r="BG392"/>
  <c r="BF392"/>
  <c r="T392"/>
  <c r="R392"/>
  <c r="P392"/>
  <c r="BI390"/>
  <c r="BH390"/>
  <c r="BG390"/>
  <c r="BF390"/>
  <c r="T390"/>
  <c r="R390"/>
  <c r="P390"/>
  <c r="BI388"/>
  <c r="BH388"/>
  <c r="BG388"/>
  <c r="BF388"/>
  <c r="T388"/>
  <c r="R388"/>
  <c r="P388"/>
  <c r="BI386"/>
  <c r="BH386"/>
  <c r="BG386"/>
  <c r="BF386"/>
  <c r="T386"/>
  <c r="R386"/>
  <c r="P386"/>
  <c r="BI384"/>
  <c r="BH384"/>
  <c r="BG384"/>
  <c r="BF384"/>
  <c r="T384"/>
  <c r="R384"/>
  <c r="P384"/>
  <c r="BI382"/>
  <c r="BH382"/>
  <c r="BG382"/>
  <c r="BF382"/>
  <c r="T382"/>
  <c r="R382"/>
  <c r="P382"/>
  <c r="BI380"/>
  <c r="BH380"/>
  <c r="BG380"/>
  <c r="BF380"/>
  <c r="T380"/>
  <c r="R380"/>
  <c r="P380"/>
  <c r="BI378"/>
  <c r="BH378"/>
  <c r="BG378"/>
  <c r="BF378"/>
  <c r="T378"/>
  <c r="R378"/>
  <c r="P378"/>
  <c r="BI376"/>
  <c r="BH376"/>
  <c r="BG376"/>
  <c r="BF376"/>
  <c r="T376"/>
  <c r="R376"/>
  <c r="P376"/>
  <c r="BI374"/>
  <c r="BH374"/>
  <c r="BG374"/>
  <c r="BF374"/>
  <c r="T374"/>
  <c r="R374"/>
  <c r="P374"/>
  <c r="BI372"/>
  <c r="BH372"/>
  <c r="BG372"/>
  <c r="BF372"/>
  <c r="T372"/>
  <c r="R372"/>
  <c r="P372"/>
  <c r="BI370"/>
  <c r="BH370"/>
  <c r="BG370"/>
  <c r="BF370"/>
  <c r="T370"/>
  <c r="R370"/>
  <c r="P370"/>
  <c r="BI368"/>
  <c r="BH368"/>
  <c r="BG368"/>
  <c r="BF368"/>
  <c r="T368"/>
  <c r="R368"/>
  <c r="P368"/>
  <c r="BI366"/>
  <c r="BH366"/>
  <c r="BG366"/>
  <c r="BF366"/>
  <c r="T366"/>
  <c r="R366"/>
  <c r="P366"/>
  <c r="BI364"/>
  <c r="BH364"/>
  <c r="BG364"/>
  <c r="BF364"/>
  <c r="T364"/>
  <c r="R364"/>
  <c r="P364"/>
  <c r="BI362"/>
  <c r="BH362"/>
  <c r="BG362"/>
  <c r="BF362"/>
  <c r="T362"/>
  <c r="R362"/>
  <c r="P362"/>
  <c r="BI360"/>
  <c r="BH360"/>
  <c r="BG360"/>
  <c r="BF360"/>
  <c r="T360"/>
  <c r="R360"/>
  <c r="P360"/>
  <c r="BI358"/>
  <c r="BH358"/>
  <c r="BG358"/>
  <c r="BF358"/>
  <c r="T358"/>
  <c r="R358"/>
  <c r="P358"/>
  <c r="BI356"/>
  <c r="BH356"/>
  <c r="BG356"/>
  <c r="BF356"/>
  <c r="T356"/>
  <c r="R356"/>
  <c r="P356"/>
  <c r="BI354"/>
  <c r="BH354"/>
  <c r="BG354"/>
  <c r="BF354"/>
  <c r="T354"/>
  <c r="R354"/>
  <c r="P354"/>
  <c r="BI352"/>
  <c r="BH352"/>
  <c r="BG352"/>
  <c r="BF352"/>
  <c r="T352"/>
  <c r="R352"/>
  <c r="P352"/>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3"/>
  <c r="BH333"/>
  <c r="BG333"/>
  <c r="BF333"/>
  <c r="T333"/>
  <c r="R333"/>
  <c r="P333"/>
  <c r="BI331"/>
  <c r="BH331"/>
  <c r="BG331"/>
  <c r="BF331"/>
  <c r="T331"/>
  <c r="R331"/>
  <c r="P331"/>
  <c r="BI328"/>
  <c r="BH328"/>
  <c r="BG328"/>
  <c r="BF328"/>
  <c r="T328"/>
  <c r="R328"/>
  <c r="P328"/>
  <c r="BI326"/>
  <c r="BH326"/>
  <c r="BG326"/>
  <c r="BF326"/>
  <c r="T326"/>
  <c r="R326"/>
  <c r="P326"/>
  <c r="BI324"/>
  <c r="BH324"/>
  <c r="BG324"/>
  <c r="BF324"/>
  <c r="T324"/>
  <c r="R324"/>
  <c r="P324"/>
  <c r="BI321"/>
  <c r="BH321"/>
  <c r="BG321"/>
  <c r="BF321"/>
  <c r="T321"/>
  <c r="R321"/>
  <c r="P321"/>
  <c r="BI319"/>
  <c r="BH319"/>
  <c r="BG319"/>
  <c r="BF319"/>
  <c r="T319"/>
  <c r="R319"/>
  <c r="P319"/>
  <c r="BI317"/>
  <c r="BH317"/>
  <c r="BG317"/>
  <c r="BF317"/>
  <c r="T317"/>
  <c r="R317"/>
  <c r="P317"/>
  <c r="BI315"/>
  <c r="BH315"/>
  <c r="BG315"/>
  <c r="BF315"/>
  <c r="T315"/>
  <c r="R315"/>
  <c r="P315"/>
  <c r="BI313"/>
  <c r="BH313"/>
  <c r="BG313"/>
  <c r="BF313"/>
  <c r="T313"/>
  <c r="R313"/>
  <c r="P313"/>
  <c r="BI311"/>
  <c r="BH311"/>
  <c r="BG311"/>
  <c r="BF311"/>
  <c r="T311"/>
  <c r="R311"/>
  <c r="P311"/>
  <c r="BI308"/>
  <c r="BH308"/>
  <c r="BG308"/>
  <c r="BF308"/>
  <c r="T308"/>
  <c r="R308"/>
  <c r="P308"/>
  <c r="BI306"/>
  <c r="BH306"/>
  <c r="BG306"/>
  <c r="BF306"/>
  <c r="T306"/>
  <c r="R306"/>
  <c r="P306"/>
  <c r="BI304"/>
  <c r="BH304"/>
  <c r="BG304"/>
  <c r="BF304"/>
  <c r="T304"/>
  <c r="R304"/>
  <c r="P304"/>
  <c r="BI302"/>
  <c r="BH302"/>
  <c r="BG302"/>
  <c r="BF302"/>
  <c r="T302"/>
  <c r="R302"/>
  <c r="P302"/>
  <c r="BI299"/>
  <c r="BH299"/>
  <c r="BG299"/>
  <c r="BF299"/>
  <c r="T299"/>
  <c r="R299"/>
  <c r="P299"/>
  <c r="BI297"/>
  <c r="BH297"/>
  <c r="BG297"/>
  <c r="BF297"/>
  <c r="T297"/>
  <c r="R297"/>
  <c r="P297"/>
  <c r="BI295"/>
  <c r="BH295"/>
  <c r="BG295"/>
  <c r="BF295"/>
  <c r="T295"/>
  <c r="R295"/>
  <c r="P295"/>
  <c r="BI293"/>
  <c r="BH293"/>
  <c r="BG293"/>
  <c r="BF293"/>
  <c r="T293"/>
  <c r="R293"/>
  <c r="P293"/>
  <c r="BI291"/>
  <c r="BH291"/>
  <c r="BG291"/>
  <c r="BF291"/>
  <c r="T291"/>
  <c r="R291"/>
  <c r="P291"/>
  <c r="BI289"/>
  <c r="BH289"/>
  <c r="BG289"/>
  <c r="BF289"/>
  <c r="T289"/>
  <c r="R289"/>
  <c r="P289"/>
  <c r="BI287"/>
  <c r="BH287"/>
  <c r="BG287"/>
  <c r="BF287"/>
  <c r="T287"/>
  <c r="R287"/>
  <c r="P287"/>
  <c r="BI285"/>
  <c r="BH285"/>
  <c r="BG285"/>
  <c r="BF285"/>
  <c r="T285"/>
  <c r="R285"/>
  <c r="P285"/>
  <c r="BI283"/>
  <c r="BH283"/>
  <c r="BG283"/>
  <c r="BF283"/>
  <c r="T283"/>
  <c r="R283"/>
  <c r="P283"/>
  <c r="BI281"/>
  <c r="BH281"/>
  <c r="BG281"/>
  <c r="BF281"/>
  <c r="T281"/>
  <c r="R281"/>
  <c r="P281"/>
  <c r="BI279"/>
  <c r="BH279"/>
  <c r="BG279"/>
  <c r="BF279"/>
  <c r="T279"/>
  <c r="R279"/>
  <c r="P279"/>
  <c r="BI277"/>
  <c r="BH277"/>
  <c r="BG277"/>
  <c r="BF277"/>
  <c r="T277"/>
  <c r="R277"/>
  <c r="P277"/>
  <c r="BI274"/>
  <c r="BH274"/>
  <c r="BG274"/>
  <c r="BF274"/>
  <c r="T274"/>
  <c r="R274"/>
  <c r="P274"/>
  <c r="BI272"/>
  <c r="BH272"/>
  <c r="BG272"/>
  <c r="BF272"/>
  <c r="T272"/>
  <c r="R272"/>
  <c r="P272"/>
  <c r="BI270"/>
  <c r="BH270"/>
  <c r="BG270"/>
  <c r="BF270"/>
  <c r="T270"/>
  <c r="R270"/>
  <c r="P270"/>
  <c r="BI268"/>
  <c r="BH268"/>
  <c r="BG268"/>
  <c r="BF268"/>
  <c r="T268"/>
  <c r="R268"/>
  <c r="P268"/>
  <c r="BI266"/>
  <c r="BH266"/>
  <c r="BG266"/>
  <c r="BF266"/>
  <c r="T266"/>
  <c r="R266"/>
  <c r="P266"/>
  <c r="BI264"/>
  <c r="BH264"/>
  <c r="BG264"/>
  <c r="BF264"/>
  <c r="T264"/>
  <c r="R264"/>
  <c r="P264"/>
  <c r="BI262"/>
  <c r="BH262"/>
  <c r="BG262"/>
  <c r="BF262"/>
  <c r="T262"/>
  <c r="R262"/>
  <c r="P262"/>
  <c r="BI260"/>
  <c r="BH260"/>
  <c r="BG260"/>
  <c r="BF260"/>
  <c r="T260"/>
  <c r="R260"/>
  <c r="P260"/>
  <c r="BI258"/>
  <c r="BH258"/>
  <c r="BG258"/>
  <c r="BF258"/>
  <c r="T258"/>
  <c r="R258"/>
  <c r="P258"/>
  <c r="BI256"/>
  <c r="BH256"/>
  <c r="BG256"/>
  <c r="BF256"/>
  <c r="T256"/>
  <c r="R256"/>
  <c r="P256"/>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40"/>
  <c r="BH240"/>
  <c r="BG240"/>
  <c r="BF240"/>
  <c r="T240"/>
  <c r="R240"/>
  <c r="P240"/>
  <c r="BI238"/>
  <c r="BH238"/>
  <c r="BG238"/>
  <c r="BF238"/>
  <c r="T238"/>
  <c r="R238"/>
  <c r="P238"/>
  <c r="BI236"/>
  <c r="BH236"/>
  <c r="BG236"/>
  <c r="BF236"/>
  <c r="T236"/>
  <c r="R236"/>
  <c r="P236"/>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F154"/>
  <c r="E152"/>
  <c r="F89"/>
  <c r="E87"/>
  <c r="J24"/>
  <c r="E24"/>
  <c r="J157"/>
  <c r="J23"/>
  <c r="J21"/>
  <c r="E21"/>
  <c r="J156"/>
  <c r="J20"/>
  <c r="J18"/>
  <c r="E18"/>
  <c r="F157"/>
  <c r="J17"/>
  <c r="J15"/>
  <c r="E15"/>
  <c r="F156"/>
  <c r="J14"/>
  <c r="J12"/>
  <c r="J154"/>
  <c r="E7"/>
  <c r="E150"/>
  <c i="12" r="J37"/>
  <c r="J36"/>
  <c i="1" r="AY105"/>
  <c i="12" r="J35"/>
  <c i="1" r="AX105"/>
  <c i="12"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4"/>
  <c r="BH144"/>
  <c r="BG144"/>
  <c r="BF144"/>
  <c r="T144"/>
  <c r="R144"/>
  <c r="P144"/>
  <c r="BI142"/>
  <c r="BH142"/>
  <c r="BG142"/>
  <c r="BF142"/>
  <c r="T142"/>
  <c r="R142"/>
  <c r="P142"/>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F114"/>
  <c r="E112"/>
  <c r="F89"/>
  <c r="E87"/>
  <c r="J24"/>
  <c r="E24"/>
  <c r="J117"/>
  <c r="J23"/>
  <c r="J21"/>
  <c r="E21"/>
  <c r="J116"/>
  <c r="J20"/>
  <c r="J18"/>
  <c r="E18"/>
  <c r="F92"/>
  <c r="J17"/>
  <c r="J15"/>
  <c r="E15"/>
  <c r="F116"/>
  <c r="J14"/>
  <c r="J12"/>
  <c r="J114"/>
  <c r="E7"/>
  <c r="E85"/>
  <c i="11" r="J37"/>
  <c r="J36"/>
  <c i="1" r="AY104"/>
  <c i="11" r="J35"/>
  <c i="1" r="AX104"/>
  <c i="11"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4"/>
  <c r="BH254"/>
  <c r="BG254"/>
  <c r="BF254"/>
  <c r="T254"/>
  <c r="R254"/>
  <c r="P254"/>
  <c r="BI251"/>
  <c r="BH251"/>
  <c r="BG251"/>
  <c r="BF251"/>
  <c r="T251"/>
  <c r="R251"/>
  <c r="P251"/>
  <c r="BI249"/>
  <c r="BH249"/>
  <c r="BG249"/>
  <c r="BF249"/>
  <c r="T249"/>
  <c r="R249"/>
  <c r="P249"/>
  <c r="BI247"/>
  <c r="BH247"/>
  <c r="BG247"/>
  <c r="BF247"/>
  <c r="T247"/>
  <c r="R247"/>
  <c r="P247"/>
  <c r="BI245"/>
  <c r="BH245"/>
  <c r="BG245"/>
  <c r="BF245"/>
  <c r="T245"/>
  <c r="R245"/>
  <c r="P245"/>
  <c r="BI243"/>
  <c r="BH243"/>
  <c r="BG243"/>
  <c r="BF243"/>
  <c r="T243"/>
  <c r="R243"/>
  <c r="P243"/>
  <c r="BI240"/>
  <c r="BH240"/>
  <c r="BG240"/>
  <c r="BF240"/>
  <c r="T240"/>
  <c r="R240"/>
  <c r="P240"/>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7"/>
  <c r="BH227"/>
  <c r="BG227"/>
  <c r="BF227"/>
  <c r="T227"/>
  <c r="R227"/>
  <c r="P227"/>
  <c r="BI225"/>
  <c r="BH225"/>
  <c r="BG225"/>
  <c r="BF225"/>
  <c r="T225"/>
  <c r="R225"/>
  <c r="P225"/>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F116"/>
  <c r="E114"/>
  <c r="F89"/>
  <c r="E87"/>
  <c r="J24"/>
  <c r="E24"/>
  <c r="J119"/>
  <c r="J23"/>
  <c r="J21"/>
  <c r="E21"/>
  <c r="J91"/>
  <c r="J20"/>
  <c r="J18"/>
  <c r="E18"/>
  <c r="F119"/>
  <c r="J17"/>
  <c r="J15"/>
  <c r="E15"/>
  <c r="F91"/>
  <c r="J14"/>
  <c r="J12"/>
  <c r="J116"/>
  <c r="E7"/>
  <c r="E112"/>
  <c i="10" r="J37"/>
  <c r="J36"/>
  <c i="1" r="AY103"/>
  <c i="10" r="J35"/>
  <c i="1" r="AX103"/>
  <c i="10" r="BI205"/>
  <c r="BH205"/>
  <c r="BG205"/>
  <c r="BF205"/>
  <c r="T205"/>
  <c r="R205"/>
  <c r="P205"/>
  <c r="BI203"/>
  <c r="BH203"/>
  <c r="BG203"/>
  <c r="BF203"/>
  <c r="T203"/>
  <c r="R203"/>
  <c r="P203"/>
  <c r="BI201"/>
  <c r="BH201"/>
  <c r="BG201"/>
  <c r="BF201"/>
  <c r="T201"/>
  <c r="R201"/>
  <c r="P201"/>
  <c r="BI198"/>
  <c r="BH198"/>
  <c r="BG198"/>
  <c r="BF198"/>
  <c r="T198"/>
  <c r="T197"/>
  <c r="R198"/>
  <c r="R197"/>
  <c r="P198"/>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8"/>
  <c r="BH138"/>
  <c r="BG138"/>
  <c r="BF138"/>
  <c r="T138"/>
  <c r="R138"/>
  <c r="P138"/>
  <c r="BI136"/>
  <c r="BH136"/>
  <c r="BG136"/>
  <c r="BF136"/>
  <c r="T136"/>
  <c r="R136"/>
  <c r="P136"/>
  <c r="BI132"/>
  <c r="BH132"/>
  <c r="BG132"/>
  <c r="BF132"/>
  <c r="T132"/>
  <c r="T131"/>
  <c r="R132"/>
  <c r="R131"/>
  <c r="P132"/>
  <c r="P131"/>
  <c r="BI129"/>
  <c r="BH129"/>
  <c r="BG129"/>
  <c r="BF129"/>
  <c r="T129"/>
  <c r="T128"/>
  <c r="R129"/>
  <c r="R128"/>
  <c r="P129"/>
  <c r="P128"/>
  <c r="P127"/>
  <c r="F120"/>
  <c r="E118"/>
  <c r="F89"/>
  <c r="E87"/>
  <c r="J24"/>
  <c r="E24"/>
  <c r="J123"/>
  <c r="J23"/>
  <c r="J21"/>
  <c r="E21"/>
  <c r="J122"/>
  <c r="J20"/>
  <c r="J18"/>
  <c r="E18"/>
  <c r="F92"/>
  <c r="J17"/>
  <c r="J15"/>
  <c r="E15"/>
  <c r="F122"/>
  <c r="J14"/>
  <c r="J12"/>
  <c r="J89"/>
  <c r="E7"/>
  <c r="E85"/>
  <c i="9" r="J37"/>
  <c r="J36"/>
  <c i="1" r="AY102"/>
  <c i="9" r="J35"/>
  <c i="1" r="AX102"/>
  <c i="9" r="BI167"/>
  <c r="BH167"/>
  <c r="BG167"/>
  <c r="BF167"/>
  <c r="T167"/>
  <c r="R167"/>
  <c r="P167"/>
  <c r="BI165"/>
  <c r="BH165"/>
  <c r="BG165"/>
  <c r="BF165"/>
  <c r="T165"/>
  <c r="R165"/>
  <c r="P165"/>
  <c r="BI162"/>
  <c r="BH162"/>
  <c r="BG162"/>
  <c r="BF162"/>
  <c r="T162"/>
  <c r="T161"/>
  <c r="R162"/>
  <c r="R161"/>
  <c r="P162"/>
  <c r="P161"/>
  <c r="BI159"/>
  <c r="BH159"/>
  <c r="BG159"/>
  <c r="BF159"/>
  <c r="T159"/>
  <c r="R159"/>
  <c r="P159"/>
  <c r="BI157"/>
  <c r="BH157"/>
  <c r="BG157"/>
  <c r="BF157"/>
  <c r="T157"/>
  <c r="R157"/>
  <c r="P157"/>
  <c r="BI155"/>
  <c r="BH155"/>
  <c r="BG155"/>
  <c r="BF155"/>
  <c r="T155"/>
  <c r="R155"/>
  <c r="P155"/>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F115"/>
  <c r="E113"/>
  <c r="F89"/>
  <c r="E87"/>
  <c r="J24"/>
  <c r="E24"/>
  <c r="J118"/>
  <c r="J23"/>
  <c r="J21"/>
  <c r="E21"/>
  <c r="J91"/>
  <c r="J20"/>
  <c r="J18"/>
  <c r="E18"/>
  <c r="F118"/>
  <c r="J17"/>
  <c r="J15"/>
  <c r="E15"/>
  <c r="F117"/>
  <c r="J14"/>
  <c r="J12"/>
  <c r="J115"/>
  <c r="E7"/>
  <c r="E111"/>
  <c i="8" r="J37"/>
  <c r="J36"/>
  <c i="1" r="AY101"/>
  <c i="8" r="J35"/>
  <c i="1" r="AX101"/>
  <c i="8" r="BI223"/>
  <c r="BH223"/>
  <c r="BG223"/>
  <c r="BF223"/>
  <c r="T223"/>
  <c r="R223"/>
  <c r="P223"/>
  <c r="BI221"/>
  <c r="BH221"/>
  <c r="BG221"/>
  <c r="BF221"/>
  <c r="T221"/>
  <c r="R221"/>
  <c r="P221"/>
  <c r="BI219"/>
  <c r="BH219"/>
  <c r="BG219"/>
  <c r="BF219"/>
  <c r="T219"/>
  <c r="R219"/>
  <c r="P219"/>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6"/>
  <c r="BH166"/>
  <c r="BG166"/>
  <c r="BF166"/>
  <c r="T166"/>
  <c r="R166"/>
  <c r="P166"/>
  <c r="BI164"/>
  <c r="BH164"/>
  <c r="BG164"/>
  <c r="BF164"/>
  <c r="T164"/>
  <c r="R164"/>
  <c r="P164"/>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0"/>
  <c r="BH150"/>
  <c r="BG150"/>
  <c r="BF150"/>
  <c r="T150"/>
  <c r="R150"/>
  <c r="P150"/>
  <c r="BI148"/>
  <c r="BH148"/>
  <c r="BG148"/>
  <c r="BF148"/>
  <c r="T148"/>
  <c r="R148"/>
  <c r="P148"/>
  <c r="BI146"/>
  <c r="BH146"/>
  <c r="BG146"/>
  <c r="BF146"/>
  <c r="T146"/>
  <c r="R146"/>
  <c r="P146"/>
  <c r="BI144"/>
  <c r="BH144"/>
  <c r="BG144"/>
  <c r="BF144"/>
  <c r="T144"/>
  <c r="R144"/>
  <c r="P144"/>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F120"/>
  <c r="E118"/>
  <c r="F89"/>
  <c r="E87"/>
  <c r="J24"/>
  <c r="E24"/>
  <c r="J123"/>
  <c r="J23"/>
  <c r="J21"/>
  <c r="E21"/>
  <c r="J91"/>
  <c r="J20"/>
  <c r="J18"/>
  <c r="E18"/>
  <c r="F123"/>
  <c r="J17"/>
  <c r="J15"/>
  <c r="E15"/>
  <c r="F122"/>
  <c r="J14"/>
  <c r="J12"/>
  <c r="J120"/>
  <c r="E7"/>
  <c r="E116"/>
  <c i="7" r="J37"/>
  <c r="J36"/>
  <c i="1" r="AY100"/>
  <c i="7" r="J35"/>
  <c i="1" r="AX100"/>
  <c i="7" r="BI263"/>
  <c r="BH263"/>
  <c r="BG263"/>
  <c r="BF263"/>
  <c r="T263"/>
  <c r="R263"/>
  <c r="P263"/>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7"/>
  <c r="BH247"/>
  <c r="BG247"/>
  <c r="BF247"/>
  <c r="T247"/>
  <c r="R247"/>
  <c r="P247"/>
  <c r="BI244"/>
  <c r="BH244"/>
  <c r="BG244"/>
  <c r="BF244"/>
  <c r="T244"/>
  <c r="R244"/>
  <c r="P244"/>
  <c r="BI242"/>
  <c r="BH242"/>
  <c r="BG242"/>
  <c r="BF242"/>
  <c r="T242"/>
  <c r="R242"/>
  <c r="P242"/>
  <c r="BI240"/>
  <c r="BH240"/>
  <c r="BG240"/>
  <c r="BF240"/>
  <c r="T240"/>
  <c r="R240"/>
  <c r="P240"/>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7"/>
  <c r="BH187"/>
  <c r="BG187"/>
  <c r="BF187"/>
  <c r="T187"/>
  <c r="R187"/>
  <c r="P187"/>
  <c r="BI185"/>
  <c r="BH185"/>
  <c r="BG185"/>
  <c r="BF185"/>
  <c r="T185"/>
  <c r="R185"/>
  <c r="P185"/>
  <c r="BI183"/>
  <c r="BH183"/>
  <c r="BG183"/>
  <c r="BF183"/>
  <c r="T183"/>
  <c r="R183"/>
  <c r="P183"/>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F118"/>
  <c r="E116"/>
  <c r="F89"/>
  <c r="E87"/>
  <c r="J24"/>
  <c r="E24"/>
  <c r="J121"/>
  <c r="J23"/>
  <c r="J21"/>
  <c r="E21"/>
  <c r="J120"/>
  <c r="J20"/>
  <c r="J18"/>
  <c r="E18"/>
  <c r="F92"/>
  <c r="J17"/>
  <c r="J15"/>
  <c r="E15"/>
  <c r="F120"/>
  <c r="J14"/>
  <c r="J12"/>
  <c r="J89"/>
  <c r="E7"/>
  <c r="E114"/>
  <c i="6" r="J37"/>
  <c r="J36"/>
  <c i="1" r="AY99"/>
  <c i="6" r="J35"/>
  <c i="1" r="AX99"/>
  <c i="6" r="BI291"/>
  <c r="BH291"/>
  <c r="BG291"/>
  <c r="BF291"/>
  <c r="T291"/>
  <c r="R291"/>
  <c r="P291"/>
  <c r="BI289"/>
  <c r="BH289"/>
  <c r="BG289"/>
  <c r="BF289"/>
  <c r="T289"/>
  <c r="R289"/>
  <c r="P289"/>
  <c r="BI287"/>
  <c r="BH287"/>
  <c r="BG287"/>
  <c r="BF287"/>
  <c r="T287"/>
  <c r="R287"/>
  <c r="P287"/>
  <c r="BI285"/>
  <c r="BH285"/>
  <c r="BG285"/>
  <c r="BF285"/>
  <c r="T285"/>
  <c r="R285"/>
  <c r="P285"/>
  <c r="BI283"/>
  <c r="BH283"/>
  <c r="BG283"/>
  <c r="BF283"/>
  <c r="T283"/>
  <c r="R283"/>
  <c r="P283"/>
  <c r="BI281"/>
  <c r="BH281"/>
  <c r="BG281"/>
  <c r="BF281"/>
  <c r="T281"/>
  <c r="R281"/>
  <c r="P281"/>
  <c r="BI279"/>
  <c r="BH279"/>
  <c r="BG279"/>
  <c r="BF279"/>
  <c r="T279"/>
  <c r="R279"/>
  <c r="P279"/>
  <c r="BI277"/>
  <c r="BH277"/>
  <c r="BG277"/>
  <c r="BF277"/>
  <c r="T277"/>
  <c r="R277"/>
  <c r="P277"/>
  <c r="BI275"/>
  <c r="BH275"/>
  <c r="BG275"/>
  <c r="BF275"/>
  <c r="T275"/>
  <c r="R275"/>
  <c r="P275"/>
  <c r="BI273"/>
  <c r="BH273"/>
  <c r="BG273"/>
  <c r="BF273"/>
  <c r="T273"/>
  <c r="R273"/>
  <c r="P273"/>
  <c r="BI271"/>
  <c r="BH271"/>
  <c r="BG271"/>
  <c r="BF271"/>
  <c r="T271"/>
  <c r="R271"/>
  <c r="P271"/>
  <c r="BI269"/>
  <c r="BH269"/>
  <c r="BG269"/>
  <c r="BF269"/>
  <c r="T269"/>
  <c r="R269"/>
  <c r="P269"/>
  <c r="BI267"/>
  <c r="BH267"/>
  <c r="BG267"/>
  <c r="BF267"/>
  <c r="T267"/>
  <c r="R267"/>
  <c r="P267"/>
  <c r="BI265"/>
  <c r="BH265"/>
  <c r="BG265"/>
  <c r="BF265"/>
  <c r="T265"/>
  <c r="R265"/>
  <c r="P265"/>
  <c r="BI263"/>
  <c r="BH263"/>
  <c r="BG263"/>
  <c r="BF263"/>
  <c r="T263"/>
  <c r="R263"/>
  <c r="P263"/>
  <c r="BI261"/>
  <c r="BH261"/>
  <c r="BG261"/>
  <c r="BF261"/>
  <c r="T261"/>
  <c r="R261"/>
  <c r="P261"/>
  <c r="BI258"/>
  <c r="BH258"/>
  <c r="BG258"/>
  <c r="BF258"/>
  <c r="T258"/>
  <c r="T257"/>
  <c r="R258"/>
  <c r="R257"/>
  <c r="P258"/>
  <c r="P257"/>
  <c r="BI255"/>
  <c r="BH255"/>
  <c r="BG255"/>
  <c r="BF255"/>
  <c r="T255"/>
  <c r="T254"/>
  <c r="R255"/>
  <c r="R254"/>
  <c r="P255"/>
  <c r="P254"/>
  <c r="BI252"/>
  <c r="BH252"/>
  <c r="BG252"/>
  <c r="BF252"/>
  <c r="T252"/>
  <c r="R252"/>
  <c r="P252"/>
  <c r="BI250"/>
  <c r="BH250"/>
  <c r="BG250"/>
  <c r="BF250"/>
  <c r="T250"/>
  <c r="R250"/>
  <c r="P250"/>
  <c r="BI248"/>
  <c r="BH248"/>
  <c r="BG248"/>
  <c r="BF248"/>
  <c r="T248"/>
  <c r="R248"/>
  <c r="P248"/>
  <c r="BI246"/>
  <c r="BH246"/>
  <c r="BG246"/>
  <c r="BF246"/>
  <c r="T246"/>
  <c r="R246"/>
  <c r="P246"/>
  <c r="BI243"/>
  <c r="BH243"/>
  <c r="BG243"/>
  <c r="BF243"/>
  <c r="T243"/>
  <c r="R243"/>
  <c r="P243"/>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6"/>
  <c r="BH226"/>
  <c r="BG226"/>
  <c r="BF226"/>
  <c r="T226"/>
  <c r="R226"/>
  <c r="P226"/>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89"/>
  <c r="BH189"/>
  <c r="BG189"/>
  <c r="BF189"/>
  <c r="T189"/>
  <c r="T188"/>
  <c r="R189"/>
  <c r="R188"/>
  <c r="P189"/>
  <c r="P188"/>
  <c r="BI186"/>
  <c r="BH186"/>
  <c r="BG186"/>
  <c r="BF186"/>
  <c r="T186"/>
  <c r="T185"/>
  <c r="R186"/>
  <c r="R185"/>
  <c r="P186"/>
  <c r="P185"/>
  <c r="BI183"/>
  <c r="BH183"/>
  <c r="BG183"/>
  <c r="BF183"/>
  <c r="T183"/>
  <c r="R183"/>
  <c r="P183"/>
  <c r="BI181"/>
  <c r="BH181"/>
  <c r="BG181"/>
  <c r="BF181"/>
  <c r="T181"/>
  <c r="R181"/>
  <c r="P181"/>
  <c r="BI179"/>
  <c r="BH179"/>
  <c r="BG179"/>
  <c r="BF179"/>
  <c r="T179"/>
  <c r="R179"/>
  <c r="P179"/>
  <c r="BI177"/>
  <c r="BH177"/>
  <c r="BG177"/>
  <c r="BF177"/>
  <c r="T177"/>
  <c r="R177"/>
  <c r="P177"/>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7"/>
  <c r="BH157"/>
  <c r="BG157"/>
  <c r="BF157"/>
  <c r="T157"/>
  <c r="T156"/>
  <c r="R157"/>
  <c r="R156"/>
  <c r="P157"/>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F125"/>
  <c r="E123"/>
  <c r="F89"/>
  <c r="E87"/>
  <c r="J24"/>
  <c r="E24"/>
  <c r="J128"/>
  <c r="J23"/>
  <c r="J21"/>
  <c r="E21"/>
  <c r="J127"/>
  <c r="J20"/>
  <c r="J18"/>
  <c r="E18"/>
  <c r="F128"/>
  <c r="J17"/>
  <c r="J15"/>
  <c r="E15"/>
  <c r="F127"/>
  <c r="J14"/>
  <c r="J12"/>
  <c r="J89"/>
  <c r="E7"/>
  <c r="E121"/>
  <c i="5" r="J37"/>
  <c r="J36"/>
  <c i="1" r="AY98"/>
  <c i="5" r="J35"/>
  <c i="1" r="AX98"/>
  <c i="5" r="BI446"/>
  <c r="BH446"/>
  <c r="BG446"/>
  <c r="BF446"/>
  <c r="T446"/>
  <c r="T439"/>
  <c r="R446"/>
  <c r="R439"/>
  <c r="P446"/>
  <c r="P439"/>
  <c r="BI440"/>
  <c r="BH440"/>
  <c r="BG440"/>
  <c r="BF440"/>
  <c r="T440"/>
  <c r="R440"/>
  <c r="P440"/>
  <c r="BI437"/>
  <c r="BH437"/>
  <c r="BG437"/>
  <c r="BF437"/>
  <c r="T437"/>
  <c r="R437"/>
  <c r="P437"/>
  <c r="BI427"/>
  <c r="BH427"/>
  <c r="BG427"/>
  <c r="BF427"/>
  <c r="T427"/>
  <c r="R427"/>
  <c r="P427"/>
  <c r="BI416"/>
  <c r="BH416"/>
  <c r="BG416"/>
  <c r="BF416"/>
  <c r="T416"/>
  <c r="R416"/>
  <c r="P416"/>
  <c r="BI405"/>
  <c r="BH405"/>
  <c r="BG405"/>
  <c r="BF405"/>
  <c r="T405"/>
  <c r="R405"/>
  <c r="P405"/>
  <c r="BI402"/>
  <c r="BH402"/>
  <c r="BG402"/>
  <c r="BF402"/>
  <c r="T402"/>
  <c r="R402"/>
  <c r="P402"/>
  <c r="BI400"/>
  <c r="BH400"/>
  <c r="BG400"/>
  <c r="BF400"/>
  <c r="T400"/>
  <c r="R400"/>
  <c r="P400"/>
  <c r="BI397"/>
  <c r="BH397"/>
  <c r="BG397"/>
  <c r="BF397"/>
  <c r="T397"/>
  <c r="R397"/>
  <c r="P397"/>
  <c r="BI394"/>
  <c r="BH394"/>
  <c r="BG394"/>
  <c r="BF394"/>
  <c r="T394"/>
  <c r="R394"/>
  <c r="P394"/>
  <c r="BI391"/>
  <c r="BH391"/>
  <c r="BG391"/>
  <c r="BF391"/>
  <c r="T391"/>
  <c r="R391"/>
  <c r="P391"/>
  <c r="BI388"/>
  <c r="BH388"/>
  <c r="BG388"/>
  <c r="BF388"/>
  <c r="T388"/>
  <c r="R388"/>
  <c r="P388"/>
  <c r="BI385"/>
  <c r="BH385"/>
  <c r="BG385"/>
  <c r="BF385"/>
  <c r="T385"/>
  <c r="R385"/>
  <c r="P385"/>
  <c r="BI382"/>
  <c r="BH382"/>
  <c r="BG382"/>
  <c r="BF382"/>
  <c r="T382"/>
  <c r="R382"/>
  <c r="P382"/>
  <c r="BI379"/>
  <c r="BH379"/>
  <c r="BG379"/>
  <c r="BF379"/>
  <c r="T379"/>
  <c r="R379"/>
  <c r="P379"/>
  <c r="BI376"/>
  <c r="BH376"/>
  <c r="BG376"/>
  <c r="BF376"/>
  <c r="T376"/>
  <c r="R376"/>
  <c r="P376"/>
  <c r="BI373"/>
  <c r="BH373"/>
  <c r="BG373"/>
  <c r="BF373"/>
  <c r="T373"/>
  <c r="R373"/>
  <c r="P373"/>
  <c r="BI370"/>
  <c r="BH370"/>
  <c r="BG370"/>
  <c r="BF370"/>
  <c r="T370"/>
  <c r="R370"/>
  <c r="P370"/>
  <c r="BI367"/>
  <c r="BH367"/>
  <c r="BG367"/>
  <c r="BF367"/>
  <c r="T367"/>
  <c r="R367"/>
  <c r="P367"/>
  <c r="BI364"/>
  <c r="BH364"/>
  <c r="BG364"/>
  <c r="BF364"/>
  <c r="T364"/>
  <c r="R364"/>
  <c r="P364"/>
  <c r="BI361"/>
  <c r="BH361"/>
  <c r="BG361"/>
  <c r="BF361"/>
  <c r="T361"/>
  <c r="R361"/>
  <c r="P361"/>
  <c r="BI358"/>
  <c r="BH358"/>
  <c r="BG358"/>
  <c r="BF358"/>
  <c r="T358"/>
  <c r="R358"/>
  <c r="P358"/>
  <c r="BI355"/>
  <c r="BH355"/>
  <c r="BG355"/>
  <c r="BF355"/>
  <c r="T355"/>
  <c r="R355"/>
  <c r="P355"/>
  <c r="BI351"/>
  <c r="BH351"/>
  <c r="BG351"/>
  <c r="BF351"/>
  <c r="T351"/>
  <c r="R351"/>
  <c r="P351"/>
  <c r="BI347"/>
  <c r="BH347"/>
  <c r="BG347"/>
  <c r="BF347"/>
  <c r="T347"/>
  <c r="R347"/>
  <c r="P347"/>
  <c r="BI343"/>
  <c r="BH343"/>
  <c r="BG343"/>
  <c r="BF343"/>
  <c r="T343"/>
  <c r="R343"/>
  <c r="P343"/>
  <c r="BI340"/>
  <c r="BH340"/>
  <c r="BG340"/>
  <c r="BF340"/>
  <c r="T340"/>
  <c r="R340"/>
  <c r="P340"/>
  <c r="BI336"/>
  <c r="BH336"/>
  <c r="BG336"/>
  <c r="BF336"/>
  <c r="T336"/>
  <c r="T335"/>
  <c r="R336"/>
  <c r="R335"/>
  <c r="P336"/>
  <c r="P335"/>
  <c r="BI333"/>
  <c r="BH333"/>
  <c r="BG333"/>
  <c r="BF333"/>
  <c r="T333"/>
  <c r="R333"/>
  <c r="P333"/>
  <c r="BI330"/>
  <c r="BH330"/>
  <c r="BG330"/>
  <c r="BF330"/>
  <c r="T330"/>
  <c r="R330"/>
  <c r="P330"/>
  <c r="BI327"/>
  <c r="BH327"/>
  <c r="BG327"/>
  <c r="BF327"/>
  <c r="T327"/>
  <c r="R327"/>
  <c r="P327"/>
  <c r="BI324"/>
  <c r="BH324"/>
  <c r="BG324"/>
  <c r="BF324"/>
  <c r="T324"/>
  <c r="R324"/>
  <c r="P324"/>
  <c r="BI321"/>
  <c r="BH321"/>
  <c r="BG321"/>
  <c r="BF321"/>
  <c r="T321"/>
  <c r="R321"/>
  <c r="P321"/>
  <c r="BI317"/>
  <c r="BH317"/>
  <c r="BG317"/>
  <c r="BF317"/>
  <c r="T317"/>
  <c r="T316"/>
  <c r="R317"/>
  <c r="R316"/>
  <c r="P317"/>
  <c r="P316"/>
  <c r="BI314"/>
  <c r="BH314"/>
  <c r="BG314"/>
  <c r="BF314"/>
  <c r="T314"/>
  <c r="R314"/>
  <c r="P314"/>
  <c r="BI311"/>
  <c r="BH311"/>
  <c r="BG311"/>
  <c r="BF311"/>
  <c r="T311"/>
  <c r="R311"/>
  <c r="P311"/>
  <c r="BI308"/>
  <c r="BH308"/>
  <c r="BG308"/>
  <c r="BF308"/>
  <c r="T308"/>
  <c r="R308"/>
  <c r="P308"/>
  <c r="BI305"/>
  <c r="BH305"/>
  <c r="BG305"/>
  <c r="BF305"/>
  <c r="T305"/>
  <c r="R305"/>
  <c r="P305"/>
  <c r="BI302"/>
  <c r="BH302"/>
  <c r="BG302"/>
  <c r="BF302"/>
  <c r="T302"/>
  <c r="R302"/>
  <c r="P302"/>
  <c r="BI300"/>
  <c r="BH300"/>
  <c r="BG300"/>
  <c r="BF300"/>
  <c r="T300"/>
  <c r="R300"/>
  <c r="P300"/>
  <c r="BI298"/>
  <c r="BH298"/>
  <c r="BG298"/>
  <c r="BF298"/>
  <c r="T298"/>
  <c r="R298"/>
  <c r="P298"/>
  <c r="BI283"/>
  <c r="BH283"/>
  <c r="BG283"/>
  <c r="BF283"/>
  <c r="T283"/>
  <c r="R283"/>
  <c r="P283"/>
  <c r="BI279"/>
  <c r="BH279"/>
  <c r="BG279"/>
  <c r="BF279"/>
  <c r="T279"/>
  <c r="R279"/>
  <c r="P279"/>
  <c r="BI272"/>
  <c r="BH272"/>
  <c r="BG272"/>
  <c r="BF272"/>
  <c r="T272"/>
  <c r="R272"/>
  <c r="P272"/>
  <c r="BI269"/>
  <c r="BH269"/>
  <c r="BG269"/>
  <c r="BF269"/>
  <c r="T269"/>
  <c r="R269"/>
  <c r="P269"/>
  <c r="BI266"/>
  <c r="BH266"/>
  <c r="BG266"/>
  <c r="BF266"/>
  <c r="T266"/>
  <c r="R266"/>
  <c r="P266"/>
  <c r="BI262"/>
  <c r="BH262"/>
  <c r="BG262"/>
  <c r="BF262"/>
  <c r="T262"/>
  <c r="R262"/>
  <c r="P262"/>
  <c r="BI257"/>
  <c r="BH257"/>
  <c r="BG257"/>
  <c r="BF257"/>
  <c r="T257"/>
  <c r="R257"/>
  <c r="P257"/>
  <c r="BI253"/>
  <c r="BH253"/>
  <c r="BG253"/>
  <c r="BF253"/>
  <c r="T253"/>
  <c r="R253"/>
  <c r="P253"/>
  <c r="BI248"/>
  <c r="BH248"/>
  <c r="BG248"/>
  <c r="BF248"/>
  <c r="T248"/>
  <c r="R248"/>
  <c r="P248"/>
  <c r="BI244"/>
  <c r="BH244"/>
  <c r="BG244"/>
  <c r="BF244"/>
  <c r="T244"/>
  <c r="R244"/>
  <c r="P244"/>
  <c r="BI232"/>
  <c r="BH232"/>
  <c r="BG232"/>
  <c r="BF232"/>
  <c r="T232"/>
  <c r="R232"/>
  <c r="P232"/>
  <c r="BI228"/>
  <c r="BH228"/>
  <c r="BG228"/>
  <c r="BF228"/>
  <c r="T228"/>
  <c r="R228"/>
  <c r="P228"/>
  <c r="BI218"/>
  <c r="BH218"/>
  <c r="BG218"/>
  <c r="BF218"/>
  <c r="T218"/>
  <c r="R218"/>
  <c r="P218"/>
  <c r="BI208"/>
  <c r="BH208"/>
  <c r="BG208"/>
  <c r="BF208"/>
  <c r="T208"/>
  <c r="R208"/>
  <c r="P208"/>
  <c r="BI204"/>
  <c r="BH204"/>
  <c r="BG204"/>
  <c r="BF204"/>
  <c r="T204"/>
  <c r="R204"/>
  <c r="P204"/>
  <c r="BI197"/>
  <c r="BH197"/>
  <c r="BG197"/>
  <c r="BF197"/>
  <c r="T197"/>
  <c r="T187"/>
  <c r="R197"/>
  <c r="R187"/>
  <c r="P197"/>
  <c r="P187"/>
  <c r="BI192"/>
  <c r="BH192"/>
  <c r="BG192"/>
  <c r="BF192"/>
  <c r="T192"/>
  <c r="R192"/>
  <c r="P192"/>
  <c r="BI188"/>
  <c r="BH188"/>
  <c r="BG188"/>
  <c r="BF188"/>
  <c r="T188"/>
  <c r="R188"/>
  <c r="P188"/>
  <c r="BI178"/>
  <c r="BH178"/>
  <c r="BG178"/>
  <c r="BF178"/>
  <c r="T178"/>
  <c r="R178"/>
  <c r="P178"/>
  <c r="BI173"/>
  <c r="BH173"/>
  <c r="BG173"/>
  <c r="BF173"/>
  <c r="T173"/>
  <c r="R173"/>
  <c r="P173"/>
  <c r="BI170"/>
  <c r="BH170"/>
  <c r="BG170"/>
  <c r="BF170"/>
  <c r="T170"/>
  <c r="R170"/>
  <c r="P170"/>
  <c r="BI167"/>
  <c r="BH167"/>
  <c r="BG167"/>
  <c r="BF167"/>
  <c r="T167"/>
  <c r="R167"/>
  <c r="P167"/>
  <c r="BI164"/>
  <c r="BH164"/>
  <c r="BG164"/>
  <c r="BF164"/>
  <c r="T164"/>
  <c r="R164"/>
  <c r="P164"/>
  <c r="BI161"/>
  <c r="BH161"/>
  <c r="BG161"/>
  <c r="BF161"/>
  <c r="T161"/>
  <c r="R161"/>
  <c r="P161"/>
  <c r="BI158"/>
  <c r="BH158"/>
  <c r="BG158"/>
  <c r="BF158"/>
  <c r="T158"/>
  <c r="R158"/>
  <c r="P158"/>
  <c r="BI155"/>
  <c r="BH155"/>
  <c r="BG155"/>
  <c r="BF155"/>
  <c r="T155"/>
  <c r="R155"/>
  <c r="P155"/>
  <c r="BI150"/>
  <c r="BH150"/>
  <c r="BG150"/>
  <c r="BF150"/>
  <c r="T150"/>
  <c r="R150"/>
  <c r="P150"/>
  <c r="BI146"/>
  <c r="BH146"/>
  <c r="BG146"/>
  <c r="BF146"/>
  <c r="T146"/>
  <c r="R146"/>
  <c r="P146"/>
  <c r="BI143"/>
  <c r="BH143"/>
  <c r="BG143"/>
  <c r="BF143"/>
  <c r="T143"/>
  <c r="R143"/>
  <c r="P143"/>
  <c r="BI140"/>
  <c r="BH140"/>
  <c r="BG140"/>
  <c r="BF140"/>
  <c r="T140"/>
  <c r="R140"/>
  <c r="P140"/>
  <c r="BI135"/>
  <c r="BH135"/>
  <c r="BG135"/>
  <c r="BF135"/>
  <c r="T135"/>
  <c r="R135"/>
  <c r="P135"/>
  <c r="F126"/>
  <c r="E124"/>
  <c r="F89"/>
  <c r="E87"/>
  <c r="J24"/>
  <c r="E24"/>
  <c r="J129"/>
  <c r="J23"/>
  <c r="J21"/>
  <c r="E21"/>
  <c r="J128"/>
  <c r="J20"/>
  <c r="J18"/>
  <c r="E18"/>
  <c r="F92"/>
  <c r="J17"/>
  <c r="J15"/>
  <c r="E15"/>
  <c r="F128"/>
  <c r="J14"/>
  <c r="J12"/>
  <c r="J89"/>
  <c r="E7"/>
  <c r="E122"/>
  <c i="4" r="J37"/>
  <c r="J36"/>
  <c i="1" r="AY97"/>
  <c i="4" r="J35"/>
  <c i="1" r="AX97"/>
  <c i="4" r="BI932"/>
  <c r="BH932"/>
  <c r="BG932"/>
  <c r="BF932"/>
  <c r="T932"/>
  <c r="R932"/>
  <c r="P932"/>
  <c r="BI928"/>
  <c r="BH928"/>
  <c r="BG928"/>
  <c r="BF928"/>
  <c r="T928"/>
  <c r="R928"/>
  <c r="P928"/>
  <c r="BI924"/>
  <c r="BH924"/>
  <c r="BG924"/>
  <c r="BF924"/>
  <c r="T924"/>
  <c r="R924"/>
  <c r="P924"/>
  <c r="BI907"/>
  <c r="BH907"/>
  <c r="BG907"/>
  <c r="BF907"/>
  <c r="T907"/>
  <c r="R907"/>
  <c r="P907"/>
  <c r="BI903"/>
  <c r="BH903"/>
  <c r="BG903"/>
  <c r="BF903"/>
  <c r="T903"/>
  <c r="T902"/>
  <c r="R903"/>
  <c r="R902"/>
  <c r="P903"/>
  <c r="P902"/>
  <c r="BI899"/>
  <c r="BH899"/>
  <c r="BG899"/>
  <c r="BF899"/>
  <c r="T899"/>
  <c r="R899"/>
  <c r="P899"/>
  <c r="BI896"/>
  <c r="BH896"/>
  <c r="BG896"/>
  <c r="BF896"/>
  <c r="T896"/>
  <c r="R896"/>
  <c r="P896"/>
  <c r="BI893"/>
  <c r="BH893"/>
  <c r="BG893"/>
  <c r="BF893"/>
  <c r="T893"/>
  <c r="R893"/>
  <c r="P893"/>
  <c r="BI891"/>
  <c r="BH891"/>
  <c r="BG891"/>
  <c r="BF891"/>
  <c r="T891"/>
  <c r="R891"/>
  <c r="P891"/>
  <c r="BI889"/>
  <c r="BH889"/>
  <c r="BG889"/>
  <c r="BF889"/>
  <c r="T889"/>
  <c r="R889"/>
  <c r="P889"/>
  <c r="BI884"/>
  <c r="BH884"/>
  <c r="BG884"/>
  <c r="BF884"/>
  <c r="T884"/>
  <c r="R884"/>
  <c r="P884"/>
  <c r="BI877"/>
  <c r="BH877"/>
  <c r="BG877"/>
  <c r="BF877"/>
  <c r="T877"/>
  <c r="R877"/>
  <c r="P877"/>
  <c r="BI869"/>
  <c r="BH869"/>
  <c r="BG869"/>
  <c r="BF869"/>
  <c r="T869"/>
  <c r="R869"/>
  <c r="P869"/>
  <c r="BI862"/>
  <c r="BH862"/>
  <c r="BG862"/>
  <c r="BF862"/>
  <c r="T862"/>
  <c r="R862"/>
  <c r="P862"/>
  <c r="BI858"/>
  <c r="BH858"/>
  <c r="BG858"/>
  <c r="BF858"/>
  <c r="T858"/>
  <c r="R858"/>
  <c r="P858"/>
  <c r="BI849"/>
  <c r="BH849"/>
  <c r="BG849"/>
  <c r="BF849"/>
  <c r="T849"/>
  <c r="R849"/>
  <c r="P849"/>
  <c r="BI839"/>
  <c r="BH839"/>
  <c r="BG839"/>
  <c r="BF839"/>
  <c r="T839"/>
  <c r="R839"/>
  <c r="P839"/>
  <c r="BI830"/>
  <c r="BH830"/>
  <c r="BG830"/>
  <c r="BF830"/>
  <c r="T830"/>
  <c r="R830"/>
  <c r="P830"/>
  <c r="BI821"/>
  <c r="BH821"/>
  <c r="BG821"/>
  <c r="BF821"/>
  <c r="T821"/>
  <c r="R821"/>
  <c r="P821"/>
  <c r="BI811"/>
  <c r="BH811"/>
  <c r="BG811"/>
  <c r="BF811"/>
  <c r="T811"/>
  <c r="R811"/>
  <c r="P811"/>
  <c r="BI802"/>
  <c r="BH802"/>
  <c r="BG802"/>
  <c r="BF802"/>
  <c r="T802"/>
  <c r="R802"/>
  <c r="P802"/>
  <c r="BI741"/>
  <c r="BH741"/>
  <c r="BG741"/>
  <c r="BF741"/>
  <c r="T741"/>
  <c r="R741"/>
  <c r="P741"/>
  <c r="BI712"/>
  <c r="BH712"/>
  <c r="BG712"/>
  <c r="BF712"/>
  <c r="T712"/>
  <c r="R712"/>
  <c r="P712"/>
  <c r="BI690"/>
  <c r="BH690"/>
  <c r="BG690"/>
  <c r="BF690"/>
  <c r="T690"/>
  <c r="R690"/>
  <c r="P690"/>
  <c r="BI685"/>
  <c r="BH685"/>
  <c r="BG685"/>
  <c r="BF685"/>
  <c r="T685"/>
  <c r="R685"/>
  <c r="P685"/>
  <c r="BI680"/>
  <c r="BH680"/>
  <c r="BG680"/>
  <c r="BF680"/>
  <c r="T680"/>
  <c r="R680"/>
  <c r="P680"/>
  <c r="BI642"/>
  <c r="BH642"/>
  <c r="BG642"/>
  <c r="BF642"/>
  <c r="T642"/>
  <c r="R642"/>
  <c r="P642"/>
  <c r="BI623"/>
  <c r="BH623"/>
  <c r="BG623"/>
  <c r="BF623"/>
  <c r="T623"/>
  <c r="R623"/>
  <c r="P623"/>
  <c r="BI601"/>
  <c r="BH601"/>
  <c r="BG601"/>
  <c r="BF601"/>
  <c r="T601"/>
  <c r="R601"/>
  <c r="P601"/>
  <c r="BI583"/>
  <c r="BH583"/>
  <c r="BG583"/>
  <c r="BF583"/>
  <c r="T583"/>
  <c r="R583"/>
  <c r="P583"/>
  <c r="BI560"/>
  <c r="BH560"/>
  <c r="BG560"/>
  <c r="BF560"/>
  <c r="T560"/>
  <c r="R560"/>
  <c r="P560"/>
  <c r="BI536"/>
  <c r="BH536"/>
  <c r="BG536"/>
  <c r="BF536"/>
  <c r="T536"/>
  <c r="R536"/>
  <c r="P536"/>
  <c r="BI462"/>
  <c r="BH462"/>
  <c r="BG462"/>
  <c r="BF462"/>
  <c r="T462"/>
  <c r="R462"/>
  <c r="P462"/>
  <c r="BI459"/>
  <c r="BH459"/>
  <c r="BG459"/>
  <c r="BF459"/>
  <c r="T459"/>
  <c r="R459"/>
  <c r="P459"/>
  <c r="BI446"/>
  <c r="BH446"/>
  <c r="BG446"/>
  <c r="BF446"/>
  <c r="T446"/>
  <c r="R446"/>
  <c r="P446"/>
  <c r="BI412"/>
  <c r="BH412"/>
  <c r="BG412"/>
  <c r="BF412"/>
  <c r="T412"/>
  <c r="R412"/>
  <c r="P412"/>
  <c r="BI406"/>
  <c r="BH406"/>
  <c r="BG406"/>
  <c r="BF406"/>
  <c r="T406"/>
  <c r="R406"/>
  <c r="P406"/>
  <c r="BI397"/>
  <c r="BH397"/>
  <c r="BG397"/>
  <c r="BF397"/>
  <c r="T397"/>
  <c r="R397"/>
  <c r="P397"/>
  <c r="BI383"/>
  <c r="BH383"/>
  <c r="BG383"/>
  <c r="BF383"/>
  <c r="T383"/>
  <c r="R383"/>
  <c r="P383"/>
  <c r="BI357"/>
  <c r="BH357"/>
  <c r="BG357"/>
  <c r="BF357"/>
  <c r="T357"/>
  <c r="R357"/>
  <c r="P357"/>
  <c r="BI319"/>
  <c r="BH319"/>
  <c r="BG319"/>
  <c r="BF319"/>
  <c r="T319"/>
  <c r="R319"/>
  <c r="P319"/>
  <c r="BI300"/>
  <c r="BH300"/>
  <c r="BG300"/>
  <c r="BF300"/>
  <c r="T300"/>
  <c r="R300"/>
  <c r="P300"/>
  <c r="BI285"/>
  <c r="BH285"/>
  <c r="BG285"/>
  <c r="BF285"/>
  <c r="T285"/>
  <c r="R285"/>
  <c r="P285"/>
  <c r="BI271"/>
  <c r="BH271"/>
  <c r="BG271"/>
  <c r="BF271"/>
  <c r="T271"/>
  <c r="R271"/>
  <c r="P271"/>
  <c r="BI266"/>
  <c r="BH266"/>
  <c r="BG266"/>
  <c r="BF266"/>
  <c r="T266"/>
  <c r="R266"/>
  <c r="P266"/>
  <c r="BI261"/>
  <c r="BH261"/>
  <c r="BG261"/>
  <c r="BF261"/>
  <c r="T261"/>
  <c r="R261"/>
  <c r="P261"/>
  <c r="BI256"/>
  <c r="BH256"/>
  <c r="BG256"/>
  <c r="BF256"/>
  <c r="T256"/>
  <c r="R256"/>
  <c r="P256"/>
  <c r="BI242"/>
  <c r="BH242"/>
  <c r="BG242"/>
  <c r="BF242"/>
  <c r="T242"/>
  <c r="R242"/>
  <c r="P242"/>
  <c r="BI228"/>
  <c r="BH228"/>
  <c r="BG228"/>
  <c r="BF228"/>
  <c r="T228"/>
  <c r="R228"/>
  <c r="P228"/>
  <c r="BI205"/>
  <c r="BH205"/>
  <c r="BG205"/>
  <c r="BF205"/>
  <c r="T205"/>
  <c r="R205"/>
  <c r="P205"/>
  <c r="BI201"/>
  <c r="BH201"/>
  <c r="BG201"/>
  <c r="BF201"/>
  <c r="T201"/>
  <c r="R201"/>
  <c r="P201"/>
  <c r="BI151"/>
  <c r="BH151"/>
  <c r="BG151"/>
  <c r="BF151"/>
  <c r="T151"/>
  <c r="R151"/>
  <c r="P151"/>
  <c r="BI146"/>
  <c r="BH146"/>
  <c r="BG146"/>
  <c r="BF146"/>
  <c r="T146"/>
  <c r="R146"/>
  <c r="P146"/>
  <c r="BI141"/>
  <c r="BH141"/>
  <c r="BG141"/>
  <c r="BF141"/>
  <c r="T141"/>
  <c r="R141"/>
  <c r="P141"/>
  <c r="BI136"/>
  <c r="BH136"/>
  <c r="BG136"/>
  <c r="BF136"/>
  <c r="T136"/>
  <c r="R136"/>
  <c r="P136"/>
  <c r="BI131"/>
  <c r="BH131"/>
  <c r="BG131"/>
  <c r="BF131"/>
  <c r="T131"/>
  <c r="R131"/>
  <c r="P131"/>
  <c r="BI126"/>
  <c r="BH126"/>
  <c r="BG126"/>
  <c r="BF126"/>
  <c r="T126"/>
  <c r="R126"/>
  <c r="P126"/>
  <c r="F117"/>
  <c r="E115"/>
  <c r="F89"/>
  <c r="E87"/>
  <c r="J24"/>
  <c r="E24"/>
  <c r="J120"/>
  <c r="J23"/>
  <c r="J21"/>
  <c r="E21"/>
  <c r="J119"/>
  <c r="J20"/>
  <c r="J18"/>
  <c r="E18"/>
  <c r="F120"/>
  <c r="J17"/>
  <c r="J15"/>
  <c r="E15"/>
  <c r="F119"/>
  <c r="J14"/>
  <c r="J12"/>
  <c r="J117"/>
  <c r="E7"/>
  <c r="E113"/>
  <c i="3" r="J37"/>
  <c r="J36"/>
  <c i="1" r="AY96"/>
  <c i="3" r="J35"/>
  <c i="1" r="AX96"/>
  <c i="3" r="BI672"/>
  <c r="BH672"/>
  <c r="BG672"/>
  <c r="BF672"/>
  <c r="T672"/>
  <c r="T671"/>
  <c r="R672"/>
  <c r="R671"/>
  <c r="P672"/>
  <c r="P671"/>
  <c r="BI664"/>
  <c r="BH664"/>
  <c r="BG664"/>
  <c r="BF664"/>
  <c r="T664"/>
  <c r="R664"/>
  <c r="P664"/>
  <c r="BI657"/>
  <c r="BH657"/>
  <c r="BG657"/>
  <c r="BF657"/>
  <c r="T657"/>
  <c r="R657"/>
  <c r="P657"/>
  <c r="BI654"/>
  <c r="BH654"/>
  <c r="BG654"/>
  <c r="BF654"/>
  <c r="T654"/>
  <c r="R654"/>
  <c r="P654"/>
  <c r="BI649"/>
  <c r="BH649"/>
  <c r="BG649"/>
  <c r="BF649"/>
  <c r="T649"/>
  <c r="R649"/>
  <c r="P649"/>
  <c r="BI642"/>
  <c r="BH642"/>
  <c r="BG642"/>
  <c r="BF642"/>
  <c r="T642"/>
  <c r="R642"/>
  <c r="P642"/>
  <c r="BI634"/>
  <c r="BH634"/>
  <c r="BG634"/>
  <c r="BF634"/>
  <c r="T634"/>
  <c r="R634"/>
  <c r="P634"/>
  <c r="BI631"/>
  <c r="BH631"/>
  <c r="BG631"/>
  <c r="BF631"/>
  <c r="T631"/>
  <c r="R631"/>
  <c r="P631"/>
  <c r="BI620"/>
  <c r="BH620"/>
  <c r="BG620"/>
  <c r="BF620"/>
  <c r="T620"/>
  <c r="R620"/>
  <c r="P620"/>
  <c r="BI608"/>
  <c r="BH608"/>
  <c r="BG608"/>
  <c r="BF608"/>
  <c r="T608"/>
  <c r="R608"/>
  <c r="P608"/>
  <c r="BI596"/>
  <c r="BH596"/>
  <c r="BG596"/>
  <c r="BF596"/>
  <c r="T596"/>
  <c r="R596"/>
  <c r="P596"/>
  <c r="BI585"/>
  <c r="BH585"/>
  <c r="BG585"/>
  <c r="BF585"/>
  <c r="T585"/>
  <c r="R585"/>
  <c r="P585"/>
  <c r="BI582"/>
  <c r="BH582"/>
  <c r="BG582"/>
  <c r="BF582"/>
  <c r="T582"/>
  <c r="R582"/>
  <c r="P582"/>
  <c r="BI579"/>
  <c r="BH579"/>
  <c r="BG579"/>
  <c r="BF579"/>
  <c r="T579"/>
  <c r="R579"/>
  <c r="P579"/>
  <c r="BI577"/>
  <c r="BH577"/>
  <c r="BG577"/>
  <c r="BF577"/>
  <c r="T577"/>
  <c r="R577"/>
  <c r="P577"/>
  <c r="BI574"/>
  <c r="BH574"/>
  <c r="BG574"/>
  <c r="BF574"/>
  <c r="T574"/>
  <c r="R574"/>
  <c r="P574"/>
  <c r="BI571"/>
  <c r="BH571"/>
  <c r="BG571"/>
  <c r="BF571"/>
  <c r="T571"/>
  <c r="R571"/>
  <c r="P571"/>
  <c r="BI568"/>
  <c r="BH568"/>
  <c r="BG568"/>
  <c r="BF568"/>
  <c r="T568"/>
  <c r="R568"/>
  <c r="P568"/>
  <c r="BI565"/>
  <c r="BH565"/>
  <c r="BG565"/>
  <c r="BF565"/>
  <c r="T565"/>
  <c r="R565"/>
  <c r="P565"/>
  <c r="BI563"/>
  <c r="BH563"/>
  <c r="BG563"/>
  <c r="BF563"/>
  <c r="T563"/>
  <c r="R563"/>
  <c r="P563"/>
  <c r="BI560"/>
  <c r="BH560"/>
  <c r="BG560"/>
  <c r="BF560"/>
  <c r="T560"/>
  <c r="R560"/>
  <c r="P560"/>
  <c r="BI558"/>
  <c r="BH558"/>
  <c r="BG558"/>
  <c r="BF558"/>
  <c r="T558"/>
  <c r="R558"/>
  <c r="P558"/>
  <c r="BI555"/>
  <c r="BH555"/>
  <c r="BG555"/>
  <c r="BF555"/>
  <c r="T555"/>
  <c r="R555"/>
  <c r="P555"/>
  <c r="BI552"/>
  <c r="BH552"/>
  <c r="BG552"/>
  <c r="BF552"/>
  <c r="T552"/>
  <c r="R552"/>
  <c r="P552"/>
  <c r="BI549"/>
  <c r="BH549"/>
  <c r="BG549"/>
  <c r="BF549"/>
  <c r="T549"/>
  <c r="R549"/>
  <c r="P549"/>
  <c r="BI544"/>
  <c r="BH544"/>
  <c r="BG544"/>
  <c r="BF544"/>
  <c r="T544"/>
  <c r="R544"/>
  <c r="P544"/>
  <c r="BI541"/>
  <c r="BH541"/>
  <c r="BG541"/>
  <c r="BF541"/>
  <c r="T541"/>
  <c r="R541"/>
  <c r="P541"/>
  <c r="BI536"/>
  <c r="BH536"/>
  <c r="BG536"/>
  <c r="BF536"/>
  <c r="T536"/>
  <c r="R536"/>
  <c r="P536"/>
  <c r="BI533"/>
  <c r="BH533"/>
  <c r="BG533"/>
  <c r="BF533"/>
  <c r="T533"/>
  <c r="R533"/>
  <c r="P533"/>
  <c r="BI528"/>
  <c r="BH528"/>
  <c r="BG528"/>
  <c r="BF528"/>
  <c r="T528"/>
  <c r="R528"/>
  <c r="P528"/>
  <c r="BI525"/>
  <c r="BH525"/>
  <c r="BG525"/>
  <c r="BF525"/>
  <c r="T525"/>
  <c r="R525"/>
  <c r="P525"/>
  <c r="BI520"/>
  <c r="BH520"/>
  <c r="BG520"/>
  <c r="BF520"/>
  <c r="T520"/>
  <c r="R520"/>
  <c r="P520"/>
  <c r="BI516"/>
  <c r="BH516"/>
  <c r="BG516"/>
  <c r="BF516"/>
  <c r="T516"/>
  <c r="T515"/>
  <c r="R516"/>
  <c r="R515"/>
  <c r="P516"/>
  <c r="P515"/>
  <c r="BI512"/>
  <c r="BH512"/>
  <c r="BG512"/>
  <c r="BF512"/>
  <c r="T512"/>
  <c r="R512"/>
  <c r="P512"/>
  <c r="BI509"/>
  <c r="BH509"/>
  <c r="BG509"/>
  <c r="BF509"/>
  <c r="T509"/>
  <c r="R509"/>
  <c r="P509"/>
  <c r="BI506"/>
  <c r="BH506"/>
  <c r="BG506"/>
  <c r="BF506"/>
  <c r="T506"/>
  <c r="R506"/>
  <c r="P506"/>
  <c r="BI503"/>
  <c r="BH503"/>
  <c r="BG503"/>
  <c r="BF503"/>
  <c r="T503"/>
  <c r="R503"/>
  <c r="P503"/>
  <c r="BI500"/>
  <c r="BH500"/>
  <c r="BG500"/>
  <c r="BF500"/>
  <c r="T500"/>
  <c r="R500"/>
  <c r="P500"/>
  <c r="BI497"/>
  <c r="BH497"/>
  <c r="BG497"/>
  <c r="BF497"/>
  <c r="T497"/>
  <c r="R497"/>
  <c r="P497"/>
  <c r="BI495"/>
  <c r="BH495"/>
  <c r="BG495"/>
  <c r="BF495"/>
  <c r="T495"/>
  <c r="R495"/>
  <c r="P495"/>
  <c r="BI493"/>
  <c r="BH493"/>
  <c r="BG493"/>
  <c r="BF493"/>
  <c r="T493"/>
  <c r="R493"/>
  <c r="P493"/>
  <c r="BI485"/>
  <c r="BH485"/>
  <c r="BG485"/>
  <c r="BF485"/>
  <c r="T485"/>
  <c r="R485"/>
  <c r="P485"/>
  <c r="BI479"/>
  <c r="BH479"/>
  <c r="BG479"/>
  <c r="BF479"/>
  <c r="T479"/>
  <c r="R479"/>
  <c r="P479"/>
  <c r="BI477"/>
  <c r="BH477"/>
  <c r="BG477"/>
  <c r="BF477"/>
  <c r="T477"/>
  <c r="R477"/>
  <c r="P477"/>
  <c r="BI474"/>
  <c r="BH474"/>
  <c r="BG474"/>
  <c r="BF474"/>
  <c r="T474"/>
  <c r="R474"/>
  <c r="P474"/>
  <c r="BI468"/>
  <c r="BH468"/>
  <c r="BG468"/>
  <c r="BF468"/>
  <c r="T468"/>
  <c r="R468"/>
  <c r="P468"/>
  <c r="BI462"/>
  <c r="BH462"/>
  <c r="BG462"/>
  <c r="BF462"/>
  <c r="T462"/>
  <c r="R462"/>
  <c r="P462"/>
  <c r="BI457"/>
  <c r="BH457"/>
  <c r="BG457"/>
  <c r="BF457"/>
  <c r="T457"/>
  <c r="R457"/>
  <c r="P457"/>
  <c r="BI451"/>
  <c r="BH451"/>
  <c r="BG451"/>
  <c r="BF451"/>
  <c r="T451"/>
  <c r="R451"/>
  <c r="P451"/>
  <c r="BI445"/>
  <c r="BH445"/>
  <c r="BG445"/>
  <c r="BF445"/>
  <c r="T445"/>
  <c r="R445"/>
  <c r="P445"/>
  <c r="BI442"/>
  <c r="BH442"/>
  <c r="BG442"/>
  <c r="BF442"/>
  <c r="T442"/>
  <c r="R442"/>
  <c r="P442"/>
  <c r="BI436"/>
  <c r="BH436"/>
  <c r="BG436"/>
  <c r="BF436"/>
  <c r="T436"/>
  <c r="R436"/>
  <c r="P436"/>
  <c r="BI433"/>
  <c r="BH433"/>
  <c r="BG433"/>
  <c r="BF433"/>
  <c r="T433"/>
  <c r="R433"/>
  <c r="P433"/>
  <c r="BI430"/>
  <c r="BH430"/>
  <c r="BG430"/>
  <c r="BF430"/>
  <c r="T430"/>
  <c r="R430"/>
  <c r="P430"/>
  <c r="BI423"/>
  <c r="BH423"/>
  <c r="BG423"/>
  <c r="BF423"/>
  <c r="T423"/>
  <c r="R423"/>
  <c r="P423"/>
  <c r="BI421"/>
  <c r="BH421"/>
  <c r="BG421"/>
  <c r="BF421"/>
  <c r="T421"/>
  <c r="R421"/>
  <c r="P421"/>
  <c r="BI418"/>
  <c r="BH418"/>
  <c r="BG418"/>
  <c r="BF418"/>
  <c r="T418"/>
  <c r="R418"/>
  <c r="P418"/>
  <c r="BI416"/>
  <c r="BH416"/>
  <c r="BG416"/>
  <c r="BF416"/>
  <c r="T416"/>
  <c r="R416"/>
  <c r="P416"/>
  <c r="BI411"/>
  <c r="BH411"/>
  <c r="BG411"/>
  <c r="BF411"/>
  <c r="T411"/>
  <c r="R411"/>
  <c r="P411"/>
  <c r="BI405"/>
  <c r="BH405"/>
  <c r="BG405"/>
  <c r="BF405"/>
  <c r="T405"/>
  <c r="R405"/>
  <c r="P405"/>
  <c r="BI400"/>
  <c r="BH400"/>
  <c r="BG400"/>
  <c r="BF400"/>
  <c r="T400"/>
  <c r="R400"/>
  <c r="P400"/>
  <c r="BI395"/>
  <c r="BH395"/>
  <c r="BG395"/>
  <c r="BF395"/>
  <c r="T395"/>
  <c r="R395"/>
  <c r="P395"/>
  <c r="BI389"/>
  <c r="BH389"/>
  <c r="BG389"/>
  <c r="BF389"/>
  <c r="T389"/>
  <c r="R389"/>
  <c r="P389"/>
  <c r="BI384"/>
  <c r="BH384"/>
  <c r="BG384"/>
  <c r="BF384"/>
  <c r="T384"/>
  <c r="R384"/>
  <c r="P384"/>
  <c r="BI380"/>
  <c r="BH380"/>
  <c r="BG380"/>
  <c r="BF380"/>
  <c r="T380"/>
  <c r="R380"/>
  <c r="P380"/>
  <c r="BI377"/>
  <c r="BH377"/>
  <c r="BG377"/>
  <c r="BF377"/>
  <c r="T377"/>
  <c r="R377"/>
  <c r="P377"/>
  <c r="BI373"/>
  <c r="BH373"/>
  <c r="BG373"/>
  <c r="BF373"/>
  <c r="T373"/>
  <c r="R373"/>
  <c r="P373"/>
  <c r="BI368"/>
  <c r="BH368"/>
  <c r="BG368"/>
  <c r="BF368"/>
  <c r="T368"/>
  <c r="R368"/>
  <c r="P368"/>
  <c r="BI365"/>
  <c r="BH365"/>
  <c r="BG365"/>
  <c r="BF365"/>
  <c r="T365"/>
  <c r="R365"/>
  <c r="P365"/>
  <c r="BI360"/>
  <c r="BH360"/>
  <c r="BG360"/>
  <c r="BF360"/>
  <c r="T360"/>
  <c r="R360"/>
  <c r="P360"/>
  <c r="BI355"/>
  <c r="BH355"/>
  <c r="BG355"/>
  <c r="BF355"/>
  <c r="T355"/>
  <c r="R355"/>
  <c r="P355"/>
  <c r="BI350"/>
  <c r="BH350"/>
  <c r="BG350"/>
  <c r="BF350"/>
  <c r="T350"/>
  <c r="R350"/>
  <c r="P350"/>
  <c r="BI343"/>
  <c r="BH343"/>
  <c r="BG343"/>
  <c r="BF343"/>
  <c r="T343"/>
  <c r="R343"/>
  <c r="P343"/>
  <c r="BI337"/>
  <c r="BH337"/>
  <c r="BG337"/>
  <c r="BF337"/>
  <c r="T337"/>
  <c r="R337"/>
  <c r="P337"/>
  <c r="BI333"/>
  <c r="BH333"/>
  <c r="BG333"/>
  <c r="BF333"/>
  <c r="T333"/>
  <c r="R333"/>
  <c r="P333"/>
  <c r="BI328"/>
  <c r="BH328"/>
  <c r="BG328"/>
  <c r="BF328"/>
  <c r="T328"/>
  <c r="R328"/>
  <c r="P328"/>
  <c r="BI323"/>
  <c r="BH323"/>
  <c r="BG323"/>
  <c r="BF323"/>
  <c r="T323"/>
  <c r="R323"/>
  <c r="P323"/>
  <c r="BI315"/>
  <c r="BH315"/>
  <c r="BG315"/>
  <c r="BF315"/>
  <c r="T315"/>
  <c r="R315"/>
  <c r="P315"/>
  <c r="BI309"/>
  <c r="BH309"/>
  <c r="BG309"/>
  <c r="BF309"/>
  <c r="T309"/>
  <c r="R309"/>
  <c r="P309"/>
  <c r="BI302"/>
  <c r="BH302"/>
  <c r="BG302"/>
  <c r="BF302"/>
  <c r="T302"/>
  <c r="R302"/>
  <c r="P302"/>
  <c r="BI297"/>
  <c r="BH297"/>
  <c r="BG297"/>
  <c r="BF297"/>
  <c r="T297"/>
  <c r="R297"/>
  <c r="P297"/>
  <c r="BI293"/>
  <c r="BH293"/>
  <c r="BG293"/>
  <c r="BF293"/>
  <c r="T293"/>
  <c r="R293"/>
  <c r="P293"/>
  <c r="BI290"/>
  <c r="BH290"/>
  <c r="BG290"/>
  <c r="BF290"/>
  <c r="T290"/>
  <c r="R290"/>
  <c r="P290"/>
  <c r="BI284"/>
  <c r="BH284"/>
  <c r="BG284"/>
  <c r="BF284"/>
  <c r="T284"/>
  <c r="R284"/>
  <c r="P284"/>
  <c r="BI277"/>
  <c r="BH277"/>
  <c r="BG277"/>
  <c r="BF277"/>
  <c r="T277"/>
  <c r="R277"/>
  <c r="P277"/>
  <c r="BI272"/>
  <c r="BH272"/>
  <c r="BG272"/>
  <c r="BF272"/>
  <c r="T272"/>
  <c r="R272"/>
  <c r="P272"/>
  <c r="BI266"/>
  <c r="BH266"/>
  <c r="BG266"/>
  <c r="BF266"/>
  <c r="T266"/>
  <c r="R266"/>
  <c r="P266"/>
  <c r="BI261"/>
  <c r="BH261"/>
  <c r="BG261"/>
  <c r="BF261"/>
  <c r="T261"/>
  <c r="R261"/>
  <c r="P261"/>
  <c r="BI257"/>
  <c r="BH257"/>
  <c r="BG257"/>
  <c r="BF257"/>
  <c r="T257"/>
  <c r="R257"/>
  <c r="P257"/>
  <c r="BI251"/>
  <c r="BH251"/>
  <c r="BG251"/>
  <c r="BF251"/>
  <c r="T251"/>
  <c r="R251"/>
  <c r="P251"/>
  <c r="BI248"/>
  <c r="BH248"/>
  <c r="BG248"/>
  <c r="BF248"/>
  <c r="T248"/>
  <c r="R248"/>
  <c r="P248"/>
  <c r="BI237"/>
  <c r="BH237"/>
  <c r="BG237"/>
  <c r="BF237"/>
  <c r="T237"/>
  <c r="R237"/>
  <c r="P237"/>
  <c r="BI226"/>
  <c r="BH226"/>
  <c r="BG226"/>
  <c r="BF226"/>
  <c r="T226"/>
  <c r="R226"/>
  <c r="P226"/>
  <c r="BI215"/>
  <c r="BH215"/>
  <c r="BG215"/>
  <c r="BF215"/>
  <c r="T215"/>
  <c r="R215"/>
  <c r="P215"/>
  <c r="BI212"/>
  <c r="BH212"/>
  <c r="BG212"/>
  <c r="BF212"/>
  <c r="T212"/>
  <c r="R212"/>
  <c r="P212"/>
  <c r="BI210"/>
  <c r="BH210"/>
  <c r="BG210"/>
  <c r="BF210"/>
  <c r="T210"/>
  <c r="R210"/>
  <c r="P210"/>
  <c r="BI208"/>
  <c r="BH208"/>
  <c r="BG208"/>
  <c r="BF208"/>
  <c r="T208"/>
  <c r="R208"/>
  <c r="P208"/>
  <c r="BI205"/>
  <c r="BH205"/>
  <c r="BG205"/>
  <c r="BF205"/>
  <c r="T205"/>
  <c r="R205"/>
  <c r="P205"/>
  <c r="BI202"/>
  <c r="BH202"/>
  <c r="BG202"/>
  <c r="BF202"/>
  <c r="T202"/>
  <c r="R202"/>
  <c r="P202"/>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4"/>
  <c r="BH184"/>
  <c r="BG184"/>
  <c r="BF184"/>
  <c r="T184"/>
  <c r="R184"/>
  <c r="P184"/>
  <c r="BI180"/>
  <c r="BH180"/>
  <c r="BG180"/>
  <c r="BF180"/>
  <c r="T180"/>
  <c r="R180"/>
  <c r="P180"/>
  <c r="BI175"/>
  <c r="BH175"/>
  <c r="BG175"/>
  <c r="BF175"/>
  <c r="T175"/>
  <c r="R175"/>
  <c r="P175"/>
  <c r="BI171"/>
  <c r="BH171"/>
  <c r="BG171"/>
  <c r="BF171"/>
  <c r="T171"/>
  <c r="R171"/>
  <c r="P171"/>
  <c r="BI167"/>
  <c r="BH167"/>
  <c r="BG167"/>
  <c r="BF167"/>
  <c r="T167"/>
  <c r="R167"/>
  <c r="P167"/>
  <c r="BI164"/>
  <c r="BH164"/>
  <c r="BG164"/>
  <c r="BF164"/>
  <c r="T164"/>
  <c r="R164"/>
  <c r="P164"/>
  <c r="BI160"/>
  <c r="BH160"/>
  <c r="BG160"/>
  <c r="BF160"/>
  <c r="T160"/>
  <c r="R160"/>
  <c r="P160"/>
  <c r="BI156"/>
  <c r="BH156"/>
  <c r="BG156"/>
  <c r="BF156"/>
  <c r="T156"/>
  <c r="R156"/>
  <c r="P156"/>
  <c r="BI153"/>
  <c r="BH153"/>
  <c r="BG153"/>
  <c r="BF153"/>
  <c r="T153"/>
  <c r="R153"/>
  <c r="P153"/>
  <c r="BI150"/>
  <c r="BH150"/>
  <c r="BG150"/>
  <c r="BF150"/>
  <c r="T150"/>
  <c r="R150"/>
  <c r="P150"/>
  <c r="BI146"/>
  <c r="BH146"/>
  <c r="BG146"/>
  <c r="BF146"/>
  <c r="T146"/>
  <c r="R146"/>
  <c r="P146"/>
  <c r="BI141"/>
  <c r="BH141"/>
  <c r="BG141"/>
  <c r="BF141"/>
  <c r="T141"/>
  <c r="R141"/>
  <c r="P141"/>
  <c r="BI137"/>
  <c r="BH137"/>
  <c r="BG137"/>
  <c r="BF137"/>
  <c r="T137"/>
  <c r="R137"/>
  <c r="P137"/>
  <c r="F128"/>
  <c r="E126"/>
  <c r="F89"/>
  <c r="E87"/>
  <c r="J24"/>
  <c r="E24"/>
  <c r="J131"/>
  <c r="J23"/>
  <c r="J21"/>
  <c r="E21"/>
  <c r="J130"/>
  <c r="J20"/>
  <c r="J18"/>
  <c r="E18"/>
  <c r="F92"/>
  <c r="J17"/>
  <c r="J15"/>
  <c r="E15"/>
  <c r="F130"/>
  <c r="J14"/>
  <c r="J12"/>
  <c r="J128"/>
  <c r="E7"/>
  <c r="E85"/>
  <c i="2" r="J37"/>
  <c r="J36"/>
  <c i="1" r="AY95"/>
  <c i="2" r="J35"/>
  <c i="1" r="AX95"/>
  <c i="2" r="BI1133"/>
  <c r="BH1133"/>
  <c r="BG1133"/>
  <c r="BF1133"/>
  <c r="T1133"/>
  <c r="T1125"/>
  <c r="R1133"/>
  <c r="R1125"/>
  <c r="P1133"/>
  <c r="P1125"/>
  <c r="BI1126"/>
  <c r="BH1126"/>
  <c r="BG1126"/>
  <c r="BF1126"/>
  <c r="T1126"/>
  <c r="R1126"/>
  <c r="P1126"/>
  <c r="BI1118"/>
  <c r="BH1118"/>
  <c r="BG1118"/>
  <c r="BF1118"/>
  <c r="T1118"/>
  <c r="T1117"/>
  <c r="R1118"/>
  <c r="R1117"/>
  <c r="P1118"/>
  <c r="P1117"/>
  <c r="BI1115"/>
  <c r="BH1115"/>
  <c r="BG1115"/>
  <c r="BF1115"/>
  <c r="T1115"/>
  <c r="R1115"/>
  <c r="P1115"/>
  <c r="BI1107"/>
  <c r="BH1107"/>
  <c r="BG1107"/>
  <c r="BF1107"/>
  <c r="T1107"/>
  <c r="R1107"/>
  <c r="P1107"/>
  <c r="BI1098"/>
  <c r="BH1098"/>
  <c r="BG1098"/>
  <c r="BF1098"/>
  <c r="T1098"/>
  <c r="R1098"/>
  <c r="P1098"/>
  <c r="BI1095"/>
  <c r="BH1095"/>
  <c r="BG1095"/>
  <c r="BF1095"/>
  <c r="T1095"/>
  <c r="R1095"/>
  <c r="P1095"/>
  <c r="BI1092"/>
  <c r="BH1092"/>
  <c r="BG1092"/>
  <c r="BF1092"/>
  <c r="T1092"/>
  <c r="R1092"/>
  <c r="P1092"/>
  <c r="BI1085"/>
  <c r="BH1085"/>
  <c r="BG1085"/>
  <c r="BF1085"/>
  <c r="T1085"/>
  <c r="R1085"/>
  <c r="P1085"/>
  <c r="BI1081"/>
  <c r="BH1081"/>
  <c r="BG1081"/>
  <c r="BF1081"/>
  <c r="T1081"/>
  <c r="R1081"/>
  <c r="P1081"/>
  <c r="BI1071"/>
  <c r="BH1071"/>
  <c r="BG1071"/>
  <c r="BF1071"/>
  <c r="T1071"/>
  <c r="R1071"/>
  <c r="P1071"/>
  <c r="BI1060"/>
  <c r="BH1060"/>
  <c r="BG1060"/>
  <c r="BF1060"/>
  <c r="T1060"/>
  <c r="R1060"/>
  <c r="P1060"/>
  <c r="BI1049"/>
  <c r="BH1049"/>
  <c r="BG1049"/>
  <c r="BF1049"/>
  <c r="T1049"/>
  <c r="R1049"/>
  <c r="P1049"/>
  <c r="BI1046"/>
  <c r="BH1046"/>
  <c r="BG1046"/>
  <c r="BF1046"/>
  <c r="T1046"/>
  <c r="R1046"/>
  <c r="P1046"/>
  <c r="BI1043"/>
  <c r="BH1043"/>
  <c r="BG1043"/>
  <c r="BF1043"/>
  <c r="T1043"/>
  <c r="R1043"/>
  <c r="P1043"/>
  <c r="BI1040"/>
  <c r="BH1040"/>
  <c r="BG1040"/>
  <c r="BF1040"/>
  <c r="T1040"/>
  <c r="R1040"/>
  <c r="P1040"/>
  <c r="BI1038"/>
  <c r="BH1038"/>
  <c r="BG1038"/>
  <c r="BF1038"/>
  <c r="T1038"/>
  <c r="R1038"/>
  <c r="P1038"/>
  <c r="BI1035"/>
  <c r="BH1035"/>
  <c r="BG1035"/>
  <c r="BF1035"/>
  <c r="T1035"/>
  <c r="R1035"/>
  <c r="P1035"/>
  <c r="BI1033"/>
  <c r="BH1033"/>
  <c r="BG1033"/>
  <c r="BF1033"/>
  <c r="T1033"/>
  <c r="R1033"/>
  <c r="P1033"/>
  <c r="BI1031"/>
  <c r="BH1031"/>
  <c r="BG1031"/>
  <c r="BF1031"/>
  <c r="T1031"/>
  <c r="R1031"/>
  <c r="P1031"/>
  <c r="BI1022"/>
  <c r="BH1022"/>
  <c r="BG1022"/>
  <c r="BF1022"/>
  <c r="T1022"/>
  <c r="R1022"/>
  <c r="P1022"/>
  <c r="BI1020"/>
  <c r="BH1020"/>
  <c r="BG1020"/>
  <c r="BF1020"/>
  <c r="T1020"/>
  <c r="R1020"/>
  <c r="P1020"/>
  <c r="BI1017"/>
  <c r="BH1017"/>
  <c r="BG1017"/>
  <c r="BF1017"/>
  <c r="T1017"/>
  <c r="R1017"/>
  <c r="P1017"/>
  <c r="BI1014"/>
  <c r="BH1014"/>
  <c r="BG1014"/>
  <c r="BF1014"/>
  <c r="T1014"/>
  <c r="R1014"/>
  <c r="P1014"/>
  <c r="BI1012"/>
  <c r="BH1012"/>
  <c r="BG1012"/>
  <c r="BF1012"/>
  <c r="T1012"/>
  <c r="R1012"/>
  <c r="P1012"/>
  <c r="BI1002"/>
  <c r="BH1002"/>
  <c r="BG1002"/>
  <c r="BF1002"/>
  <c r="T1002"/>
  <c r="R1002"/>
  <c r="P1002"/>
  <c r="BI993"/>
  <c r="BH993"/>
  <c r="BG993"/>
  <c r="BF993"/>
  <c r="T993"/>
  <c r="R993"/>
  <c r="P993"/>
  <c r="BI992"/>
  <c r="BH992"/>
  <c r="BG992"/>
  <c r="BF992"/>
  <c r="T992"/>
  <c r="R992"/>
  <c r="P992"/>
  <c r="BI988"/>
  <c r="BH988"/>
  <c r="BG988"/>
  <c r="BF988"/>
  <c r="T988"/>
  <c r="R988"/>
  <c r="P988"/>
  <c r="BI985"/>
  <c r="BH985"/>
  <c r="BG985"/>
  <c r="BF985"/>
  <c r="T985"/>
  <c r="R985"/>
  <c r="P985"/>
  <c r="BI982"/>
  <c r="BH982"/>
  <c r="BG982"/>
  <c r="BF982"/>
  <c r="T982"/>
  <c r="R982"/>
  <c r="P982"/>
  <c r="BI979"/>
  <c r="BH979"/>
  <c r="BG979"/>
  <c r="BF979"/>
  <c r="T979"/>
  <c r="R979"/>
  <c r="P979"/>
  <c r="BI976"/>
  <c r="BH976"/>
  <c r="BG976"/>
  <c r="BF976"/>
  <c r="T976"/>
  <c r="R976"/>
  <c r="P976"/>
  <c r="BI973"/>
  <c r="BH973"/>
  <c r="BG973"/>
  <c r="BF973"/>
  <c r="T973"/>
  <c r="R973"/>
  <c r="P973"/>
  <c r="BI970"/>
  <c r="BH970"/>
  <c r="BG970"/>
  <c r="BF970"/>
  <c r="T970"/>
  <c r="R970"/>
  <c r="P970"/>
  <c r="BI967"/>
  <c r="BH967"/>
  <c r="BG967"/>
  <c r="BF967"/>
  <c r="T967"/>
  <c r="R967"/>
  <c r="P967"/>
  <c r="BI964"/>
  <c r="BH964"/>
  <c r="BG964"/>
  <c r="BF964"/>
  <c r="T964"/>
  <c r="R964"/>
  <c r="P964"/>
  <c r="BI961"/>
  <c r="BH961"/>
  <c r="BG961"/>
  <c r="BF961"/>
  <c r="T961"/>
  <c r="R961"/>
  <c r="P961"/>
  <c r="BI958"/>
  <c r="BH958"/>
  <c r="BG958"/>
  <c r="BF958"/>
  <c r="T958"/>
  <c r="R958"/>
  <c r="P958"/>
  <c r="BI955"/>
  <c r="BH955"/>
  <c r="BG955"/>
  <c r="BF955"/>
  <c r="T955"/>
  <c r="R955"/>
  <c r="P955"/>
  <c r="BI952"/>
  <c r="BH952"/>
  <c r="BG952"/>
  <c r="BF952"/>
  <c r="T952"/>
  <c r="R952"/>
  <c r="P952"/>
  <c r="BI949"/>
  <c r="BH949"/>
  <c r="BG949"/>
  <c r="BF949"/>
  <c r="T949"/>
  <c r="R949"/>
  <c r="P949"/>
  <c r="BI945"/>
  <c r="BH945"/>
  <c r="BG945"/>
  <c r="BF945"/>
  <c r="T945"/>
  <c r="R945"/>
  <c r="P945"/>
  <c r="BI941"/>
  <c r="BH941"/>
  <c r="BG941"/>
  <c r="BF941"/>
  <c r="T941"/>
  <c r="R941"/>
  <c r="P941"/>
  <c r="BI939"/>
  <c r="BH939"/>
  <c r="BG939"/>
  <c r="BF939"/>
  <c r="T939"/>
  <c r="R939"/>
  <c r="P939"/>
  <c r="BI937"/>
  <c r="BH937"/>
  <c r="BG937"/>
  <c r="BF937"/>
  <c r="T937"/>
  <c r="R937"/>
  <c r="P937"/>
  <c r="BI935"/>
  <c r="BH935"/>
  <c r="BG935"/>
  <c r="BF935"/>
  <c r="T935"/>
  <c r="R935"/>
  <c r="P935"/>
  <c r="BI933"/>
  <c r="BH933"/>
  <c r="BG933"/>
  <c r="BF933"/>
  <c r="T933"/>
  <c r="R933"/>
  <c r="P933"/>
  <c r="BI930"/>
  <c r="BH930"/>
  <c r="BG930"/>
  <c r="BF930"/>
  <c r="T930"/>
  <c r="R930"/>
  <c r="P930"/>
  <c r="BI927"/>
  <c r="BH927"/>
  <c r="BG927"/>
  <c r="BF927"/>
  <c r="T927"/>
  <c r="R927"/>
  <c r="P927"/>
  <c r="BI924"/>
  <c r="BH924"/>
  <c r="BG924"/>
  <c r="BF924"/>
  <c r="T924"/>
  <c r="R924"/>
  <c r="P924"/>
  <c r="BI921"/>
  <c r="BH921"/>
  <c r="BG921"/>
  <c r="BF921"/>
  <c r="T921"/>
  <c r="R921"/>
  <c r="P921"/>
  <c r="BI918"/>
  <c r="BH918"/>
  <c r="BG918"/>
  <c r="BF918"/>
  <c r="T918"/>
  <c r="R918"/>
  <c r="P918"/>
  <c r="BI915"/>
  <c r="BH915"/>
  <c r="BG915"/>
  <c r="BF915"/>
  <c r="T915"/>
  <c r="R915"/>
  <c r="P915"/>
  <c r="BI912"/>
  <c r="BH912"/>
  <c r="BG912"/>
  <c r="BF912"/>
  <c r="T912"/>
  <c r="R912"/>
  <c r="P912"/>
  <c r="BI909"/>
  <c r="BH909"/>
  <c r="BG909"/>
  <c r="BF909"/>
  <c r="T909"/>
  <c r="R909"/>
  <c r="P909"/>
  <c r="BI906"/>
  <c r="BH906"/>
  <c r="BG906"/>
  <c r="BF906"/>
  <c r="T906"/>
  <c r="R906"/>
  <c r="P906"/>
  <c r="BI904"/>
  <c r="BH904"/>
  <c r="BG904"/>
  <c r="BF904"/>
  <c r="T904"/>
  <c r="R904"/>
  <c r="P904"/>
  <c r="BI896"/>
  <c r="BH896"/>
  <c r="BG896"/>
  <c r="BF896"/>
  <c r="T896"/>
  <c r="R896"/>
  <c r="P896"/>
  <c r="BI893"/>
  <c r="BH893"/>
  <c r="BG893"/>
  <c r="BF893"/>
  <c r="T893"/>
  <c r="R893"/>
  <c r="P893"/>
  <c r="BI891"/>
  <c r="BH891"/>
  <c r="BG891"/>
  <c r="BF891"/>
  <c r="T891"/>
  <c r="R891"/>
  <c r="P891"/>
  <c r="BI881"/>
  <c r="BH881"/>
  <c r="BG881"/>
  <c r="BF881"/>
  <c r="T881"/>
  <c r="R881"/>
  <c r="P881"/>
  <c r="BI877"/>
  <c r="BH877"/>
  <c r="BG877"/>
  <c r="BF877"/>
  <c r="T877"/>
  <c r="R877"/>
  <c r="P877"/>
  <c r="BI874"/>
  <c r="BH874"/>
  <c r="BG874"/>
  <c r="BF874"/>
  <c r="T874"/>
  <c r="R874"/>
  <c r="P874"/>
  <c r="BI872"/>
  <c r="BH872"/>
  <c r="BG872"/>
  <c r="BF872"/>
  <c r="T872"/>
  <c r="R872"/>
  <c r="P872"/>
  <c r="BI870"/>
  <c r="BH870"/>
  <c r="BG870"/>
  <c r="BF870"/>
  <c r="T870"/>
  <c r="R870"/>
  <c r="P870"/>
  <c r="BI869"/>
  <c r="BH869"/>
  <c r="BG869"/>
  <c r="BF869"/>
  <c r="T869"/>
  <c r="R869"/>
  <c r="P869"/>
  <c r="BI866"/>
  <c r="BH866"/>
  <c r="BG866"/>
  <c r="BF866"/>
  <c r="T866"/>
  <c r="R866"/>
  <c r="P866"/>
  <c r="BI863"/>
  <c r="BH863"/>
  <c r="BG863"/>
  <c r="BF863"/>
  <c r="T863"/>
  <c r="R863"/>
  <c r="P863"/>
  <c r="BI860"/>
  <c r="BH860"/>
  <c r="BG860"/>
  <c r="BF860"/>
  <c r="T860"/>
  <c r="R860"/>
  <c r="P860"/>
  <c r="BI858"/>
  <c r="BH858"/>
  <c r="BG858"/>
  <c r="BF858"/>
  <c r="T858"/>
  <c r="R858"/>
  <c r="P858"/>
  <c r="BI855"/>
  <c r="BH855"/>
  <c r="BG855"/>
  <c r="BF855"/>
  <c r="T855"/>
  <c r="R855"/>
  <c r="P855"/>
  <c r="BI852"/>
  <c r="BH852"/>
  <c r="BG852"/>
  <c r="BF852"/>
  <c r="T852"/>
  <c r="R852"/>
  <c r="P852"/>
  <c r="BI849"/>
  <c r="BH849"/>
  <c r="BG849"/>
  <c r="BF849"/>
  <c r="T849"/>
  <c r="R849"/>
  <c r="P849"/>
  <c r="BI843"/>
  <c r="BH843"/>
  <c r="BG843"/>
  <c r="BF843"/>
  <c r="T843"/>
  <c r="R843"/>
  <c r="P843"/>
  <c r="BI839"/>
  <c r="BH839"/>
  <c r="BG839"/>
  <c r="BF839"/>
  <c r="T839"/>
  <c r="R839"/>
  <c r="P839"/>
  <c r="BI832"/>
  <c r="BH832"/>
  <c r="BG832"/>
  <c r="BF832"/>
  <c r="T832"/>
  <c r="R832"/>
  <c r="P832"/>
  <c r="BI825"/>
  <c r="BH825"/>
  <c r="BG825"/>
  <c r="BF825"/>
  <c r="T825"/>
  <c r="R825"/>
  <c r="P825"/>
  <c r="BI819"/>
  <c r="BH819"/>
  <c r="BG819"/>
  <c r="BF819"/>
  <c r="T819"/>
  <c r="R819"/>
  <c r="P819"/>
  <c r="BI817"/>
  <c r="BH817"/>
  <c r="BG817"/>
  <c r="BF817"/>
  <c r="T817"/>
  <c r="R817"/>
  <c r="P817"/>
  <c r="BI814"/>
  <c r="BH814"/>
  <c r="BG814"/>
  <c r="BF814"/>
  <c r="T814"/>
  <c r="R814"/>
  <c r="P814"/>
  <c r="BI811"/>
  <c r="BH811"/>
  <c r="BG811"/>
  <c r="BF811"/>
  <c r="T811"/>
  <c r="R811"/>
  <c r="P811"/>
  <c r="BI808"/>
  <c r="BH808"/>
  <c r="BG808"/>
  <c r="BF808"/>
  <c r="T808"/>
  <c r="R808"/>
  <c r="P808"/>
  <c r="BI794"/>
  <c r="BH794"/>
  <c r="BG794"/>
  <c r="BF794"/>
  <c r="T794"/>
  <c r="R794"/>
  <c r="P794"/>
  <c r="BI776"/>
  <c r="BH776"/>
  <c r="BG776"/>
  <c r="BF776"/>
  <c r="T776"/>
  <c r="R776"/>
  <c r="P776"/>
  <c r="BI773"/>
  <c r="BH773"/>
  <c r="BG773"/>
  <c r="BF773"/>
  <c r="T773"/>
  <c r="R773"/>
  <c r="P773"/>
  <c r="BI759"/>
  <c r="BH759"/>
  <c r="BG759"/>
  <c r="BF759"/>
  <c r="T759"/>
  <c r="R759"/>
  <c r="P759"/>
  <c r="BI756"/>
  <c r="BH756"/>
  <c r="BG756"/>
  <c r="BF756"/>
  <c r="T756"/>
  <c r="R756"/>
  <c r="P756"/>
  <c r="BI751"/>
  <c r="BH751"/>
  <c r="BG751"/>
  <c r="BF751"/>
  <c r="T751"/>
  <c r="R751"/>
  <c r="P751"/>
  <c r="BI748"/>
  <c r="BH748"/>
  <c r="BG748"/>
  <c r="BF748"/>
  <c r="T748"/>
  <c r="R748"/>
  <c r="P748"/>
  <c r="BI743"/>
  <c r="BH743"/>
  <c r="BG743"/>
  <c r="BF743"/>
  <c r="T743"/>
  <c r="R743"/>
  <c r="P743"/>
  <c r="BI737"/>
  <c r="BH737"/>
  <c r="BG737"/>
  <c r="BF737"/>
  <c r="T737"/>
  <c r="R737"/>
  <c r="P737"/>
  <c r="BI731"/>
  <c r="BH731"/>
  <c r="BG731"/>
  <c r="BF731"/>
  <c r="T731"/>
  <c r="R731"/>
  <c r="P731"/>
  <c r="BI726"/>
  <c r="BH726"/>
  <c r="BG726"/>
  <c r="BF726"/>
  <c r="T726"/>
  <c r="R726"/>
  <c r="P726"/>
  <c r="BI723"/>
  <c r="BH723"/>
  <c r="BG723"/>
  <c r="BF723"/>
  <c r="T723"/>
  <c r="R723"/>
  <c r="P723"/>
  <c r="BI720"/>
  <c r="BH720"/>
  <c r="BG720"/>
  <c r="BF720"/>
  <c r="T720"/>
  <c r="R720"/>
  <c r="P720"/>
  <c r="BI717"/>
  <c r="BH717"/>
  <c r="BG717"/>
  <c r="BF717"/>
  <c r="T717"/>
  <c r="R717"/>
  <c r="P717"/>
  <c r="BI713"/>
  <c r="BH713"/>
  <c r="BG713"/>
  <c r="BF713"/>
  <c r="T713"/>
  <c r="R713"/>
  <c r="P713"/>
  <c r="BI710"/>
  <c r="BH710"/>
  <c r="BG710"/>
  <c r="BF710"/>
  <c r="T710"/>
  <c r="R710"/>
  <c r="P710"/>
  <c r="BI706"/>
  <c r="BH706"/>
  <c r="BG706"/>
  <c r="BF706"/>
  <c r="T706"/>
  <c r="R706"/>
  <c r="P706"/>
  <c r="BI702"/>
  <c r="BH702"/>
  <c r="BG702"/>
  <c r="BF702"/>
  <c r="T702"/>
  <c r="R702"/>
  <c r="P702"/>
  <c r="BI698"/>
  <c r="BH698"/>
  <c r="BG698"/>
  <c r="BF698"/>
  <c r="T698"/>
  <c r="R698"/>
  <c r="P698"/>
  <c r="BI694"/>
  <c r="BH694"/>
  <c r="BG694"/>
  <c r="BF694"/>
  <c r="T694"/>
  <c r="R694"/>
  <c r="P694"/>
  <c r="BI691"/>
  <c r="BH691"/>
  <c r="BG691"/>
  <c r="BF691"/>
  <c r="T691"/>
  <c r="R691"/>
  <c r="P691"/>
  <c r="BI683"/>
  <c r="BH683"/>
  <c r="BG683"/>
  <c r="BF683"/>
  <c r="T683"/>
  <c r="R683"/>
  <c r="P683"/>
  <c r="BI670"/>
  <c r="BH670"/>
  <c r="BG670"/>
  <c r="BF670"/>
  <c r="T670"/>
  <c r="R670"/>
  <c r="P670"/>
  <c r="BI666"/>
  <c r="BH666"/>
  <c r="BG666"/>
  <c r="BF666"/>
  <c r="T666"/>
  <c r="R666"/>
  <c r="P666"/>
  <c r="BI662"/>
  <c r="BH662"/>
  <c r="BG662"/>
  <c r="BF662"/>
  <c r="T662"/>
  <c r="R662"/>
  <c r="P662"/>
  <c r="BI659"/>
  <c r="BH659"/>
  <c r="BG659"/>
  <c r="BF659"/>
  <c r="T659"/>
  <c r="R659"/>
  <c r="P659"/>
  <c r="BI656"/>
  <c r="BH656"/>
  <c r="BG656"/>
  <c r="BF656"/>
  <c r="T656"/>
  <c r="R656"/>
  <c r="P656"/>
  <c r="BI653"/>
  <c r="BH653"/>
  <c r="BG653"/>
  <c r="BF653"/>
  <c r="T653"/>
  <c r="R653"/>
  <c r="P653"/>
  <c r="BI650"/>
  <c r="BH650"/>
  <c r="BG650"/>
  <c r="BF650"/>
  <c r="T650"/>
  <c r="R650"/>
  <c r="P650"/>
  <c r="BI647"/>
  <c r="BH647"/>
  <c r="BG647"/>
  <c r="BF647"/>
  <c r="T647"/>
  <c r="R647"/>
  <c r="P647"/>
  <c r="BI644"/>
  <c r="BH644"/>
  <c r="BG644"/>
  <c r="BF644"/>
  <c r="T644"/>
  <c r="R644"/>
  <c r="P644"/>
  <c r="BI635"/>
  <c r="BH635"/>
  <c r="BG635"/>
  <c r="BF635"/>
  <c r="T635"/>
  <c r="R635"/>
  <c r="P635"/>
  <c r="BI623"/>
  <c r="BH623"/>
  <c r="BG623"/>
  <c r="BF623"/>
  <c r="T623"/>
  <c r="R623"/>
  <c r="P623"/>
  <c r="BI620"/>
  <c r="BH620"/>
  <c r="BG620"/>
  <c r="BF620"/>
  <c r="T620"/>
  <c r="R620"/>
  <c r="P620"/>
  <c r="BI612"/>
  <c r="BH612"/>
  <c r="BG612"/>
  <c r="BF612"/>
  <c r="T612"/>
  <c r="R612"/>
  <c r="P612"/>
  <c r="BI609"/>
  <c r="BH609"/>
  <c r="BG609"/>
  <c r="BF609"/>
  <c r="T609"/>
  <c r="R609"/>
  <c r="P609"/>
  <c r="BI606"/>
  <c r="BH606"/>
  <c r="BG606"/>
  <c r="BF606"/>
  <c r="T606"/>
  <c r="R606"/>
  <c r="P606"/>
  <c r="BI598"/>
  <c r="BH598"/>
  <c r="BG598"/>
  <c r="BF598"/>
  <c r="T598"/>
  <c r="R598"/>
  <c r="P598"/>
  <c r="BI592"/>
  <c r="BH592"/>
  <c r="BG592"/>
  <c r="BF592"/>
  <c r="T592"/>
  <c r="R592"/>
  <c r="P592"/>
  <c r="BI583"/>
  <c r="BH583"/>
  <c r="BG583"/>
  <c r="BF583"/>
  <c r="T583"/>
  <c r="R583"/>
  <c r="P583"/>
  <c r="BI578"/>
  <c r="BH578"/>
  <c r="BG578"/>
  <c r="BF578"/>
  <c r="T578"/>
  <c r="R578"/>
  <c r="P578"/>
  <c r="BI573"/>
  <c r="BH573"/>
  <c r="BG573"/>
  <c r="BF573"/>
  <c r="T573"/>
  <c r="R573"/>
  <c r="P573"/>
  <c r="BI568"/>
  <c r="BH568"/>
  <c r="BG568"/>
  <c r="BF568"/>
  <c r="T568"/>
  <c r="R568"/>
  <c r="P568"/>
  <c r="BI564"/>
  <c r="BH564"/>
  <c r="BG564"/>
  <c r="BF564"/>
  <c r="T564"/>
  <c r="R564"/>
  <c r="P564"/>
  <c r="BI561"/>
  <c r="BH561"/>
  <c r="BG561"/>
  <c r="BF561"/>
  <c r="T561"/>
  <c r="R561"/>
  <c r="P561"/>
  <c r="BI555"/>
  <c r="BH555"/>
  <c r="BG555"/>
  <c r="BF555"/>
  <c r="T555"/>
  <c r="R555"/>
  <c r="P555"/>
  <c r="BI543"/>
  <c r="BH543"/>
  <c r="BG543"/>
  <c r="BF543"/>
  <c r="T543"/>
  <c r="R543"/>
  <c r="P543"/>
  <c r="BI531"/>
  <c r="BH531"/>
  <c r="BG531"/>
  <c r="BF531"/>
  <c r="T531"/>
  <c r="R531"/>
  <c r="P531"/>
  <c r="BI522"/>
  <c r="BH522"/>
  <c r="BG522"/>
  <c r="BF522"/>
  <c r="T522"/>
  <c r="R522"/>
  <c r="P522"/>
  <c r="BI518"/>
  <c r="BH518"/>
  <c r="BG518"/>
  <c r="BF518"/>
  <c r="T518"/>
  <c r="T517"/>
  <c r="R518"/>
  <c r="R517"/>
  <c r="P518"/>
  <c r="P517"/>
  <c r="BI514"/>
  <c r="BH514"/>
  <c r="BG514"/>
  <c r="BF514"/>
  <c r="T514"/>
  <c r="R514"/>
  <c r="P514"/>
  <c r="BI511"/>
  <c r="BH511"/>
  <c r="BG511"/>
  <c r="BF511"/>
  <c r="T511"/>
  <c r="R511"/>
  <c r="P511"/>
  <c r="BI508"/>
  <c r="BH508"/>
  <c r="BG508"/>
  <c r="BF508"/>
  <c r="T508"/>
  <c r="R508"/>
  <c r="P508"/>
  <c r="BI505"/>
  <c r="BH505"/>
  <c r="BG505"/>
  <c r="BF505"/>
  <c r="T505"/>
  <c r="R505"/>
  <c r="P505"/>
  <c r="BI503"/>
  <c r="BH503"/>
  <c r="BG503"/>
  <c r="BF503"/>
  <c r="T503"/>
  <c r="R503"/>
  <c r="P503"/>
  <c r="BI501"/>
  <c r="BH501"/>
  <c r="BG501"/>
  <c r="BF501"/>
  <c r="T501"/>
  <c r="R501"/>
  <c r="P501"/>
  <c r="BI498"/>
  <c r="BH498"/>
  <c r="BG498"/>
  <c r="BF498"/>
  <c r="T498"/>
  <c r="R498"/>
  <c r="P498"/>
  <c r="BI495"/>
  <c r="BH495"/>
  <c r="BG495"/>
  <c r="BF495"/>
  <c r="T495"/>
  <c r="R495"/>
  <c r="P495"/>
  <c r="BI490"/>
  <c r="BH490"/>
  <c r="BG490"/>
  <c r="BF490"/>
  <c r="T490"/>
  <c r="R490"/>
  <c r="P490"/>
  <c r="BI481"/>
  <c r="BH481"/>
  <c r="BG481"/>
  <c r="BF481"/>
  <c r="T481"/>
  <c r="R481"/>
  <c r="P481"/>
  <c r="BI478"/>
  <c r="BH478"/>
  <c r="BG478"/>
  <c r="BF478"/>
  <c r="T478"/>
  <c r="R478"/>
  <c r="P478"/>
  <c r="BI468"/>
  <c r="BH468"/>
  <c r="BG468"/>
  <c r="BF468"/>
  <c r="T468"/>
  <c r="R468"/>
  <c r="P468"/>
  <c r="BI458"/>
  <c r="BH458"/>
  <c r="BG458"/>
  <c r="BF458"/>
  <c r="T458"/>
  <c r="R458"/>
  <c r="P458"/>
  <c r="BI448"/>
  <c r="BH448"/>
  <c r="BG448"/>
  <c r="BF448"/>
  <c r="T448"/>
  <c r="R448"/>
  <c r="P448"/>
  <c r="BI438"/>
  <c r="BH438"/>
  <c r="BG438"/>
  <c r="BF438"/>
  <c r="T438"/>
  <c r="R438"/>
  <c r="P438"/>
  <c r="BI428"/>
  <c r="BH428"/>
  <c r="BG428"/>
  <c r="BF428"/>
  <c r="T428"/>
  <c r="R428"/>
  <c r="P428"/>
  <c r="BI422"/>
  <c r="BH422"/>
  <c r="BG422"/>
  <c r="BF422"/>
  <c r="T422"/>
  <c r="R422"/>
  <c r="P422"/>
  <c r="BI415"/>
  <c r="BH415"/>
  <c r="BG415"/>
  <c r="BF415"/>
  <c r="T415"/>
  <c r="R415"/>
  <c r="P415"/>
  <c r="BI409"/>
  <c r="BH409"/>
  <c r="BG409"/>
  <c r="BF409"/>
  <c r="T409"/>
  <c r="R409"/>
  <c r="P409"/>
  <c r="BI403"/>
  <c r="BH403"/>
  <c r="BG403"/>
  <c r="BF403"/>
  <c r="T403"/>
  <c r="R403"/>
  <c r="P403"/>
  <c r="BI396"/>
  <c r="BH396"/>
  <c r="BG396"/>
  <c r="BF396"/>
  <c r="T396"/>
  <c r="R396"/>
  <c r="P396"/>
  <c r="BI390"/>
  <c r="BH390"/>
  <c r="BG390"/>
  <c r="BF390"/>
  <c r="T390"/>
  <c r="R390"/>
  <c r="P390"/>
  <c r="BI380"/>
  <c r="BH380"/>
  <c r="BG380"/>
  <c r="BF380"/>
  <c r="T380"/>
  <c r="R380"/>
  <c r="P380"/>
  <c r="BI378"/>
  <c r="BH378"/>
  <c r="BG378"/>
  <c r="BF378"/>
  <c r="T378"/>
  <c r="R378"/>
  <c r="P378"/>
  <c r="BI370"/>
  <c r="BH370"/>
  <c r="BG370"/>
  <c r="BF370"/>
  <c r="T370"/>
  <c r="R370"/>
  <c r="P370"/>
  <c r="BI366"/>
  <c r="BH366"/>
  <c r="BG366"/>
  <c r="BF366"/>
  <c r="T366"/>
  <c r="R366"/>
  <c r="P366"/>
  <c r="BI362"/>
  <c r="BH362"/>
  <c r="BG362"/>
  <c r="BF362"/>
  <c r="T362"/>
  <c r="R362"/>
  <c r="P362"/>
  <c r="BI358"/>
  <c r="BH358"/>
  <c r="BG358"/>
  <c r="BF358"/>
  <c r="T358"/>
  <c r="R358"/>
  <c r="P358"/>
  <c r="BI353"/>
  <c r="BH353"/>
  <c r="BG353"/>
  <c r="BF353"/>
  <c r="T353"/>
  <c r="R353"/>
  <c r="P353"/>
  <c r="BI348"/>
  <c r="BH348"/>
  <c r="BG348"/>
  <c r="BF348"/>
  <c r="T348"/>
  <c r="R348"/>
  <c r="P348"/>
  <c r="BI343"/>
  <c r="BH343"/>
  <c r="BG343"/>
  <c r="BF343"/>
  <c r="T343"/>
  <c r="R343"/>
  <c r="P343"/>
  <c r="BI339"/>
  <c r="BH339"/>
  <c r="BG339"/>
  <c r="BF339"/>
  <c r="T339"/>
  <c r="R339"/>
  <c r="P339"/>
  <c r="BI335"/>
  <c r="BH335"/>
  <c r="BG335"/>
  <c r="BF335"/>
  <c r="T335"/>
  <c r="R335"/>
  <c r="P335"/>
  <c r="BI311"/>
  <c r="BH311"/>
  <c r="BG311"/>
  <c r="BF311"/>
  <c r="T311"/>
  <c r="R311"/>
  <c r="P311"/>
  <c r="BI287"/>
  <c r="BH287"/>
  <c r="BG287"/>
  <c r="BF287"/>
  <c r="T287"/>
  <c r="R287"/>
  <c r="P287"/>
  <c r="BI283"/>
  <c r="BH283"/>
  <c r="BG283"/>
  <c r="BF283"/>
  <c r="T283"/>
  <c r="R283"/>
  <c r="P283"/>
  <c r="BI280"/>
  <c r="BH280"/>
  <c r="BG280"/>
  <c r="BF280"/>
  <c r="T280"/>
  <c r="R280"/>
  <c r="P280"/>
  <c r="BI277"/>
  <c r="BH277"/>
  <c r="BG277"/>
  <c r="BF277"/>
  <c r="T277"/>
  <c r="R277"/>
  <c r="P277"/>
  <c r="BI274"/>
  <c r="BH274"/>
  <c r="BG274"/>
  <c r="BF274"/>
  <c r="T274"/>
  <c r="R274"/>
  <c r="P274"/>
  <c r="BI271"/>
  <c r="BH271"/>
  <c r="BG271"/>
  <c r="BF271"/>
  <c r="T271"/>
  <c r="R271"/>
  <c r="P271"/>
  <c r="BI268"/>
  <c r="BH268"/>
  <c r="BG268"/>
  <c r="BF268"/>
  <c r="T268"/>
  <c r="R268"/>
  <c r="P268"/>
  <c r="BI265"/>
  <c r="BH265"/>
  <c r="BG265"/>
  <c r="BF265"/>
  <c r="T265"/>
  <c r="R265"/>
  <c r="P265"/>
  <c r="BI261"/>
  <c r="BH261"/>
  <c r="BG261"/>
  <c r="BF261"/>
  <c r="T261"/>
  <c r="R261"/>
  <c r="P261"/>
  <c r="BI258"/>
  <c r="BH258"/>
  <c r="BG258"/>
  <c r="BF258"/>
  <c r="T258"/>
  <c r="R258"/>
  <c r="P258"/>
  <c r="BI251"/>
  <c r="BH251"/>
  <c r="BG251"/>
  <c r="BF251"/>
  <c r="T251"/>
  <c r="R251"/>
  <c r="P251"/>
  <c r="BI247"/>
  <c r="BH247"/>
  <c r="BG247"/>
  <c r="BF247"/>
  <c r="T247"/>
  <c r="R247"/>
  <c r="P247"/>
  <c r="BI244"/>
  <c r="BH244"/>
  <c r="BG244"/>
  <c r="BF244"/>
  <c r="T244"/>
  <c r="R244"/>
  <c r="P244"/>
  <c r="BI239"/>
  <c r="BH239"/>
  <c r="BG239"/>
  <c r="BF239"/>
  <c r="T239"/>
  <c r="R239"/>
  <c r="P239"/>
  <c r="BI235"/>
  <c r="BH235"/>
  <c r="BG235"/>
  <c r="BF235"/>
  <c r="T235"/>
  <c r="R235"/>
  <c r="P235"/>
  <c r="BI231"/>
  <c r="BH231"/>
  <c r="BG231"/>
  <c r="BF231"/>
  <c r="T231"/>
  <c r="R231"/>
  <c r="P231"/>
  <c r="BI227"/>
  <c r="BH227"/>
  <c r="BG227"/>
  <c r="BF227"/>
  <c r="T227"/>
  <c r="R227"/>
  <c r="P227"/>
  <c r="BI223"/>
  <c r="BH223"/>
  <c r="BG223"/>
  <c r="BF223"/>
  <c r="T223"/>
  <c r="R223"/>
  <c r="P223"/>
  <c r="BI219"/>
  <c r="BH219"/>
  <c r="BG219"/>
  <c r="BF219"/>
  <c r="T219"/>
  <c r="R219"/>
  <c r="P219"/>
  <c r="BI215"/>
  <c r="BH215"/>
  <c r="BG215"/>
  <c r="BF215"/>
  <c r="T215"/>
  <c r="R215"/>
  <c r="P215"/>
  <c r="BI211"/>
  <c r="BH211"/>
  <c r="BG211"/>
  <c r="BF211"/>
  <c r="T211"/>
  <c r="R211"/>
  <c r="P211"/>
  <c r="BI208"/>
  <c r="BH208"/>
  <c r="BG208"/>
  <c r="BF208"/>
  <c r="T208"/>
  <c r="R208"/>
  <c r="P208"/>
  <c r="BI205"/>
  <c r="BH205"/>
  <c r="BG205"/>
  <c r="BF205"/>
  <c r="T205"/>
  <c r="R205"/>
  <c r="P205"/>
  <c r="BI202"/>
  <c r="BH202"/>
  <c r="BG202"/>
  <c r="BF202"/>
  <c r="T202"/>
  <c r="R202"/>
  <c r="P202"/>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4"/>
  <c r="BH184"/>
  <c r="BG184"/>
  <c r="BF184"/>
  <c r="T184"/>
  <c r="R184"/>
  <c r="P184"/>
  <c r="BI182"/>
  <c r="BH182"/>
  <c r="BG182"/>
  <c r="BF182"/>
  <c r="T182"/>
  <c r="R182"/>
  <c r="P182"/>
  <c r="BI178"/>
  <c r="BH178"/>
  <c r="BG178"/>
  <c r="BF178"/>
  <c r="T178"/>
  <c r="R178"/>
  <c r="P178"/>
  <c r="BI173"/>
  <c r="BH173"/>
  <c r="BG173"/>
  <c r="BF173"/>
  <c r="T173"/>
  <c r="R173"/>
  <c r="P173"/>
  <c r="BI170"/>
  <c r="BH170"/>
  <c r="BG170"/>
  <c r="BF170"/>
  <c r="T170"/>
  <c r="R170"/>
  <c r="P170"/>
  <c r="BI167"/>
  <c r="BH167"/>
  <c r="BG167"/>
  <c r="BF167"/>
  <c r="T167"/>
  <c r="R167"/>
  <c r="P167"/>
  <c r="BI164"/>
  <c r="BH164"/>
  <c r="BG164"/>
  <c r="BF164"/>
  <c r="T164"/>
  <c r="R164"/>
  <c r="P164"/>
  <c r="BI159"/>
  <c r="BH159"/>
  <c r="BG159"/>
  <c r="BF159"/>
  <c r="T159"/>
  <c r="R159"/>
  <c r="P159"/>
  <c r="BI152"/>
  <c r="BH152"/>
  <c r="BG152"/>
  <c r="BF152"/>
  <c r="T152"/>
  <c r="R152"/>
  <c r="P152"/>
  <c r="BI149"/>
  <c r="BH149"/>
  <c r="BG149"/>
  <c r="BF149"/>
  <c r="T149"/>
  <c r="R149"/>
  <c r="P149"/>
  <c r="BI146"/>
  <c r="BH146"/>
  <c r="BG146"/>
  <c r="BF146"/>
  <c r="T146"/>
  <c r="R146"/>
  <c r="P146"/>
  <c r="BI140"/>
  <c r="BH140"/>
  <c r="BG140"/>
  <c r="BF140"/>
  <c r="T140"/>
  <c r="R140"/>
  <c r="P140"/>
  <c r="F131"/>
  <c r="E129"/>
  <c r="F89"/>
  <c r="E87"/>
  <c r="J24"/>
  <c r="E24"/>
  <c r="J134"/>
  <c r="J23"/>
  <c r="J21"/>
  <c r="E21"/>
  <c r="J133"/>
  <c r="J20"/>
  <c r="J18"/>
  <c r="E18"/>
  <c r="F92"/>
  <c r="J17"/>
  <c r="J15"/>
  <c r="E15"/>
  <c r="F133"/>
  <c r="J14"/>
  <c r="J12"/>
  <c r="J89"/>
  <c r="E7"/>
  <c r="E127"/>
  <c i="1" r="L90"/>
  <c r="AM90"/>
  <c r="AM89"/>
  <c r="L89"/>
  <c r="AM87"/>
  <c r="L87"/>
  <c r="L85"/>
  <c r="L84"/>
  <c i="11" r="J206"/>
  <c r="BK173"/>
  <c r="BK165"/>
  <c r="BK155"/>
  <c r="BK141"/>
  <c r="J129"/>
  <c r="J266"/>
  <c r="J259"/>
  <c r="BK247"/>
  <c r="J222"/>
  <c r="BK216"/>
  <c r="BK197"/>
  <c r="BK187"/>
  <c r="J165"/>
  <c r="BK153"/>
  <c r="BK149"/>
  <c r="BK127"/>
  <c r="J271"/>
  <c r="BK258"/>
  <c r="J247"/>
  <c r="J240"/>
  <c r="J232"/>
  <c r="J225"/>
  <c r="BK206"/>
  <c r="J195"/>
  <c r="J185"/>
  <c r="J179"/>
  <c r="J163"/>
  <c r="BK151"/>
  <c r="J139"/>
  <c i="12" r="J167"/>
  <c r="BK161"/>
  <c r="BK155"/>
  <c r="J149"/>
  <c r="J142"/>
  <c r="BK135"/>
  <c r="BK129"/>
  <c r="BK123"/>
  <c r="BK163"/>
  <c r="BK167"/>
  <c r="BK159"/>
  <c r="J153"/>
  <c r="BK147"/>
  <c r="BK142"/>
  <c r="J135"/>
  <c r="J129"/>
  <c r="BK125"/>
  <c i="13" r="BK808"/>
  <c r="J792"/>
  <c r="J782"/>
  <c r="BK772"/>
  <c r="BK765"/>
  <c r="BK753"/>
  <c r="BK745"/>
  <c r="BK737"/>
  <c r="J727"/>
  <c r="J719"/>
  <c r="BK713"/>
  <c r="BK707"/>
  <c r="BK702"/>
  <c r="J688"/>
  <c r="BK681"/>
  <c r="J674"/>
  <c r="BK668"/>
  <c r="BK659"/>
  <c r="J646"/>
  <c r="J627"/>
  <c r="J623"/>
  <c r="J615"/>
  <c r="BK609"/>
  <c r="BK603"/>
  <c r="J593"/>
  <c r="J589"/>
  <c r="BK578"/>
  <c r="BK572"/>
  <c r="J563"/>
  <c r="J553"/>
  <c r="J547"/>
  <c r="J537"/>
  <c r="BK528"/>
  <c r="J516"/>
  <c r="J510"/>
  <c r="J494"/>
  <c r="BK483"/>
  <c r="BK474"/>
  <c r="J462"/>
  <c r="J453"/>
  <c r="BK443"/>
  <c r="BK429"/>
  <c r="BK419"/>
  <c r="J404"/>
  <c r="J398"/>
  <c r="J392"/>
  <c r="J386"/>
  <c r="J374"/>
  <c r="J362"/>
  <c r="J354"/>
  <c r="BK345"/>
  <c r="BK339"/>
  <c r="BK331"/>
  <c r="BK319"/>
  <c r="BK313"/>
  <c r="J295"/>
  <c r="J283"/>
  <c r="BK274"/>
  <c r="J266"/>
  <c r="BK250"/>
  <c r="J242"/>
  <c r="J231"/>
  <c r="BK206"/>
  <c r="J196"/>
  <c r="J186"/>
  <c r="BK171"/>
  <c r="J163"/>
  <c r="BK780"/>
  <c r="BK767"/>
  <c r="J749"/>
  <c r="J739"/>
  <c r="BK729"/>
  <c r="J702"/>
  <c r="J692"/>
  <c r="BK677"/>
  <c r="J666"/>
  <c r="BK655"/>
  <c r="J642"/>
  <c r="J630"/>
  <c r="J617"/>
  <c r="BK597"/>
  <c r="J584"/>
  <c r="BK566"/>
  <c r="J543"/>
  <c r="J526"/>
  <c r="BK516"/>
  <c r="BK502"/>
  <c r="BK471"/>
  <c r="J459"/>
  <c r="BK449"/>
  <c r="J427"/>
  <c r="J417"/>
  <c r="BK394"/>
  <c r="J378"/>
  <c r="J366"/>
  <c r="BK352"/>
  <c r="J337"/>
  <c r="J331"/>
  <c r="J319"/>
  <c r="BK306"/>
  <c r="J297"/>
  <c r="BK291"/>
  <c r="BK277"/>
  <c r="BK266"/>
  <c r="J256"/>
  <c r="J250"/>
  <c r="BK238"/>
  <c r="BK227"/>
  <c r="BK215"/>
  <c r="BK202"/>
  <c r="BK194"/>
  <c r="BK184"/>
  <c r="BK175"/>
  <c r="J165"/>
  <c r="BK798"/>
  <c r="J790"/>
  <c r="BK823"/>
  <c r="J821"/>
  <c r="BK814"/>
  <c r="J806"/>
  <c r="BK800"/>
  <c r="BK774"/>
  <c r="J763"/>
  <c r="BK749"/>
  <c r="J737"/>
  <c r="BK725"/>
  <c r="J715"/>
  <c r="BK696"/>
  <c r="BK661"/>
  <c r="J655"/>
  <c r="J640"/>
  <c r="BK630"/>
  <c r="J619"/>
  <c r="BK605"/>
  <c r="BK595"/>
  <c r="BK584"/>
  <c r="BK568"/>
  <c r="BK553"/>
  <c r="J539"/>
  <c r="J522"/>
  <c r="BK510"/>
  <c r="BK500"/>
  <c r="J483"/>
  <c r="BK459"/>
  <c r="J445"/>
  <c r="J439"/>
  <c r="BK427"/>
  <c r="J412"/>
  <c r="BK390"/>
  <c r="BK380"/>
  <c r="BK370"/>
  <c r="BK321"/>
  <c r="BK304"/>
  <c r="J289"/>
  <c r="J258"/>
  <c r="BK246"/>
  <c r="J229"/>
  <c r="BK217"/>
  <c r="J192"/>
  <c r="BK181"/>
  <c i="14" r="J183"/>
  <c r="BK162"/>
  <c r="J156"/>
  <c r="J140"/>
  <c r="J128"/>
  <c r="J186"/>
  <c r="J189"/>
  <c r="BK180"/>
  <c r="J174"/>
  <c r="J171"/>
  <c r="BK160"/>
  <c r="J143"/>
  <c r="J168"/>
  <c r="J150"/>
  <c r="BK143"/>
  <c r="BK131"/>
  <c i="2" r="BK1107"/>
  <c r="BK1095"/>
  <c r="J967"/>
  <c r="J961"/>
  <c r="BK952"/>
  <c r="J941"/>
  <c r="BK904"/>
  <c r="BK881"/>
  <c r="J872"/>
  <c r="BK860"/>
  <c r="J852"/>
  <c r="BK839"/>
  <c r="BK819"/>
  <c r="BK808"/>
  <c r="BK748"/>
  <c r="BK726"/>
  <c r="J710"/>
  <c r="J670"/>
  <c r="BK620"/>
  <c r="BK583"/>
  <c r="BK555"/>
  <c r="J543"/>
  <c r="BK518"/>
  <c r="BK501"/>
  <c r="J481"/>
  <c r="J403"/>
  <c r="J380"/>
  <c r="J335"/>
  <c r="J277"/>
  <c r="J261"/>
  <c r="J239"/>
  <c r="J219"/>
  <c r="J196"/>
  <c r="J184"/>
  <c r="BK149"/>
  <c r="J1133"/>
  <c r="J1118"/>
  <c r="BK1085"/>
  <c r="BK1060"/>
  <c r="J1049"/>
  <c r="BK1043"/>
  <c r="J1040"/>
  <c r="J1035"/>
  <c r="BK1031"/>
  <c r="J1022"/>
  <c r="BK1017"/>
  <c r="J1014"/>
  <c r="BK1002"/>
  <c r="BK982"/>
  <c r="J808"/>
  <c r="BK759"/>
  <c r="BK743"/>
  <c r="J723"/>
  <c r="J683"/>
  <c r="BK653"/>
  <c r="BK644"/>
  <c r="BK606"/>
  <c r="J568"/>
  <c r="J561"/>
  <c r="J503"/>
  <c r="J468"/>
  <c r="J458"/>
  <c r="J438"/>
  <c r="J428"/>
  <c r="BK415"/>
  <c r="BK396"/>
  <c r="J390"/>
  <c r="J366"/>
  <c r="J362"/>
  <c r="J353"/>
  <c r="BK339"/>
  <c r="BK311"/>
  <c r="BK280"/>
  <c r="BK277"/>
  <c r="J271"/>
  <c r="J258"/>
  <c r="BK239"/>
  <c r="BK227"/>
  <c r="J215"/>
  <c r="BK208"/>
  <c r="J199"/>
  <c r="J187"/>
  <c r="BK182"/>
  <c r="J173"/>
  <c r="BK167"/>
  <c r="BK164"/>
  <c r="J152"/>
  <c r="J1115"/>
  <c r="BK1098"/>
  <c r="J1002"/>
  <c r="BK988"/>
  <c r="J985"/>
  <c r="BK979"/>
  <c r="BK973"/>
  <c r="BK970"/>
  <c r="BK967"/>
  <c r="BK961"/>
  <c r="J952"/>
  <c r="BK945"/>
  <c r="BK939"/>
  <c r="J937"/>
  <c r="BK933"/>
  <c r="J933"/>
  <c r="J930"/>
  <c r="BK927"/>
  <c r="BK924"/>
  <c r="J924"/>
  <c r="J921"/>
  <c r="J918"/>
  <c r="BK915"/>
  <c r="BK912"/>
  <c r="J909"/>
  <c r="J904"/>
  <c r="BK893"/>
  <c r="J893"/>
  <c r="J881"/>
  <c r="J874"/>
  <c r="J870"/>
  <c r="J866"/>
  <c r="J860"/>
  <c r="J858"/>
  <c r="BK852"/>
  <c r="J849"/>
  <c r="J832"/>
  <c r="J819"/>
  <c r="BK817"/>
  <c r="BK811"/>
  <c r="J776"/>
  <c r="J759"/>
  <c r="J748"/>
  <c r="J726"/>
  <c r="BK723"/>
  <c r="J717"/>
  <c r="J713"/>
  <c r="J706"/>
  <c r="J694"/>
  <c r="BK670"/>
  <c r="BK659"/>
  <c r="J656"/>
  <c r="BK650"/>
  <c r="BK647"/>
  <c r="BK635"/>
  <c r="BK612"/>
  <c r="J606"/>
  <c r="BK592"/>
  <c r="J578"/>
  <c r="J555"/>
  <c r="BK531"/>
  <c r="J518"/>
  <c r="BK514"/>
  <c r="J508"/>
  <c r="BK503"/>
  <c r="BK498"/>
  <c r="BK481"/>
  <c r="BK438"/>
  <c r="BK422"/>
  <c r="BK403"/>
  <c r="BK366"/>
  <c r="BK358"/>
  <c r="BK353"/>
  <c r="BK343"/>
  <c r="BK335"/>
  <c r="BK287"/>
  <c r="BK271"/>
  <c r="J265"/>
  <c r="BK258"/>
  <c r="J244"/>
  <c r="BK223"/>
  <c r="BK219"/>
  <c r="J211"/>
  <c r="BK205"/>
  <c r="BK199"/>
  <c r="BK196"/>
  <c r="BK187"/>
  <c r="J178"/>
  <c r="J164"/>
  <c r="BK152"/>
  <c i="1" r="AS94"/>
  <c i="3" r="BK528"/>
  <c r="J500"/>
  <c r="J493"/>
  <c r="J479"/>
  <c r="J477"/>
  <c r="BK468"/>
  <c r="BK457"/>
  <c r="BK445"/>
  <c r="BK430"/>
  <c r="J418"/>
  <c r="J405"/>
  <c r="BK395"/>
  <c r="J380"/>
  <c r="BK365"/>
  <c r="BK343"/>
  <c r="BK328"/>
  <c r="J309"/>
  <c r="J290"/>
  <c r="J266"/>
  <c r="J248"/>
  <c r="BK202"/>
  <c r="J190"/>
  <c r="BK184"/>
  <c r="BK175"/>
  <c r="J160"/>
  <c r="J153"/>
  <c r="J137"/>
  <c r="BK634"/>
  <c r="BK620"/>
  <c r="J596"/>
  <c r="J577"/>
  <c r="BK565"/>
  <c r="BK558"/>
  <c r="J552"/>
  <c r="J549"/>
  <c r="J536"/>
  <c r="BK525"/>
  <c r="J516"/>
  <c r="J506"/>
  <c r="J497"/>
  <c r="J485"/>
  <c r="J457"/>
  <c r="J445"/>
  <c r="BK421"/>
  <c r="BK411"/>
  <c r="BK400"/>
  <c r="J389"/>
  <c r="J373"/>
  <c r="BK360"/>
  <c r="BK337"/>
  <c r="BK333"/>
  <c r="J315"/>
  <c r="J297"/>
  <c r="J277"/>
  <c r="BK261"/>
  <c r="BK251"/>
  <c r="J226"/>
  <c r="BK210"/>
  <c r="BK205"/>
  <c r="J193"/>
  <c r="J184"/>
  <c r="J171"/>
  <c r="BK153"/>
  <c r="J146"/>
  <c r="BK672"/>
  <c r="J654"/>
  <c r="J649"/>
  <c r="J634"/>
  <c r="J620"/>
  <c r="BK582"/>
  <c r="J574"/>
  <c r="J568"/>
  <c r="BK563"/>
  <c r="BK555"/>
  <c r="BK544"/>
  <c r="BK533"/>
  <c r="J525"/>
  <c r="J512"/>
  <c r="BK506"/>
  <c r="BK500"/>
  <c r="BK497"/>
  <c r="BK479"/>
  <c r="BK474"/>
  <c r="BK462"/>
  <c r="BK436"/>
  <c r="J430"/>
  <c r="J421"/>
  <c r="J416"/>
  <c r="BK389"/>
  <c r="BK380"/>
  <c r="BK368"/>
  <c r="J365"/>
  <c r="J355"/>
  <c r="J343"/>
  <c r="J328"/>
  <c r="BK309"/>
  <c r="BK284"/>
  <c r="J272"/>
  <c r="J261"/>
  <c r="BK257"/>
  <c r="BK237"/>
  <c r="J215"/>
  <c r="J202"/>
  <c r="BK199"/>
  <c r="BK193"/>
  <c r="BK190"/>
  <c r="J175"/>
  <c r="J167"/>
  <c r="BK160"/>
  <c r="J156"/>
  <c r="BK146"/>
  <c i="4" r="BK903"/>
  <c r="BK891"/>
  <c r="J858"/>
  <c r="BK849"/>
  <c r="BK830"/>
  <c r="BK821"/>
  <c r="J802"/>
  <c r="BK685"/>
  <c r="J623"/>
  <c r="J583"/>
  <c r="BK459"/>
  <c r="J412"/>
  <c r="J319"/>
  <c r="J271"/>
  <c r="BK261"/>
  <c r="J242"/>
  <c r="BK146"/>
  <c r="BK131"/>
  <c r="BK126"/>
  <c r="BK899"/>
  <c r="BK889"/>
  <c r="J849"/>
  <c r="J830"/>
  <c r="J811"/>
  <c r="BK741"/>
  <c r="J690"/>
  <c r="BK642"/>
  <c r="J601"/>
  <c r="J560"/>
  <c r="J462"/>
  <c r="BK412"/>
  <c r="BK406"/>
  <c r="BK383"/>
  <c r="J300"/>
  <c r="BK271"/>
  <c r="J261"/>
  <c r="BK242"/>
  <c r="J205"/>
  <c r="BK151"/>
  <c r="J141"/>
  <c r="J131"/>
  <c r="BK907"/>
  <c r="J896"/>
  <c r="J877"/>
  <c r="BK858"/>
  <c r="J821"/>
  <c r="BK690"/>
  <c r="BK462"/>
  <c r="J406"/>
  <c r="J383"/>
  <c r="BK285"/>
  <c r="BK201"/>
  <c r="J136"/>
  <c r="BK932"/>
  <c r="BK928"/>
  <c r="BK924"/>
  <c r="BK893"/>
  <c r="BK884"/>
  <c r="J869"/>
  <c i="5" r="J416"/>
  <c r="BK402"/>
  <c r="J400"/>
  <c r="J394"/>
  <c r="J382"/>
  <c r="BK367"/>
  <c r="J364"/>
  <c r="BK351"/>
  <c r="J347"/>
  <c r="BK327"/>
  <c r="BK311"/>
  <c r="BK302"/>
  <c r="BK279"/>
  <c r="BK272"/>
  <c r="BK269"/>
  <c r="BK262"/>
  <c r="BK248"/>
  <c r="J244"/>
  <c r="BK228"/>
  <c r="J440"/>
  <c r="BK427"/>
  <c r="J402"/>
  <c r="BK397"/>
  <c r="BK391"/>
  <c r="J385"/>
  <c r="J379"/>
  <c r="BK373"/>
  <c r="J370"/>
  <c r="BK361"/>
  <c r="BK355"/>
  <c r="BK343"/>
  <c r="J336"/>
  <c r="J330"/>
  <c r="J327"/>
  <c r="BK317"/>
  <c r="J311"/>
  <c r="J308"/>
  <c r="J302"/>
  <c r="BK283"/>
  <c r="BK266"/>
  <c r="J262"/>
  <c r="J253"/>
  <c r="J248"/>
  <c r="J232"/>
  <c r="J218"/>
  <c r="BK204"/>
  <c r="BK197"/>
  <c r="BK188"/>
  <c r="BK173"/>
  <c r="BK167"/>
  <c r="J161"/>
  <c r="BK158"/>
  <c r="J150"/>
  <c r="J146"/>
  <c r="J140"/>
  <c r="J446"/>
  <c r="J437"/>
  <c r="J427"/>
  <c r="BK330"/>
  <c r="BK321"/>
  <c r="BK314"/>
  <c r="BK308"/>
  <c r="J300"/>
  <c r="J298"/>
  <c r="J279"/>
  <c r="J266"/>
  <c r="BK257"/>
  <c r="J204"/>
  <c r="J192"/>
  <c r="J178"/>
  <c r="J173"/>
  <c r="J167"/>
  <c r="BK164"/>
  <c r="J158"/>
  <c r="BK150"/>
  <c r="BK143"/>
  <c r="BK140"/>
  <c i="6" r="BK291"/>
  <c r="J287"/>
  <c r="J283"/>
  <c r="J281"/>
  <c r="J277"/>
  <c r="BK273"/>
  <c r="J271"/>
  <c r="J265"/>
  <c r="BK261"/>
  <c r="J258"/>
  <c r="J252"/>
  <c r="BK248"/>
  <c r="J246"/>
  <c r="BK241"/>
  <c r="J239"/>
  <c r="BK235"/>
  <c r="BK231"/>
  <c r="J226"/>
  <c r="BK224"/>
  <c r="J220"/>
  <c r="BK216"/>
  <c r="J214"/>
  <c r="J210"/>
  <c r="J208"/>
  <c r="J202"/>
  <c r="J198"/>
  <c r="BK196"/>
  <c r="J192"/>
  <c r="BK186"/>
  <c r="J183"/>
  <c r="J179"/>
  <c r="BK174"/>
  <c r="J172"/>
  <c r="J168"/>
  <c r="BK166"/>
  <c r="J162"/>
  <c r="J160"/>
  <c r="J154"/>
  <c r="BK152"/>
  <c r="BK148"/>
  <c r="J144"/>
  <c r="J142"/>
  <c r="BK138"/>
  <c r="BK134"/>
  <c r="J289"/>
  <c r="BK287"/>
  <c r="BK283"/>
  <c r="BK279"/>
  <c r="J275"/>
  <c r="J273"/>
  <c r="J269"/>
  <c r="BK265"/>
  <c r="J263"/>
  <c r="BK258"/>
  <c r="BK252"/>
  <c r="J248"/>
  <c r="BK246"/>
  <c r="J241"/>
  <c r="BK237"/>
  <c r="J235"/>
  <c r="J231"/>
  <c r="BK226"/>
  <c r="J224"/>
  <c r="BK220"/>
  <c r="J216"/>
  <c r="BK214"/>
  <c r="BK212"/>
  <c r="BK210"/>
  <c r="BK208"/>
  <c r="J206"/>
  <c r="BK202"/>
  <c r="BK200"/>
  <c r="BK198"/>
  <c r="J196"/>
  <c r="J194"/>
  <c r="BK192"/>
  <c r="J189"/>
  <c r="J186"/>
  <c r="BK183"/>
  <c r="BK181"/>
  <c r="BK177"/>
  <c r="J174"/>
  <c r="J170"/>
  <c r="J166"/>
  <c r="BK162"/>
  <c r="J157"/>
  <c r="BK154"/>
  <c r="J152"/>
  <c r="BK150"/>
  <c r="J148"/>
  <c r="BK144"/>
  <c r="BK140"/>
  <c r="J138"/>
  <c r="BK136"/>
  <c i="7" r="BK261"/>
  <c r="BK253"/>
  <c r="J249"/>
  <c r="J228"/>
  <c r="BK213"/>
  <c r="J207"/>
  <c r="J191"/>
  <c r="BK178"/>
  <c r="J157"/>
  <c r="J153"/>
  <c r="BK141"/>
  <c r="BK131"/>
  <c r="BK259"/>
  <c r="BK247"/>
  <c r="BK234"/>
  <c r="BK228"/>
  <c r="J217"/>
  <c r="J213"/>
  <c r="BK203"/>
  <c r="BK187"/>
  <c r="BK174"/>
  <c r="J170"/>
  <c r="BK161"/>
  <c r="BK153"/>
  <c r="BK149"/>
  <c r="BK143"/>
  <c r="BK129"/>
  <c r="BK249"/>
  <c r="J240"/>
  <c r="BK225"/>
  <c r="J221"/>
  <c r="J211"/>
  <c r="BK201"/>
  <c r="J193"/>
  <c r="J183"/>
  <c r="J176"/>
  <c r="J143"/>
  <c r="BK139"/>
  <c r="J127"/>
  <c r="J259"/>
  <c r="J251"/>
  <c r="BK240"/>
  <c r="J234"/>
  <c r="J219"/>
  <c r="J209"/>
  <c r="J201"/>
  <c r="J197"/>
  <c r="J180"/>
  <c r="J168"/>
  <c r="J161"/>
  <c r="BK157"/>
  <c r="BK147"/>
  <c r="BK133"/>
  <c i="8" r="BK223"/>
  <c r="BK214"/>
  <c r="J193"/>
  <c r="J189"/>
  <c r="BK172"/>
  <c r="J166"/>
  <c r="BK153"/>
  <c r="BK148"/>
  <c r="J141"/>
  <c r="J135"/>
  <c r="BK129"/>
  <c r="J210"/>
  <c r="BK204"/>
  <c r="J195"/>
  <c r="J182"/>
  <c r="J170"/>
  <c r="J150"/>
  <c r="BK135"/>
  <c r="J129"/>
  <c r="J219"/>
  <c r="J208"/>
  <c r="J197"/>
  <c r="BK189"/>
  <c r="J176"/>
  <c r="J161"/>
  <c r="J155"/>
  <c r="BK131"/>
  <c r="J212"/>
  <c r="BK208"/>
  <c r="BK195"/>
  <c r="BK184"/>
  <c r="BK176"/>
  <c r="J172"/>
  <c r="BK161"/>
  <c r="BK146"/>
  <c r="J139"/>
  <c i="9" r="BK167"/>
  <c r="BK162"/>
  <c r="BK155"/>
  <c r="BK150"/>
  <c r="J146"/>
  <c r="J142"/>
  <c r="J138"/>
  <c r="J133"/>
  <c r="J129"/>
  <c r="BK125"/>
  <c r="J167"/>
  <c r="J162"/>
  <c r="J157"/>
  <c r="BK152"/>
  <c r="J148"/>
  <c r="BK144"/>
  <c r="J140"/>
  <c r="J135"/>
  <c r="BK131"/>
  <c r="J127"/>
  <c r="J123"/>
  <c i="10" r="J205"/>
  <c r="BK195"/>
  <c r="J189"/>
  <c r="J185"/>
  <c r="J181"/>
  <c r="BK175"/>
  <c r="J171"/>
  <c r="J165"/>
  <c r="BK158"/>
  <c r="J152"/>
  <c r="J149"/>
  <c r="BK143"/>
  <c r="BK205"/>
  <c r="J195"/>
  <c r="BK189"/>
  <c r="BK173"/>
  <c r="J167"/>
  <c r="BK160"/>
  <c r="BK152"/>
  <c r="BK147"/>
  <c r="J143"/>
  <c r="J136"/>
  <c r="BK201"/>
  <c r="BK191"/>
  <c r="BK185"/>
  <c r="J177"/>
  <c r="BK169"/>
  <c r="BK156"/>
  <c r="J141"/>
  <c i="11" r="J267"/>
  <c r="J263"/>
  <c r="J260"/>
  <c r="BK254"/>
  <c r="J243"/>
  <c r="J234"/>
  <c r="J218"/>
  <c r="J208"/>
  <c r="J204"/>
  <c r="J197"/>
  <c r="BK193"/>
  <c r="BK189"/>
  <c r="J181"/>
  <c r="J173"/>
  <c r="BK167"/>
  <c r="J159"/>
  <c r="J149"/>
  <c r="J145"/>
  <c r="BK139"/>
  <c r="J135"/>
  <c r="BK131"/>
  <c r="J269"/>
  <c r="BK266"/>
  <c r="BK263"/>
  <c r="BK261"/>
  <c r="BK259"/>
  <c r="J251"/>
  <c r="BK240"/>
  <c r="BK236"/>
  <c r="BK222"/>
  <c r="J212"/>
  <c r="BK208"/>
  <c r="BK185"/>
  <c r="BK179"/>
  <c r="J171"/>
  <c r="BK159"/>
  <c r="J153"/>
  <c r="J137"/>
  <c r="J131"/>
  <c r="BK269"/>
  <c r="BK265"/>
  <c r="BK251"/>
  <c r="BK230"/>
  <c r="BK218"/>
  <c r="BK212"/>
  <c r="BK191"/>
  <c r="BK171"/>
  <c r="BK161"/>
  <c r="J151"/>
  <c r="BK135"/>
  <c r="BK271"/>
  <c r="BK268"/>
  <c r="BK243"/>
  <c r="BK234"/>
  <c r="BK227"/>
  <c r="J214"/>
  <c r="BK204"/>
  <c r="J193"/>
  <c r="J183"/>
  <c r="J175"/>
  <c r="J157"/>
  <c r="BK145"/>
  <c r="J127"/>
  <c i="12" r="J171"/>
  <c r="J163"/>
  <c r="BK157"/>
  <c r="J151"/>
  <c r="J144"/>
  <c r="J137"/>
  <c r="BK131"/>
  <c r="J125"/>
  <c r="BK171"/>
  <c r="J161"/>
  <c r="J165"/>
  <c r="J155"/>
  <c r="BK151"/>
  <c r="J139"/>
  <c r="J133"/>
  <c r="J127"/>
  <c i="13" r="J812"/>
  <c r="J798"/>
  <c r="BK790"/>
  <c r="J786"/>
  <c r="BK776"/>
  <c r="J767"/>
  <c r="BK757"/>
  <c r="J751"/>
  <c r="BK743"/>
  <c r="BK735"/>
  <c r="J725"/>
  <c r="BK721"/>
  <c r="BK711"/>
  <c r="J705"/>
  <c r="BK698"/>
  <c r="BK690"/>
  <c r="BK684"/>
  <c r="J677"/>
  <c r="J672"/>
  <c r="BK666"/>
  <c r="J652"/>
  <c r="J644"/>
  <c r="J625"/>
  <c r="BK617"/>
  <c r="J611"/>
  <c r="BK599"/>
  <c r="J582"/>
  <c r="BK576"/>
  <c r="J570"/>
  <c r="J559"/>
  <c r="J551"/>
  <c r="BK543"/>
  <c r="BK535"/>
  <c r="J524"/>
  <c r="J514"/>
  <c r="BK496"/>
  <c r="J486"/>
  <c r="BK477"/>
  <c r="J464"/>
  <c r="J455"/>
  <c r="J451"/>
  <c r="J441"/>
  <c r="BK425"/>
  <c r="BK412"/>
  <c r="J407"/>
  <c r="J402"/>
  <c r="J396"/>
  <c r="J390"/>
  <c r="BK382"/>
  <c r="J376"/>
  <c r="J368"/>
  <c r="BK358"/>
  <c r="BK349"/>
  <c r="BK337"/>
  <c r="BK326"/>
  <c r="BK297"/>
  <c r="J287"/>
  <c r="J277"/>
  <c r="BK268"/>
  <c r="BK260"/>
  <c r="BK254"/>
  <c r="J238"/>
  <c r="BK229"/>
  <c r="J219"/>
  <c r="J208"/>
  <c r="BK198"/>
  <c r="BK190"/>
  <c r="J179"/>
  <c r="BK169"/>
  <c r="BK784"/>
  <c r="J772"/>
  <c r="J753"/>
  <c r="BK747"/>
  <c r="J735"/>
  <c r="BK715"/>
  <c r="BK705"/>
  <c r="J696"/>
  <c r="BK688"/>
  <c r="BK679"/>
  <c r="J670"/>
  <c r="J659"/>
  <c r="BK652"/>
  <c r="BK646"/>
  <c r="J636"/>
  <c r="BK632"/>
  <c r="BK619"/>
  <c r="BK607"/>
  <c r="J595"/>
  <c r="BK582"/>
  <c r="BK570"/>
  <c r="J557"/>
  <c r="J545"/>
  <c r="BK537"/>
  <c r="BK524"/>
  <c r="BK514"/>
  <c r="J500"/>
  <c r="BK489"/>
  <c r="BK464"/>
  <c r="BK453"/>
  <c r="BK441"/>
  <c r="J433"/>
  <c r="BK423"/>
  <c r="J414"/>
  <c r="J400"/>
  <c r="BK384"/>
  <c r="BK374"/>
  <c r="J364"/>
  <c r="BK354"/>
  <c r="J345"/>
  <c r="J333"/>
  <c r="BK324"/>
  <c r="BK315"/>
  <c r="J304"/>
  <c r="BK295"/>
  <c r="J285"/>
  <c r="J274"/>
  <c r="J268"/>
  <c r="BK258"/>
  <c r="BK242"/>
  <c r="BK233"/>
  <c r="BK223"/>
  <c r="BK210"/>
  <c r="BK200"/>
  <c r="J188"/>
  <c r="BK179"/>
  <c r="J171"/>
  <c r="J808"/>
  <c r="J800"/>
  <c r="BK792"/>
  <c r="BK782"/>
  <c r="J822"/>
  <c r="J820"/>
  <c r="J814"/>
  <c r="J804"/>
  <c r="BK778"/>
  <c r="J765"/>
  <c r="J757"/>
  <c r="J745"/>
  <c r="J729"/>
  <c r="J709"/>
  <c r="J694"/>
  <c r="BK650"/>
  <c r="BK638"/>
  <c r="BK627"/>
  <c r="J609"/>
  <c r="J597"/>
  <c r="BK591"/>
  <c r="J576"/>
  <c r="BK563"/>
  <c r="J555"/>
  <c r="BK533"/>
  <c r="BK526"/>
  <c r="BK518"/>
  <c r="BK508"/>
  <c r="J498"/>
  <c r="J491"/>
  <c r="BK468"/>
  <c r="BK451"/>
  <c r="J437"/>
  <c r="BK431"/>
  <c r="J423"/>
  <c r="BK404"/>
  <c r="J388"/>
  <c r="J372"/>
  <c r="BK356"/>
  <c r="J324"/>
  <c r="J308"/>
  <c r="J302"/>
  <c r="J293"/>
  <c r="J262"/>
  <c r="J248"/>
  <c r="J244"/>
  <c r="J227"/>
  <c r="J210"/>
  <c r="BK204"/>
  <c r="J190"/>
  <c r="BK173"/>
  <c r="BK167"/>
  <c i="14" r="BK189"/>
  <c r="J180"/>
  <c r="J160"/>
  <c r="J148"/>
  <c r="BK134"/>
  <c r="J177"/>
  <c r="BK168"/>
  <c r="BK156"/>
  <c r="BK150"/>
  <c r="J131"/>
  <c r="BK148"/>
  <c r="J137"/>
  <c r="J124"/>
  <c i="2" r="BK1115"/>
  <c r="J1098"/>
  <c r="BK1081"/>
  <c r="J964"/>
  <c r="BK955"/>
  <c r="J945"/>
  <c r="J935"/>
  <c r="BK906"/>
  <c r="J891"/>
  <c r="J877"/>
  <c r="BK870"/>
  <c r="BK866"/>
  <c r="BK858"/>
  <c r="BK849"/>
  <c r="J843"/>
  <c r="J817"/>
  <c r="J811"/>
  <c r="J756"/>
  <c r="J731"/>
  <c r="BK717"/>
  <c r="BK706"/>
  <c r="BK694"/>
  <c r="BK666"/>
  <c r="J612"/>
  <c r="J592"/>
  <c r="J564"/>
  <c r="BK522"/>
  <c r="BK511"/>
  <c r="J505"/>
  <c r="BK490"/>
  <c r="BK448"/>
  <c r="J396"/>
  <c r="J378"/>
  <c r="J348"/>
  <c r="BK283"/>
  <c r="BK274"/>
  <c r="J251"/>
  <c r="BK244"/>
  <c r="J231"/>
  <c r="BK211"/>
  <c r="J193"/>
  <c r="J167"/>
  <c r="J146"/>
  <c r="BK1126"/>
  <c r="BK1118"/>
  <c r="J1092"/>
  <c r="BK1071"/>
  <c r="J1060"/>
  <c r="BK1046"/>
  <c r="J1043"/>
  <c r="BK1038"/>
  <c r="BK1035"/>
  <c r="J1033"/>
  <c r="BK1022"/>
  <c r="J1020"/>
  <c r="BK1014"/>
  <c r="J1012"/>
  <c r="J992"/>
  <c r="BK985"/>
  <c r="J979"/>
  <c r="J794"/>
  <c r="BK756"/>
  <c r="J737"/>
  <c r="BK713"/>
  <c r="J698"/>
  <c r="J662"/>
  <c r="BK656"/>
  <c r="J650"/>
  <c r="J620"/>
  <c r="J583"/>
  <c r="BK573"/>
  <c r="J531"/>
  <c r="J501"/>
  <c r="J490"/>
  <c r="J478"/>
  <c i="13" r="BK372"/>
  <c r="BK364"/>
  <c r="J356"/>
  <c r="BK347"/>
  <c r="J341"/>
  <c r="BK333"/>
  <c r="J321"/>
  <c r="J315"/>
  <c r="BK285"/>
  <c r="J279"/>
  <c r="BK270"/>
  <c r="J264"/>
  <c r="BK256"/>
  <c r="BK244"/>
  <c r="J240"/>
  <c r="J223"/>
  <c r="J215"/>
  <c r="J204"/>
  <c r="J194"/>
  <c r="J184"/>
  <c r="J175"/>
  <c r="BK165"/>
  <c r="J794"/>
  <c r="J774"/>
  <c r="J755"/>
  <c r="J743"/>
  <c r="J731"/>
  <c r="J723"/>
  <c r="J713"/>
  <c r="J698"/>
  <c r="J690"/>
  <c r="J681"/>
  <c r="BK672"/>
  <c r="J661"/>
  <c r="J650"/>
  <c r="BK640"/>
  <c r="BK634"/>
  <c r="BK623"/>
  <c r="BK611"/>
  <c r="J599"/>
  <c r="BK589"/>
  <c r="BK580"/>
  <c r="BK561"/>
  <c r="BK549"/>
  <c r="BK539"/>
  <c r="BK530"/>
  <c r="BK522"/>
  <c r="BK512"/>
  <c r="BK498"/>
  <c r="J477"/>
  <c r="BK462"/>
  <c r="BK445"/>
  <c r="BK435"/>
  <c r="J425"/>
  <c r="J419"/>
  <c r="BK407"/>
  <c r="BK392"/>
  <c r="J382"/>
  <c r="J370"/>
  <c r="J358"/>
  <c r="J347"/>
  <c r="BK335"/>
  <c r="J326"/>
  <c r="J311"/>
  <c r="J299"/>
  <c r="BK289"/>
  <c r="BK283"/>
  <c r="J272"/>
  <c r="BK264"/>
  <c r="J254"/>
  <c r="J246"/>
  <c r="BK236"/>
  <c r="BK225"/>
  <c r="BK219"/>
  <c r="J206"/>
  <c r="BK196"/>
  <c r="J181"/>
  <c r="J173"/>
  <c r="BK810"/>
  <c r="BK802"/>
  <c r="BK794"/>
  <c r="BK788"/>
  <c r="J823"/>
  <c r="BK821"/>
  <c r="BK817"/>
  <c r="BK812"/>
  <c r="J784"/>
  <c r="J770"/>
  <c r="BK755"/>
  <c r="BK741"/>
  <c r="BK731"/>
  <c r="J717"/>
  <c r="J700"/>
  <c r="J684"/>
  <c r="BK657"/>
  <c r="BK642"/>
  <c r="J632"/>
  <c r="J621"/>
  <c r="J607"/>
  <c r="BK593"/>
  <c r="J578"/>
  <c r="J566"/>
  <c r="BK559"/>
  <c r="BK547"/>
  <c r="J530"/>
  <c r="BK520"/>
  <c r="J504"/>
  <c r="J496"/>
  <c r="BK486"/>
  <c r="J474"/>
  <c r="BK455"/>
  <c r="J443"/>
  <c r="BK433"/>
  <c r="BK421"/>
  <c r="BK402"/>
  <c r="BK386"/>
  <c r="BK376"/>
  <c r="BK360"/>
  <c r="BK341"/>
  <c r="J306"/>
  <c r="BK299"/>
  <c r="BK281"/>
  <c r="BK252"/>
  <c r="J236"/>
  <c r="J212"/>
  <c r="J200"/>
  <c r="BK188"/>
  <c r="J169"/>
  <c i="14" r="J192"/>
  <c r="BK186"/>
  <c r="BK165"/>
  <c r="J153"/>
  <c r="BK137"/>
  <c r="BK124"/>
  <c r="BK192"/>
  <c r="BK183"/>
  <c r="BK177"/>
  <c r="BK171"/>
  <c r="J165"/>
  <c r="BK153"/>
  <c r="J134"/>
  <c r="BK174"/>
  <c r="J162"/>
  <c r="BK140"/>
  <c r="BK128"/>
  <c i="2" r="BK1133"/>
  <c r="J1107"/>
  <c r="J1085"/>
  <c r="J958"/>
  <c r="J949"/>
  <c r="J939"/>
  <c r="BK909"/>
  <c r="BK896"/>
  <c r="BK874"/>
  <c r="J869"/>
  <c r="BK863"/>
  <c r="J855"/>
  <c r="BK843"/>
  <c r="BK832"/>
  <c r="BK825"/>
  <c r="BK814"/>
  <c r="J773"/>
  <c r="J743"/>
  <c r="J720"/>
  <c r="J702"/>
  <c r="BK683"/>
  <c r="J635"/>
  <c r="BK609"/>
  <c r="J573"/>
  <c r="BK561"/>
  <c r="J514"/>
  <c r="BK508"/>
  <c r="BK495"/>
  <c r="BK478"/>
  <c r="BK409"/>
  <c r="BK390"/>
  <c r="BK370"/>
  <c r="J311"/>
  <c r="J280"/>
  <c r="BK265"/>
  <c r="J247"/>
  <c r="BK235"/>
  <c r="J227"/>
  <c r="J205"/>
  <c r="BK190"/>
  <c r="BK173"/>
  <c r="BK140"/>
  <c r="J1126"/>
  <c r="BK1092"/>
  <c r="J1081"/>
  <c r="J1071"/>
  <c r="BK1049"/>
  <c r="J1046"/>
  <c r="BK1040"/>
  <c r="J1038"/>
  <c r="BK1033"/>
  <c r="J1031"/>
  <c r="BK1020"/>
  <c r="J1017"/>
  <c r="BK1012"/>
  <c r="BK993"/>
  <c r="J988"/>
  <c r="J976"/>
  <c r="BK776"/>
  <c r="BK751"/>
  <c r="BK731"/>
  <c r="BK702"/>
  <c r="J691"/>
  <c r="J666"/>
  <c r="J659"/>
  <c r="J647"/>
  <c r="J623"/>
  <c r="J598"/>
  <c r="BK578"/>
  <c r="BK564"/>
  <c r="BK543"/>
  <c r="J498"/>
  <c r="J448"/>
  <c r="J422"/>
  <c r="J409"/>
  <c r="BK378"/>
  <c r="J370"/>
  <c r="J358"/>
  <c r="J343"/>
  <c r="J287"/>
  <c r="J274"/>
  <c r="J268"/>
  <c r="BK251"/>
  <c r="J235"/>
  <c r="J223"/>
  <c r="J202"/>
  <c r="J190"/>
  <c r="BK184"/>
  <c r="BK178"/>
  <c r="J170"/>
  <c r="BK159"/>
  <c r="J149"/>
  <c r="J140"/>
  <c r="J1095"/>
  <c r="J993"/>
  <c r="BK992"/>
  <c r="J982"/>
  <c r="BK976"/>
  <c r="J973"/>
  <c r="J970"/>
  <c r="BK964"/>
  <c r="BK958"/>
  <c r="J955"/>
  <c r="BK949"/>
  <c r="BK941"/>
  <c r="BK937"/>
  <c r="BK935"/>
  <c r="BK930"/>
  <c r="J927"/>
  <c r="BK921"/>
  <c r="BK918"/>
  <c r="J915"/>
  <c r="J912"/>
  <c r="J906"/>
  <c r="J896"/>
  <c r="BK891"/>
  <c r="BK877"/>
  <c r="BK872"/>
  <c r="BK869"/>
  <c r="J863"/>
  <c r="BK855"/>
  <c r="J839"/>
  <c r="J825"/>
  <c r="J814"/>
  <c r="BK794"/>
  <c r="BK773"/>
  <c r="J751"/>
  <c r="BK737"/>
  <c r="BK720"/>
  <c r="BK710"/>
  <c r="BK698"/>
  <c r="BK691"/>
  <c r="BK662"/>
  <c r="J653"/>
  <c r="J644"/>
  <c r="BK623"/>
  <c r="J609"/>
  <c r="BK598"/>
  <c r="BK568"/>
  <c r="J522"/>
  <c r="J511"/>
  <c r="BK505"/>
  <c r="J495"/>
  <c r="BK468"/>
  <c r="BK458"/>
  <c r="BK428"/>
  <c r="J415"/>
  <c r="BK380"/>
  <c r="BK362"/>
  <c r="BK348"/>
  <c r="J339"/>
  <c r="J283"/>
  <c r="BK268"/>
  <c r="BK261"/>
  <c r="BK247"/>
  <c r="BK231"/>
  <c r="BK215"/>
  <c r="J208"/>
  <c r="BK202"/>
  <c r="BK193"/>
  <c r="J182"/>
  <c r="BK170"/>
  <c r="J159"/>
  <c r="BK146"/>
  <c i="3" r="J672"/>
  <c r="J664"/>
  <c r="J657"/>
  <c r="BK654"/>
  <c r="J608"/>
  <c r="J585"/>
  <c r="J579"/>
  <c r="BK571"/>
  <c r="BK568"/>
  <c r="J563"/>
  <c r="J558"/>
  <c r="BK552"/>
  <c r="J544"/>
  <c r="BK536"/>
  <c r="BK512"/>
  <c r="BK495"/>
  <c r="BK485"/>
  <c r="J474"/>
  <c r="J462"/>
  <c r="J451"/>
  <c r="J442"/>
  <c r="J423"/>
  <c r="J411"/>
  <c r="J384"/>
  <c r="BK373"/>
  <c r="J350"/>
  <c r="J337"/>
  <c r="BK315"/>
  <c r="J293"/>
  <c r="J284"/>
  <c r="J212"/>
  <c r="J208"/>
  <c r="J199"/>
  <c r="BK187"/>
  <c r="BK167"/>
  <c r="J141"/>
  <c r="J642"/>
  <c r="J631"/>
  <c r="BK608"/>
  <c r="J582"/>
  <c r="BK574"/>
  <c r="J560"/>
  <c r="J555"/>
  <c r="J541"/>
  <c r="J533"/>
  <c r="J520"/>
  <c r="J509"/>
  <c r="BK503"/>
  <c r="BK477"/>
  <c r="BK451"/>
  <c r="J436"/>
  <c r="BK433"/>
  <c r="BK416"/>
  <c r="BK405"/>
  <c r="J395"/>
  <c r="BK377"/>
  <c r="J368"/>
  <c r="BK355"/>
  <c r="BK323"/>
  <c r="J302"/>
  <c r="BK293"/>
  <c r="BK290"/>
  <c r="BK272"/>
  <c r="J257"/>
  <c r="J237"/>
  <c r="BK215"/>
  <c r="BK212"/>
  <c r="BK208"/>
  <c r="J196"/>
  <c r="J187"/>
  <c r="BK180"/>
  <c r="J164"/>
  <c r="BK156"/>
  <c r="BK150"/>
  <c r="BK137"/>
  <c r="BK664"/>
  <c r="BK657"/>
  <c r="BK649"/>
  <c r="BK642"/>
  <c r="BK631"/>
  <c r="BK596"/>
  <c r="BK585"/>
  <c r="BK579"/>
  <c r="BK577"/>
  <c r="J571"/>
  <c r="J565"/>
  <c r="BK560"/>
  <c r="BK549"/>
  <c r="BK541"/>
  <c r="J528"/>
  <c r="BK520"/>
  <c r="BK516"/>
  <c r="BK509"/>
  <c r="J503"/>
  <c r="J495"/>
  <c r="BK493"/>
  <c r="J468"/>
  <c r="BK442"/>
  <c r="J433"/>
  <c r="BK423"/>
  <c r="BK418"/>
  <c r="J400"/>
  <c r="BK384"/>
  <c r="J377"/>
  <c r="J360"/>
  <c r="BK350"/>
  <c r="J333"/>
  <c r="J323"/>
  <c r="BK302"/>
  <c r="BK297"/>
  <c r="BK277"/>
  <c r="BK266"/>
  <c r="J251"/>
  <c r="BK248"/>
  <c r="BK226"/>
  <c r="J210"/>
  <c r="J205"/>
  <c r="BK196"/>
  <c r="J180"/>
  <c r="BK171"/>
  <c r="BK164"/>
  <c r="J150"/>
  <c r="BK141"/>
  <c i="4" r="J924"/>
  <c r="J893"/>
  <c r="BK862"/>
  <c r="BK839"/>
  <c r="BK811"/>
  <c r="J741"/>
  <c r="J680"/>
  <c r="J642"/>
  <c r="BK601"/>
  <c r="BK560"/>
  <c r="J536"/>
  <c r="J446"/>
  <c r="J357"/>
  <c r="BK300"/>
  <c r="J266"/>
  <c r="J256"/>
  <c r="J228"/>
  <c r="BK141"/>
  <c r="J907"/>
  <c r="J891"/>
  <c r="BK877"/>
  <c r="J862"/>
  <c r="J839"/>
  <c r="BK802"/>
  <c r="J712"/>
  <c r="J685"/>
  <c r="BK623"/>
  <c r="BK583"/>
  <c r="BK536"/>
  <c r="J459"/>
  <c r="BK397"/>
  <c r="BK319"/>
  <c r="J285"/>
  <c r="BK266"/>
  <c r="BK256"/>
  <c r="BK228"/>
  <c r="J201"/>
  <c r="J146"/>
  <c r="BK136"/>
  <c r="J126"/>
  <c r="J903"/>
  <c r="J899"/>
  <c r="J884"/>
  <c r="BK869"/>
  <c r="BK712"/>
  <c r="BK680"/>
  <c r="BK446"/>
  <c r="J397"/>
  <c r="BK357"/>
  <c r="BK205"/>
  <c r="J151"/>
  <c r="J932"/>
  <c r="J928"/>
  <c r="BK896"/>
  <c r="J889"/>
  <c i="5" r="BK446"/>
  <c r="BK405"/>
  <c r="J397"/>
  <c r="BK385"/>
  <c r="J376"/>
  <c r="J361"/>
  <c r="BK336"/>
  <c r="J324"/>
  <c r="BK300"/>
  <c r="BK232"/>
  <c r="J208"/>
  <c r="BK437"/>
  <c r="J405"/>
  <c r="BK394"/>
  <c r="BK388"/>
  <c r="BK382"/>
  <c r="BK376"/>
  <c r="J367"/>
  <c r="J358"/>
  <c r="BK347"/>
  <c r="BK340"/>
  <c r="J333"/>
  <c r="J321"/>
  <c r="J314"/>
  <c r="BK305"/>
  <c r="BK298"/>
  <c r="J269"/>
  <c r="J257"/>
  <c r="BK244"/>
  <c r="J228"/>
  <c r="BK208"/>
  <c r="BK192"/>
  <c r="BK178"/>
  <c r="BK170"/>
  <c r="J164"/>
  <c r="J155"/>
  <c r="J143"/>
  <c r="J135"/>
  <c r="BK440"/>
  <c r="BK416"/>
  <c r="BK400"/>
  <c r="J391"/>
  <c r="J388"/>
  <c r="BK379"/>
  <c r="J373"/>
  <c r="BK370"/>
  <c r="BK364"/>
  <c r="BK358"/>
  <c r="J355"/>
  <c r="J351"/>
  <c r="J343"/>
  <c r="J340"/>
  <c r="BK333"/>
  <c r="BK324"/>
  <c r="J317"/>
  <c r="J305"/>
  <c r="J283"/>
  <c r="J272"/>
  <c r="BK253"/>
  <c r="BK218"/>
  <c r="J197"/>
  <c r="J188"/>
  <c r="J170"/>
  <c r="BK161"/>
  <c r="BK155"/>
  <c r="BK146"/>
  <c r="BK135"/>
  <c i="6" r="BK289"/>
  <c r="BK285"/>
  <c r="J279"/>
  <c r="BK275"/>
  <c r="BK269"/>
  <c r="J267"/>
  <c r="BK263"/>
  <c r="BK255"/>
  <c r="J250"/>
  <c r="BK243"/>
  <c r="J237"/>
  <c r="J233"/>
  <c r="BK229"/>
  <c r="J222"/>
  <c r="BK218"/>
  <c r="J212"/>
  <c r="BK206"/>
  <c r="J200"/>
  <c r="BK194"/>
  <c r="BK189"/>
  <c r="J181"/>
  <c r="J177"/>
  <c r="BK170"/>
  <c r="BK164"/>
  <c r="BK157"/>
  <c r="J150"/>
  <c r="BK146"/>
  <c r="J140"/>
  <c r="J136"/>
  <c r="J291"/>
  <c r="J285"/>
  <c r="BK281"/>
  <c r="BK277"/>
  <c r="BK271"/>
  <c r="BK267"/>
  <c r="J261"/>
  <c r="J255"/>
  <c r="BK250"/>
  <c r="J243"/>
  <c r="BK239"/>
  <c r="BK233"/>
  <c r="J229"/>
  <c r="BK222"/>
  <c r="J218"/>
  <c r="BK179"/>
  <c r="BK172"/>
  <c r="BK168"/>
  <c r="J164"/>
  <c r="BK160"/>
  <c r="J146"/>
  <c r="BK142"/>
  <c r="J134"/>
  <c i="7" r="J263"/>
  <c r="BK257"/>
  <c r="BK255"/>
  <c r="BK251"/>
  <c r="J242"/>
  <c r="BK232"/>
  <c r="J225"/>
  <c r="BK209"/>
  <c r="J203"/>
  <c r="BK193"/>
  <c r="J185"/>
  <c r="J174"/>
  <c r="J164"/>
  <c r="J155"/>
  <c r="J151"/>
  <c r="BK145"/>
  <c r="BK137"/>
  <c r="J135"/>
  <c r="J261"/>
  <c r="J257"/>
  <c r="J244"/>
  <c r="J238"/>
  <c r="J232"/>
  <c r="BK230"/>
  <c r="BK221"/>
  <c r="BK219"/>
  <c r="BK215"/>
  <c r="J205"/>
  <c r="BK199"/>
  <c r="BK195"/>
  <c r="J178"/>
  <c r="BK176"/>
  <c r="BK172"/>
  <c r="BK168"/>
  <c r="BK166"/>
  <c r="BK159"/>
  <c r="BK151"/>
  <c r="J147"/>
  <c r="J145"/>
  <c r="J131"/>
  <c r="BK127"/>
  <c r="J253"/>
  <c r="BK244"/>
  <c r="BK238"/>
  <c r="J236"/>
  <c r="J223"/>
  <c r="BK217"/>
  <c r="BK205"/>
  <c r="BK197"/>
  <c r="J195"/>
  <c r="J187"/>
  <c r="BK185"/>
  <c r="BK180"/>
  <c r="BK170"/>
  <c r="BK155"/>
  <c r="J141"/>
  <c r="BK135"/>
  <c r="J133"/>
  <c r="BK263"/>
  <c r="J255"/>
  <c r="J247"/>
  <c r="BK242"/>
  <c r="BK236"/>
  <c r="J230"/>
  <c r="BK223"/>
  <c r="J215"/>
  <c r="BK211"/>
  <c r="BK207"/>
  <c r="J199"/>
  <c r="BK191"/>
  <c r="BK183"/>
  <c r="J172"/>
  <c r="J166"/>
  <c r="BK164"/>
  <c r="J159"/>
  <c r="J149"/>
  <c r="J139"/>
  <c r="J137"/>
  <c r="J129"/>
  <c i="8" r="J216"/>
  <c r="BK197"/>
  <c r="J191"/>
  <c r="BK187"/>
  <c r="BK178"/>
  <c r="BK170"/>
  <c r="BK157"/>
  <c r="BK155"/>
  <c r="BK150"/>
  <c r="J146"/>
  <c r="J144"/>
  <c r="BK139"/>
  <c r="J133"/>
  <c r="BK219"/>
  <c r="J214"/>
  <c r="BK206"/>
  <c r="J202"/>
  <c r="J199"/>
  <c r="J184"/>
  <c r="BK180"/>
  <c r="J164"/>
  <c r="J159"/>
  <c r="BK141"/>
  <c r="J137"/>
  <c r="J131"/>
  <c r="J223"/>
  <c r="J221"/>
  <c r="BK212"/>
  <c r="BK202"/>
  <c r="BK199"/>
  <c r="BK193"/>
  <c r="BK191"/>
  <c r="J178"/>
  <c r="J174"/>
  <c r="BK159"/>
  <c r="J157"/>
  <c r="J148"/>
  <c r="BK221"/>
  <c r="BK216"/>
  <c r="BK210"/>
  <c r="J206"/>
  <c r="J204"/>
  <c r="J187"/>
  <c r="BK182"/>
  <c r="J180"/>
  <c r="BK174"/>
  <c r="BK166"/>
  <c r="BK164"/>
  <c r="J153"/>
  <c r="BK144"/>
  <c r="BK137"/>
  <c r="BK133"/>
  <c i="9" r="J165"/>
  <c r="J159"/>
  <c r="BK157"/>
  <c r="J152"/>
  <c r="BK148"/>
  <c r="J144"/>
  <c r="BK140"/>
  <c r="BK135"/>
  <c r="J131"/>
  <c r="BK127"/>
  <c r="J125"/>
  <c r="BK165"/>
  <c r="BK159"/>
  <c r="J155"/>
  <c r="J150"/>
  <c r="BK146"/>
  <c r="BK142"/>
  <c r="BK138"/>
  <c r="BK133"/>
  <c r="BK129"/>
  <c r="BK123"/>
  <c i="10" r="BK203"/>
  <c r="BK198"/>
  <c r="J191"/>
  <c r="BK187"/>
  <c r="BK183"/>
  <c r="J179"/>
  <c r="J173"/>
  <c r="BK167"/>
  <c r="J160"/>
  <c r="J156"/>
  <c r="J147"/>
  <c r="J145"/>
  <c r="J138"/>
  <c r="BK136"/>
  <c r="J203"/>
  <c r="J201"/>
  <c r="J193"/>
  <c r="BK179"/>
  <c r="BK177"/>
  <c r="J169"/>
  <c r="BK165"/>
  <c r="BK162"/>
  <c r="J158"/>
  <c r="J154"/>
  <c r="BK149"/>
  <c r="BK145"/>
  <c r="BK141"/>
  <c r="BK138"/>
  <c r="BK132"/>
  <c r="J129"/>
  <c r="J198"/>
  <c r="BK193"/>
  <c r="J187"/>
  <c r="J183"/>
  <c r="BK181"/>
  <c r="J175"/>
  <c r="BK171"/>
  <c r="J162"/>
  <c r="BK154"/>
  <c r="J132"/>
  <c r="BK129"/>
  <c i="11" r="J265"/>
  <c r="BK264"/>
  <c r="J261"/>
  <c r="J258"/>
  <c r="BK257"/>
  <c r="J245"/>
  <c r="BK238"/>
  <c r="BK232"/>
  <c r="J220"/>
  <c r="J216"/>
  <c r="BK201"/>
  <c r="BK195"/>
  <c r="J191"/>
  <c r="J187"/>
  <c r="BK177"/>
  <c r="BK175"/>
  <c r="J169"/>
  <c r="J161"/>
  <c r="J147"/>
  <c r="J141"/>
  <c r="BK137"/>
  <c r="J133"/>
  <c r="BK129"/>
  <c r="BK267"/>
  <c r="J264"/>
  <c r="BK262"/>
  <c r="BK260"/>
  <c r="J254"/>
  <c r="BK249"/>
  <c r="J238"/>
  <c r="J227"/>
  <c r="BK220"/>
  <c r="BK210"/>
  <c r="J201"/>
  <c r="J177"/>
  <c r="J167"/>
  <c r="BK157"/>
  <c r="BK147"/>
  <c r="BK133"/>
  <c r="J270"/>
  <c r="J268"/>
  <c r="J262"/>
  <c r="J249"/>
  <c r="BK225"/>
  <c r="BK214"/>
  <c r="BK199"/>
  <c r="BK183"/>
  <c r="BK163"/>
  <c r="J155"/>
  <c r="BK143"/>
  <c r="J125"/>
  <c r="BK270"/>
  <c r="J257"/>
  <c r="BK245"/>
  <c r="J236"/>
  <c r="J230"/>
  <c r="J210"/>
  <c r="J199"/>
  <c r="J189"/>
  <c r="BK181"/>
  <c r="BK169"/>
  <c r="J143"/>
  <c r="BK125"/>
  <c i="12" r="BK165"/>
  <c r="J159"/>
  <c r="BK153"/>
  <c r="J147"/>
  <c r="BK139"/>
  <c r="BK133"/>
  <c r="BK127"/>
  <c r="BK169"/>
  <c r="J169"/>
  <c r="J157"/>
  <c r="BK149"/>
  <c r="BK144"/>
  <c r="BK137"/>
  <c r="J131"/>
  <c r="J123"/>
  <c i="13" r="J796"/>
  <c r="J788"/>
  <c r="J780"/>
  <c r="BK770"/>
  <c r="J760"/>
  <c r="J747"/>
  <c r="BK739"/>
  <c r="J733"/>
  <c r="BK723"/>
  <c r="BK717"/>
  <c r="BK709"/>
  <c r="BK700"/>
  <c r="BK692"/>
  <c r="J686"/>
  <c r="J679"/>
  <c r="BK670"/>
  <c r="BK664"/>
  <c r="BK648"/>
  <c r="BK636"/>
  <c r="BK621"/>
  <c r="J613"/>
  <c r="J605"/>
  <c r="BK601"/>
  <c r="J591"/>
  <c r="J580"/>
  <c r="J574"/>
  <c r="J568"/>
  <c r="BK555"/>
  <c r="J549"/>
  <c r="BK541"/>
  <c r="J533"/>
  <c r="J518"/>
  <c r="BK504"/>
  <c r="J489"/>
  <c r="BK480"/>
  <c r="J471"/>
  <c r="BK457"/>
  <c r="J449"/>
  <c r="BK437"/>
  <c r="BK417"/>
  <c r="BK410"/>
  <c r="BK400"/>
  <c r="J394"/>
  <c r="BK388"/>
  <c r="BK378"/>
  <c r="J360"/>
  <c r="J352"/>
  <c r="BK343"/>
  <c r="J335"/>
  <c r="BK328"/>
  <c r="BK317"/>
  <c r="BK308"/>
  <c r="J291"/>
  <c r="J281"/>
  <c r="BK272"/>
  <c r="BK262"/>
  <c r="BK248"/>
  <c r="J233"/>
  <c r="J225"/>
  <c r="BK221"/>
  <c r="BK212"/>
  <c r="J202"/>
  <c r="BK192"/>
  <c r="J177"/>
  <c r="J167"/>
  <c r="BK806"/>
  <c r="J778"/>
  <c r="BK763"/>
  <c r="BK751"/>
  <c r="J741"/>
  <c r="BK727"/>
  <c r="J721"/>
  <c r="J711"/>
  <c r="BK694"/>
  <c r="BK686"/>
  <c r="BK674"/>
  <c r="J664"/>
  <c r="J657"/>
  <c r="J648"/>
  <c r="J638"/>
  <c r="BK625"/>
  <c r="BK615"/>
  <c r="J603"/>
  <c r="BK587"/>
  <c r="J572"/>
  <c r="BK551"/>
  <c r="J541"/>
  <c r="J535"/>
  <c r="J520"/>
  <c r="J508"/>
  <c r="BK491"/>
  <c r="J468"/>
  <c r="J457"/>
  <c r="BK447"/>
  <c r="BK439"/>
  <c r="J431"/>
  <c r="J421"/>
  <c r="J410"/>
  <c r="BK396"/>
  <c r="J380"/>
  <c r="BK368"/>
  <c r="BK362"/>
  <c r="J349"/>
  <c r="J339"/>
  <c r="J328"/>
  <c r="J317"/>
  <c r="J313"/>
  <c r="BK302"/>
  <c r="BK293"/>
  <c r="BK287"/>
  <c r="BK279"/>
  <c r="J270"/>
  <c r="J260"/>
  <c r="J252"/>
  <c r="BK240"/>
  <c r="BK231"/>
  <c r="J221"/>
  <c r="J217"/>
  <c r="BK208"/>
  <c r="J198"/>
  <c r="BK186"/>
  <c r="BK177"/>
  <c r="BK163"/>
  <c r="BK804"/>
  <c r="BK796"/>
  <c r="BK786"/>
  <c r="BK822"/>
  <c r="BK820"/>
  <c r="J817"/>
  <c r="J810"/>
  <c r="J802"/>
  <c r="J776"/>
  <c r="BK760"/>
  <c r="BK733"/>
  <c r="BK719"/>
  <c r="J707"/>
  <c r="J668"/>
  <c r="BK644"/>
  <c r="J634"/>
  <c r="BK613"/>
  <c r="J601"/>
  <c r="J587"/>
  <c r="BK574"/>
  <c r="J561"/>
  <c r="BK557"/>
  <c r="BK545"/>
  <c r="J528"/>
  <c r="J512"/>
  <c r="J502"/>
  <c r="BK494"/>
  <c r="J480"/>
  <c r="J447"/>
  <c r="J435"/>
  <c r="J429"/>
  <c r="BK414"/>
  <c r="BK398"/>
  <c r="J384"/>
  <c r="BK366"/>
  <c r="J343"/>
  <c r="BK311"/>
  <c i="10" l="1" r="R127"/>
  <c r="T127"/>
  <c i="2" r="BK139"/>
  <c r="R139"/>
  <c r="BK264"/>
  <c r="J264"/>
  <c r="J99"/>
  <c r="R264"/>
  <c r="T264"/>
  <c r="P286"/>
  <c r="T286"/>
  <c r="P389"/>
  <c r="R389"/>
  <c r="BK500"/>
  <c r="J500"/>
  <c r="J102"/>
  <c r="T500"/>
  <c r="BK521"/>
  <c r="J521"/>
  <c r="J105"/>
  <c r="R521"/>
  <c r="T521"/>
  <c r="P563"/>
  <c r="T563"/>
  <c r="P646"/>
  <c r="T646"/>
  <c r="BK665"/>
  <c r="J665"/>
  <c r="J108"/>
  <c r="R665"/>
  <c r="T665"/>
  <c r="P725"/>
  <c r="T725"/>
  <c r="P816"/>
  <c r="R816"/>
  <c r="P876"/>
  <c r="T876"/>
  <c r="T895"/>
  <c r="R1016"/>
  <c r="P1048"/>
  <c r="BK1097"/>
  <c r="J1097"/>
  <c r="J115"/>
  <c r="T1097"/>
  <c i="3" r="T136"/>
  <c r="BK211"/>
  <c r="J211"/>
  <c r="J100"/>
  <c r="T211"/>
  <c r="R283"/>
  <c r="P308"/>
  <c r="T308"/>
  <c r="T376"/>
  <c r="T492"/>
  <c r="R519"/>
  <c r="P554"/>
  <c r="T554"/>
  <c r="P562"/>
  <c r="BK584"/>
  <c r="J584"/>
  <c r="J111"/>
  <c r="P584"/>
  <c r="BK633"/>
  <c r="J633"/>
  <c r="J112"/>
  <c r="T633"/>
  <c r="R656"/>
  <c i="4" r="BK125"/>
  <c r="J125"/>
  <c r="J98"/>
  <c r="T125"/>
  <c r="P801"/>
  <c r="BK888"/>
  <c r="J888"/>
  <c r="J100"/>
  <c r="T888"/>
  <c r="P906"/>
  <c r="P905"/>
  <c i="5" r="T134"/>
  <c r="R154"/>
  <c r="R166"/>
  <c r="P203"/>
  <c r="R247"/>
  <c r="T297"/>
  <c r="BK320"/>
  <c r="J320"/>
  <c r="J107"/>
  <c r="T339"/>
  <c r="BK404"/>
  <c r="J404"/>
  <c r="J111"/>
  <c i="6" r="T133"/>
  <c r="R159"/>
  <c r="P176"/>
  <c r="P191"/>
  <c r="BK205"/>
  <c r="BK228"/>
  <c r="J228"/>
  <c r="J107"/>
  <c r="BK245"/>
  <c r="J245"/>
  <c r="J108"/>
  <c r="BK260"/>
  <c r="J260"/>
  <c r="J111"/>
  <c i="7" r="R126"/>
  <c r="R125"/>
  <c r="R163"/>
  <c r="R182"/>
  <c r="T190"/>
  <c r="P227"/>
  <c r="T246"/>
  <c i="8" r="BK128"/>
  <c r="J128"/>
  <c r="J98"/>
  <c r="BK143"/>
  <c r="J143"/>
  <c r="J99"/>
  <c r="BK152"/>
  <c r="J152"/>
  <c r="J100"/>
  <c r="BK163"/>
  <c r="J163"/>
  <c r="J101"/>
  <c r="BK169"/>
  <c r="J169"/>
  <c r="J103"/>
  <c r="BK186"/>
  <c r="J186"/>
  <c r="J104"/>
  <c r="BK201"/>
  <c r="J201"/>
  <c r="J105"/>
  <c r="BK218"/>
  <c r="J218"/>
  <c r="J106"/>
  <c i="9" r="R122"/>
  <c r="R137"/>
  <c r="P154"/>
  <c r="P164"/>
  <c i="10" r="T135"/>
  <c r="R140"/>
  <c r="T140"/>
  <c r="R151"/>
  <c r="P164"/>
  <c r="R200"/>
  <c i="11" r="R124"/>
  <c r="BK203"/>
  <c r="J203"/>
  <c r="J99"/>
  <c r="R203"/>
  <c r="BK224"/>
  <c r="J224"/>
  <c r="J100"/>
  <c r="R224"/>
  <c r="P229"/>
  <c i="12" r="P122"/>
  <c r="BK146"/>
  <c r="J146"/>
  <c r="J100"/>
  <c r="P146"/>
  <c i="13" r="BK162"/>
  <c r="J162"/>
  <c r="J98"/>
  <c r="BK183"/>
  <c r="J183"/>
  <c r="J99"/>
  <c r="BK214"/>
  <c r="J214"/>
  <c r="J100"/>
  <c r="P235"/>
  <c r="BK276"/>
  <c r="J276"/>
  <c r="J102"/>
  <c r="BK301"/>
  <c r="J301"/>
  <c r="J103"/>
  <c r="BK310"/>
  <c r="J310"/>
  <c r="J104"/>
  <c r="P323"/>
  <c r="BK330"/>
  <c r="J330"/>
  <c r="J106"/>
  <c r="BK351"/>
  <c r="J351"/>
  <c r="J107"/>
  <c r="BK409"/>
  <c r="J409"/>
  <c r="J109"/>
  <c r="BK416"/>
  <c r="J416"/>
  <c r="J110"/>
  <c r="P434"/>
  <c r="P488"/>
  <c r="P466"/>
  <c r="T493"/>
  <c r="R507"/>
  <c r="R532"/>
  <c r="BK565"/>
  <c r="J565"/>
  <c r="J127"/>
  <c r="P586"/>
  <c r="BK629"/>
  <c r="J629"/>
  <c r="J129"/>
  <c r="P654"/>
  <c r="BK663"/>
  <c r="J663"/>
  <c r="J131"/>
  <c r="T676"/>
  <c r="R683"/>
  <c r="T704"/>
  <c r="T762"/>
  <c r="T769"/>
  <c r="T789"/>
  <c r="P819"/>
  <c i="14" r="BK123"/>
  <c r="J123"/>
  <c r="J98"/>
  <c r="BK147"/>
  <c r="BK159"/>
  <c r="J159"/>
  <c r="J101"/>
  <c i="2" r="BK876"/>
  <c r="J876"/>
  <c r="J111"/>
  <c i="5" r="P134"/>
  <c r="BK154"/>
  <c r="J154"/>
  <c r="J99"/>
  <c r="T166"/>
  <c r="BK203"/>
  <c r="J203"/>
  <c r="J102"/>
  <c r="T247"/>
  <c r="R297"/>
  <c r="T320"/>
  <c r="BK339"/>
  <c r="J339"/>
  <c r="J109"/>
  <c r="P404"/>
  <c i="6" r="R133"/>
  <c r="BK159"/>
  <c r="J159"/>
  <c r="J100"/>
  <c r="BK176"/>
  <c r="J176"/>
  <c r="J101"/>
  <c r="BK191"/>
  <c r="J191"/>
  <c r="J104"/>
  <c r="P205"/>
  <c r="P228"/>
  <c r="P245"/>
  <c r="P260"/>
  <c i="7" r="P126"/>
  <c r="BK163"/>
  <c r="J163"/>
  <c r="J99"/>
  <c r="P182"/>
  <c r="BK190"/>
  <c r="J190"/>
  <c r="J102"/>
  <c r="BK227"/>
  <c r="J227"/>
  <c r="J103"/>
  <c r="P246"/>
  <c i="8" r="P128"/>
  <c r="P143"/>
  <c r="P152"/>
  <c r="P163"/>
  <c r="P169"/>
  <c r="P186"/>
  <c r="R201"/>
  <c r="T218"/>
  <c i="9" r="BK122"/>
  <c r="J122"/>
  <c r="J97"/>
  <c i="13" r="T162"/>
  <c r="T183"/>
  <c r="T214"/>
  <c r="T235"/>
  <c r="T276"/>
  <c r="R301"/>
  <c r="R310"/>
  <c r="R323"/>
  <c r="R330"/>
  <c r="R351"/>
  <c r="T409"/>
  <c r="R416"/>
  <c r="T434"/>
  <c r="T488"/>
  <c r="T466"/>
  <c r="R493"/>
  <c r="T507"/>
  <c r="BK532"/>
  <c r="J532"/>
  <c r="J126"/>
  <c r="T565"/>
  <c r="T586"/>
  <c r="T629"/>
  <c r="T654"/>
  <c r="T663"/>
  <c r="R676"/>
  <c r="BK683"/>
  <c r="J683"/>
  <c r="J133"/>
  <c r="R704"/>
  <c r="BK762"/>
  <c r="J762"/>
  <c r="J136"/>
  <c r="P769"/>
  <c r="R789"/>
  <c r="R819"/>
  <c i="14" r="P123"/>
  <c r="P122"/>
  <c r="P147"/>
  <c r="T159"/>
  <c i="2" r="P139"/>
  <c r="T139"/>
  <c r="P264"/>
  <c r="BK286"/>
  <c r="J286"/>
  <c r="J100"/>
  <c r="R286"/>
  <c r="BK389"/>
  <c r="J389"/>
  <c r="J101"/>
  <c r="T389"/>
  <c r="P500"/>
  <c r="R500"/>
  <c r="P521"/>
  <c r="BK563"/>
  <c r="J563"/>
  <c r="J106"/>
  <c r="R563"/>
  <c r="BK646"/>
  <c r="J646"/>
  <c r="J107"/>
  <c r="R646"/>
  <c r="P665"/>
  <c r="BK725"/>
  <c r="J725"/>
  <c r="J109"/>
  <c r="R725"/>
  <c r="BK816"/>
  <c r="J816"/>
  <c r="J110"/>
  <c r="T816"/>
  <c r="R876"/>
  <c r="P895"/>
  <c r="BK1016"/>
  <c r="J1016"/>
  <c r="J113"/>
  <c r="T1016"/>
  <c r="R1048"/>
  <c r="P1097"/>
  <c i="3" r="P136"/>
  <c r="BK183"/>
  <c r="J183"/>
  <c r="J99"/>
  <c r="T183"/>
  <c r="R211"/>
  <c r="P283"/>
  <c r="T283"/>
  <c r="BK376"/>
  <c r="J376"/>
  <c r="J103"/>
  <c r="R376"/>
  <c r="P492"/>
  <c r="T519"/>
  <c r="R554"/>
  <c r="T562"/>
  <c r="R576"/>
  <c r="T584"/>
  <c r="R633"/>
  <c r="T656"/>
  <c i="4" r="R125"/>
  <c r="T801"/>
  <c r="P888"/>
  <c r="T906"/>
  <c r="T905"/>
  <c i="5" r="BK134"/>
  <c r="J134"/>
  <c r="J98"/>
  <c r="P154"/>
  <c r="P166"/>
  <c r="R203"/>
  <c r="BK247"/>
  <c r="J247"/>
  <c r="J103"/>
  <c r="P297"/>
  <c r="R320"/>
  <c r="R339"/>
  <c r="P393"/>
  <c r="R393"/>
  <c r="T404"/>
  <c i="6" r="BK133"/>
  <c r="J133"/>
  <c r="J98"/>
  <c r="P159"/>
  <c r="T176"/>
  <c r="T191"/>
  <c r="R205"/>
  <c r="T228"/>
  <c r="T245"/>
  <c r="T260"/>
  <c i="7" r="BK126"/>
  <c r="J126"/>
  <c r="J98"/>
  <c r="P163"/>
  <c r="BK182"/>
  <c r="J182"/>
  <c r="J100"/>
  <c r="P190"/>
  <c r="P189"/>
  <c r="T227"/>
  <c r="R246"/>
  <c i="8" r="T128"/>
  <c r="R143"/>
  <c r="T152"/>
  <c r="R163"/>
  <c r="T169"/>
  <c r="T186"/>
  <c r="P201"/>
  <c r="P218"/>
  <c i="9" r="T122"/>
  <c r="P137"/>
  <c r="BK154"/>
  <c r="J154"/>
  <c r="J99"/>
  <c r="T154"/>
  <c r="BK164"/>
  <c r="J164"/>
  <c r="J101"/>
  <c r="T164"/>
  <c i="10" r="P135"/>
  <c r="BK140"/>
  <c r="J140"/>
  <c r="J102"/>
  <c r="P151"/>
  <c r="T151"/>
  <c r="T164"/>
  <c r="T200"/>
  <c i="11" r="P124"/>
  <c r="T229"/>
  <c r="P256"/>
  <c r="T256"/>
  <c i="12" r="T122"/>
  <c r="P141"/>
  <c r="R141"/>
  <c r="R146"/>
  <c i="13" r="R162"/>
  <c r="P183"/>
  <c r="R214"/>
  <c r="R235"/>
  <c r="R276"/>
  <c r="P301"/>
  <c r="T310"/>
  <c r="T323"/>
  <c r="T330"/>
  <c r="P351"/>
  <c r="R409"/>
  <c r="P416"/>
  <c r="BK434"/>
  <c r="J434"/>
  <c r="J111"/>
  <c r="R488"/>
  <c r="R466"/>
  <c r="P493"/>
  <c r="BK507"/>
  <c r="J507"/>
  <c r="J125"/>
  <c r="P532"/>
  <c r="P565"/>
  <c r="BK586"/>
  <c r="J586"/>
  <c r="J128"/>
  <c r="P629"/>
  <c r="BK654"/>
  <c r="J654"/>
  <c r="J130"/>
  <c r="P663"/>
  <c r="P676"/>
  <c r="P683"/>
  <c r="BK704"/>
  <c r="J704"/>
  <c r="J134"/>
  <c r="P762"/>
  <c r="R769"/>
  <c r="P789"/>
  <c r="T819"/>
  <c i="14" r="T123"/>
  <c r="T122"/>
  <c r="R147"/>
  <c r="R159"/>
  <c i="2" r="BK895"/>
  <c r="J895"/>
  <c r="J112"/>
  <c r="R895"/>
  <c r="P1016"/>
  <c r="BK1048"/>
  <c r="J1048"/>
  <c r="J114"/>
  <c r="T1048"/>
  <c r="R1097"/>
  <c i="3" r="BK136"/>
  <c r="J136"/>
  <c r="J98"/>
  <c r="R136"/>
  <c r="P183"/>
  <c r="R183"/>
  <c r="P211"/>
  <c r="BK283"/>
  <c r="J283"/>
  <c r="J101"/>
  <c r="BK308"/>
  <c r="J308"/>
  <c r="J102"/>
  <c r="R308"/>
  <c r="P376"/>
  <c r="BK492"/>
  <c r="J492"/>
  <c r="J104"/>
  <c r="R492"/>
  <c r="BK519"/>
  <c r="J519"/>
  <c r="J107"/>
  <c r="P519"/>
  <c r="BK554"/>
  <c r="J554"/>
  <c r="J108"/>
  <c r="BK562"/>
  <c r="J562"/>
  <c r="J109"/>
  <c r="R562"/>
  <c r="BK576"/>
  <c r="J576"/>
  <c r="J110"/>
  <c r="P576"/>
  <c r="T576"/>
  <c r="R584"/>
  <c r="P633"/>
  <c r="BK656"/>
  <c r="J656"/>
  <c r="J113"/>
  <c r="P656"/>
  <c i="4" r="P125"/>
  <c r="P124"/>
  <c r="P123"/>
  <c i="1" r="AU97"/>
  <c i="4" r="BK801"/>
  <c r="J801"/>
  <c r="J99"/>
  <c r="R801"/>
  <c r="R888"/>
  <c r="BK906"/>
  <c r="BK905"/>
  <c r="J905"/>
  <c r="J102"/>
  <c r="R906"/>
  <c r="R905"/>
  <c i="5" r="R134"/>
  <c r="R133"/>
  <c r="T154"/>
  <c r="BK166"/>
  <c r="J166"/>
  <c r="J100"/>
  <c r="T203"/>
  <c r="P247"/>
  <c r="BK297"/>
  <c r="J297"/>
  <c r="J104"/>
  <c r="P320"/>
  <c r="P339"/>
  <c r="BK393"/>
  <c r="J393"/>
  <c r="J110"/>
  <c r="T393"/>
  <c r="R404"/>
  <c i="6" r="P133"/>
  <c r="P132"/>
  <c r="T159"/>
  <c r="R176"/>
  <c r="R191"/>
  <c r="T205"/>
  <c r="T204"/>
  <c r="R228"/>
  <c r="R245"/>
  <c r="R260"/>
  <c i="7" r="T126"/>
  <c r="T163"/>
  <c r="T182"/>
  <c r="R190"/>
  <c r="R189"/>
  <c r="R227"/>
  <c r="BK246"/>
  <c r="J246"/>
  <c r="J104"/>
  <c i="8" r="R128"/>
  <c r="T143"/>
  <c r="R152"/>
  <c r="T163"/>
  <c r="R169"/>
  <c r="R186"/>
  <c r="T201"/>
  <c r="R218"/>
  <c i="9" r="P122"/>
  <c r="P121"/>
  <c i="1" r="AU102"/>
  <c i="9" r="BK137"/>
  <c r="J137"/>
  <c r="J98"/>
  <c r="T137"/>
  <c r="R154"/>
  <c r="R164"/>
  <c i="10" r="BK135"/>
  <c r="J135"/>
  <c r="J101"/>
  <c r="R135"/>
  <c r="P140"/>
  <c r="BK151"/>
  <c r="J151"/>
  <c r="J103"/>
  <c r="BK164"/>
  <c r="J164"/>
  <c r="J104"/>
  <c r="R164"/>
  <c r="BK200"/>
  <c r="J200"/>
  <c r="J106"/>
  <c r="P200"/>
  <c i="11" r="BK124"/>
  <c r="T124"/>
  <c r="T123"/>
  <c r="T122"/>
  <c r="P203"/>
  <c r="T203"/>
  <c r="P224"/>
  <c r="T224"/>
  <c r="BK229"/>
  <c r="J229"/>
  <c r="J101"/>
  <c r="R229"/>
  <c r="BK256"/>
  <c r="J256"/>
  <c r="J102"/>
  <c r="R256"/>
  <c i="12" r="BK122"/>
  <c r="BK121"/>
  <c r="BK120"/>
  <c r="J120"/>
  <c r="J96"/>
  <c r="R122"/>
  <c r="R121"/>
  <c r="R120"/>
  <c r="BK141"/>
  <c r="J141"/>
  <c r="J99"/>
  <c r="T141"/>
  <c r="T146"/>
  <c i="13" r="P162"/>
  <c r="R183"/>
  <c r="P214"/>
  <c r="BK235"/>
  <c r="J235"/>
  <c r="J101"/>
  <c r="P276"/>
  <c r="T301"/>
  <c r="P310"/>
  <c r="BK323"/>
  <c r="J323"/>
  <c r="J105"/>
  <c r="P330"/>
  <c r="T351"/>
  <c r="P409"/>
  <c r="T416"/>
  <c r="R434"/>
  <c r="BK488"/>
  <c r="J488"/>
  <c r="J122"/>
  <c r="BK493"/>
  <c r="J493"/>
  <c r="J123"/>
  <c r="P507"/>
  <c r="T532"/>
  <c r="R565"/>
  <c r="R586"/>
  <c r="R629"/>
  <c r="R654"/>
  <c r="R663"/>
  <c r="BK676"/>
  <c r="J676"/>
  <c r="J132"/>
  <c r="T683"/>
  <c r="P704"/>
  <c r="R762"/>
  <c r="BK769"/>
  <c r="J769"/>
  <c r="J137"/>
  <c r="BK789"/>
  <c r="J789"/>
  <c r="J138"/>
  <c r="BK819"/>
  <c r="J819"/>
  <c r="J140"/>
  <c i="14" r="R123"/>
  <c r="R122"/>
  <c r="T147"/>
  <c r="T146"/>
  <c r="P159"/>
  <c i="2" r="BK1125"/>
  <c r="J1125"/>
  <c r="J117"/>
  <c i="4" r="BK902"/>
  <c r="J902"/>
  <c r="J101"/>
  <c i="5" r="BK335"/>
  <c r="J335"/>
  <c r="J108"/>
  <c i="6" r="BK185"/>
  <c r="J185"/>
  <c r="J102"/>
  <c r="BK254"/>
  <c r="J254"/>
  <c r="J109"/>
  <c i="10" r="BK197"/>
  <c r="J197"/>
  <c r="J105"/>
  <c i="13" r="BK406"/>
  <c r="J406"/>
  <c r="J108"/>
  <c r="BK463"/>
  <c r="J463"/>
  <c r="J113"/>
  <c i="5" r="BK316"/>
  <c r="J316"/>
  <c r="J105"/>
  <c r="BK439"/>
  <c r="J439"/>
  <c r="J112"/>
  <c i="6" r="BK257"/>
  <c r="J257"/>
  <c r="J110"/>
  <c i="13" r="BK759"/>
  <c r="J759"/>
  <c r="J135"/>
  <c r="BK816"/>
  <c r="J816"/>
  <c r="J139"/>
  <c i="2" r="BK517"/>
  <c r="J517"/>
  <c r="J103"/>
  <c r="BK1117"/>
  <c r="J1117"/>
  <c r="J116"/>
  <c i="3" r="BK515"/>
  <c r="J515"/>
  <c r="J105"/>
  <c i="5" r="BK187"/>
  <c r="J187"/>
  <c r="J101"/>
  <c i="10" r="BK128"/>
  <c r="J128"/>
  <c r="J98"/>
  <c i="13" r="BK461"/>
  <c r="J461"/>
  <c r="J112"/>
  <c i="3" r="BK671"/>
  <c r="J671"/>
  <c r="J114"/>
  <c i="6" r="BK156"/>
  <c r="J156"/>
  <c r="J99"/>
  <c r="BK188"/>
  <c r="J188"/>
  <c r="J103"/>
  <c i="9" r="BK161"/>
  <c r="J161"/>
  <c r="J100"/>
  <c i="10" r="BK131"/>
  <c r="J131"/>
  <c r="J99"/>
  <c i="13" r="BK467"/>
  <c r="J467"/>
  <c r="J115"/>
  <c r="BK470"/>
  <c r="J470"/>
  <c r="J116"/>
  <c r="BK473"/>
  <c r="J473"/>
  <c r="J117"/>
  <c r="BK476"/>
  <c r="J476"/>
  <c r="J118"/>
  <c r="BK479"/>
  <c r="J479"/>
  <c r="J119"/>
  <c r="BK482"/>
  <c r="J482"/>
  <c r="J120"/>
  <c r="BK485"/>
  <c r="J485"/>
  <c r="J121"/>
  <c i="14" r="E85"/>
  <c r="BE134"/>
  <c r="BE156"/>
  <c r="BE171"/>
  <c r="BE174"/>
  <c r="BE177"/>
  <c r="J89"/>
  <c r="F91"/>
  <c r="F92"/>
  <c r="J117"/>
  <c r="J118"/>
  <c r="BE128"/>
  <c r="BE140"/>
  <c r="BE148"/>
  <c r="BE150"/>
  <c r="BE153"/>
  <c r="BE162"/>
  <c r="BE165"/>
  <c r="BE189"/>
  <c r="BE192"/>
  <c r="BE124"/>
  <c r="BE131"/>
  <c r="BE137"/>
  <c r="BE143"/>
  <c r="BE160"/>
  <c r="BE168"/>
  <c r="BE180"/>
  <c r="BE183"/>
  <c r="BE186"/>
  <c i="12" r="J121"/>
  <c r="J97"/>
  <c r="J122"/>
  <c r="J98"/>
  <c i="13" r="F91"/>
  <c r="J92"/>
  <c r="BE179"/>
  <c r="BE186"/>
  <c r="BE219"/>
  <c r="BE223"/>
  <c r="BE225"/>
  <c r="BE231"/>
  <c r="BE238"/>
  <c r="BE250"/>
  <c r="BE283"/>
  <c r="BE287"/>
  <c r="BE291"/>
  <c r="BE295"/>
  <c r="BE319"/>
  <c r="BE339"/>
  <c r="BE345"/>
  <c r="BE352"/>
  <c r="BE354"/>
  <c r="BE362"/>
  <c r="BE364"/>
  <c r="BE368"/>
  <c r="BE374"/>
  <c r="BE378"/>
  <c r="BE382"/>
  <c r="BE388"/>
  <c r="BE396"/>
  <c r="BE400"/>
  <c r="BE417"/>
  <c r="BE419"/>
  <c r="BE425"/>
  <c r="BE477"/>
  <c r="BE491"/>
  <c r="BE516"/>
  <c r="BE524"/>
  <c r="BE537"/>
  <c r="BE541"/>
  <c r="BE543"/>
  <c r="BE549"/>
  <c r="BE551"/>
  <c r="BE570"/>
  <c r="BE572"/>
  <c r="BE576"/>
  <c r="BE582"/>
  <c r="BE589"/>
  <c r="BE593"/>
  <c r="BE601"/>
  <c r="BE603"/>
  <c r="BE611"/>
  <c r="BE623"/>
  <c r="BE625"/>
  <c r="BE636"/>
  <c r="BE672"/>
  <c r="BE679"/>
  <c r="BE690"/>
  <c r="BE713"/>
  <c r="BE717"/>
  <c r="BE723"/>
  <c r="BE729"/>
  <c r="BE735"/>
  <c r="BE739"/>
  <c r="BE745"/>
  <c r="BE747"/>
  <c r="BE753"/>
  <c r="BE772"/>
  <c r="BE776"/>
  <c r="BE780"/>
  <c r="BE782"/>
  <c r="BE786"/>
  <c r="BE790"/>
  <c r="BE792"/>
  <c r="BE796"/>
  <c r="BE810"/>
  <c r="BE812"/>
  <c r="BE814"/>
  <c r="BE817"/>
  <c r="BE820"/>
  <c r="BE821"/>
  <c r="BE822"/>
  <c r="BE823"/>
  <c r="BE784"/>
  <c r="BE806"/>
  <c r="E85"/>
  <c r="J91"/>
  <c r="BE163"/>
  <c r="BE165"/>
  <c r="BE167"/>
  <c r="BE169"/>
  <c r="BE171"/>
  <c r="BE181"/>
  <c r="BE188"/>
  <c r="BE198"/>
  <c r="BE200"/>
  <c r="BE204"/>
  <c r="BE208"/>
  <c r="BE217"/>
  <c r="BE229"/>
  <c r="BE244"/>
  <c r="BE254"/>
  <c r="BE256"/>
  <c r="BE262"/>
  <c r="BE264"/>
  <c r="BE268"/>
  <c r="BE270"/>
  <c r="BE272"/>
  <c r="BE274"/>
  <c r="BE277"/>
  <c r="BE281"/>
  <c r="BE297"/>
  <c r="BE302"/>
  <c r="BE304"/>
  <c r="BE308"/>
  <c r="BE311"/>
  <c r="BE315"/>
  <c r="BE317"/>
  <c r="BE324"/>
  <c r="BE326"/>
  <c r="BE328"/>
  <c r="BE331"/>
  <c r="BE335"/>
  <c r="BE337"/>
  <c r="BE343"/>
  <c r="BE349"/>
  <c r="BE358"/>
  <c r="BE360"/>
  <c r="BE366"/>
  <c r="BE386"/>
  <c r="BE390"/>
  <c r="BE394"/>
  <c r="BE398"/>
  <c r="BE404"/>
  <c r="BE412"/>
  <c r="BE421"/>
  <c r="BE429"/>
  <c r="BE431"/>
  <c r="BE433"/>
  <c r="BE437"/>
  <c r="BE439"/>
  <c r="BE443"/>
  <c r="BE447"/>
  <c r="BE451"/>
  <c r="BE457"/>
  <c r="BE462"/>
  <c r="BE468"/>
  <c r="BE474"/>
  <c r="BE480"/>
  <c r="BE489"/>
  <c r="BE496"/>
  <c r="BE498"/>
  <c r="BE500"/>
  <c r="BE508"/>
  <c r="BE518"/>
  <c r="BE520"/>
  <c r="BE528"/>
  <c r="BE533"/>
  <c r="BE535"/>
  <c r="BE555"/>
  <c r="BE563"/>
  <c r="BE580"/>
  <c r="BE591"/>
  <c r="BE595"/>
  <c r="BE605"/>
  <c r="BE607"/>
  <c r="BE609"/>
  <c r="BE615"/>
  <c r="BE617"/>
  <c r="BE621"/>
  <c r="BE627"/>
  <c r="BE632"/>
  <c r="BE634"/>
  <c r="BE638"/>
  <c r="BE644"/>
  <c r="BE648"/>
  <c r="BE659"/>
  <c r="BE666"/>
  <c r="BE668"/>
  <c r="BE688"/>
  <c r="BE692"/>
  <c r="BE694"/>
  <c r="BE696"/>
  <c r="BE698"/>
  <c r="BE700"/>
  <c r="BE705"/>
  <c r="BE709"/>
  <c r="BE711"/>
  <c r="BE721"/>
  <c r="BE725"/>
  <c r="BE727"/>
  <c r="BE737"/>
  <c r="BE751"/>
  <c r="BE757"/>
  <c r="BE765"/>
  <c r="BE770"/>
  <c r="BE788"/>
  <c r="BE800"/>
  <c r="BE802"/>
  <c r="BE808"/>
  <c r="J89"/>
  <c r="F92"/>
  <c r="BE173"/>
  <c r="BE175"/>
  <c r="BE177"/>
  <c r="BE184"/>
  <c r="BE190"/>
  <c r="BE192"/>
  <c r="BE194"/>
  <c r="BE196"/>
  <c r="BE202"/>
  <c r="BE206"/>
  <c r="BE210"/>
  <c r="BE212"/>
  <c r="BE215"/>
  <c r="BE221"/>
  <c r="BE227"/>
  <c r="BE233"/>
  <c r="BE236"/>
  <c r="BE240"/>
  <c r="BE242"/>
  <c r="BE246"/>
  <c r="BE248"/>
  <c r="BE252"/>
  <c r="BE258"/>
  <c r="BE260"/>
  <c r="BE266"/>
  <c r="BE279"/>
  <c r="BE285"/>
  <c r="BE289"/>
  <c r="BE293"/>
  <c r="BE299"/>
  <c r="BE306"/>
  <c r="BE313"/>
  <c r="BE321"/>
  <c r="BE333"/>
  <c r="BE341"/>
  <c r="BE347"/>
  <c r="BE356"/>
  <c r="BE370"/>
  <c r="BE372"/>
  <c r="BE376"/>
  <c r="BE380"/>
  <c r="BE384"/>
  <c r="BE392"/>
  <c r="BE402"/>
  <c r="BE407"/>
  <c r="BE410"/>
  <c r="BE414"/>
  <c r="BE423"/>
  <c r="BE427"/>
  <c r="BE435"/>
  <c r="BE441"/>
  <c r="BE445"/>
  <c r="BE449"/>
  <c r="BE453"/>
  <c r="BE455"/>
  <c r="BE459"/>
  <c r="BE464"/>
  <c r="BE471"/>
  <c r="BE483"/>
  <c r="BE486"/>
  <c r="BE494"/>
  <c r="BE502"/>
  <c r="BE504"/>
  <c r="BE510"/>
  <c r="BE512"/>
  <c r="BE514"/>
  <c r="BE522"/>
  <c r="BE526"/>
  <c r="BE530"/>
  <c r="BE539"/>
  <c r="BE545"/>
  <c r="BE547"/>
  <c r="BE553"/>
  <c r="BE557"/>
  <c r="BE559"/>
  <c r="BE561"/>
  <c r="BE566"/>
  <c r="BE568"/>
  <c r="BE574"/>
  <c r="BE578"/>
  <c r="BE584"/>
  <c r="BE587"/>
  <c r="BE597"/>
  <c r="BE599"/>
  <c r="BE613"/>
  <c r="BE619"/>
  <c r="BE630"/>
  <c r="BE640"/>
  <c r="BE642"/>
  <c r="BE646"/>
  <c r="BE650"/>
  <c r="BE652"/>
  <c r="BE655"/>
  <c r="BE657"/>
  <c r="BE661"/>
  <c r="BE664"/>
  <c r="BE670"/>
  <c r="BE674"/>
  <c r="BE677"/>
  <c r="BE681"/>
  <c r="BE684"/>
  <c r="BE686"/>
  <c r="BE702"/>
  <c r="BE707"/>
  <c r="BE715"/>
  <c r="BE719"/>
  <c r="BE731"/>
  <c r="BE733"/>
  <c r="BE741"/>
  <c r="BE743"/>
  <c r="BE749"/>
  <c r="BE755"/>
  <c r="BE760"/>
  <c r="BE763"/>
  <c r="BE767"/>
  <c r="BE774"/>
  <c r="BE778"/>
  <c r="BE794"/>
  <c r="BE798"/>
  <c r="BE804"/>
  <c i="11" r="J124"/>
  <c r="J98"/>
  <c i="12" r="J89"/>
  <c r="J91"/>
  <c r="J92"/>
  <c r="E110"/>
  <c r="F117"/>
  <c r="BE123"/>
  <c r="BE127"/>
  <c r="BE129"/>
  <c r="BE133"/>
  <c r="BE137"/>
  <c r="BE144"/>
  <c r="BE151"/>
  <c r="BE153"/>
  <c r="BE155"/>
  <c r="BE167"/>
  <c r="BE171"/>
  <c r="BE157"/>
  <c r="BE159"/>
  <c r="BE163"/>
  <c r="BE165"/>
  <c r="F91"/>
  <c r="BE125"/>
  <c r="BE131"/>
  <c r="BE135"/>
  <c r="BE139"/>
  <c r="BE142"/>
  <c r="BE147"/>
  <c r="BE149"/>
  <c r="BE161"/>
  <c r="BE169"/>
  <c i="11" r="F92"/>
  <c r="BE127"/>
  <c r="BE131"/>
  <c r="BE147"/>
  <c r="BE159"/>
  <c r="BE165"/>
  <c r="BE171"/>
  <c r="BE185"/>
  <c r="BE189"/>
  <c r="BE199"/>
  <c r="BE206"/>
  <c r="BE212"/>
  <c r="BE216"/>
  <c r="BE222"/>
  <c r="BE225"/>
  <c r="BE236"/>
  <c r="BE249"/>
  <c r="BE258"/>
  <c r="BE261"/>
  <c r="BE271"/>
  <c r="J89"/>
  <c r="J92"/>
  <c r="J118"/>
  <c r="BE129"/>
  <c r="BE133"/>
  <c r="BE135"/>
  <c r="BE139"/>
  <c r="BE145"/>
  <c r="BE155"/>
  <c r="BE157"/>
  <c r="BE173"/>
  <c r="BE175"/>
  <c r="BE177"/>
  <c r="BE179"/>
  <c r="BE227"/>
  <c r="BE234"/>
  <c r="BE238"/>
  <c r="BE245"/>
  <c r="BE259"/>
  <c r="BE260"/>
  <c r="BE262"/>
  <c r="BE264"/>
  <c r="BE266"/>
  <c r="BE268"/>
  <c r="F118"/>
  <c r="BE125"/>
  <c r="BE137"/>
  <c r="BE143"/>
  <c r="BE149"/>
  <c r="BE167"/>
  <c r="BE169"/>
  <c r="BE187"/>
  <c r="BE191"/>
  <c r="BE193"/>
  <c r="BE195"/>
  <c r="BE197"/>
  <c r="BE201"/>
  <c r="BE204"/>
  <c r="BE218"/>
  <c r="BE230"/>
  <c r="BE232"/>
  <c r="BE247"/>
  <c r="BE254"/>
  <c r="BE263"/>
  <c r="BE270"/>
  <c r="E85"/>
  <c r="BE141"/>
  <c r="BE151"/>
  <c r="BE153"/>
  <c r="BE161"/>
  <c r="BE163"/>
  <c r="BE181"/>
  <c r="BE183"/>
  <c r="BE208"/>
  <c r="BE210"/>
  <c r="BE214"/>
  <c r="BE220"/>
  <c r="BE240"/>
  <c r="BE243"/>
  <c r="BE251"/>
  <c r="BE257"/>
  <c r="BE265"/>
  <c r="BE267"/>
  <c r="BE269"/>
  <c i="10" r="J91"/>
  <c r="E116"/>
  <c r="J120"/>
  <c r="F123"/>
  <c r="BE143"/>
  <c r="BE152"/>
  <c r="BE156"/>
  <c r="BE167"/>
  <c r="BE179"/>
  <c r="BE183"/>
  <c r="BE189"/>
  <c r="BE205"/>
  <c r="F91"/>
  <c r="BE138"/>
  <c r="BE141"/>
  <c r="BE158"/>
  <c r="BE160"/>
  <c r="BE175"/>
  <c r="BE191"/>
  <c r="BE201"/>
  <c r="BE203"/>
  <c r="J92"/>
  <c r="BE129"/>
  <c r="BE132"/>
  <c r="BE136"/>
  <c r="BE145"/>
  <c r="BE147"/>
  <c r="BE149"/>
  <c r="BE154"/>
  <c r="BE162"/>
  <c r="BE165"/>
  <c r="BE169"/>
  <c r="BE171"/>
  <c r="BE173"/>
  <c r="BE177"/>
  <c r="BE181"/>
  <c r="BE185"/>
  <c r="BE187"/>
  <c r="BE193"/>
  <c r="BE195"/>
  <c r="BE198"/>
  <c i="9" r="E85"/>
  <c r="F91"/>
  <c r="J92"/>
  <c i="8" r="BK127"/>
  <c r="J127"/>
  <c r="J97"/>
  <c i="9" r="J89"/>
  <c r="F92"/>
  <c r="J117"/>
  <c r="BE123"/>
  <c r="BE125"/>
  <c r="BE127"/>
  <c r="BE129"/>
  <c r="BE131"/>
  <c r="BE133"/>
  <c r="BE135"/>
  <c r="BE138"/>
  <c r="BE152"/>
  <c r="BE140"/>
  <c r="BE142"/>
  <c r="BE144"/>
  <c r="BE146"/>
  <c r="BE148"/>
  <c r="BE150"/>
  <c r="BE155"/>
  <c r="BE157"/>
  <c r="BE159"/>
  <c r="BE162"/>
  <c r="BE165"/>
  <c r="BE167"/>
  <c i="8" r="E85"/>
  <c r="J89"/>
  <c r="F92"/>
  <c r="BE129"/>
  <c r="BE139"/>
  <c r="BE148"/>
  <c r="BE157"/>
  <c r="BE189"/>
  <c r="BE197"/>
  <c r="BE214"/>
  <c r="F91"/>
  <c r="J122"/>
  <c r="BE133"/>
  <c r="BE141"/>
  <c r="BE144"/>
  <c r="BE150"/>
  <c r="BE166"/>
  <c r="BE170"/>
  <c r="BE178"/>
  <c r="BE180"/>
  <c r="BE182"/>
  <c r="BE204"/>
  <c r="BE223"/>
  <c r="BE131"/>
  <c r="BE135"/>
  <c r="BE137"/>
  <c r="BE146"/>
  <c r="BE155"/>
  <c r="BE159"/>
  <c r="BE164"/>
  <c r="BE172"/>
  <c r="BE174"/>
  <c r="BE176"/>
  <c r="BE184"/>
  <c r="BE187"/>
  <c r="BE191"/>
  <c r="BE193"/>
  <c r="BE195"/>
  <c r="BE206"/>
  <c r="BE210"/>
  <c r="BE212"/>
  <c r="BE216"/>
  <c r="J92"/>
  <c r="BE153"/>
  <c r="BE161"/>
  <c r="BE199"/>
  <c r="BE202"/>
  <c r="BE208"/>
  <c r="BE219"/>
  <c r="BE221"/>
  <c i="6" r="J205"/>
  <c r="J106"/>
  <c i="7" r="E85"/>
  <c r="F91"/>
  <c r="J92"/>
  <c r="J118"/>
  <c r="BE127"/>
  <c r="BE143"/>
  <c r="BE178"/>
  <c r="BE183"/>
  <c r="BE185"/>
  <c r="BE187"/>
  <c r="BE193"/>
  <c r="BE197"/>
  <c r="BE203"/>
  <c r="BE213"/>
  <c r="BE219"/>
  <c r="BE225"/>
  <c r="BE253"/>
  <c r="BE255"/>
  <c r="BE261"/>
  <c r="F121"/>
  <c r="BE129"/>
  <c r="BE131"/>
  <c r="BE137"/>
  <c r="BE149"/>
  <c r="BE151"/>
  <c r="BE157"/>
  <c r="BE159"/>
  <c r="BE161"/>
  <c r="BE166"/>
  <c r="BE172"/>
  <c r="BE174"/>
  <c r="BE176"/>
  <c r="BE201"/>
  <c r="BE207"/>
  <c r="BE221"/>
  <c r="BE228"/>
  <c r="BE230"/>
  <c r="BE232"/>
  <c r="BE244"/>
  <c r="BE247"/>
  <c r="BE251"/>
  <c r="BE257"/>
  <c r="J91"/>
  <c r="BE135"/>
  <c r="BE139"/>
  <c r="BE141"/>
  <c r="BE153"/>
  <c r="BE155"/>
  <c r="BE170"/>
  <c r="BE191"/>
  <c r="BE205"/>
  <c r="BE209"/>
  <c r="BE211"/>
  <c r="BE223"/>
  <c r="BE240"/>
  <c r="BE249"/>
  <c r="BE133"/>
  <c r="BE145"/>
  <c r="BE147"/>
  <c r="BE164"/>
  <c r="BE168"/>
  <c r="BE180"/>
  <c r="BE195"/>
  <c r="BE199"/>
  <c r="BE215"/>
  <c r="BE217"/>
  <c r="BE234"/>
  <c r="BE236"/>
  <c r="BE238"/>
  <c r="BE242"/>
  <c r="BE259"/>
  <c r="BE263"/>
  <c i="6" r="E85"/>
  <c r="J91"/>
  <c r="F92"/>
  <c r="J125"/>
  <c r="BE140"/>
  <c r="BE142"/>
  <c r="BE146"/>
  <c r="BE152"/>
  <c r="BE154"/>
  <c r="BE162"/>
  <c r="BE168"/>
  <c r="BE179"/>
  <c r="BE181"/>
  <c r="BE183"/>
  <c r="BE194"/>
  <c r="BE200"/>
  <c r="BE206"/>
  <c r="BE208"/>
  <c r="BE212"/>
  <c r="BE216"/>
  <c r="BE220"/>
  <c r="BE224"/>
  <c r="BE226"/>
  <c r="BE229"/>
  <c r="BE231"/>
  <c r="BE233"/>
  <c r="BE237"/>
  <c r="BE241"/>
  <c r="BE243"/>
  <c r="BE250"/>
  <c r="BE252"/>
  <c r="BE255"/>
  <c r="BE267"/>
  <c r="BE271"/>
  <c r="BE275"/>
  <c r="BE277"/>
  <c r="BE283"/>
  <c r="BE285"/>
  <c r="BE289"/>
  <c r="BE291"/>
  <c r="F91"/>
  <c r="J92"/>
  <c r="BE134"/>
  <c r="BE136"/>
  <c r="BE138"/>
  <c r="BE144"/>
  <c r="BE148"/>
  <c r="BE150"/>
  <c r="BE157"/>
  <c r="BE160"/>
  <c r="BE164"/>
  <c r="BE166"/>
  <c r="BE170"/>
  <c r="BE172"/>
  <c r="BE174"/>
  <c r="BE177"/>
  <c r="BE186"/>
  <c r="BE189"/>
  <c r="BE192"/>
  <c r="BE196"/>
  <c r="BE198"/>
  <c r="BE202"/>
  <c r="BE210"/>
  <c r="BE214"/>
  <c r="BE218"/>
  <c r="BE222"/>
  <c r="BE235"/>
  <c r="BE239"/>
  <c r="BE246"/>
  <c r="BE248"/>
  <c r="BE258"/>
  <c r="BE261"/>
  <c r="BE263"/>
  <c r="BE265"/>
  <c r="BE269"/>
  <c r="BE273"/>
  <c r="BE279"/>
  <c r="BE281"/>
  <c r="BE287"/>
  <c i="4" r="BK124"/>
  <c r="BK123"/>
  <c r="J123"/>
  <c r="J96"/>
  <c i="5" r="E85"/>
  <c r="J91"/>
  <c r="J126"/>
  <c r="F129"/>
  <c r="BE135"/>
  <c r="BE140"/>
  <c r="BE150"/>
  <c r="BE161"/>
  <c r="BE164"/>
  <c r="BE167"/>
  <c r="BE192"/>
  <c r="BE197"/>
  <c r="BE204"/>
  <c r="BE308"/>
  <c r="BE311"/>
  <c r="BE327"/>
  <c r="BE333"/>
  <c r="BE355"/>
  <c r="BE361"/>
  <c r="BE367"/>
  <c r="BE376"/>
  <c r="BE391"/>
  <c r="BE394"/>
  <c r="BE437"/>
  <c r="BE440"/>
  <c i="4" r="J906"/>
  <c r="J103"/>
  <c i="5" r="F91"/>
  <c r="J92"/>
  <c r="BE143"/>
  <c r="BE146"/>
  <c r="BE155"/>
  <c r="BE158"/>
  <c r="BE170"/>
  <c r="BE173"/>
  <c r="BE178"/>
  <c r="BE188"/>
  <c r="BE208"/>
  <c r="BE228"/>
  <c r="BE232"/>
  <c r="BE248"/>
  <c r="BE253"/>
  <c r="BE262"/>
  <c r="BE266"/>
  <c r="BE279"/>
  <c r="BE300"/>
  <c r="BE302"/>
  <c r="BE314"/>
  <c r="BE317"/>
  <c r="BE330"/>
  <c r="BE340"/>
  <c r="BE343"/>
  <c r="BE351"/>
  <c r="BE364"/>
  <c r="BE370"/>
  <c r="BE373"/>
  <c r="BE379"/>
  <c r="BE385"/>
  <c r="BE388"/>
  <c r="BE400"/>
  <c r="BE405"/>
  <c r="BE427"/>
  <c r="BE218"/>
  <c r="BE244"/>
  <c r="BE257"/>
  <c r="BE269"/>
  <c r="BE272"/>
  <c r="BE283"/>
  <c r="BE298"/>
  <c r="BE305"/>
  <c r="BE321"/>
  <c r="BE324"/>
  <c r="BE336"/>
  <c r="BE347"/>
  <c r="BE358"/>
  <c r="BE382"/>
  <c r="BE397"/>
  <c r="BE402"/>
  <c r="BE416"/>
  <c r="BE446"/>
  <c i="4" r="BE896"/>
  <c r="BE899"/>
  <c r="BE928"/>
  <c r="BE932"/>
  <c r="E85"/>
  <c r="F91"/>
  <c r="J92"/>
  <c r="BE126"/>
  <c r="BE141"/>
  <c r="BE261"/>
  <c r="BE459"/>
  <c r="BE623"/>
  <c r="BE642"/>
  <c r="BE802"/>
  <c r="BE811"/>
  <c r="BE849"/>
  <c r="BE862"/>
  <c r="BE907"/>
  <c r="J91"/>
  <c r="BE131"/>
  <c r="BE136"/>
  <c r="BE146"/>
  <c r="BE151"/>
  <c r="BE201"/>
  <c r="BE228"/>
  <c r="BE242"/>
  <c r="BE271"/>
  <c r="BE285"/>
  <c r="BE300"/>
  <c r="BE357"/>
  <c r="BE383"/>
  <c r="BE397"/>
  <c r="BE406"/>
  <c r="BE446"/>
  <c r="BE462"/>
  <c r="BE680"/>
  <c r="BE685"/>
  <c r="BE712"/>
  <c r="BE821"/>
  <c r="BE830"/>
  <c r="BE858"/>
  <c r="BE891"/>
  <c r="BE903"/>
  <c r="BE924"/>
  <c r="J89"/>
  <c r="F92"/>
  <c r="BE205"/>
  <c r="BE256"/>
  <c r="BE266"/>
  <c r="BE319"/>
  <c r="BE412"/>
  <c r="BE536"/>
  <c r="BE560"/>
  <c r="BE583"/>
  <c r="BE601"/>
  <c r="BE690"/>
  <c r="BE741"/>
  <c r="BE839"/>
  <c r="BE869"/>
  <c r="BE877"/>
  <c r="BE884"/>
  <c r="BE889"/>
  <c r="BE893"/>
  <c i="2" r="J139"/>
  <c r="J98"/>
  <c i="3" r="J89"/>
  <c r="J91"/>
  <c r="E124"/>
  <c r="BE137"/>
  <c r="BE146"/>
  <c r="BE156"/>
  <c r="BE160"/>
  <c r="BE167"/>
  <c r="BE187"/>
  <c r="BE202"/>
  <c r="BE208"/>
  <c r="BE210"/>
  <c r="BE215"/>
  <c r="BE251"/>
  <c r="BE257"/>
  <c r="BE261"/>
  <c r="BE266"/>
  <c r="BE284"/>
  <c r="BE302"/>
  <c r="BE333"/>
  <c r="BE350"/>
  <c r="BE365"/>
  <c r="BE373"/>
  <c r="BE416"/>
  <c r="BE421"/>
  <c r="BE430"/>
  <c r="BE433"/>
  <c r="BE457"/>
  <c r="BE468"/>
  <c r="BE477"/>
  <c r="BE495"/>
  <c r="BE497"/>
  <c r="BE503"/>
  <c r="BE512"/>
  <c r="BE525"/>
  <c r="BE544"/>
  <c r="BE555"/>
  <c r="BE558"/>
  <c r="BE568"/>
  <c r="BE571"/>
  <c r="BE608"/>
  <c r="BE634"/>
  <c r="BE642"/>
  <c r="BE649"/>
  <c r="BE664"/>
  <c r="BE672"/>
  <c r="F91"/>
  <c r="J92"/>
  <c r="F131"/>
  <c r="BE141"/>
  <c r="BE150"/>
  <c r="BE153"/>
  <c r="BE171"/>
  <c r="BE184"/>
  <c r="BE190"/>
  <c r="BE193"/>
  <c r="BE212"/>
  <c r="BE226"/>
  <c r="BE248"/>
  <c r="BE272"/>
  <c r="BE277"/>
  <c r="BE290"/>
  <c r="BE293"/>
  <c r="BE309"/>
  <c r="BE315"/>
  <c r="BE328"/>
  <c r="BE343"/>
  <c r="BE368"/>
  <c r="BE395"/>
  <c r="BE400"/>
  <c r="BE405"/>
  <c r="BE411"/>
  <c r="BE418"/>
  <c r="BE445"/>
  <c r="BE474"/>
  <c r="BE479"/>
  <c r="BE485"/>
  <c r="BE500"/>
  <c r="BE506"/>
  <c r="BE520"/>
  <c r="BE528"/>
  <c r="BE536"/>
  <c r="BE541"/>
  <c r="BE552"/>
  <c r="BE574"/>
  <c r="BE579"/>
  <c r="BE585"/>
  <c r="BE596"/>
  <c r="BE620"/>
  <c r="BE164"/>
  <c r="BE175"/>
  <c r="BE180"/>
  <c r="BE196"/>
  <c r="BE199"/>
  <c r="BE205"/>
  <c r="BE237"/>
  <c r="BE297"/>
  <c r="BE323"/>
  <c r="BE337"/>
  <c r="BE355"/>
  <c r="BE360"/>
  <c r="BE377"/>
  <c r="BE380"/>
  <c r="BE384"/>
  <c r="BE389"/>
  <c r="BE423"/>
  <c r="BE436"/>
  <c r="BE442"/>
  <c r="BE451"/>
  <c r="BE462"/>
  <c r="BE493"/>
  <c r="BE509"/>
  <c r="BE516"/>
  <c r="BE533"/>
  <c r="BE549"/>
  <c r="BE560"/>
  <c r="BE563"/>
  <c r="BE565"/>
  <c r="BE577"/>
  <c r="BE582"/>
  <c r="BE631"/>
  <c r="BE654"/>
  <c r="BE657"/>
  <c i="2" r="F91"/>
  <c r="J92"/>
  <c r="F134"/>
  <c r="BE140"/>
  <c r="BE152"/>
  <c r="BE173"/>
  <c r="BE184"/>
  <c r="BE190"/>
  <c r="BE193"/>
  <c r="BE199"/>
  <c r="BE202"/>
  <c r="BE208"/>
  <c r="BE211"/>
  <c r="BE227"/>
  <c r="BE239"/>
  <c r="BE244"/>
  <c r="BE251"/>
  <c r="BE258"/>
  <c r="BE265"/>
  <c r="BE274"/>
  <c r="BE280"/>
  <c r="BE283"/>
  <c r="BE311"/>
  <c r="BE339"/>
  <c r="BE343"/>
  <c r="BE348"/>
  <c r="BE378"/>
  <c r="BE409"/>
  <c r="BE448"/>
  <c r="BE478"/>
  <c r="BE490"/>
  <c r="BE503"/>
  <c r="BE505"/>
  <c r="BE508"/>
  <c r="BE511"/>
  <c r="BE522"/>
  <c r="BE543"/>
  <c r="BE568"/>
  <c r="BE573"/>
  <c r="BE583"/>
  <c r="BE592"/>
  <c r="BE606"/>
  <c r="BE609"/>
  <c r="BE623"/>
  <c r="BE644"/>
  <c r="BE647"/>
  <c r="BE666"/>
  <c r="BE683"/>
  <c r="BE694"/>
  <c r="BE702"/>
  <c r="BE706"/>
  <c r="BE717"/>
  <c r="BE720"/>
  <c r="BE776"/>
  <c r="BE808"/>
  <c r="BE819"/>
  <c r="BE825"/>
  <c r="BE849"/>
  <c r="BE852"/>
  <c r="BE855"/>
  <c r="BE860"/>
  <c r="BE866"/>
  <c r="BE870"/>
  <c r="BE891"/>
  <c r="BE896"/>
  <c r="BE904"/>
  <c r="BE906"/>
  <c r="BE909"/>
  <c r="BE912"/>
  <c r="BE915"/>
  <c r="BE918"/>
  <c r="BE921"/>
  <c r="BE924"/>
  <c r="BE927"/>
  <c r="BE930"/>
  <c r="BE933"/>
  <c r="BE935"/>
  <c r="BE937"/>
  <c r="BE941"/>
  <c r="BE949"/>
  <c r="BE952"/>
  <c r="BE964"/>
  <c r="BE967"/>
  <c r="BE970"/>
  <c r="BE973"/>
  <c r="BE979"/>
  <c r="BE985"/>
  <c r="BE988"/>
  <c r="BE1095"/>
  <c r="BE1133"/>
  <c r="E85"/>
  <c r="J91"/>
  <c r="J131"/>
  <c r="BE146"/>
  <c r="BE149"/>
  <c r="BE159"/>
  <c r="BE164"/>
  <c r="BE167"/>
  <c r="BE182"/>
  <c r="BE196"/>
  <c r="BE205"/>
  <c r="BE219"/>
  <c r="BE231"/>
  <c r="BE235"/>
  <c r="BE247"/>
  <c r="BE261"/>
  <c r="BE277"/>
  <c r="BE287"/>
  <c r="BE335"/>
  <c r="BE370"/>
  <c r="BE380"/>
  <c r="BE390"/>
  <c r="BE396"/>
  <c r="BE403"/>
  <c r="BE422"/>
  <c r="BE458"/>
  <c r="BE481"/>
  <c r="BE495"/>
  <c r="BE501"/>
  <c r="BE514"/>
  <c r="BE518"/>
  <c r="BE531"/>
  <c r="BE555"/>
  <c r="BE561"/>
  <c r="BE564"/>
  <c r="BE598"/>
  <c r="BE612"/>
  <c r="BE620"/>
  <c r="BE635"/>
  <c r="BE650"/>
  <c r="BE656"/>
  <c r="BE670"/>
  <c r="BE691"/>
  <c r="BE698"/>
  <c r="BE710"/>
  <c r="BE726"/>
  <c r="BE743"/>
  <c r="BE748"/>
  <c r="BE751"/>
  <c r="BE756"/>
  <c r="BE773"/>
  <c r="BE976"/>
  <c r="BE982"/>
  <c r="BE992"/>
  <c r="BE993"/>
  <c r="BE1002"/>
  <c r="BE1012"/>
  <c r="BE1014"/>
  <c r="BE1017"/>
  <c r="BE1020"/>
  <c r="BE1022"/>
  <c r="BE1031"/>
  <c r="BE1033"/>
  <c r="BE1035"/>
  <c r="BE1038"/>
  <c r="BE1040"/>
  <c r="BE1043"/>
  <c r="BE1046"/>
  <c r="BE1049"/>
  <c r="BE1060"/>
  <c r="BE1071"/>
  <c r="BE1085"/>
  <c r="BE1092"/>
  <c r="BE1118"/>
  <c r="BE1126"/>
  <c r="BE170"/>
  <c r="BE178"/>
  <c r="BE187"/>
  <c r="BE215"/>
  <c r="BE223"/>
  <c r="BE268"/>
  <c r="BE271"/>
  <c r="BE353"/>
  <c r="BE358"/>
  <c r="BE362"/>
  <c r="BE366"/>
  <c r="BE415"/>
  <c r="BE428"/>
  <c r="BE438"/>
  <c r="BE468"/>
  <c r="BE498"/>
  <c r="BE578"/>
  <c r="BE653"/>
  <c r="BE659"/>
  <c r="BE662"/>
  <c r="BE713"/>
  <c r="BE723"/>
  <c r="BE731"/>
  <c r="BE737"/>
  <c r="BE759"/>
  <c r="BE794"/>
  <c r="BE811"/>
  <c r="BE814"/>
  <c r="BE817"/>
  <c r="BE832"/>
  <c r="BE839"/>
  <c r="BE843"/>
  <c r="BE858"/>
  <c r="BE863"/>
  <c r="BE869"/>
  <c r="BE872"/>
  <c r="BE874"/>
  <c r="BE877"/>
  <c r="BE881"/>
  <c r="BE893"/>
  <c r="BE939"/>
  <c r="BE945"/>
  <c r="BE955"/>
  <c r="BE958"/>
  <c r="BE961"/>
  <c r="BE1081"/>
  <c r="BE1098"/>
  <c r="BE1107"/>
  <c r="BE1115"/>
  <c r="F34"/>
  <c i="1" r="BA95"/>
  <c i="3" r="F37"/>
  <c i="1" r="BD96"/>
  <c i="3" r="J34"/>
  <c i="1" r="AW96"/>
  <c i="4" r="F37"/>
  <c i="1" r="BD97"/>
  <c i="5" r="F37"/>
  <c i="1" r="BD98"/>
  <c i="5" r="F36"/>
  <c i="1" r="BC98"/>
  <c i="6" r="F37"/>
  <c i="1" r="BD99"/>
  <c i="7" r="F34"/>
  <c i="1" r="BA100"/>
  <c i="7" r="F36"/>
  <c i="1" r="BC100"/>
  <c i="9" r="F34"/>
  <c i="1" r="BA102"/>
  <c i="10" r="F35"/>
  <c i="1" r="BB103"/>
  <c i="11" r="F35"/>
  <c i="1" r="BB104"/>
  <c i="11" r="F36"/>
  <c i="1" r="BC104"/>
  <c i="13" r="F34"/>
  <c i="1" r="BA106"/>
  <c i="14" r="J34"/>
  <c i="1" r="AW107"/>
  <c i="2" r="F37"/>
  <c i="1" r="BD95"/>
  <c i="3" r="F36"/>
  <c i="1" r="BC96"/>
  <c i="4" r="J34"/>
  <c i="1" r="AW97"/>
  <c i="5" r="F34"/>
  <c i="1" r="BA98"/>
  <c i="6" r="F36"/>
  <c i="1" r="BC99"/>
  <c i="7" r="J34"/>
  <c i="1" r="AW100"/>
  <c i="8" r="F35"/>
  <c i="1" r="BB101"/>
  <c i="8" r="F36"/>
  <c i="1" r="BC101"/>
  <c i="10" r="J34"/>
  <c i="1" r="AW103"/>
  <c i="10" r="F34"/>
  <c i="1" r="BA103"/>
  <c i="11" r="J34"/>
  <c i="1" r="AW104"/>
  <c i="12" r="F36"/>
  <c i="1" r="BC105"/>
  <c i="13" r="J34"/>
  <c i="1" r="AW106"/>
  <c i="13" r="F35"/>
  <c i="1" r="BB106"/>
  <c i="2" r="F35"/>
  <c i="1" r="BB95"/>
  <c i="2" r="F36"/>
  <c i="1" r="BC95"/>
  <c i="4" r="F34"/>
  <c i="1" r="BA97"/>
  <c i="5" r="F35"/>
  <c i="1" r="BB98"/>
  <c i="6" r="F34"/>
  <c i="1" r="BA99"/>
  <c i="7" r="F37"/>
  <c i="1" r="BD100"/>
  <c i="8" r="F37"/>
  <c i="1" r="BD101"/>
  <c i="8" r="F34"/>
  <c i="1" r="BA101"/>
  <c i="9" r="F35"/>
  <c i="1" r="BB102"/>
  <c i="9" r="F36"/>
  <c i="1" r="BC102"/>
  <c i="10" r="F36"/>
  <c i="1" r="BC103"/>
  <c i="11" r="F34"/>
  <c i="1" r="BA104"/>
  <c i="12" r="F37"/>
  <c i="1" r="BD105"/>
  <c i="12" r="F34"/>
  <c i="1" r="BA105"/>
  <c i="13" r="F37"/>
  <c i="1" r="BD106"/>
  <c i="12" r="J30"/>
  <c i="14" r="F35"/>
  <c i="1" r="BB107"/>
  <c i="14" r="F37"/>
  <c i="1" r="BD107"/>
  <c i="2" r="J34"/>
  <c i="1" r="AW95"/>
  <c i="3" r="F34"/>
  <c i="1" r="BA96"/>
  <c i="3" r="F35"/>
  <c i="1" r="BB96"/>
  <c i="4" r="F35"/>
  <c i="1" r="BB97"/>
  <c i="4" r="F36"/>
  <c i="1" r="BC97"/>
  <c i="5" r="J34"/>
  <c i="1" r="AW98"/>
  <c i="6" r="F35"/>
  <c i="1" r="BB99"/>
  <c i="6" r="J34"/>
  <c i="1" r="AW99"/>
  <c i="7" r="F35"/>
  <c i="1" r="BB100"/>
  <c i="8" r="J34"/>
  <c i="1" r="AW101"/>
  <c i="9" r="J34"/>
  <c i="1" r="AW102"/>
  <c i="9" r="F37"/>
  <c i="1" r="BD102"/>
  <c i="10" r="F37"/>
  <c i="1" r="BD103"/>
  <c i="11" r="F37"/>
  <c i="1" r="BD104"/>
  <c i="12" r="J34"/>
  <c i="1" r="AW105"/>
  <c i="12" r="F35"/>
  <c i="1" r="BB105"/>
  <c i="13" r="F36"/>
  <c i="1" r="BC106"/>
  <c i="14" r="F34"/>
  <c i="1" r="BA107"/>
  <c i="14" r="F36"/>
  <c i="1" r="BC107"/>
  <c i="11" l="1" r="BK123"/>
  <c r="J123"/>
  <c r="J97"/>
  <c i="10" r="R134"/>
  <c r="R126"/>
  <c i="8" r="R127"/>
  <c i="3" r="P518"/>
  <c r="R135"/>
  <c i="14" r="R146"/>
  <c r="R121"/>
  <c i="13" r="R161"/>
  <c i="10" r="T134"/>
  <c r="T126"/>
  <c r="P134"/>
  <c r="P126"/>
  <c i="1" r="AU103"/>
  <c i="9" r="T121"/>
  <c i="4" r="R124"/>
  <c r="R123"/>
  <c i="7" r="P125"/>
  <c r="P124"/>
  <c i="1" r="AU100"/>
  <c i="13" r="R506"/>
  <c i="12" r="P121"/>
  <c r="P120"/>
  <c i="1" r="AU105"/>
  <c i="7" r="T189"/>
  <c i="2" r="R520"/>
  <c i="13" r="P506"/>
  <c i="7" r="T125"/>
  <c i="5" r="P319"/>
  <c i="14" r="T121"/>
  <c i="11" r="P123"/>
  <c r="P122"/>
  <c i="1" r="AU104"/>
  <c i="8" r="T168"/>
  <c r="T127"/>
  <c r="T126"/>
  <c i="6" r="R204"/>
  <c i="5" r="R319"/>
  <c r="R132"/>
  <c i="3" r="P135"/>
  <c r="P134"/>
  <c i="1" r="AU96"/>
  <c i="2" r="P520"/>
  <c r="T138"/>
  <c i="13" r="T506"/>
  <c i="8" r="P168"/>
  <c r="P127"/>
  <c r="P126"/>
  <c i="1" r="AU101"/>
  <c i="6" r="P204"/>
  <c r="P131"/>
  <c i="1" r="AU99"/>
  <c i="5" r="P133"/>
  <c r="P132"/>
  <c i="1" r="AU98"/>
  <c i="7" r="R124"/>
  <c i="6" r="BK204"/>
  <c i="2" r="T520"/>
  <c i="13" r="P161"/>
  <c r="P160"/>
  <c i="1" r="AU106"/>
  <c i="8" r="R168"/>
  <c i="12" r="T121"/>
  <c r="T120"/>
  <c i="3" r="T518"/>
  <c i="2" r="P138"/>
  <c r="P137"/>
  <c i="1" r="AU95"/>
  <c i="14" r="P146"/>
  <c r="P121"/>
  <c i="1" r="AU107"/>
  <c i="13" r="T161"/>
  <c r="T160"/>
  <c i="6" r="R132"/>
  <c r="R131"/>
  <c i="5" r="T319"/>
  <c i="14" r="BK146"/>
  <c r="J146"/>
  <c r="J99"/>
  <c i="11" r="R123"/>
  <c r="R122"/>
  <c i="4" r="T124"/>
  <c r="T123"/>
  <c i="2" r="BK138"/>
  <c i="9" r="R121"/>
  <c i="6" r="T132"/>
  <c r="T131"/>
  <c i="5" r="T133"/>
  <c r="T132"/>
  <c i="3" r="R518"/>
  <c r="T135"/>
  <c r="T134"/>
  <c i="2" r="R138"/>
  <c r="R137"/>
  <c r="BK520"/>
  <c r="J520"/>
  <c r="J104"/>
  <c i="3" r="BK518"/>
  <c r="J518"/>
  <c r="J106"/>
  <c i="6" r="BK132"/>
  <c r="J132"/>
  <c r="J97"/>
  <c i="10" r="BK127"/>
  <c r="J127"/>
  <c r="J97"/>
  <c r="BK134"/>
  <c r="J134"/>
  <c r="J100"/>
  <c i="14" r="BK122"/>
  <c r="BK121"/>
  <c r="J121"/>
  <c r="J147"/>
  <c r="J100"/>
  <c i="7" r="BK125"/>
  <c r="J125"/>
  <c r="J97"/>
  <c r="BK189"/>
  <c r="J189"/>
  <c r="J101"/>
  <c i="13" r="BK466"/>
  <c r="J466"/>
  <c r="J114"/>
  <c i="3" r="BK135"/>
  <c r="J135"/>
  <c r="J97"/>
  <c i="5" r="BK319"/>
  <c r="J319"/>
  <c r="J106"/>
  <c i="8" r="BK168"/>
  <c r="J168"/>
  <c r="J102"/>
  <c i="13" r="BK161"/>
  <c r="J161"/>
  <c r="J97"/>
  <c r="BK506"/>
  <c r="J506"/>
  <c r="J124"/>
  <c i="5" r="BK133"/>
  <c r="J133"/>
  <c r="J97"/>
  <c i="9" r="BK121"/>
  <c r="J121"/>
  <c r="J96"/>
  <c i="1" r="AG105"/>
  <c i="8" r="BK126"/>
  <c r="J126"/>
  <c i="4" r="J124"/>
  <c r="J97"/>
  <c i="2" r="J33"/>
  <c i="1" r="AV95"/>
  <c r="AT95"/>
  <c i="4" r="F33"/>
  <c i="1" r="AZ97"/>
  <c i="6" r="F33"/>
  <c i="1" r="AZ99"/>
  <c i="7" r="F33"/>
  <c i="1" r="AZ100"/>
  <c i="8" r="J30"/>
  <c i="1" r="AG101"/>
  <c i="9" r="F33"/>
  <c i="1" r="AZ102"/>
  <c i="9" r="J33"/>
  <c i="1" r="AV102"/>
  <c r="AT102"/>
  <c i="10" r="J33"/>
  <c i="1" r="AV103"/>
  <c r="AT103"/>
  <c i="12" r="J33"/>
  <c i="1" r="AV105"/>
  <c r="AT105"/>
  <c r="AN105"/>
  <c i="12" r="F33"/>
  <c i="1" r="AZ105"/>
  <c i="13" r="F33"/>
  <c i="1" r="AZ106"/>
  <c i="3" r="F33"/>
  <c i="1" r="AZ96"/>
  <c i="3" r="J33"/>
  <c i="1" r="AV96"/>
  <c r="AT96"/>
  <c i="4" r="J33"/>
  <c i="1" r="AV97"/>
  <c r="AT97"/>
  <c i="4" r="J30"/>
  <c i="1" r="AG97"/>
  <c i="5" r="J33"/>
  <c i="1" r="AV98"/>
  <c r="AT98"/>
  <c i="6" r="J33"/>
  <c i="1" r="AV99"/>
  <c r="AT99"/>
  <c i="8" r="J33"/>
  <c i="1" r="AV101"/>
  <c r="AT101"/>
  <c i="11" r="F33"/>
  <c i="1" r="AZ104"/>
  <c i="14" r="J33"/>
  <c i="1" r="AV107"/>
  <c r="AT107"/>
  <c r="BA94"/>
  <c r="AW94"/>
  <c r="AK30"/>
  <c i="14" r="F33"/>
  <c i="1" r="AZ107"/>
  <c r="BC94"/>
  <c r="W32"/>
  <c r="BD94"/>
  <c r="W33"/>
  <c r="BB94"/>
  <c r="AX94"/>
  <c i="14" r="J30"/>
  <c i="1" r="AG107"/>
  <c i="2" r="F33"/>
  <c i="1" r="AZ95"/>
  <c i="5" r="F33"/>
  <c i="1" r="AZ98"/>
  <c i="7" r="J33"/>
  <c i="1" r="AV100"/>
  <c r="AT100"/>
  <c i="8" r="F33"/>
  <c i="1" r="AZ101"/>
  <c i="10" r="F33"/>
  <c i="1" r="AZ103"/>
  <c i="11" r="J33"/>
  <c i="1" r="AV104"/>
  <c r="AT104"/>
  <c i="13" r="J33"/>
  <c i="1" r="AV106"/>
  <c r="AT106"/>
  <c i="6" l="1" r="BK131"/>
  <c r="J131"/>
  <c i="13" r="R160"/>
  <c i="2" r="BK137"/>
  <c r="J137"/>
  <c r="J96"/>
  <c i="7" r="T124"/>
  <c i="2" r="T137"/>
  <c i="3" r="R134"/>
  <c i="8" r="R126"/>
  <c i="11" r="BK122"/>
  <c r="J122"/>
  <c r="J96"/>
  <c i="6" r="J204"/>
  <c r="J105"/>
  <c i="3" r="BK134"/>
  <c r="J134"/>
  <c r="J96"/>
  <c i="14" r="J96"/>
  <c r="J122"/>
  <c r="J97"/>
  <c i="7" r="BK124"/>
  <c r="J124"/>
  <c r="J96"/>
  <c i="2" r="J138"/>
  <c r="J97"/>
  <c i="13" r="BK160"/>
  <c r="J160"/>
  <c i="5" r="BK132"/>
  <c r="J132"/>
  <c r="J96"/>
  <c i="10" r="BK126"/>
  <c r="J126"/>
  <c i="14" r="J39"/>
  <c i="12" r="J39"/>
  <c i="1" r="AN101"/>
  <c i="8" r="J96"/>
  <c r="J39"/>
  <c i="1" r="AN97"/>
  <c i="4" r="J39"/>
  <c i="1" r="AN107"/>
  <c i="6" r="J30"/>
  <c i="1" r="AG99"/>
  <c r="AU94"/>
  <c i="10" r="J30"/>
  <c i="1" r="AG103"/>
  <c r="W30"/>
  <c r="AY94"/>
  <c i="13" r="J30"/>
  <c i="1" r="AG106"/>
  <c r="AZ94"/>
  <c r="AV94"/>
  <c r="AK29"/>
  <c i="9" r="J30"/>
  <c i="1" r="AG102"/>
  <c r="W31"/>
  <c i="6" l="1" r="J39"/>
  <c i="10" r="J39"/>
  <c i="13" r="J39"/>
  <c i="9" r="J39"/>
  <c i="10" r="J96"/>
  <c i="6" r="J96"/>
  <c i="13" r="J96"/>
  <c i="1" r="AN102"/>
  <c r="AN103"/>
  <c r="AN99"/>
  <c r="AN106"/>
  <c i="2" r="J30"/>
  <c i="1" r="AG95"/>
  <c i="3" r="J30"/>
  <c i="1" r="AG96"/>
  <c r="AN96"/>
  <c i="7" r="J30"/>
  <c i="1" r="AG100"/>
  <c i="5" r="J30"/>
  <c i="1" r="AG98"/>
  <c i="11" r="J30"/>
  <c i="1" r="AG104"/>
  <c r="AN104"/>
  <c r="AT94"/>
  <c r="W29"/>
  <c i="11" l="1" r="J39"/>
  <c i="7" r="J39"/>
  <c i="5" r="J39"/>
  <c i="2" r="J39"/>
  <c i="3" r="J39"/>
  <c i="1" r="AN95"/>
  <c r="AN98"/>
  <c r="AN100"/>
  <c r="AG94"/>
  <c r="AK26"/>
  <c r="AK35"/>
  <c l="1" r="AN94"/>
</calcChain>
</file>

<file path=xl/sharedStrings.xml><?xml version="1.0" encoding="utf-8"?>
<sst xmlns="http://schemas.openxmlformats.org/spreadsheetml/2006/main">
  <si>
    <t>Export Komplet</t>
  </si>
  <si>
    <t/>
  </si>
  <si>
    <t>2.0</t>
  </si>
  <si>
    <t>ZAMOK</t>
  </si>
  <si>
    <t>False</t>
  </si>
  <si>
    <t>{bcbf931d-1b96-445d-80a7-7caebe22196b}</t>
  </si>
  <si>
    <t>0,01</t>
  </si>
  <si>
    <t>21</t>
  </si>
  <si>
    <t>12</t>
  </si>
  <si>
    <t>REKAPITULACE STAVBY</t>
  </si>
  <si>
    <t xml:space="preserve">v ---  níže se nacházejí doplnkové a pomocné údaje k sestavám  --- v</t>
  </si>
  <si>
    <t>Návod na vyplnění</t>
  </si>
  <si>
    <t>0,001</t>
  </si>
  <si>
    <t>Kód:</t>
  </si>
  <si>
    <t>3582g1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</si>
  <si>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</si>
  <si>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</si>
  <si>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Gymnázium Plasy - nástavba pavilonu č.1</t>
  </si>
  <si>
    <t>KSO:</t>
  </si>
  <si>
    <t>CC-CZ:</t>
  </si>
  <si>
    <t>Místo:</t>
  </si>
  <si>
    <t>obec Plasy</t>
  </si>
  <si>
    <t>Datum:</t>
  </si>
  <si>
    <t>17. 3. 2025</t>
  </si>
  <si>
    <t>Zadavatel:</t>
  </si>
  <si>
    <t>IČ:</t>
  </si>
  <si>
    <t>Gymnázium a Střední odborná škola, Plasy</t>
  </si>
  <si>
    <t>DIČ:</t>
  </si>
  <si>
    <t>Uchazeč:</t>
  </si>
  <si>
    <t>Vyplň údaj</t>
  </si>
  <si>
    <t>Projektant:</t>
  </si>
  <si>
    <t>VKV projekt s.r.o.</t>
  </si>
  <si>
    <t>True</t>
  </si>
  <si>
    <t>Zpracovatel:</t>
  </si>
  <si>
    <t xml:space="preserve"> </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</si>
  <si>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</si>
  <si>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</si>
  <si>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</si>
  <si>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</si>
  <si>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</si>
  <si>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</si>
  <si>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</si>
  <si>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</si>
  <si>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</si>
  <si>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</si>
  <si>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</si>
  <si>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</si>
  <si>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</si>
  <si>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</si>
  <si>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</si>
  <si>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</si>
  <si>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</si>
  <si>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</si>
  <si>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</si>
  <si>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</si>
  <si>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</si>
  <si>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</si>
  <si>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</si>
  <si>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</si>
  <si>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</si>
  <si>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</si>
  <si>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</si>
  <si>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</si>
  <si>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</si>
  <si>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</si>
  <si>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</si>
  <si>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</si>
  <si>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</si>
  <si>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</si>
  <si>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</si>
  <si>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</si>
  <si>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</si>
  <si>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</si>
  <si>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</si>
  <si>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</si>
  <si>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</si>
  <si>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</si>
  <si>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</si>
  <si>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</si>
  <si>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</si>
  <si>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</si>
  <si>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001</t>
  </si>
  <si>
    <t>SO 01 Gymnázium - nástavba stavební část</t>
  </si>
  <si>
    <t>STA</t>
  </si>
  <si>
    <t>1</t>
  </si>
  <si>
    <t>{7fef7965-d8bb-4b20-a59d-81a6cc2e6d7d}</t>
  </si>
  <si>
    <t>2</t>
  </si>
  <si>
    <t>002</t>
  </si>
  <si>
    <t>SO 01 Gymnázium - přístavba výtahu včetně úpravy dispozice</t>
  </si>
  <si>
    <t>{f3dd0cbe-2a75-4775-aa95-0b70cf120732}</t>
  </si>
  <si>
    <t>003</t>
  </si>
  <si>
    <t>SO 01 Gymnázium - zateplení</t>
  </si>
  <si>
    <t>{267c2456-f0ad-4e04-b811-a47e2f7b9030}</t>
  </si>
  <si>
    <t>004</t>
  </si>
  <si>
    <t xml:space="preserve">SO 01 Gymnázium - stávající část- stavební  úpravy </t>
  </si>
  <si>
    <t>{5b6e55b0-212b-4cc0-a7e8-5b409be92d83}</t>
  </si>
  <si>
    <t>011</t>
  </si>
  <si>
    <t>SO 01 Gymnázium - EPS</t>
  </si>
  <si>
    <t>{e4088ac9-ea29-461d-b547-9a23f5129911}</t>
  </si>
  <si>
    <t>012</t>
  </si>
  <si>
    <t>SO 01 Gymnázium - LAN</t>
  </si>
  <si>
    <t>{6e5e829b-3706-420a-a8ac-dfc979604741}</t>
  </si>
  <si>
    <t>013</t>
  </si>
  <si>
    <t>SO 01 Gymnázium - SLP OSTATNÍ</t>
  </si>
  <si>
    <t>{47271110-c9ef-4735-940f-db24a5138ced}</t>
  </si>
  <si>
    <t>014</t>
  </si>
  <si>
    <t>SO 01 Gymnázium - VZT</t>
  </si>
  <si>
    <t>{85bb3492-b96e-45cb-93d2-178e1b0b51da}</t>
  </si>
  <si>
    <t>015</t>
  </si>
  <si>
    <t>Gymnazium a SOŠ Plasy - ÚT</t>
  </si>
  <si>
    <t>{1189c3c7-b2ac-4116-b7e8-136c4bbaf231}</t>
  </si>
  <si>
    <t>016</t>
  </si>
  <si>
    <t>SO 01 Gymnázium - ZTI</t>
  </si>
  <si>
    <t>{a4734a9f-832c-4c05-a4e0-549df9476d17}</t>
  </si>
  <si>
    <t>017</t>
  </si>
  <si>
    <t>SO 01 Gymnázium - Likvidace dešťových vod</t>
  </si>
  <si>
    <t>{c6c60d95-2419-4420-901d-a160fe7e43a9}</t>
  </si>
  <si>
    <t>018</t>
  </si>
  <si>
    <t>SO 01 Gymnázium - Elektroinstalace</t>
  </si>
  <si>
    <t>{02ef276d-3675-445c-ae0b-b937587f25f5}</t>
  </si>
  <si>
    <t>540</t>
  </si>
  <si>
    <t>Vedlejší a ostatní náklady</t>
  </si>
  <si>
    <t>VON</t>
  </si>
  <si>
    <t>{832f5fb2-666e-46df-8dcc-a553d4df8aa9}</t>
  </si>
  <si>
    <t>KRYCÍ LIST SOUPISU PRACÍ</t>
  </si>
  <si>
    <t>Objekt:</t>
  </si>
  <si>
    <t>001 - SO 01 Gymnázium - nástavba stavební část</t>
  </si>
  <si>
    <t>REKAPITULACE ČLENĚNÍ SOUPISU PRACÍ</t>
  </si>
  <si>
    <t>Kód dílu - Popis</t>
  </si>
  <si>
    <t>Cena celkem [CZK]</t>
  </si>
  <si>
    <t>Náklady ze soupisu prací</t>
  </si>
  <si>
    <t>-1</t>
  </si>
  <si>
    <t>HSV - Práce a dodávky HSV</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</si>
  <si>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</si>
  <si>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</si>
  <si>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</si>
  <si>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</si>
  <si>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</si>
  <si>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</si>
  <si>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</si>
  <si>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712 - Povlakové krytiny</t>
  </si>
  <si>
    <t xml:space="preserve">    713 - Izolace tepelné</t>
  </si>
  <si>
    <t xml:space="preserve">    725 - Zdravotechnika - zařizovací předměty</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</si>
  <si>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</si>
  <si>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</si>
  <si>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</si>
  <si>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</si>
  <si>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</si>
  <si>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</si>
  <si>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</si>
  <si>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</si>
  <si>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</si>
  <si>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</si>
  <si>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</si>
  <si>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</si>
  <si>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</si>
  <si>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</si>
  <si>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</si>
  <si>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</si>
  <si>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</si>
  <si>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</si>
  <si>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</si>
  <si>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</si>
  <si>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</si>
  <si>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</si>
  <si>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</si>
  <si>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</si>
  <si>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</si>
  <si>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</si>
  <si>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</si>
  <si>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</si>
  <si>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</si>
  <si>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311272031</t>
  </si>
  <si>
    <t>Zdivo z pórobetonových tvárnic hladkých přes P2 do P4 přes 450 do 600 kg/m3 na tenkovrstvou maltu tl 200 mm</t>
  </si>
  <si>
    <t>m2</t>
  </si>
  <si>
    <t>CS ÚRS 2024 02</t>
  </si>
  <si>
    <t>4</t>
  </si>
  <si>
    <t>1738791591</t>
  </si>
  <si>
    <t>PP</t>
  </si>
  <si>
    <t>Zdivo z pórobetonových tvárnic na tenké maltové lože, tl. zdiva 200 mm pevnost tvárnic přes P2 do P4, objemová hmotnost přes 450 do 600 kg/m3 hladkých</t>
  </si>
  <si>
    <t>VV</t>
  </si>
  <si>
    <t>"nadezdívka věnců"</t>
  </si>
  <si>
    <t>(50,5*2-3,25*2)*0,5</t>
  </si>
  <si>
    <t>(14*2)*0,5</t>
  </si>
  <si>
    <t>Součet</t>
  </si>
  <si>
    <t>311272125</t>
  </si>
  <si>
    <t>Zdivo z pórobetonových tvárnic na pero a drážku přes P2 do P4 do 450 kg/m3 na tenkovrstvou maltu tl 250 m</t>
  </si>
  <si>
    <t>686082584</t>
  </si>
  <si>
    <t>Zdivo z pórobetonových tvárnic na tenké maltové lože, tl. zdiva 250 mm pevnost tvárnic přes P2 do P4, objemová hmotnost do 450 kg/m3 na pero a drážku</t>
  </si>
  <si>
    <t>(6,35*2+5,4*2)*3,5-(3,245*2,92+3*2,02*3)</t>
  </si>
  <si>
    <t>311272227</t>
  </si>
  <si>
    <t>Zdivo z pórobetonových tvárnic na pero a drážku přes P2 do P4 do 450 kg/m3 na tenkovrstvou maltu tl 300 m</t>
  </si>
  <si>
    <t>-1948197224</t>
  </si>
  <si>
    <t>Zdivo z pórobetonových tvárnic na tenké maltové lože, tl. zdiva 300 mm pevnost tvárnic přes P2 do P4, objemová hmotnost do 450 kg/m3 na pero a drážku</t>
  </si>
  <si>
    <t>(36,2-3,75+13*2)*3,5-(3,0*2,9*2+1,8*2,9+0,9*2*5)</t>
  </si>
  <si>
    <t>311273111</t>
  </si>
  <si>
    <t>Zdivo tepelněizolační z pórobetonových tvárnic do P2 do 400 kg/m3 U přes 0,18 do 0,22, tl zdiva 375 mm</t>
  </si>
  <si>
    <t>-717349732</t>
  </si>
  <si>
    <t>Zdivo tepelněizolační z pórobetonových tvárnic na tenkovrstvou maltu, pevnost tvárnic do P2, objemová hmotnost do 400 kg/m3,součinitel prostupu tepla U přes 0,18 do 0,22, tl. zdiva 375 mm</t>
  </si>
  <si>
    <t>(2,175*2)*3,5*2</t>
  </si>
  <si>
    <t>((4)*3,25-(2,25*1,5+2,25*1,25))*2</t>
  </si>
  <si>
    <t>(50,5*2-3,25*2)*2,5-(2,5*2*20+1,5*2,1+1*2,1+1,08*1,22)</t>
  </si>
  <si>
    <t>(14*2)*2,5-(2,25*2*7)</t>
  </si>
  <si>
    <t>5</t>
  </si>
  <si>
    <t>311273131</t>
  </si>
  <si>
    <t>Zdivo tepelněizolační z pórobetonových tvárnic do P2 do 400 kg/m3 U přes 0,14 do 0,18, tl zdiva 500 mm</t>
  </si>
  <si>
    <t>-981332949</t>
  </si>
  <si>
    <t>Zdivo tepelněizolační z pórobetonových tvárnic na tenkovrstvou maltu, pevnost tvárnic do P2, objemová hmotnost do 400 kg/m3,součinitel prostupu tepla U přes 0,14 do 0,18, tl. zdiva 500 mm</t>
  </si>
  <si>
    <t>(50,5*2-3,25*2-1,08)*1</t>
  </si>
  <si>
    <t>(14*2)*1</t>
  </si>
  <si>
    <t>6</t>
  </si>
  <si>
    <t>311273953</t>
  </si>
  <si>
    <t>Založeni pórobetonového zdiva na zakládací maltu tloušťky 250 mm</t>
  </si>
  <si>
    <t>m</t>
  </si>
  <si>
    <t>-888208133</t>
  </si>
  <si>
    <t>Založení pórobetonového zdiva na zakládací maltu, tlouštky zdiva 250 mm</t>
  </si>
  <si>
    <t>3,1*2+3,35*2</t>
  </si>
  <si>
    <t>7</t>
  </si>
  <si>
    <t>311273955</t>
  </si>
  <si>
    <t>Založeni pórobetonového zdiva na zakládací maltu tloušťky 300 mm</t>
  </si>
  <si>
    <t>-1118506379</t>
  </si>
  <si>
    <t>Založení pórobetonového zdiva na zakládací maltu, tlouštky zdiva 300 mm</t>
  </si>
  <si>
    <t>(36,2-3,75+10*2)</t>
  </si>
  <si>
    <t>8</t>
  </si>
  <si>
    <t>311273957</t>
  </si>
  <si>
    <t>Založeni pórobetonového zdiva na zakládací maltu tloušťky 375 mm</t>
  </si>
  <si>
    <t>CS ÚRS 2024 01</t>
  </si>
  <si>
    <t>1573935364</t>
  </si>
  <si>
    <t>Založení pórobetonového zdiva na zakládací maltu, tlouštky zdiva 375 mm</t>
  </si>
  <si>
    <t>(4+2,175*2)*2</t>
  </si>
  <si>
    <t>9</t>
  </si>
  <si>
    <t>311273961</t>
  </si>
  <si>
    <t>Založeni pórobetonového zdiva na zakládací maltu tloušťky 500 mm</t>
  </si>
  <si>
    <t>-514679536</t>
  </si>
  <si>
    <t>Založení pórobetonového zdiva na zakládací maltu, tlouštky zdiva 500 mm</t>
  </si>
  <si>
    <t>(50,5*2-3,25*2-1,08)</t>
  </si>
  <si>
    <t>(14*2)</t>
  </si>
  <si>
    <t>10</t>
  </si>
  <si>
    <t>3142311191R</t>
  </si>
  <si>
    <t xml:space="preserve">Zdivo komínů a ventilací </t>
  </si>
  <si>
    <t>m3</t>
  </si>
  <si>
    <t>258584901</t>
  </si>
  <si>
    <t>"nadezdívka komína"</t>
  </si>
  <si>
    <t>(3,75*1,375)*3,5</t>
  </si>
  <si>
    <t>11</t>
  </si>
  <si>
    <t>3163811192R</t>
  </si>
  <si>
    <t xml:space="preserve">Komínové krycí desky tl přes 80 do 100 mm z betonu tř. C 25/30  včetně vyztužení a bednění</t>
  </si>
  <si>
    <t>-1199417787</t>
  </si>
  <si>
    <t>3,95*1,575</t>
  </si>
  <si>
    <t>317141422</t>
  </si>
  <si>
    <t>Překlad plochý z pórobetonu š 125 mm dl přes 1200 do 1300 mm</t>
  </si>
  <si>
    <t>kus</t>
  </si>
  <si>
    <t>1191486828</t>
  </si>
  <si>
    <t>Překlady ploché prefabrikované z pórobetonu osazené do tenkého maltového lože, včetně slepení dvou překladů vedle sebe po celé délce boční plochy, výšky překladu do 200 mm šířky 125 mm, délky překladu přes 1200 do 1300 mm</t>
  </si>
  <si>
    <t>"P07"1*3</t>
  </si>
  <si>
    <t>13</t>
  </si>
  <si>
    <t>317141425</t>
  </si>
  <si>
    <t>Překlad plochý z pórobetonu š 125 mm dl přes 1800 do 2000 mm</t>
  </si>
  <si>
    <t>1788889998</t>
  </si>
  <si>
    <t>Překlady ploché prefabrikované z pórobetonu osazené do tenkého maltového lože, včetně slepení dvou překladů vedle sebe po celé délce boční plochy, výšky překladu do 200 mm šířky 125 mm, délky překladu přes 1800 do 2000 mm</t>
  </si>
  <si>
    <t>"P03" 1*3</t>
  </si>
  <si>
    <t>14</t>
  </si>
  <si>
    <t>317141429</t>
  </si>
  <si>
    <t>Překlad plochý z pórobetonu š 125 mm dl přes 2800 do 3000 mm</t>
  </si>
  <si>
    <t>701546380</t>
  </si>
  <si>
    <t>Překlady ploché prefabrikované z pórobetonu osazené do tenkého maltového lože, včetně slepení dvou překladů vedle sebe po celé délce boční plochy, výšky překladu do 200 mm šířky 125 mm, délky překladu přes 2800 do 3000 mm</t>
  </si>
  <si>
    <t>"P02" 3*15</t>
  </si>
  <si>
    <t>15</t>
  </si>
  <si>
    <t>317141442</t>
  </si>
  <si>
    <t>Překlad plochý z pórobetonu š 150 mm dl přes 1200 do 1300 mm</t>
  </si>
  <si>
    <t>-800067252</t>
  </si>
  <si>
    <t>Překlady ploché prefabrikované z pórobetonu osazené do tenkého maltového lože, včetně slepení dvou překladů vedle sebe po celé délce boční plochy, výšky překladu do 200 mm šířky 150 mm, délky překladu přes 1200 do 1300 mm</t>
  </si>
  <si>
    <t>"P08" 2*2</t>
  </si>
  <si>
    <t>16</t>
  </si>
  <si>
    <t>317141443</t>
  </si>
  <si>
    <t>Překlad plochý z pórobetonu š 150 mm dl přes 1300 do 1500 mm</t>
  </si>
  <si>
    <t>936907012</t>
  </si>
  <si>
    <t>Překlady ploché prefabrikované z pórobetonu osazené do tenkého maltového lože, včetně slepení dvou překladů vedle sebe po celé délce boční plochy, výšky překladu do 200 mm šířky 150 mm, délky překladu přes 1300 do 1500 mm</t>
  </si>
  <si>
    <t>"P06" 2*5</t>
  </si>
  <si>
    <t>17</t>
  </si>
  <si>
    <t>317141449</t>
  </si>
  <si>
    <t>Překlad plochý z pórobetonu š 150 mm dl přes 2800 do 3000 mm</t>
  </si>
  <si>
    <t>-1749758409</t>
  </si>
  <si>
    <t>Překlady ploché prefabrikované z pórobetonu osazené do tenkého maltového lože, včetně slepení dvou překladů vedle sebe po celé délce boční plochy, výšky překladu do 200 mm šířky 150 mm, délky překladu přes 2800 do 3000 mm</t>
  </si>
  <si>
    <t>"P01"2*12</t>
  </si>
  <si>
    <t>18</t>
  </si>
  <si>
    <t>317142442</t>
  </si>
  <si>
    <t>Překlad nenosný pórobetonový š 150 mm v do 250 mm na tenkovrstvou maltu dl přes 1000 do 1250 mm</t>
  </si>
  <si>
    <t>127440384</t>
  </si>
  <si>
    <t>Překlady nenosné z pórobetonu osazené do tenkého maltového lože, výšky do 250 mm, šířky překladu 150 mm, délky překladu přes 1000 do 1250 mm</t>
  </si>
  <si>
    <t>"P09" 2</t>
  </si>
  <si>
    <t>19</t>
  </si>
  <si>
    <t>317143442</t>
  </si>
  <si>
    <t>Překlad nosný z pórobetonu ve zdech tl 250 mm dl přes 1300 do 1500 mm</t>
  </si>
  <si>
    <t>-1210305666</t>
  </si>
  <si>
    <t>Překlady nosné z pórobetonu osazené do tenkého maltového lože, pro zdi tl. 250 mm, délky překladu přes 1300 do 1500 mm</t>
  </si>
  <si>
    <t>"P05"2</t>
  </si>
  <si>
    <t>20</t>
  </si>
  <si>
    <t>317143456</t>
  </si>
  <si>
    <t>Překlad nosný z pórobetonu ve zdech tl 300 mm dl přes přes 2400 mm</t>
  </si>
  <si>
    <t>-420495642</t>
  </si>
  <si>
    <t>Překlady nosné z pórobetonu osazené do tenkého maltového lože, pro zdi tl. 300 mm, délky překladu přes 2400 mm</t>
  </si>
  <si>
    <t>"P04" 1</t>
  </si>
  <si>
    <t>3173524191R</t>
  </si>
  <si>
    <t>Nosník TB1 včetně betonu a výztuže</t>
  </si>
  <si>
    <t>1632393356</t>
  </si>
  <si>
    <t>P</t>
  </si>
  <si>
    <t>Poznámka k položce:_x000d_
kompletní provedení včetně věncovek a bednění dle požadavku PD</t>
  </si>
  <si>
    <t>(3,7*2)</t>
  </si>
  <si>
    <t>22</t>
  </si>
  <si>
    <t>3173524192R</t>
  </si>
  <si>
    <t>Nosník TB2 včetně betonu a výztuže</t>
  </si>
  <si>
    <t>-1746327504</t>
  </si>
  <si>
    <t>(3,6)</t>
  </si>
  <si>
    <t>23</t>
  </si>
  <si>
    <t>3173524193R</t>
  </si>
  <si>
    <t>Nosník TB3 včetně betonu a výztuže</t>
  </si>
  <si>
    <t>-529803180</t>
  </si>
  <si>
    <t>(3,3)</t>
  </si>
  <si>
    <t>24</t>
  </si>
  <si>
    <t>3173524194R</t>
  </si>
  <si>
    <t>Nosník TB4 včetně betonu a výztuže</t>
  </si>
  <si>
    <t>1020572379</t>
  </si>
  <si>
    <t>(4*2)</t>
  </si>
  <si>
    <t>25</t>
  </si>
  <si>
    <t>3173524195R</t>
  </si>
  <si>
    <t>Nosník TB5 včetně betonu a výztuže</t>
  </si>
  <si>
    <t>-1466638880</t>
  </si>
  <si>
    <t>(2,75*2)</t>
  </si>
  <si>
    <t>205</t>
  </si>
  <si>
    <t>3173524196R</t>
  </si>
  <si>
    <t>Nosník TB6 včetně betonu a výztuže</t>
  </si>
  <si>
    <t>-1256848750</t>
  </si>
  <si>
    <t>(2,75)</t>
  </si>
  <si>
    <t>206</t>
  </si>
  <si>
    <t>3173524197R</t>
  </si>
  <si>
    <t>Nosník TB7 včetně betonu a výztuže</t>
  </si>
  <si>
    <t>-1140955145</t>
  </si>
  <si>
    <t>(2,5)</t>
  </si>
  <si>
    <t>26</t>
  </si>
  <si>
    <t>317941123</t>
  </si>
  <si>
    <t>Osazování ocelových válcovaných nosníků na zdivu I, IE, U, UE nebo L přes č. 14 do č. 22 nebo výšky do 220 mm</t>
  </si>
  <si>
    <t>t</t>
  </si>
  <si>
    <t>-1569128756</t>
  </si>
  <si>
    <t>Osazování ocelových válcovaných nosníků na zdivu I nebo IE nebo U nebo UE nebo L č. 14 až 22 nebo výšky do 220 mm</t>
  </si>
  <si>
    <t>"Z1" 0,35072</t>
  </si>
  <si>
    <t>"Z9"0,44749</t>
  </si>
  <si>
    <t>27</t>
  </si>
  <si>
    <t>M</t>
  </si>
  <si>
    <t>13010978</t>
  </si>
  <si>
    <t>ocel profilová jakost S235JR (11 375) průřez HEB 180</t>
  </si>
  <si>
    <t>779194346</t>
  </si>
  <si>
    <t>0,351*1,1 'Přepočtené koeficientem množství</t>
  </si>
  <si>
    <t>28</t>
  </si>
  <si>
    <t>13010980</t>
  </si>
  <si>
    <t>ocel profilová jakost S235JR (11 375) průřez HEB 200</t>
  </si>
  <si>
    <t>1145921637</t>
  </si>
  <si>
    <t>0,447*1,1 'Přepočtené koeficientem množství</t>
  </si>
  <si>
    <t>29</t>
  </si>
  <si>
    <t>342272245</t>
  </si>
  <si>
    <t>Příčka z pórobetonových hladkých tvárnic na tenkovrstvou maltu tl 150 mm</t>
  </si>
  <si>
    <t>-1709983537</t>
  </si>
  <si>
    <t>Příčky z pórobetonových tvárnic hladkých na tenké maltové lože objemová hmotnost do 500 kg/m3, tloušťka příčky 150 mm</t>
  </si>
  <si>
    <t xml:space="preserve">"4.NP" </t>
  </si>
  <si>
    <t>(6,35*2+3+2+3,0+1,8+0,7)*3,5-(1,6*2,9+1,1*2,9+1,6*2)</t>
  </si>
  <si>
    <t>"dělící stěna nad podhledem"</t>
  </si>
  <si>
    <t>(13)*1,4</t>
  </si>
  <si>
    <t>30</t>
  </si>
  <si>
    <t>389361001</t>
  </si>
  <si>
    <t>Doplňující výztuž prefabrikovaných konstrukcí z betonářské oceli</t>
  </si>
  <si>
    <t>-347172752</t>
  </si>
  <si>
    <t>Doplňující výztuž prefabrikovaných konstrukcí pro každý druh a stavební díl z betonářské oceli</t>
  </si>
  <si>
    <t>"dobetonování otvoru po původním vylézáku" 0,9*0,7*0,3*0,15</t>
  </si>
  <si>
    <t>31</t>
  </si>
  <si>
    <t>389381001</t>
  </si>
  <si>
    <t>Dobetonování prefabrikovaných konstrukcí</t>
  </si>
  <si>
    <t>-1321645653</t>
  </si>
  <si>
    <t>"dobetonování otvoru po původním vylézáku" 0,9*0,7*0,3</t>
  </si>
  <si>
    <t>Vodorovné konstrukce</t>
  </si>
  <si>
    <t>32</t>
  </si>
  <si>
    <t>4173524191R</t>
  </si>
  <si>
    <t>Věnec VZ1 včetně betonu a výztuže</t>
  </si>
  <si>
    <t>1474839635</t>
  </si>
  <si>
    <t>(13,75*2+2,3*4+50,2*2)</t>
  </si>
  <si>
    <t>33</t>
  </si>
  <si>
    <t>4173524192R</t>
  </si>
  <si>
    <t>Věnec VZ2 včetně betonu a výztuže</t>
  </si>
  <si>
    <t>1672822995</t>
  </si>
  <si>
    <t>(13*2)</t>
  </si>
  <si>
    <t>34</t>
  </si>
  <si>
    <t>4173524193R</t>
  </si>
  <si>
    <t>Věnec VZ3 včetně betonu a výztuže</t>
  </si>
  <si>
    <t>-1129598538</t>
  </si>
  <si>
    <t>(6,3*2+5,3*2)</t>
  </si>
  <si>
    <t>35</t>
  </si>
  <si>
    <t>4173524194R</t>
  </si>
  <si>
    <t>Věnec VZ4 včetně betonu a výztuže</t>
  </si>
  <si>
    <t>524847702</t>
  </si>
  <si>
    <t>(5,6+4)</t>
  </si>
  <si>
    <t>36</t>
  </si>
  <si>
    <t>4173524195R</t>
  </si>
  <si>
    <t>Věnec VZ5 včetně betonu a výztuže</t>
  </si>
  <si>
    <t>122754163</t>
  </si>
  <si>
    <t>(6,4*3)</t>
  </si>
  <si>
    <t>207</t>
  </si>
  <si>
    <t>4173524196R</t>
  </si>
  <si>
    <t>Věnec VZ6 včetně betonu a výztuže</t>
  </si>
  <si>
    <t>-471056480</t>
  </si>
  <si>
    <t>(3,75)</t>
  </si>
  <si>
    <t>208</t>
  </si>
  <si>
    <t>4173524197R</t>
  </si>
  <si>
    <t>Věnec VZ7 včetně betonu a výztuže</t>
  </si>
  <si>
    <t>-1629833709</t>
  </si>
  <si>
    <t>30,9+1,6</t>
  </si>
  <si>
    <t>Úpravy povrchů, podlahy a osazování výplní</t>
  </si>
  <si>
    <t>37</t>
  </si>
  <si>
    <t>612321341</t>
  </si>
  <si>
    <t>Vápenocementová omítka štuková dvouvrstvá vnitřních stěn nanášená strojně</t>
  </si>
  <si>
    <t>-545804867</t>
  </si>
  <si>
    <t>Omítka vápenocementová vnitřních ploch nanášená strojně dvouvrstvá, tloušťky jádrové omítky do 10 mm a tloušťky štuku do 3 mm štuková svislých konstrukcí stěn</t>
  </si>
  <si>
    <t>"mč 401" (3,25+5,3*2)*3,3-(2,25*1,5)</t>
  </si>
  <si>
    <t>"mč 402" (5,1*2+6,4*2)*3,3-(1,1*2,8+3,25*3,3+1,6)</t>
  </si>
  <si>
    <t>"mč 404" (2,3+3,125)*3,3-(1,6)</t>
  </si>
  <si>
    <t>"mč 403" (4,1+3,125)*3,3</t>
  </si>
  <si>
    <t>"mč 405" (1,075)*3,3</t>
  </si>
  <si>
    <t>"mč 406" (3,025)*3,3-(2,25*2)</t>
  </si>
  <si>
    <t>"mč 407" (6,5*2+6,35)*3,3-(2,25*2*2)</t>
  </si>
  <si>
    <t>"mč 408" (25,5+3*2+5,85)*3,3-(1,1*2,9+1,6*2,9+1,8*3+2,5*2)</t>
  </si>
  <si>
    <t>"mč 409" (9,025*2+6,35*2)*3,3-(2,25*2*2+1,8)</t>
  </si>
  <si>
    <t>"mč 410" (8,75*2+6,35*2)*3,3-(2,25*2*2+1,8)</t>
  </si>
  <si>
    <t>"mč 411" (8,7*2+6,35)*3,3-(2,25*2*2+1,8)</t>
  </si>
  <si>
    <t>"mč 412" (3,2+6,675)*3,3-(2,25*2)</t>
  </si>
  <si>
    <t>"mč 414" (5,75)*3,3-(2,25*2)</t>
  </si>
  <si>
    <t>"mč 413" (2,975)*3,3-(2,25*2)</t>
  </si>
  <si>
    <t>"mč 415" (3,2+3,55)*3,3-(2,25*2)</t>
  </si>
  <si>
    <t>"mč 416" (5,1+3,4*2+1,9)*3,3-(1,8*2+1,6+1,6*2,9)</t>
  </si>
  <si>
    <t>"mč 417" (9,05*2+6,35)*3,3-(2,25*2*2+1,8)</t>
  </si>
  <si>
    <t>"mč 418" (13*2+6,35-3)*3,3-(2,25*2*2+1,8)</t>
  </si>
  <si>
    <t>"mč 419" (2,55+3,65+1,9+0,7)*3,3-(1,0*2+1,6)</t>
  </si>
  <si>
    <t>"mč 420" (3,25+5,3*2)*3,3-(2,25*1,5)</t>
  </si>
  <si>
    <t>38</t>
  </si>
  <si>
    <t>612321391</t>
  </si>
  <si>
    <t>Příplatek k vápenocementové omítce vnitřních stěn za každých dalších 5 mm tloušťky strojně</t>
  </si>
  <si>
    <t>1114179990</t>
  </si>
  <si>
    <t>Omítka vápenocementová vnitřních ploch nanášená strojně Příplatek k cenám za každých dalších i započatých 5 mm tloušťky omítky přes 10 mm stěn</t>
  </si>
  <si>
    <t>39</t>
  </si>
  <si>
    <t>613135001</t>
  </si>
  <si>
    <t>Vyrovnání podkladu vnitřních pilířů nebo sloupů maltou vápenocementovou tl do 10 mm</t>
  </si>
  <si>
    <t>1621385570</t>
  </si>
  <si>
    <t>Vyrovnání nerovností podkladu vnitřních omítaných ploch maltou, tloušťky do 10 mm vápenocementovou pilířů nebo sloupů</t>
  </si>
  <si>
    <t>"komínové zdivo"</t>
  </si>
  <si>
    <t>(3,75*2+1,4*2)*7</t>
  </si>
  <si>
    <t>40</t>
  </si>
  <si>
    <t>613321141</t>
  </si>
  <si>
    <t>Vápenocementová omítka štuková dvouvrstvá vnitřních pilířů nebo sloupů nanášená ručně</t>
  </si>
  <si>
    <t>-263155685</t>
  </si>
  <si>
    <t>Omítka vápenocementová vnitřních ploch nanášená ručně dvouvrstvá, tloušťky jádrové omítky do 10 mm a tloušťky štuku do 3 mm štuková svislých konstrukcí pilířů nebo sloupů</t>
  </si>
  <si>
    <t>(3,75*2+1,4*2)*3,5</t>
  </si>
  <si>
    <t>41</t>
  </si>
  <si>
    <t>622142001</t>
  </si>
  <si>
    <t>Sklovláknité pletivo vnějších stěn vtlačené do tmelu</t>
  </si>
  <si>
    <t>1023644950</t>
  </si>
  <si>
    <t>Pletivo vnějších ploch v ploše nebo pruzích, na plném podkladu sklovláknité vtlačené do tmelu stěn</t>
  </si>
  <si>
    <t>"dělící stěna nad pohledem"</t>
  </si>
  <si>
    <t>(13)*1,4*2</t>
  </si>
  <si>
    <t>42</t>
  </si>
  <si>
    <t>622151031</t>
  </si>
  <si>
    <t>Penetrační silikonový nátěr vnějších pastovitých tenkovrstvých omítek stěn</t>
  </si>
  <si>
    <t>2121448634</t>
  </si>
  <si>
    <t>Penetrační nátěr vnějších pastovitých tenkovrstvých omítek silikonový stěn</t>
  </si>
  <si>
    <t>43</t>
  </si>
  <si>
    <t>622531022</t>
  </si>
  <si>
    <t>Tenkovrstvá silikonová zatíraná omítka zrnitost 2,0 mm vnějších stěn</t>
  </si>
  <si>
    <t>-519390459</t>
  </si>
  <si>
    <t>Omítka tenkovrstvá silikonová vnějších ploch probarvená bez penetrace zatíraná (škrábaná), zrnitost 2,0 mm stěn</t>
  </si>
  <si>
    <t>44</t>
  </si>
  <si>
    <t>623142001</t>
  </si>
  <si>
    <t>Sklovláknité pletivo vnějších pilířů nebo sloupů vtlačené do tmelu</t>
  </si>
  <si>
    <t>810305414</t>
  </si>
  <si>
    <t>Pletivo vnějších ploch v ploše nebo pruzích, na plném podkladu sklovláknité vtlačené do tmelu pilířů nebo sloupů</t>
  </si>
  <si>
    <t>(3,75*2+1,4*2)*2,5</t>
  </si>
  <si>
    <t>45</t>
  </si>
  <si>
    <t>623151031</t>
  </si>
  <si>
    <t>Penetrační silikonový nátěr vnějších pastovitých tenkovrstvých omítek pilířů a sloupů</t>
  </si>
  <si>
    <t>-241439027</t>
  </si>
  <si>
    <t>Penetrační nátěr vnějších pastovitých tenkovrstvých omítek silikonový pilířů</t>
  </si>
  <si>
    <t>46</t>
  </si>
  <si>
    <t>623531022</t>
  </si>
  <si>
    <t>Tenkovrstvá silikonová zatíraná omítka zrnitost 2,0 mm vnějších pilířů nebo sloupů</t>
  </si>
  <si>
    <t>1235517280</t>
  </si>
  <si>
    <t>Omítka tenkovrstvá silikonová vnějších ploch probarvená bez penetrace zatíraná (škrábaná), zrnitost 2,0 mm pilířů a sloupů</t>
  </si>
  <si>
    <t>47</t>
  </si>
  <si>
    <t>6324412291R</t>
  </si>
  <si>
    <t>Potěr anhydritový samonivelační litý C25 přes 50 do 60 mm</t>
  </si>
  <si>
    <t>-1039632835</t>
  </si>
  <si>
    <t xml:space="preserve">"A1" </t>
  </si>
  <si>
    <t>(96,1+15,31)</t>
  </si>
  <si>
    <t xml:space="preserve">"A2" </t>
  </si>
  <si>
    <t>(22)</t>
  </si>
  <si>
    <t xml:space="preserve">"A" </t>
  </si>
  <si>
    <t>(19,98+1,88+13,31+41,27+56,97+55,56+55,56+21,04+9,51+18,4+11,36+57,31+80,14+8,39)</t>
  </si>
  <si>
    <t>48</t>
  </si>
  <si>
    <t>6324412295R</t>
  </si>
  <si>
    <t>Vyrovnání vybouraného prostupu stropní konstrukcí - dozdívka čel, a omítnutí</t>
  </si>
  <si>
    <t>1198289328</t>
  </si>
  <si>
    <t>(5*2+3,5*2)*0,3*2</t>
  </si>
  <si>
    <t>49</t>
  </si>
  <si>
    <t>632481213</t>
  </si>
  <si>
    <t>Separační vrstva z PE fólie</t>
  </si>
  <si>
    <t>-1686163543</t>
  </si>
  <si>
    <t>Separační vrstva k oddělení podlahových vrstev z polyetylénové fólie</t>
  </si>
  <si>
    <t>Ostatní konstrukce a práce, bourání</t>
  </si>
  <si>
    <t>50</t>
  </si>
  <si>
    <t>944511111</t>
  </si>
  <si>
    <t>Montáž ochranné sítě z textilie z umělých vláken</t>
  </si>
  <si>
    <t>-167393072</t>
  </si>
  <si>
    <t>Montáž ochranné sítě zavěšené na konstrukci lešení z textilie z umělých vláken</t>
  </si>
  <si>
    <t>(52)*(14-9)</t>
  </si>
  <si>
    <t>(52+3*4)*(14-9)</t>
  </si>
  <si>
    <t>(16,5)*(14-9)*2</t>
  </si>
  <si>
    <t>51</t>
  </si>
  <si>
    <t>944511211</t>
  </si>
  <si>
    <t>Příplatek k ochranné síti za první a ZKD den použití</t>
  </si>
  <si>
    <t>129739952</t>
  </si>
  <si>
    <t>Montáž ochranné sítě Příplatek za první a každý další den použití sítě k ceně -1111</t>
  </si>
  <si>
    <t>745*210 'Přepočtené koeficientem množství</t>
  </si>
  <si>
    <t>52</t>
  </si>
  <si>
    <t>944511811</t>
  </si>
  <si>
    <t>Demontáž ochranné sítě z textilie z umělých vláken</t>
  </si>
  <si>
    <t>-425081600</t>
  </si>
  <si>
    <t>Demontáž ochranné sítě zavěšené na konstrukci lešení z textilie z umělých vláken</t>
  </si>
  <si>
    <t>53</t>
  </si>
  <si>
    <t>946321112</t>
  </si>
  <si>
    <t>Montáž lešení zavěšeného řadového dílcového zatížení do 75 kg/m2 v přes 10 do 20 m</t>
  </si>
  <si>
    <t>-1019443828</t>
  </si>
  <si>
    <t>Lešení zavěšené řadové dílcové šíře do 1,1 m s provozním zatížením tř. 1 do 75 kg/m2, umístěné ve výšce přes 10 do 20 m montáž</t>
  </si>
  <si>
    <t>54</t>
  </si>
  <si>
    <t>946321212</t>
  </si>
  <si>
    <t>Příplatek k lešení zavěšenému řadovému dílcovému do 75 kg/m2 v přes 10 do 20 m za každý den použití</t>
  </si>
  <si>
    <t>1757598726</t>
  </si>
  <si>
    <t>Lešení zavěšené řadové dílcové šíře do 1,1 m s provozním zatížením tř. 1 do 75 kg/m2, umístěné ve výšce přes 10 do 20 m příplatek k ceně za každý den použití</t>
  </si>
  <si>
    <t>55</t>
  </si>
  <si>
    <t>946321812</t>
  </si>
  <si>
    <t>Demontáž lešení zavěšeného řadového dílcového zatížení do 75 kg/m2 v přes 10 do 20 m</t>
  </si>
  <si>
    <t>1227953761</t>
  </si>
  <si>
    <t>Lešení zavěšené řadové dílcové šíře do 1,1 m s provozním zatížením tř. 1 do 75 kg/m2, umístěné ve výšce přes 10 do 20 m demontáž</t>
  </si>
  <si>
    <t>56</t>
  </si>
  <si>
    <t>949101111</t>
  </si>
  <si>
    <t>Lešení pomocné pro objekty pozemních staveb s lešeňovou podlahou v do 1,9 m zatížení do 150 kg/m2</t>
  </si>
  <si>
    <t>858988323</t>
  </si>
  <si>
    <t>Lešení pomocné pracovní pro objekty pozemních staveb pro zatížení do 150 kg/m2, o výšce lešeňové podlahy do 1,9 m</t>
  </si>
  <si>
    <t>17,57+17,57</t>
  </si>
  <si>
    <t>57</t>
  </si>
  <si>
    <t>952901111</t>
  </si>
  <si>
    <t>Vyčištění budov bytové a občanské výstavby při výšce podlaží do 4 m</t>
  </si>
  <si>
    <t>-1408825143</t>
  </si>
  <si>
    <t>Vyčištění budov nebo objektů před předáním do užívání budov bytové nebo občanské výstavby, světlé výšky podlaží do 4 m</t>
  </si>
  <si>
    <t>58</t>
  </si>
  <si>
    <t>962042521</t>
  </si>
  <si>
    <t>Bourání zdiva nadzákladového z lehčeného betonu přes 1 m3</t>
  </si>
  <si>
    <t>2046212326</t>
  </si>
  <si>
    <t>Bourání zdiva z lehčeného betonu nadzákladového objemu přes 1 m3</t>
  </si>
  <si>
    <t>"vybourání střešní atiky"</t>
  </si>
  <si>
    <t>(50,5*2+14*2+2,175*4)*0,8*0,3</t>
  </si>
  <si>
    <t>"nástavba" (2,7*2)*0,35*0,3</t>
  </si>
  <si>
    <t>Mezisoučet</t>
  </si>
  <si>
    <t>"vybourání zdiva střešní nástavby"</t>
  </si>
  <si>
    <t>((3,9+2,7*2)*2,5-(0,9*0,66+1*1,5))*0,3</t>
  </si>
  <si>
    <t>59</t>
  </si>
  <si>
    <t>9630125291R</t>
  </si>
  <si>
    <t>Bourání stropní konstrukce</t>
  </si>
  <si>
    <t>159026905</t>
  </si>
  <si>
    <t>Poznámka k položce:_x000d_
včetně nutného řezání a podepření pro rozebrání</t>
  </si>
  <si>
    <t>"vybourání stropu střešní nástavby"</t>
  </si>
  <si>
    <t>(3,9*2,7)*0,15</t>
  </si>
  <si>
    <t xml:space="preserve">"vybourání  stropu nad schodištěm"</t>
  </si>
  <si>
    <t>(5*3,5)*0,3*2</t>
  </si>
  <si>
    <t>60</t>
  </si>
  <si>
    <t>965041441</t>
  </si>
  <si>
    <t>Bourání podkladů pod dlažby nebo mazanin škvárobetonových tl přes 100 mm pl přes 4 m2</t>
  </si>
  <si>
    <t>-1456105112</t>
  </si>
  <si>
    <t>Bourání mazanin škvárobetonových tl. přes 100 mm, plochy přes 4 m2</t>
  </si>
  <si>
    <t>"spádová mazanina"</t>
  </si>
  <si>
    <t>"demontáž stávající střešní skladby S01, S02"</t>
  </si>
  <si>
    <t>(49,9*13,4+3,4*2,175*2-3,9*4,1)*0,23</t>
  </si>
  <si>
    <t>"demontáž stávající střešní skladby nástavby"</t>
  </si>
  <si>
    <t>(3,9*2,8)*0,15</t>
  </si>
  <si>
    <t>61</t>
  </si>
  <si>
    <t>965042131</t>
  </si>
  <si>
    <t>Bourání podkladů pod dlažby nebo mazanin betonových nebo z litého asfaltu tl do 100 mm pl do 4 m2</t>
  </si>
  <si>
    <t>39295018</t>
  </si>
  <si>
    <t>Bourání mazanin betonových nebo z litého asfaltu tl. do 100 mm, plochy do 4 m2</t>
  </si>
  <si>
    <t>(3,75*1,375)*0,1</t>
  </si>
  <si>
    <t>62</t>
  </si>
  <si>
    <t>965045113</t>
  </si>
  <si>
    <t>Bourání potěrů cementových nebo pískocementových tl do 50 mm pl přes 4 m2</t>
  </si>
  <si>
    <t>-1369059837</t>
  </si>
  <si>
    <t>Bourání potěrů tl. do 50 mm cementových nebo pískocementových, plochy přes 4 m2</t>
  </si>
  <si>
    <t>(49,9*13,4+3,4*2,175*2-3,9*4,1)</t>
  </si>
  <si>
    <t>(3,9*2,8)</t>
  </si>
  <si>
    <t>63</t>
  </si>
  <si>
    <t>968072244</t>
  </si>
  <si>
    <t>Vybourání kovových rámů oken jednoduchých včetně křídel pl do 1 m2</t>
  </si>
  <si>
    <t>-484886197</t>
  </si>
  <si>
    <t>Vybourání kovových rámů oken s křídly, dveřních zárubní, vrat, stěn, ostění nebo obkladů okenních rámů s křídly jednoduchých, plochy do 1 m2</t>
  </si>
  <si>
    <t>"střešní nástavba"</t>
  </si>
  <si>
    <t>"vybourání oken"0,9*0,66</t>
  </si>
  <si>
    <t>64</t>
  </si>
  <si>
    <t>968072455</t>
  </si>
  <si>
    <t>Vybourání kovových dveřních zárubní pl do 2 m2</t>
  </si>
  <si>
    <t>-2072791239</t>
  </si>
  <si>
    <t>Vybourání kovových rámů oken s křídly, dveřních zárubní, vrat, stěn, ostění nebo obkladů dveřních zárubní, plochy do 2 m2</t>
  </si>
  <si>
    <t>"střešní nástavba"1</t>
  </si>
  <si>
    <t>65</t>
  </si>
  <si>
    <t>97715900106R</t>
  </si>
  <si>
    <t>Montáž a dodávka PHP práškový 6kg</t>
  </si>
  <si>
    <t>-1237386169</t>
  </si>
  <si>
    <t>997</t>
  </si>
  <si>
    <t>Přesun sutě</t>
  </si>
  <si>
    <t>66</t>
  </si>
  <si>
    <t>997013154</t>
  </si>
  <si>
    <t>Vnitrostaveništní doprava suti a vybouraných hmot pro budovy v přes 12 do 15 m s omezením mechanizace</t>
  </si>
  <si>
    <t>2112233422</t>
  </si>
  <si>
    <t>Vnitrostaveništní doprava suti a vybouraných hmot vodorovně do 50 m s naložením s omezením mechanizace pro budovy a haly výšky přes 12 do 15 m</t>
  </si>
  <si>
    <t>67</t>
  </si>
  <si>
    <t>997013501</t>
  </si>
  <si>
    <t>Odvoz suti a vybouraných hmot na skládku nebo meziskládku do 1 km se složením</t>
  </si>
  <si>
    <t>CS ÚRS 2023 02</t>
  </si>
  <si>
    <t>314893454</t>
  </si>
  <si>
    <t>Odvoz suti a vybouraných hmot na skládku nebo meziskládku se složením, na vzdálenost do 1 km</t>
  </si>
  <si>
    <t>68</t>
  </si>
  <si>
    <t>997013509</t>
  </si>
  <si>
    <t>Příplatek k odvozu suti a vybouraných hmot na skládku ZKD 1 km přes 1 km</t>
  </si>
  <si>
    <t>-2000551739</t>
  </si>
  <si>
    <t>Odvoz suti a vybouraných hmot na skládku nebo meziskládku se složením, na vzdálenost Příplatek k ceně za každý další i započatý 1 km přes 1 km</t>
  </si>
  <si>
    <t>415,408*22 'Přepočtené koeficientem množství</t>
  </si>
  <si>
    <t>69</t>
  </si>
  <si>
    <t>997013601</t>
  </si>
  <si>
    <t>Poplatek za uložení na skládce (skládkovné) stavebního odpadu betonového kód odpadu 17 01 01</t>
  </si>
  <si>
    <t>-1049351692</t>
  </si>
  <si>
    <t>Poplatek za uložení stavebního odpadu na skládce (skládkovné) z prostého betonu zatříděného do Katalogu odpadů pod kódem 17 01 01</t>
  </si>
  <si>
    <t>63,939+19,328+248,246+61,054</t>
  </si>
  <si>
    <t>70</t>
  </si>
  <si>
    <t>997013631</t>
  </si>
  <si>
    <t>Poplatek za uložení na skládce (skládkovné) stavebního odpadu směsného kód odpadu 17 09 04</t>
  </si>
  <si>
    <t>1588778505</t>
  </si>
  <si>
    <t>Poplatek za uložení stavebního odpadu na skládce (skládkovné) směsného stavebního a demoličního zatříděného do Katalogu odpadů pod kódem 17 09 04</t>
  </si>
  <si>
    <t>0,039+0,076</t>
  </si>
  <si>
    <t>71</t>
  </si>
  <si>
    <t>997013814</t>
  </si>
  <si>
    <t>Poplatek za uložení na skládce (skládkovné) stavebního odpadu izolací kód odpadu 17 06 04</t>
  </si>
  <si>
    <t>145871331</t>
  </si>
  <si>
    <t>Poplatek za uložení stavebního odpadu na skládce (skládkovné) z izolačních materiálů zatříděného do Katalogu odpadů pod kódem 17 06 04</t>
  </si>
  <si>
    <t>12,563+5,144+3,595</t>
  </si>
  <si>
    <t>998</t>
  </si>
  <si>
    <t>Přesun hmot</t>
  </si>
  <si>
    <t>72</t>
  </si>
  <si>
    <t>998011010</t>
  </si>
  <si>
    <t>Přesun hmot pro budovy zděné s omezením mechanizace pro budovy v přes 12 do 24 m</t>
  </si>
  <si>
    <t>-285048834</t>
  </si>
  <si>
    <t>Přesun hmot pro budovy občanské výstavby, bydlení, výrobu a služby s nosnou svislou konstrukcí zděnou z cihel, tvárnic nebo kamene vodorovná dopravní vzdálenost do 100 m s omezením mechanizace pro budovy výšky přes 12 do 24 m</t>
  </si>
  <si>
    <t>PSV</t>
  </si>
  <si>
    <t>Práce a dodávky PSV</t>
  </si>
  <si>
    <t>712</t>
  </si>
  <si>
    <t>Povlakové krytiny</t>
  </si>
  <si>
    <t>73</t>
  </si>
  <si>
    <t>712331801</t>
  </si>
  <si>
    <t>Odstranění povlakové krytiny střech do 10° z pásů uložených na sucho AIP nebo NAIP</t>
  </si>
  <si>
    <t>-1359701606</t>
  </si>
  <si>
    <t>Odstranění povlakové krytiny střech plochých do 10° z pásů uložených na sucho AIP nebo NAIP</t>
  </si>
  <si>
    <t>74</t>
  </si>
  <si>
    <t>712331811</t>
  </si>
  <si>
    <t>Odstranění povlakové krytiny střech do 10° z pásů uložených na sucho samolepící</t>
  </si>
  <si>
    <t>-332889460</t>
  </si>
  <si>
    <t>Odstranění povlakové krytiny střech plochých do 10° z pásů uložených na sucho podkladního samolepícího asfaltového pásu</t>
  </si>
  <si>
    <t>"dmtz svisle a vodorovně na atice"</t>
  </si>
  <si>
    <t>(50,5*2+14*2+2,175*4)*(0,4+0,5)</t>
  </si>
  <si>
    <t>75</t>
  </si>
  <si>
    <t>712340832</t>
  </si>
  <si>
    <t>Odstranění povlakové krytiny střech do 10° z pásů NAIP přitavených v plné ploše dvouvrstvé</t>
  </si>
  <si>
    <t>-1018988277</t>
  </si>
  <si>
    <t>Odstranění povlakové krytiny střech plochých do 10° z přitavených pásů NAIP v plné ploše dvouvrstvé</t>
  </si>
  <si>
    <t>76</t>
  </si>
  <si>
    <t>7123408391R</t>
  </si>
  <si>
    <t>Zakrytí stropu po demontáži střešní skladby - ochrana proti vlivům počasí v průběhu provádění prací, včetně následného odstranění</t>
  </si>
  <si>
    <t>-1761599478</t>
  </si>
  <si>
    <t>Poznámka k položce:_x000d_
provedení dle dispozic zhotovitele</t>
  </si>
  <si>
    <t>(51*14,5+3,4*2,175*2)</t>
  </si>
  <si>
    <t>77</t>
  </si>
  <si>
    <t>998712113</t>
  </si>
  <si>
    <t>Přesun hmot tonážní pro krytiny povlakové s omezením mechanizace v objektech v přes 12 do 24 m</t>
  </si>
  <si>
    <t>-1519558429</t>
  </si>
  <si>
    <t>Přesun hmot pro povlakové krytiny stanovený z hmotnosti přesunovaného materiálu vodorovná dopravní vzdálenost do 50 m s omezením mechanizace v objektech výšky přes 12 do 24 m</t>
  </si>
  <si>
    <t>713</t>
  </si>
  <si>
    <t>Izolace tepelné</t>
  </si>
  <si>
    <t>78</t>
  </si>
  <si>
    <t>713111111</t>
  </si>
  <si>
    <t>Montáž izolace tepelné vrchem stropů volně kladenými rohožemi, pásy, dílci, deskami</t>
  </si>
  <si>
    <t>1366640778</t>
  </si>
  <si>
    <t>Montáž tepelné izolace stropů rohožemi, pásy, dílci, deskami, bloky (izolační materiál ve specifikaci) vrchem bez překrytí lepenkou kladenými volně</t>
  </si>
  <si>
    <t>(50*13+5,4*2,3+3,25*2,3)*3</t>
  </si>
  <si>
    <t>79</t>
  </si>
  <si>
    <t>63148100</t>
  </si>
  <si>
    <t>deska tepelně izolační minerální univerzální λ=0,038-0,039 tl 40mm</t>
  </si>
  <si>
    <t>-244551743</t>
  </si>
  <si>
    <t>(50*13+5,4*2,3+3,25*2,3)</t>
  </si>
  <si>
    <t>669,895*1,05 'Přepočtené koeficientem množství</t>
  </si>
  <si>
    <t>80</t>
  </si>
  <si>
    <t>63148103</t>
  </si>
  <si>
    <t>deska tepelně izolační minerální univerzální λ=0,038-0,039 tl 80mm</t>
  </si>
  <si>
    <t>-1222356502</t>
  </si>
  <si>
    <t>81</t>
  </si>
  <si>
    <t>63153730</t>
  </si>
  <si>
    <t>deska tepelně izolační minerální univerzální λ=0,036-0,037 tl 200mm</t>
  </si>
  <si>
    <t>-248508531</t>
  </si>
  <si>
    <t>82</t>
  </si>
  <si>
    <t>713121111</t>
  </si>
  <si>
    <t>Montáž izolace tepelné podlah volně kladenými rohožemi, pásy, dílci, deskami 1 vrstva</t>
  </si>
  <si>
    <t>1819007433</t>
  </si>
  <si>
    <t>Montáž tepelné izolace podlah rohožemi, pásy, deskami, dílci, bloky (izolační materiál ve specifikaci) kladenými volně jednovrstvá</t>
  </si>
  <si>
    <t>83</t>
  </si>
  <si>
    <t>28376553</t>
  </si>
  <si>
    <t>deska polystyrénová pro snížení kročejového hluku (max. zatížení 4 kN/m2) tl 30mm</t>
  </si>
  <si>
    <t>-1315821940</t>
  </si>
  <si>
    <t>450,68*1,02 'Přepočtené koeficientem množství</t>
  </si>
  <si>
    <t>84</t>
  </si>
  <si>
    <t>28376557</t>
  </si>
  <si>
    <t>deska polystyrénová pro snížení kročejového hluku (max. zatížení 6,5 kN/m2) tl 30mm</t>
  </si>
  <si>
    <t>-1026683890</t>
  </si>
  <si>
    <t>133,41*1,02 'Přepočtené koeficientem množství</t>
  </si>
  <si>
    <t>85</t>
  </si>
  <si>
    <t>713121211</t>
  </si>
  <si>
    <t>Montáž izolace tepelné podlah volně kladenými okrajovými pásky</t>
  </si>
  <si>
    <t>520949642</t>
  </si>
  <si>
    <t>Montáž tepelné izolace podlah okrajovými pásky kladenými volně</t>
  </si>
  <si>
    <t>620</t>
  </si>
  <si>
    <t>86</t>
  </si>
  <si>
    <t>63140274</t>
  </si>
  <si>
    <t>pásek okrajový izolační minerální plovoucích podlah š 120mm tl 12mm</t>
  </si>
  <si>
    <t>-1080025257</t>
  </si>
  <si>
    <t>620*1,05 'Přepočtené koeficientem množství</t>
  </si>
  <si>
    <t>87</t>
  </si>
  <si>
    <t>713132331</t>
  </si>
  <si>
    <t>Montáž izolace tepelné do roštu dvousměrného výšky do 6 m</t>
  </si>
  <si>
    <t>1860017485</t>
  </si>
  <si>
    <t>Montáž tepelné izolace stěn do roštu dvousměrného výšky do 6 m</t>
  </si>
  <si>
    <t>"provětrávaná fasáda"</t>
  </si>
  <si>
    <t>(7,2*2)*3,2+(36,5)*1,2</t>
  </si>
  <si>
    <t>(6,7+4,6)*3,2+(2+25,25+2,36)*1,2</t>
  </si>
  <si>
    <t>(1,0*2)*3,2+(12,3)*1,2</t>
  </si>
  <si>
    <t>(1+4,1)*3,2+(9,2)*1,2</t>
  </si>
  <si>
    <t>88</t>
  </si>
  <si>
    <t>63148162</t>
  </si>
  <si>
    <t>deska tepelně izolační minerální provětrávaných fasád λ=0,034-0,035 tl 120mm</t>
  </si>
  <si>
    <t>671353759</t>
  </si>
  <si>
    <t>210,092*1,05 'Přepočtené koeficientem množství</t>
  </si>
  <si>
    <t>89</t>
  </si>
  <si>
    <t>713140843</t>
  </si>
  <si>
    <t>Odstranění tepelné izolace střech nadstřešní připevněné z polystyrenu suchého tl přes 100 do 200 mm</t>
  </si>
  <si>
    <t>1723893838</t>
  </si>
  <si>
    <t>Odstranění tepelné izolace střech plochých z rohoží, pásů, dílců, desek, bloků nadstřešních izolací připevněných šrouby z polystyrenu suchého, tloušťka izolace přes 100 do 200 mm</t>
  </si>
  <si>
    <t>(50,5*2+14*2+2,175*4)*(0,8+0,5)</t>
  </si>
  <si>
    <t>90</t>
  </si>
  <si>
    <t>7131408291R</t>
  </si>
  <si>
    <t>Odstranění tepelné izolace střech nadstřešní volně heraklit tl.40mm</t>
  </si>
  <si>
    <t>-1693272996</t>
  </si>
  <si>
    <t>91</t>
  </si>
  <si>
    <t>998713113</t>
  </si>
  <si>
    <t>Přesun hmot tonážní pro izolace tepelné s omezením mechanizace v objektech v přes 12 do 24 m</t>
  </si>
  <si>
    <t>-692846381</t>
  </si>
  <si>
    <t>Přesun hmot pro izolace tepelné stanovený z hmotnosti přesunovaného materiálu vodorovná dopravní vzdálenost do 50 m s omezením mechanizace v objektech výšky přes 12 m do 24 m</t>
  </si>
  <si>
    <t>725</t>
  </si>
  <si>
    <t>Zdravotechnika - zařizovací předměty</t>
  </si>
  <si>
    <t>92</t>
  </si>
  <si>
    <t>7252916592R</t>
  </si>
  <si>
    <t>Vybavení ostatních WC – jedná se o zrcadla, dávkovače mýdla, zásobníky na papírové ručníky, odpadkové koše, toaletní záchodové kartáče</t>
  </si>
  <si>
    <t>902869687</t>
  </si>
  <si>
    <t>"4.NP"3</t>
  </si>
  <si>
    <t>93</t>
  </si>
  <si>
    <t>7252916593R</t>
  </si>
  <si>
    <t>Vybavení nových učeben ve 4.NP – dávkovače mýdla, zásobníky na papírové ručníky, odpadkové koše</t>
  </si>
  <si>
    <t>-957317925</t>
  </si>
  <si>
    <t>"4.NP"6</t>
  </si>
  <si>
    <t>94</t>
  </si>
  <si>
    <t>7252916594R</t>
  </si>
  <si>
    <t>Vybavení kabinetů ve 4.NP – odpadkové koše a zrcadla</t>
  </si>
  <si>
    <t>718563237</t>
  </si>
  <si>
    <t>201</t>
  </si>
  <si>
    <t>7252916595R</t>
  </si>
  <si>
    <t>Demontáž umyvadel včetně baterie a přopojek pro opětovnou mtz</t>
  </si>
  <si>
    <t>1641962334</t>
  </si>
  <si>
    <t>202</t>
  </si>
  <si>
    <t>7252916596R</t>
  </si>
  <si>
    <t>Demontáž umyvadel včetně baterie a přopojek do suti včetně likvidace</t>
  </si>
  <si>
    <t>-1881210664</t>
  </si>
  <si>
    <t>203</t>
  </si>
  <si>
    <t>7252916597R</t>
  </si>
  <si>
    <t xml:space="preserve">Zpětná montáž umyvadel včetně baterie a přopojek </t>
  </si>
  <si>
    <t>-1242290746</t>
  </si>
  <si>
    <t>762</t>
  </si>
  <si>
    <t>Konstrukce tesařské</t>
  </si>
  <si>
    <t>95</t>
  </si>
  <si>
    <t>762341023a</t>
  </si>
  <si>
    <t>Montáž a dodávka bednění stropů rovných spodem z desek OSB tl 15 mm na pero a drážku šroubovaných</t>
  </si>
  <si>
    <t>-1398232718</t>
  </si>
  <si>
    <t>96</t>
  </si>
  <si>
    <t>762341210</t>
  </si>
  <si>
    <t>Montáž bednění střech rovných a šikmých sklonu do 60° z hrubých prken na sraz tl do 32 mm</t>
  </si>
  <si>
    <t>1395402389</t>
  </si>
  <si>
    <t>Montáž bednění střech rovných a šikmých sklonu do 60° s vyřezáním otvorů z prken hrubých na sraz tl. do 32 mm</t>
  </si>
  <si>
    <t>"plocha střešní krytiny"</t>
  </si>
  <si>
    <t>(50,74+36,6)/2*7,4*2</t>
  </si>
  <si>
    <t>(14,4*7,4)/2*2</t>
  </si>
  <si>
    <t>(6,26+4,42)*2,3</t>
  </si>
  <si>
    <t>"řídké bednění střechy"</t>
  </si>
  <si>
    <t>97</t>
  </si>
  <si>
    <t>60515111</t>
  </si>
  <si>
    <t>řezivo jehličnaté boční prkno 20-30mm</t>
  </si>
  <si>
    <t>-1883172836</t>
  </si>
  <si>
    <t>"bednění střechy z mezerami"</t>
  </si>
  <si>
    <t>777,44*0,7*0,025</t>
  </si>
  <si>
    <t>"bednění střechy "</t>
  </si>
  <si>
    <t>777,44*0,025</t>
  </si>
  <si>
    <t>33,041*1,05 'Přepočtené koeficientem množství</t>
  </si>
  <si>
    <t>98</t>
  </si>
  <si>
    <t>762342511</t>
  </si>
  <si>
    <t>Montáž kontralatí na podklad bez tepelné izolace</t>
  </si>
  <si>
    <t>-660702832</t>
  </si>
  <si>
    <t>Montáž laťování montáž kontralatí na podklad bez tepelné izolace</t>
  </si>
  <si>
    <t>777,44/0,6</t>
  </si>
  <si>
    <t>99</t>
  </si>
  <si>
    <t>60514114</t>
  </si>
  <si>
    <t>řezivo jehličnaté lať impregnovaná dl 4 m</t>
  </si>
  <si>
    <t>-350783565</t>
  </si>
  <si>
    <t>1295,733*0,04*0,06</t>
  </si>
  <si>
    <t>3,11*1,1 'Přepočtené koeficientem množství</t>
  </si>
  <si>
    <t>100</t>
  </si>
  <si>
    <t>762395000</t>
  </si>
  <si>
    <t>Spojovací prostředky krovů, bednění, laťování, nadstřešních konstrukcí</t>
  </si>
  <si>
    <t>1849786298</t>
  </si>
  <si>
    <t>Spojovací prostředky krovů, bednění a laťování, nadstřešních konstrukcí svorníky, prkna, hřebíky, pásová ocel, vruty</t>
  </si>
  <si>
    <t>34,693+3,421</t>
  </si>
  <si>
    <t>101</t>
  </si>
  <si>
    <t>762429001a</t>
  </si>
  <si>
    <t>Montáž obložení stropu podkladový rošt - spodem na vazníky dle sklaby B a C</t>
  </si>
  <si>
    <t>604589341</t>
  </si>
  <si>
    <t>" dle PD" 875</t>
  </si>
  <si>
    <t>102</t>
  </si>
  <si>
    <t>61223262</t>
  </si>
  <si>
    <t>hranol konstrukční KVH lepený průřezu 60x60-280mm nepohledový</t>
  </si>
  <si>
    <t>266001975</t>
  </si>
  <si>
    <t>875*0,06*0,08</t>
  </si>
  <si>
    <t>4,2*1,15 'Přepočtené koeficientem množství</t>
  </si>
  <si>
    <t>103</t>
  </si>
  <si>
    <t>762512261</t>
  </si>
  <si>
    <t>Montáž podlahové kce podkladového roštu</t>
  </si>
  <si>
    <t>-1148713772</t>
  </si>
  <si>
    <t>Podlahové konstrukce podkladové montáž roštu podkladového</t>
  </si>
  <si>
    <t>104</t>
  </si>
  <si>
    <t>25996864</t>
  </si>
  <si>
    <t>96*0,06*0,08</t>
  </si>
  <si>
    <t>0,461*1,15 'Přepočtené koeficientem množství</t>
  </si>
  <si>
    <t>105</t>
  </si>
  <si>
    <t>762521104</t>
  </si>
  <si>
    <t>Položení podlahy z hrubých prken na sraz</t>
  </si>
  <si>
    <t>-924720870</t>
  </si>
  <si>
    <t>Položení podlah nehoblovaných na sraz z prken hrubých</t>
  </si>
  <si>
    <t>"půdní lávka" 48</t>
  </si>
  <si>
    <t>106</t>
  </si>
  <si>
    <t>-469099085</t>
  </si>
  <si>
    <t>48*0,025*1,15</t>
  </si>
  <si>
    <t>107</t>
  </si>
  <si>
    <t>998762113</t>
  </si>
  <si>
    <t>Přesun hmot tonážní pro kce tesařské s omezením mechanizace v objektech v přes 12 do 24 m</t>
  </si>
  <si>
    <t>587163345</t>
  </si>
  <si>
    <t>Přesun hmot pro konstrukce tesařské stanovený z hmotnosti přesunovaného materiálu vodorovná dopravní vzdálenost do 50 m s omezením mechanizace v objektech výšky přes 12 do 24 m</t>
  </si>
  <si>
    <t>763</t>
  </si>
  <si>
    <t>Konstrukce suché výstavby</t>
  </si>
  <si>
    <t>108</t>
  </si>
  <si>
    <t>763111319411R</t>
  </si>
  <si>
    <t>SDK příčka tl 200mm S1</t>
  </si>
  <si>
    <t>-1305699897</t>
  </si>
  <si>
    <t xml:space="preserve">Poznámka k položce:_x000d_
dle popisu v PD_x000d_
</t>
  </si>
  <si>
    <t>"příčka SDK tl 200 - S1"</t>
  </si>
  <si>
    <t>(6,4+0,8+3,2)*3,3</t>
  </si>
  <si>
    <t>109</t>
  </si>
  <si>
    <t>76311131942R</t>
  </si>
  <si>
    <t>SDK předstěna S1</t>
  </si>
  <si>
    <t>507627069</t>
  </si>
  <si>
    <t>(6,35*2)*3,1</t>
  </si>
  <si>
    <t>"mč412"(3,2)*3,1</t>
  </si>
  <si>
    <t>"mč413"(3,2)*3,1</t>
  </si>
  <si>
    <t>110</t>
  </si>
  <si>
    <t>7631113194R</t>
  </si>
  <si>
    <t>SDK příčka tl 150mm S2</t>
  </si>
  <si>
    <t>1307682882</t>
  </si>
  <si>
    <t>"příčka SDK tl 150 - S2"</t>
  </si>
  <si>
    <t>(3,2*3+6,85+12,8+1,905+2)*3,3-(1,2+1,6*5)</t>
  </si>
  <si>
    <t>(5,85)*3,3-5,85*2,05</t>
  </si>
  <si>
    <t>111</t>
  </si>
  <si>
    <t>7631113195R</t>
  </si>
  <si>
    <t>SDK příčka tl 100mm S3</t>
  </si>
  <si>
    <t>-976756310</t>
  </si>
  <si>
    <t>Poznámka k položce:_x000d_
dle popisu v PD</t>
  </si>
  <si>
    <t xml:space="preserve">"příčka SDK tl 100  - S3"</t>
  </si>
  <si>
    <t>(3,125+3,025+1,075)*3,3-(1,6*2)</t>
  </si>
  <si>
    <t>200</t>
  </si>
  <si>
    <t>7631113295aR</t>
  </si>
  <si>
    <t>SDK kastlík pro nosník posuvné příčky včetně izolace dle detailu 17</t>
  </si>
  <si>
    <t>1807328951</t>
  </si>
  <si>
    <t>6,35</t>
  </si>
  <si>
    <t>112</t>
  </si>
  <si>
    <t>7631113295R</t>
  </si>
  <si>
    <t>SDK podhled s PO odolností zavěšený na dřevěné konstrukci s dvojitým roštem a opláštěním včetně parotěsné vrstvy</t>
  </si>
  <si>
    <t>251956144</t>
  </si>
  <si>
    <t xml:space="preserve">"podhled" </t>
  </si>
  <si>
    <t>(17,57+22+15,31+17,57)</t>
  </si>
  <si>
    <t>(19,98+1,88+13,31+41,27+96,1+56,97+55,56+55,56+21,04+9,51+18,4+11,36+57,31+80,14+8,39)</t>
  </si>
  <si>
    <t>113</t>
  </si>
  <si>
    <t>7631113396R</t>
  </si>
  <si>
    <t xml:space="preserve">SDK instalační předstěna </t>
  </si>
  <si>
    <t>1803847855</t>
  </si>
  <si>
    <t>(2,8+1,85+1,85)*1,25</t>
  </si>
  <si>
    <t>114</t>
  </si>
  <si>
    <t>763732113</t>
  </si>
  <si>
    <t>Montáž střešní konstrukce z příhradových vazníků konstrukční dl do 9 m</t>
  </si>
  <si>
    <t>-1423810631</t>
  </si>
  <si>
    <t>Montáž střešní konstrukce z vazníků příhradových, konstrukční délky do 9,0 m</t>
  </si>
  <si>
    <t>"SV1"7,05*56</t>
  </si>
  <si>
    <t>"SV3"8,2*3</t>
  </si>
  <si>
    <t>"SV4"6,83*3</t>
  </si>
  <si>
    <t>"SV5"2,83*3</t>
  </si>
  <si>
    <t>"ST1"7,05*4</t>
  </si>
  <si>
    <t>"ST2"7,05*4</t>
  </si>
  <si>
    <t>"ST3"7,05*4</t>
  </si>
  <si>
    <t>"SN1"1,05*8</t>
  </si>
  <si>
    <t>"SN2"2,25*8</t>
  </si>
  <si>
    <t>"SN3"3,45*14</t>
  </si>
  <si>
    <t>"SR1"4,9*4</t>
  </si>
  <si>
    <t>115</t>
  </si>
  <si>
    <t>763732114</t>
  </si>
  <si>
    <t>Montáž střešní konstrukce z příhradových vazníků konstrukční dl přes 9 do 12,5 m</t>
  </si>
  <si>
    <t>1076661662</t>
  </si>
  <si>
    <t>Montáž střešní konstrukce z vazníků příhradových, konstrukční délky přes 9,0 do 12,5 m</t>
  </si>
  <si>
    <t>"SV2" 9,33*8</t>
  </si>
  <si>
    <t>116</t>
  </si>
  <si>
    <t>60512204</t>
  </si>
  <si>
    <t>příhradový vazník pultový sušený neimpregnovaný dl do 12,5m</t>
  </si>
  <si>
    <t>-1955425717</t>
  </si>
  <si>
    <t>701,92*1,02 'Přepočtené koeficientem množství</t>
  </si>
  <si>
    <t>117</t>
  </si>
  <si>
    <t>7637321191R</t>
  </si>
  <si>
    <t>Impregnace vazníků</t>
  </si>
  <si>
    <t>-996503330</t>
  </si>
  <si>
    <t>118</t>
  </si>
  <si>
    <t>7637321192R</t>
  </si>
  <si>
    <t>Podložení vazníků asfaltovým pásem</t>
  </si>
  <si>
    <t>kpl</t>
  </si>
  <si>
    <t>-1937507681</t>
  </si>
  <si>
    <t>119</t>
  </si>
  <si>
    <t>7637321193R</t>
  </si>
  <si>
    <t xml:space="preserve">Zavětrování vazníků </t>
  </si>
  <si>
    <t>1590587406</t>
  </si>
  <si>
    <t>120</t>
  </si>
  <si>
    <t>998763114</t>
  </si>
  <si>
    <t>Přesun hmot tonážní pro dřevostavby s omezením mechanizace v objektech v přes 12 do 24 m</t>
  </si>
  <si>
    <t>840632045</t>
  </si>
  <si>
    <t>Přesun hmot pro dřevostavby stanovený z hmotnosti přesunovaného materiálu vodorovná dopravní vzdálenost do 50 m s omezením mechanizace v objektech výšky přes 12 do 24 m</t>
  </si>
  <si>
    <t>764</t>
  </si>
  <si>
    <t>Konstrukce klempířské</t>
  </si>
  <si>
    <t>121</t>
  </si>
  <si>
    <t>764002821</t>
  </si>
  <si>
    <t>Demontáž střešního výlezu do suti</t>
  </si>
  <si>
    <t>-674417784</t>
  </si>
  <si>
    <t>Demontáž klempířských konstrukcí střešního výlezu do suti</t>
  </si>
  <si>
    <t>122</t>
  </si>
  <si>
    <t>764002841</t>
  </si>
  <si>
    <t>Demontáž oplechování horních ploch zdí a nadezdívek do suti</t>
  </si>
  <si>
    <t>1043899992</t>
  </si>
  <si>
    <t>Demontáž klempířských konstrukcí oplechování horních ploch zdí a nadezdívek do suti</t>
  </si>
  <si>
    <t>"dmzt oplechování atiky"</t>
  </si>
  <si>
    <t>(50,5*2+14*2+2,175*4)</t>
  </si>
  <si>
    <t>"nástavba" (2,7*2)</t>
  </si>
  <si>
    <t>123</t>
  </si>
  <si>
    <t>764111641</t>
  </si>
  <si>
    <t>Krytina střechy rovné drážkováním ze svitků z Pz plechu s povrchovou úpravou do rš 670 mm sklonu do 30°</t>
  </si>
  <si>
    <t>-1259527247</t>
  </si>
  <si>
    <t>Krytina ze svitků, ze šablon nebo taškových tabulí z pozinkovaného plechu s povrchovou úpravou s úpravou u okapů, prostupů a výčnělků střechy rovné drážkováním ze svitků do rš 670 mm, sklon střechy do 30°</t>
  </si>
  <si>
    <t>124</t>
  </si>
  <si>
    <t>7641116491R</t>
  </si>
  <si>
    <t xml:space="preserve">Montáž a dodávka fasádního obkladu včetně nosného roštu a provedení detailů </t>
  </si>
  <si>
    <t>-1596367837</t>
  </si>
  <si>
    <t>125</t>
  </si>
  <si>
    <t>7641116492R</t>
  </si>
  <si>
    <t>Montáž a dodávka hřebenového odvětrání střechy</t>
  </si>
  <si>
    <t>1416916025</t>
  </si>
  <si>
    <t>Poznámka k položce:_x000d_
včetně nutné úpravy a doplnění bednění</t>
  </si>
  <si>
    <t>36,6</t>
  </si>
  <si>
    <t>126</t>
  </si>
  <si>
    <t>7641116493R</t>
  </si>
  <si>
    <t>Provedení detailů střešní krytiny - opracování prostupů, odvětrávací hlavice, provětrání střešní skladby, oplechování požární zdi...</t>
  </si>
  <si>
    <t>-2010284678</t>
  </si>
  <si>
    <t>127</t>
  </si>
  <si>
    <t>764212663</t>
  </si>
  <si>
    <t>Oplechování rovné okapové hrany z Pz s povrchovou úpravou rš 250 mm</t>
  </si>
  <si>
    <t>1228822095</t>
  </si>
  <si>
    <t>Oplechování střešních prvků z pozinkovaného plechu s povrchovou úpravou okapu střechy rovné okapovým plechem rš 250 mm</t>
  </si>
  <si>
    <t>"K10"130</t>
  </si>
  <si>
    <t>128</t>
  </si>
  <si>
    <t>764218624</t>
  </si>
  <si>
    <t>Oplechování rovné římsy celoplošně lepené z Pz s upraveným povrchem rš 330 mm</t>
  </si>
  <si>
    <t>-354002875</t>
  </si>
  <si>
    <t>Oplechování říms a ozdobných prvků z pozinkovaného plechu s povrchovou úpravou rovných, bez rohů celoplošně lepené rš 330 mm</t>
  </si>
  <si>
    <t>"K9"21</t>
  </si>
  <si>
    <t>129</t>
  </si>
  <si>
    <t>764218626</t>
  </si>
  <si>
    <t>Oplechování rovné římsy celoplošně lepené z Pz s upraveným povrchem rš 500 mm</t>
  </si>
  <si>
    <t>209912476</t>
  </si>
  <si>
    <t>Oplechování říms a ozdobných prvků z pozinkovaného plechu s povrchovou úpravou rovných, bez rohů celoplošně lepené rš 500 mm</t>
  </si>
  <si>
    <t>"K8"36</t>
  </si>
  <si>
    <t>130</t>
  </si>
  <si>
    <t>76451161991R</t>
  </si>
  <si>
    <t>Žlab podokapní hranatý z Pz s povrchovou úpravou rš 550 mm</t>
  </si>
  <si>
    <t>-1665020379</t>
  </si>
  <si>
    <t>"K12"140</t>
  </si>
  <si>
    <t>131</t>
  </si>
  <si>
    <t>7645116191R</t>
  </si>
  <si>
    <t>Maska okapního žlabu K12</t>
  </si>
  <si>
    <t>-1222151318</t>
  </si>
  <si>
    <t>"K12"</t>
  </si>
  <si>
    <t>140</t>
  </si>
  <si>
    <t>132</t>
  </si>
  <si>
    <t>7645116192aR</t>
  </si>
  <si>
    <t>Perforovaný plech K17</t>
  </si>
  <si>
    <t>1775394440</t>
  </si>
  <si>
    <t>Poznámka k položce:_x000d_
dle výpisu prvků PSV</t>
  </si>
  <si>
    <t>"K17"70</t>
  </si>
  <si>
    <t>133</t>
  </si>
  <si>
    <t>7645116193aR</t>
  </si>
  <si>
    <t>Perforovaný plech K18</t>
  </si>
  <si>
    <t>915808591</t>
  </si>
  <si>
    <t>"K18"70</t>
  </si>
  <si>
    <t>134</t>
  </si>
  <si>
    <t>764511632a</t>
  </si>
  <si>
    <t>Roh nebo kout hranatého podokapního žlabu z Pz s povrchovou úpravou rš 550 mm</t>
  </si>
  <si>
    <t>2116451593</t>
  </si>
  <si>
    <t>135</t>
  </si>
  <si>
    <t>764511662a</t>
  </si>
  <si>
    <t>Kotlík hranatý pro podokapní žlaby z Pz s povrchovou úpravou K13</t>
  </si>
  <si>
    <t>-745305119</t>
  </si>
  <si>
    <t>"K13"4</t>
  </si>
  <si>
    <t>136</t>
  </si>
  <si>
    <t>764518623a</t>
  </si>
  <si>
    <t>Svody kruhové včetně objímek, kolen, odskoků z Pz s povrchovou úpravou průměru 125 mm</t>
  </si>
  <si>
    <t>-1238712123</t>
  </si>
  <si>
    <t>"K14"64</t>
  </si>
  <si>
    <t>137</t>
  </si>
  <si>
    <t>998764113</t>
  </si>
  <si>
    <t>Přesun hmot tonážní pro konstrukce klempířské s omezením mechanizace v objektech v přes 12 do 24 m</t>
  </si>
  <si>
    <t>-1248849636</t>
  </si>
  <si>
    <t>Přesun hmot pro konstrukce klempířské stanovený z hmotnosti přesunovaného materiálu vodorovná dopravní vzdálenost do 50 m s omezením mechanizace v objektech výšky přes 12 do 24 m</t>
  </si>
  <si>
    <t>765</t>
  </si>
  <si>
    <t>Krytina skládaná</t>
  </si>
  <si>
    <t>138</t>
  </si>
  <si>
    <t>7651550391R</t>
  </si>
  <si>
    <t>Montáž a dodávka protisněhových zábran</t>
  </si>
  <si>
    <t>952792091</t>
  </si>
  <si>
    <t>Poznámka k položce:_x000d_
dle projektové dokumentace</t>
  </si>
  <si>
    <t>(50*2+13,5*2)</t>
  </si>
  <si>
    <t>139</t>
  </si>
  <si>
    <t>765191013</t>
  </si>
  <si>
    <t>Montáž pojistné hydroizolační nebo parotěsné fólie kladené přes 20° volně na bednění nebo tepelnou izolaci</t>
  </si>
  <si>
    <t>-2029612142</t>
  </si>
  <si>
    <t>Montáž pojistné hydroizolační nebo parotěsné fólie kladené ve sklonu přes 20° volně na bednění nebo tepelnou izolaci</t>
  </si>
  <si>
    <t>28329044a</t>
  </si>
  <si>
    <t>Kontaktní difuzně otevřená podstřešní folie lehkého typu</t>
  </si>
  <si>
    <t>1035696129</t>
  </si>
  <si>
    <t>1447,335*1,1 'Přepočtené koeficientem množství</t>
  </si>
  <si>
    <t>141</t>
  </si>
  <si>
    <t>998765213</t>
  </si>
  <si>
    <t>Přesun hmot procentní pro krytiny skládané s omezením mechanizace v objektech v přes 12 do 24 m</t>
  </si>
  <si>
    <t>%</t>
  </si>
  <si>
    <t>-2071264504</t>
  </si>
  <si>
    <t>Přesun hmot pro krytiny skládané stanovený procentní sazbou (%) z ceny vodorovná dopravní vzdálenost do 50 m s omezením mechanizace na objektech výšky přes 12 do 24 m</t>
  </si>
  <si>
    <t>766</t>
  </si>
  <si>
    <t>Konstrukce truhlářské</t>
  </si>
  <si>
    <t>142</t>
  </si>
  <si>
    <t>7664175291R</t>
  </si>
  <si>
    <t>Montáž difúzní paropropustné fólie pro provětrávanou fasádu s lepenými přesahy</t>
  </si>
  <si>
    <t>-350659625</t>
  </si>
  <si>
    <t>143</t>
  </si>
  <si>
    <t>28329038a</t>
  </si>
  <si>
    <t>Pojistná difuzně otevřená podstřešní folie lehkého typu</t>
  </si>
  <si>
    <t>-1169838380</t>
  </si>
  <si>
    <t>210,092*1,111 'Přepočtené koeficientem množství</t>
  </si>
  <si>
    <t>144</t>
  </si>
  <si>
    <t>766629214</t>
  </si>
  <si>
    <t>Příplatek k montáži oken za izolaci pro rovné ostění připojovací spára do 15 mm - páska</t>
  </si>
  <si>
    <t>-481007343</t>
  </si>
  <si>
    <t>((2,5*2+2*2)*(8+12)+(1,5*2+2,1*2)*1+(1*2+2,1*2)+(2,25*2+2*2)*7+(2,25*2+1,25*2)*2+(2,25*2+1,5*2)*2)</t>
  </si>
  <si>
    <t>145</t>
  </si>
  <si>
    <t>7666605901aR</t>
  </si>
  <si>
    <t>Montáž a dodávka okna plast 2500/2000 ozn O1a</t>
  </si>
  <si>
    <t>-105326230</t>
  </si>
  <si>
    <t xml:space="preserve">Poznámka k položce:_x000d_
v rozsahu dle popisu v PD včetně doplňků </t>
  </si>
  <si>
    <t>146</t>
  </si>
  <si>
    <t>7666605901R</t>
  </si>
  <si>
    <t>Montáž a dodávka okna plast 2500/2000 ozn O1</t>
  </si>
  <si>
    <t>1324095631</t>
  </si>
  <si>
    <t>147</t>
  </si>
  <si>
    <t>7666605902R</t>
  </si>
  <si>
    <t>Montáž a dodávka okna plast 1000/2000 ozn O2</t>
  </si>
  <si>
    <t>1051964784</t>
  </si>
  <si>
    <t>148</t>
  </si>
  <si>
    <t>7666605903R.1</t>
  </si>
  <si>
    <t>Montáž a dodávka okna plast 1500/2000 ozn O3</t>
  </si>
  <si>
    <t>2071989945</t>
  </si>
  <si>
    <t>149</t>
  </si>
  <si>
    <t>7666605903R</t>
  </si>
  <si>
    <t>Montáž a dodávka okna plast 2250/2000 ozn O4</t>
  </si>
  <si>
    <t>-714620042</t>
  </si>
  <si>
    <t>150</t>
  </si>
  <si>
    <t>7666605904R</t>
  </si>
  <si>
    <t>Montáž a dodávka okna plast 2250/1250 el. ovládané ozn O5</t>
  </si>
  <si>
    <t>1487392554</t>
  </si>
  <si>
    <t>151</t>
  </si>
  <si>
    <t>7666605906R</t>
  </si>
  <si>
    <t>Montáž a dodávka okna plast 2250/1500 ozn O6</t>
  </si>
  <si>
    <t>342447578</t>
  </si>
  <si>
    <t>152</t>
  </si>
  <si>
    <t>7666606902R</t>
  </si>
  <si>
    <t>Montáž a dodávka výlezu na půdu E15 DP3 ozn F</t>
  </si>
  <si>
    <t>-765601554</t>
  </si>
  <si>
    <t>Poznámka k položce:_x000d_
včetně stahovacích schodů, horního poklopu a zamykání</t>
  </si>
  <si>
    <t>"výlez na půdu EI15DP3"2</t>
  </si>
  <si>
    <t>153</t>
  </si>
  <si>
    <t>7666606903.1R</t>
  </si>
  <si>
    <t>Montáž a dodávka sanitárních příček včetně dveří ozn T03</t>
  </si>
  <si>
    <t>-3835339</t>
  </si>
  <si>
    <t>154</t>
  </si>
  <si>
    <t>7666606903.2R</t>
  </si>
  <si>
    <t>Montáž a dodávka sanitárních příček včetně dveří ozn T04</t>
  </si>
  <si>
    <t>-85198426</t>
  </si>
  <si>
    <t>155</t>
  </si>
  <si>
    <t>7666606903.4R</t>
  </si>
  <si>
    <t>Montáž a dodávka sanitárních příček včetně dveří ozn T09</t>
  </si>
  <si>
    <t>-1906110136</t>
  </si>
  <si>
    <t>156</t>
  </si>
  <si>
    <t>7666606903.5R</t>
  </si>
  <si>
    <t>Montáž a dodávka sanitárních příček včetně dveří ozn T10</t>
  </si>
  <si>
    <t>809504633</t>
  </si>
  <si>
    <t>157</t>
  </si>
  <si>
    <t>7666606904R</t>
  </si>
  <si>
    <t>Montáž a dodávka posuvné příčky</t>
  </si>
  <si>
    <t>141887994</t>
  </si>
  <si>
    <t>Poznámka k položce:_x000d_
včetně zajištění zamykání a systémové dilatační lišty v podlaze pod příčkou</t>
  </si>
  <si>
    <t>(6,35*3,1)</t>
  </si>
  <si>
    <t>158</t>
  </si>
  <si>
    <t>7666606911R</t>
  </si>
  <si>
    <t>Montáž a dodávka elektricky ovládaných žaluzií</t>
  </si>
  <si>
    <t>900475601</t>
  </si>
  <si>
    <t xml:space="preserve">Poznámka k položce:_x000d_
provedení žalizií v rozsahu dle PD_x000d_
šířka lamely min. 70mm_x000d_
</t>
  </si>
  <si>
    <t>"jižní strana" (2,5*2,0*12)</t>
  </si>
  <si>
    <t>159</t>
  </si>
  <si>
    <t>7666608964R</t>
  </si>
  <si>
    <t xml:space="preserve">Montáž a dodávka dveří  2000/2900 ozn D14</t>
  </si>
  <si>
    <t>-1530300896</t>
  </si>
  <si>
    <t>Poznámka k položce:_x000d_
v rozsahu dle popisu v PD včetně doplňků a zárubně</t>
  </si>
  <si>
    <t>160</t>
  </si>
  <si>
    <t>7666608965R</t>
  </si>
  <si>
    <t xml:space="preserve">Montáž a dodávka dveří  1300/2900 ozn D15</t>
  </si>
  <si>
    <t>1313446535</t>
  </si>
  <si>
    <t>161</t>
  </si>
  <si>
    <t>7666608966R</t>
  </si>
  <si>
    <t xml:space="preserve">Montáž a dodávka dveří  800/1970 ozn D16</t>
  </si>
  <si>
    <t>-1055541957</t>
  </si>
  <si>
    <t>162</t>
  </si>
  <si>
    <t>7666608967R</t>
  </si>
  <si>
    <t xml:space="preserve">Montáž a dodávka dveří  900/1970 ozn D17</t>
  </si>
  <si>
    <t>1965894687</t>
  </si>
  <si>
    <t>163</t>
  </si>
  <si>
    <t>7666608968R</t>
  </si>
  <si>
    <t xml:space="preserve">Montáž a dodávka dveří  900/1970 ozn D18</t>
  </si>
  <si>
    <t>1105500464</t>
  </si>
  <si>
    <t>164</t>
  </si>
  <si>
    <t>7666608969R</t>
  </si>
  <si>
    <t xml:space="preserve">Montáž a dodávka dveří  800/1970 ozn D19</t>
  </si>
  <si>
    <t>-580564004</t>
  </si>
  <si>
    <t>165</t>
  </si>
  <si>
    <t>7666608970R</t>
  </si>
  <si>
    <t xml:space="preserve">Montáž a dodávka dveří  600/1970 ozn D20</t>
  </si>
  <si>
    <t>350796362</t>
  </si>
  <si>
    <t>166</t>
  </si>
  <si>
    <t>7666608973R</t>
  </si>
  <si>
    <t xml:space="preserve">Montáž a dodávka dveří  800/1970 ozn D23</t>
  </si>
  <si>
    <t>-4703050</t>
  </si>
  <si>
    <t>167</t>
  </si>
  <si>
    <t>7666608974R</t>
  </si>
  <si>
    <t xml:space="preserve">Montáž a dodávka dveří  800/1970 ozn D24</t>
  </si>
  <si>
    <t>-888346211</t>
  </si>
  <si>
    <t>168</t>
  </si>
  <si>
    <t>7666608975R</t>
  </si>
  <si>
    <t xml:space="preserve">Montáž a dodávka dveří  800/1970 ozn D25</t>
  </si>
  <si>
    <t>-955186672</t>
  </si>
  <si>
    <t>169</t>
  </si>
  <si>
    <t>7666608976R</t>
  </si>
  <si>
    <t xml:space="preserve">Montáž a dodávka dveří  900/1970 ozn D26</t>
  </si>
  <si>
    <t>1972218708</t>
  </si>
  <si>
    <t>170</t>
  </si>
  <si>
    <t>7666608977R</t>
  </si>
  <si>
    <t xml:space="preserve">Montáž a dodávka dveří  800/1970 ozn D27</t>
  </si>
  <si>
    <t>1073663080</t>
  </si>
  <si>
    <t>171</t>
  </si>
  <si>
    <t>766694116</t>
  </si>
  <si>
    <t>Montáž parapetních desek dřevěných nebo plastových š do 30 cm</t>
  </si>
  <si>
    <t>1872962168</t>
  </si>
  <si>
    <t>Montáž ostatních truhlářských konstrukcí parapetních desek dřevěných nebo plastových šířky do 300 mm</t>
  </si>
  <si>
    <t>"T08"2,25*4</t>
  </si>
  <si>
    <t>172</t>
  </si>
  <si>
    <t>61140080</t>
  </si>
  <si>
    <t>parapet plastový vnitřní š 300mm</t>
  </si>
  <si>
    <t>-1556737488</t>
  </si>
  <si>
    <t>9*1,05 'Přepočtené koeficientem množství</t>
  </si>
  <si>
    <t>173</t>
  </si>
  <si>
    <t>61144019</t>
  </si>
  <si>
    <t>koncovka k parapetu plastovému vnitřnímu 1 pár</t>
  </si>
  <si>
    <t>sada</t>
  </si>
  <si>
    <t>-407806094</t>
  </si>
  <si>
    <t>174</t>
  </si>
  <si>
    <t>766694126</t>
  </si>
  <si>
    <t>Montáž parapetních desek dřevěných nebo plastových š přes 30 cm</t>
  </si>
  <si>
    <t>446738971</t>
  </si>
  <si>
    <t>Montáž ostatních truhlářských konstrukcí parapetních desek dřevěných nebo plastových šířky přes 300 mm</t>
  </si>
  <si>
    <t>"T01"2,5*20</t>
  </si>
  <si>
    <t>"T02"2,25*5</t>
  </si>
  <si>
    <t>"T05"2,25*2</t>
  </si>
  <si>
    <t>"T06"1,5*1</t>
  </si>
  <si>
    <t>"T07"2,25*1</t>
  </si>
  <si>
    <t>175</t>
  </si>
  <si>
    <t>61144404</t>
  </si>
  <si>
    <t>parapet plastový vnitřní š 400mm</t>
  </si>
  <si>
    <t>1623717305</t>
  </si>
  <si>
    <t>69,5*1,05 'Přepočtené koeficientem množství</t>
  </si>
  <si>
    <t>176</t>
  </si>
  <si>
    <t>574263655</t>
  </si>
  <si>
    <t>20+6+1+3+1</t>
  </si>
  <si>
    <t>177</t>
  </si>
  <si>
    <t>998766213</t>
  </si>
  <si>
    <t>Přesun hmot procentní pro kce truhlářské s omezením mechanizace v objektech v přes 12 do 24 m</t>
  </si>
  <si>
    <t>985652589</t>
  </si>
  <si>
    <t>Přesun hmot pro konstrukce truhlářské stanovený procentní sazbou (%) z ceny vodorovná dopravní vzdálenost do 50 m s omezením mechanizace v objektech výšky přes 12 do 24 m</t>
  </si>
  <si>
    <t>767</t>
  </si>
  <si>
    <t>Konstrukce zámečnické</t>
  </si>
  <si>
    <t>178</t>
  </si>
  <si>
    <t>76799514952R</t>
  </si>
  <si>
    <t>Montáž a dodávka ocelového schodiště včetně mezipodesty, zábradlí a stavebních úprav pro osazení a začištění</t>
  </si>
  <si>
    <t>-237828466</t>
  </si>
  <si>
    <t xml:space="preserve">Poznámka k položce:_x000d_
včetně povrchových úprav </t>
  </si>
  <si>
    <t>179</t>
  </si>
  <si>
    <t>76799514953bR</t>
  </si>
  <si>
    <t>Montáž a dodávka ocelové konstrukce VZT včetně spojovacích prostředků a povrchových úprav</t>
  </si>
  <si>
    <t>kg</t>
  </si>
  <si>
    <t>-1825069090</t>
  </si>
  <si>
    <t>251</t>
  </si>
  <si>
    <t>180</t>
  </si>
  <si>
    <t>76799514953cR</t>
  </si>
  <si>
    <t>Montáž a dodávka zámečnických prvků včetně spojovacích prostředků a povrchových úprav</t>
  </si>
  <si>
    <t>477630146</t>
  </si>
  <si>
    <t>"Z2"504,13</t>
  </si>
  <si>
    <t>"Z3"169,81</t>
  </si>
  <si>
    <t>"Z4"27,75</t>
  </si>
  <si>
    <t>"Z5"65,31</t>
  </si>
  <si>
    <t>"Z8"965,25</t>
  </si>
  <si>
    <t>1732,25*1,15 'Přepočtené koeficientem množství</t>
  </si>
  <si>
    <t>181</t>
  </si>
  <si>
    <t>76799514954.1R</t>
  </si>
  <si>
    <t>Montáž a dodávka střešních stupadel ke střešnímu výlezu š.650mm</t>
  </si>
  <si>
    <t>1642475986</t>
  </si>
  <si>
    <t>182</t>
  </si>
  <si>
    <t>76799514954.3R</t>
  </si>
  <si>
    <t>Montáž a dodávka střešních stupadel ke střešnímu výlezu š.3750mm</t>
  </si>
  <si>
    <t>-570787677</t>
  </si>
  <si>
    <t>183</t>
  </si>
  <si>
    <t>76799514954R</t>
  </si>
  <si>
    <t>Montáž a dodávka střešního výlezu včetně kovového žebříku</t>
  </si>
  <si>
    <t>-1971125002</t>
  </si>
  <si>
    <t xml:space="preserve">Poznámka k položce:_x000d_
prosklený_x000d_
</t>
  </si>
  <si>
    <t>184</t>
  </si>
  <si>
    <t>76799514955R</t>
  </si>
  <si>
    <t>Montáž a dodávka vyvložkování prodloužené části komínu</t>
  </si>
  <si>
    <t>-1272500043</t>
  </si>
  <si>
    <t>185</t>
  </si>
  <si>
    <t>76799514973R</t>
  </si>
  <si>
    <t>Montáž a dodávka záchytného systému</t>
  </si>
  <si>
    <t>497364186</t>
  </si>
  <si>
    <t xml:space="preserve">Poznámka k položce:_x000d_
v rozsahu dle  v PD</t>
  </si>
  <si>
    <t>186</t>
  </si>
  <si>
    <t>76799514974R</t>
  </si>
  <si>
    <t>Montáž a dodávka ocelové konstrukce pro antény na střeše</t>
  </si>
  <si>
    <t>-1672629851</t>
  </si>
  <si>
    <t xml:space="preserve">Poznámka k položce:_x000d_
v rozsahu dle  v PD D.1.2.b 15-17_x000d_
kotveno do střešních vazníků</t>
  </si>
  <si>
    <t>187</t>
  </si>
  <si>
    <t>998767213</t>
  </si>
  <si>
    <t>Přesun hmot procentní pro zámečnické konstrukce s omezením mechanizace v objektech v přes 12 do 24 m</t>
  </si>
  <si>
    <t>-954638471</t>
  </si>
  <si>
    <t>Přesun hmot pro zámečnické konstrukce stanovený procentní sazbou (%) z ceny vodorovná dopravní vzdálenost do 50 m s omezením mechanizace v objektech výšky přes 12 do 24 m</t>
  </si>
  <si>
    <t>776</t>
  </si>
  <si>
    <t>Podlahy povlakové</t>
  </si>
  <si>
    <t>188</t>
  </si>
  <si>
    <t>776141124</t>
  </si>
  <si>
    <t>Stěrka podlahová nivelační pro vyrovnání podkladu povlakových podlah pevnosti 30 MPa tl přes 8 do 10 mm</t>
  </si>
  <si>
    <t>-1469723677</t>
  </si>
  <si>
    <t>Příprava podkladu povlakových podlah a stěn vyrovnání samonivelační stěrkou podlah min.pevnosti 30 MPa, tloušťky přes 8 do 10 mm</t>
  </si>
  <si>
    <t>"podesty" 3,25*1,5*2</t>
  </si>
  <si>
    <t>593,84*0,33 'Přepočtené koeficientem množství</t>
  </si>
  <si>
    <t>189</t>
  </si>
  <si>
    <t>7761411291R</t>
  </si>
  <si>
    <t>Vyrovnání podkladu cementovým potěrem tl.30mm</t>
  </si>
  <si>
    <t>106105445</t>
  </si>
  <si>
    <t>190</t>
  </si>
  <si>
    <t>7761411292R</t>
  </si>
  <si>
    <t>Vyrovnání podkladu vyrovnávacím lehčeným podsypem do tl.60mm</t>
  </si>
  <si>
    <t>-548064331</t>
  </si>
  <si>
    <t>593,84*0,34 'Přepočtené koeficientem množství</t>
  </si>
  <si>
    <t>204</t>
  </si>
  <si>
    <t>7762511191aR</t>
  </si>
  <si>
    <t>Montáž a dodávka podlah z přírodního linolea (marmolea) tl.2,5mm standardním lepidlem včetně soklových lišt a přípravy podkladu</t>
  </si>
  <si>
    <t>-720563100</t>
  </si>
  <si>
    <t>191</t>
  </si>
  <si>
    <t>7762511191R</t>
  </si>
  <si>
    <t>Montáž a dodávka podlah z přírodního linolea (marmolea) tl.3,5mm standardním lepidlem včetně soklových lišt a přípravy podkladu</t>
  </si>
  <si>
    <t>-1907711224</t>
  </si>
  <si>
    <t>192</t>
  </si>
  <si>
    <t>7763511191R</t>
  </si>
  <si>
    <t>Montáž a dodávka podlahovin z přírodního linolea (marmolea) na stupnice a podstupnice</t>
  </si>
  <si>
    <t>-2123297383</t>
  </si>
  <si>
    <t>Montáž podlahovin z přírodního linolea (marmolea) na schodišťové stupně stupnic rovných, šířky do 300 mm</t>
  </si>
  <si>
    <t>1,5*24*2</t>
  </si>
  <si>
    <t>193</t>
  </si>
  <si>
    <t>998776113</t>
  </si>
  <si>
    <t>Přesun hmot tonážní pro podlahy povlakové s omezením mechanizace v objektech v přes 12 do 24 m</t>
  </si>
  <si>
    <t>56494072</t>
  </si>
  <si>
    <t>Přesun hmot pro podlahy povlakové stanovený z hmotnosti přesunovaného materiálu vodorovná dopravní vzdálenost do 50 m s omezením mechanizace v objektech výšky přes 12 do 24 m</t>
  </si>
  <si>
    <t>781</t>
  </si>
  <si>
    <t>Dokončovací práce - obklady</t>
  </si>
  <si>
    <t>194</t>
  </si>
  <si>
    <t>7765511191R</t>
  </si>
  <si>
    <t>Montáž a dodávka obložení stěn z přírodního linolea (marmolea) standardním lepidlem včetně vyrovnání podkladu</t>
  </si>
  <si>
    <t>1510980308</t>
  </si>
  <si>
    <t xml:space="preserve">Poznámka k položce:_x000d_
včetně lištování_x000d_
</t>
  </si>
  <si>
    <t>"mč 403-4" (4,1*2+2,3*2+3,125*4)*2,25-(1,6*3)</t>
  </si>
  <si>
    <t>"mč 405" (1,075*2+1,905*2)*2,25-(1,2)</t>
  </si>
  <si>
    <t>"mč 406" (3,025*4+2,8*2+1,6*2)*2,25-(1,6*3)</t>
  </si>
  <si>
    <t>"mč 419" (2,55*2+3,65*2)*2,25-(1,6)</t>
  </si>
  <si>
    <t>"v učebnách za umyvadly" (1,2+0,6)*1,5*4+(1,2)*1,5*2</t>
  </si>
  <si>
    <t>195</t>
  </si>
  <si>
    <t>781121011</t>
  </si>
  <si>
    <t>Nátěr penetrační na stěnu</t>
  </si>
  <si>
    <t>-262518690</t>
  </si>
  <si>
    <t>Příprava podkladu před provedením obkladu nátěr penetrační na stěnu</t>
  </si>
  <si>
    <t>196</t>
  </si>
  <si>
    <t>998781113</t>
  </si>
  <si>
    <t>Přesun hmot tonážní pro obklady keramické s omezením mechanizace v objektech v přes 12 do 24 m</t>
  </si>
  <si>
    <t>-1219141496</t>
  </si>
  <si>
    <t>Přesun hmot pro obklady keramické stanovený z hmotnosti přesunovaného materiálu vodorovná dopravní vzdálenost do 50 m s omezením mechanizace v objektech výšky přes 12 do 24 m</t>
  </si>
  <si>
    <t>783</t>
  </si>
  <si>
    <t>Dokončovací práce - nátěry</t>
  </si>
  <si>
    <t>197</t>
  </si>
  <si>
    <t>783223011</t>
  </si>
  <si>
    <t>Napouštěcí jednonásobný akrylátový biocidní nátěr tesařských prvků nezabudovaných do konstrukce</t>
  </si>
  <si>
    <t>525132770</t>
  </si>
  <si>
    <t>Preventivní napouštěcí nátěr tesařských prvků proti dřevokazným houbám, hmyzu a plísním nezabudovaných do konstrukce jednonásobný akrylátový</t>
  </si>
  <si>
    <t>"bednění střechy s mezerami"</t>
  </si>
  <si>
    <t>777,44*0,7*2*1,1</t>
  </si>
  <si>
    <t>"bednění střechy"</t>
  </si>
  <si>
    <t>777,44*2</t>
  </si>
  <si>
    <t>784</t>
  </si>
  <si>
    <t>Dokončovací práce - malby a tapety</t>
  </si>
  <si>
    <t>198</t>
  </si>
  <si>
    <t>784181101</t>
  </si>
  <si>
    <t>Základní akrylátová jednonásobná bezbarvá penetrace podkladu v místnostech v do 3,80 m</t>
  </si>
  <si>
    <t>-1603254319</t>
  </si>
  <si>
    <t>Penetrace podkladu jednonásobná základní akrylátová bezbarvá v místnostech výšky do 3,80 m</t>
  </si>
  <si>
    <t>884,058</t>
  </si>
  <si>
    <t>(36,4+115,326+22,088)*2</t>
  </si>
  <si>
    <t>619,23</t>
  </si>
  <si>
    <t>"odpočet obkladů" -147,26</t>
  </si>
  <si>
    <t>199</t>
  </si>
  <si>
    <t>784221101</t>
  </si>
  <si>
    <t>Dvojnásobné bílé malby ze směsí za sucha dobře otěruvzdorných v místnostech do 3,80 m</t>
  </si>
  <si>
    <t>1039754321</t>
  </si>
  <si>
    <t>Malby z malířských směsí otěruvzdorných za sucha dvojnásobné, bílé za sucha otěruvzdorné dobře v místnostech výšky do 3,80 m</t>
  </si>
  <si>
    <t>002 - SO 01 Gymnázium - přístavba výtahu včetně úpravy dispozice</t>
  </si>
  <si>
    <t xml:space="preserve">    1 - Zemní práce</t>
  </si>
  <si>
    <t xml:space="preserve">    2 - Zakládání</t>
  </si>
  <si>
    <t xml:space="preserve">    5 - Komunikace pozemní</t>
  </si>
  <si>
    <t xml:space="preserve">    711 - Izolace proti vodě, vlhkosti a plynům</t>
  </si>
  <si>
    <t xml:space="preserve">    787 - Výtahy</t>
  </si>
  <si>
    <t>Zemní práce</t>
  </si>
  <si>
    <t>113106123</t>
  </si>
  <si>
    <t>Rozebrání dlažeb ze zámkových dlaždic komunikací pro pěší ručně</t>
  </si>
  <si>
    <t>-820076198</t>
  </si>
  <si>
    <t>Rozebrání dlažeb komunikací pro pěší s přemístěním hmot na skládku na vzdálenost do 3 m nebo s naložením na dopravní prostředek s ložem z kameniva nebo živice a s jakoukoliv výplní spár ručně ze zámkové dlažby</t>
  </si>
  <si>
    <t>"rozebrání stávajícího chodníku" 12</t>
  </si>
  <si>
    <t>113107122</t>
  </si>
  <si>
    <t>Odstranění podkladu z kameniva drceného tl přes 100 do 200 mm ručně</t>
  </si>
  <si>
    <t>-1923419492</t>
  </si>
  <si>
    <t>Odstranění podkladů nebo krytů ručně s přemístěním hmot na skládku na vzdálenost do 3 m nebo s naložením na dopravní prostředek z kameniva hrubého drceného, o tl. vrstvy přes 100 do 200 mm</t>
  </si>
  <si>
    <t>"rozebrání okapního chodníku" (3,5+2,5)*0,5</t>
  </si>
  <si>
    <t>121151103</t>
  </si>
  <si>
    <t>Sejmutí ornice plochy do 100 m2 tl vrstvy do 200 mm strojně</t>
  </si>
  <si>
    <t>-1905008240</t>
  </si>
  <si>
    <t>Sejmutí ornice strojně při souvislé ploše do 100 m2, tl. vrstvy do 200 mm</t>
  </si>
  <si>
    <t>"v prostoru výtahu" 3,5*3</t>
  </si>
  <si>
    <t>131251102</t>
  </si>
  <si>
    <t>Hloubení jam nezapažených v hornině třídy těžitelnosti I skupiny 3 objem do 50 m3 strojně</t>
  </si>
  <si>
    <t>1195672053</t>
  </si>
  <si>
    <t>Hloubení nezapažených jam a zářezů strojně s urovnáním dna do předepsaného profilu a spádu v hornině třídy těžitelnosti I skupiny 3 přes 20 do 50 m3</t>
  </si>
  <si>
    <t>(3,4*3,4)*1,7</t>
  </si>
  <si>
    <t>162751117</t>
  </si>
  <si>
    <t>Vodorovné přemístění přes 9 000 do 10000 m výkopku/sypaniny z horniny třídy těžitelnosti I skupiny 1 až 3</t>
  </si>
  <si>
    <t>1079874604</t>
  </si>
  <si>
    <t>Vodorovné přemístění výkopku nebo sypaniny po suchu na obvyklém dopravním prostředku, bez naložení výkopku, avšak se složením bez rozhrnutí z horniny třídy těžitelnosti I skupiny 1 až 3 na vzdálenost přes 9 000 do 10 000 m</t>
  </si>
  <si>
    <t>19,652-7,861</t>
  </si>
  <si>
    <t>162751119</t>
  </si>
  <si>
    <t>Příplatek k vodorovnému přemístění výkopku/sypaniny z horniny třídy těžitelnosti I skupiny 1 až 3 ZKD 1000 m přes 10000 m</t>
  </si>
  <si>
    <t>-1526135279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</si>
  <si>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</si>
  <si>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11,791*13 'Přepočtené koeficientem množství</t>
  </si>
  <si>
    <t>171201221</t>
  </si>
  <si>
    <t>Poplatek za uložení na skládce (skládkovné) zeminy a kamení kód odpadu 17 05 04</t>
  </si>
  <si>
    <t>2056868146</t>
  </si>
  <si>
    <t>Poplatek za uložení stavebního odpadu na skládce (skládkovné) zeminy a kamení zatříděného do Katalogu odpadů pod kódem 17 05 04</t>
  </si>
  <si>
    <t>11,791</t>
  </si>
  <si>
    <t>11,791*2 'Přepočtené koeficientem množství</t>
  </si>
  <si>
    <t>174151101</t>
  </si>
  <si>
    <t>Zásyp jam, šachet rýh nebo kolem objektů sypaninou se zhutněním</t>
  </si>
  <si>
    <t>-45750655</t>
  </si>
  <si>
    <t>Zásyp sypaninou z jakékoliv horniny strojně s uložením výkopku ve vrstvách se zhutněním jam, šachet, rýh nebo kolem objektů v těchto vykopávkách</t>
  </si>
  <si>
    <t>19,652*0,4</t>
  </si>
  <si>
    <t>181351003</t>
  </si>
  <si>
    <t>Rozprostření ornice tl vrstvy do 200 mm pl do 100 m2 v rovině nebo ve svahu do 1:5 strojně</t>
  </si>
  <si>
    <t>1628952272</t>
  </si>
  <si>
    <t>Rozprostření a urovnání ornice v rovině nebo ve svahu sklonu do 1:5 strojně při souvislé ploše do 100 m2, tl. vrstvy do 200 mm</t>
  </si>
  <si>
    <t>181411131</t>
  </si>
  <si>
    <t>Založení parkového trávníku výsevem pl do 1000 m2 v rovině a ve svahu do 1:5</t>
  </si>
  <si>
    <t>2050272557</t>
  </si>
  <si>
    <t>Založení trávníku na půdě předem připravené plochy do 1000 m2 výsevem včetně utažení parkového v rovině nebo na svahu do 1:5</t>
  </si>
  <si>
    <t>00572410</t>
  </si>
  <si>
    <t>osivo směs travní parková</t>
  </si>
  <si>
    <t>536104732</t>
  </si>
  <si>
    <t>10,5*0,02 'Přepočtené koeficientem množství</t>
  </si>
  <si>
    <t>181951112</t>
  </si>
  <si>
    <t>Úprava pláně v hornině třídy těžitelnosti I skupiny 1 až 3 se zhutněním strojně</t>
  </si>
  <si>
    <t>-1922163742</t>
  </si>
  <si>
    <t>Úprava pláně vyrovnáním výškových rozdílů strojně v hornině třídy těžitelnosti I, skupiny 1 až 3 se zhutněním</t>
  </si>
  <si>
    <t>2,8*3</t>
  </si>
  <si>
    <t>Zakládání</t>
  </si>
  <si>
    <t>271572211</t>
  </si>
  <si>
    <t>Podsyp pod základové konstrukce se zhutněním z netříděného štěrkopísku</t>
  </si>
  <si>
    <t>2114821219</t>
  </si>
  <si>
    <t>Podsyp pod základové konstrukce se zhutněním a urovnáním povrchu ze štěrkopísku netříděného</t>
  </si>
  <si>
    <t>2,8*3*0,1</t>
  </si>
  <si>
    <t>273313611</t>
  </si>
  <si>
    <t>Základové desky z betonu tř. C 16/20</t>
  </si>
  <si>
    <t>391468580</t>
  </si>
  <si>
    <t>Základy z betonu prostého desky z betonu kamenem neprokládaného tř. C 16/20</t>
  </si>
  <si>
    <t>"podkladní beton" (2,7*3)*0,15</t>
  </si>
  <si>
    <t>273322611</t>
  </si>
  <si>
    <t>Základové desky ze ŽB se zvýšenými nároky na prostředí tř. C 30/37</t>
  </si>
  <si>
    <t>1012227639</t>
  </si>
  <si>
    <t>Základy z betonu železového (bez výztuže) desky z betonu se zvýšenými nároky na prostředí tř. C 30/37</t>
  </si>
  <si>
    <t>(2,1*2,4)*0,5</t>
  </si>
  <si>
    <t>273351121</t>
  </si>
  <si>
    <t>Zřízení bednění základových desek</t>
  </si>
  <si>
    <t>-598731804</t>
  </si>
  <si>
    <t>Bednění základů desek zřízení</t>
  </si>
  <si>
    <t>(2,1+2,4+0,2)*0,5</t>
  </si>
  <si>
    <t>273351122</t>
  </si>
  <si>
    <t>Odstranění bednění základových desek</t>
  </si>
  <si>
    <t>1232183800</t>
  </si>
  <si>
    <t>Bednění základů desek odstranění</t>
  </si>
  <si>
    <t>273362021</t>
  </si>
  <si>
    <t>Výztuž základových desek svařovanými sítěmi Kari</t>
  </si>
  <si>
    <t>-1730835162</t>
  </si>
  <si>
    <t>Výztuž základů desek ze svařovaných sítí z drátů typu KARI</t>
  </si>
  <si>
    <t>2,52*0,1</t>
  </si>
  <si>
    <t>279113141</t>
  </si>
  <si>
    <t>Základová zeď tl přes 100 do 150 mm z tvárnic ztraceného bednění včetně výplně z betonu tř. C 20/25</t>
  </si>
  <si>
    <t>815297352</t>
  </si>
  <si>
    <t>Základové zdi z tvárnic ztraceného bednění včetně výplně z betonu bez zvláštních nároků na vliv prostředí třídy C 20/25, tloušťky zdiva přes 100 do 150 mm</t>
  </si>
  <si>
    <t>"ochrana izolace výtahové šachty" (2,6+2,65+0,4)*1,5</t>
  </si>
  <si>
    <t>279361821</t>
  </si>
  <si>
    <t>Výztuž základových zdí nosných betonářskou ocelí 10 505</t>
  </si>
  <si>
    <t>-1081987651</t>
  </si>
  <si>
    <t>Výztuž základových zdí nosných svislých nebo odkloněných od svislice, rovinných nebo oblých, deskových nebo žebrových, včetně výztuže jejich žeber z betonářské oceli 10 505 (R) nebo BSt 500</t>
  </si>
  <si>
    <t>"ochrana izolace výtahové šachty" (2,6+2,65+0,4)*1,5*0,15*0,1</t>
  </si>
  <si>
    <t>2818111191R</t>
  </si>
  <si>
    <t>Zřízení mikropilot pr.200m, vyztužená TR.K 70/10, délka kořene min 5m</t>
  </si>
  <si>
    <t>-303096377</t>
  </si>
  <si>
    <t>2818111192R</t>
  </si>
  <si>
    <t>Stěhování vrtné soupravy, geodetické práce</t>
  </si>
  <si>
    <t>-942497156</t>
  </si>
  <si>
    <t>310238211</t>
  </si>
  <si>
    <t>Zazdívka otvorů pl přes 0,25 do 1 m2 ve zdivu nadzákladovém cihlami pálenými na MVC</t>
  </si>
  <si>
    <t>-1449609965</t>
  </si>
  <si>
    <t>Zazdívka otvorů ve zdivu nadzákladovém cihlami pálenými plochy přes 0,25 m2 do 1 m2 na maltu vápenocementovou</t>
  </si>
  <si>
    <t>"1.PP" (0,6*0,9)*0,5*2</t>
  </si>
  <si>
    <t>311321611</t>
  </si>
  <si>
    <t>Nosná zeď ze ŽB tř. C 30/37 bez výztuže</t>
  </si>
  <si>
    <t>1492368844</t>
  </si>
  <si>
    <t>Nadzákladové zdi z betonu železového (bez výztuže) nosné bez zvláštních nároků na vliv prostředí tř. C 30/37</t>
  </si>
  <si>
    <t xml:space="preserve">"jímka výtahové šachty z úrovně -1,7 do 0,07" </t>
  </si>
  <si>
    <t>(1,5+2,3)*0,15*1,63</t>
  </si>
  <si>
    <t>(1,5)*0,2*1,63</t>
  </si>
  <si>
    <t>(2,3)*0,4*1,63</t>
  </si>
  <si>
    <t>"stěna výtahové šachty"</t>
  </si>
  <si>
    <t>(2,22*15)*0,25</t>
  </si>
  <si>
    <t>311351121</t>
  </si>
  <si>
    <t>Zřízení oboustranného bednění nosných nadzákladových zdí</t>
  </si>
  <si>
    <t>-810238438</t>
  </si>
  <si>
    <t>Bednění nadzákladových zdí nosných rovné oboustranné za každou stranu zřízení</t>
  </si>
  <si>
    <t>(1,5+2,3)*2*1,63</t>
  </si>
  <si>
    <t>(1,5)*2*1,63</t>
  </si>
  <si>
    <t>(2,3)*2*1,63</t>
  </si>
  <si>
    <t>(2,22*2+0,25)*15</t>
  </si>
  <si>
    <t>311351122</t>
  </si>
  <si>
    <t>Odstranění oboustranného bednění nosných nadzákladových zdí</t>
  </si>
  <si>
    <t>1527053925</t>
  </si>
  <si>
    <t>Bednění nadzákladových zdí nosných rovné oboustranné za každou stranu odstranění</t>
  </si>
  <si>
    <t>311361821</t>
  </si>
  <si>
    <t>Výztuž nosných zdí betonářskou ocelí 10 505</t>
  </si>
  <si>
    <t>1500430471</t>
  </si>
  <si>
    <t>Výztuž nadzákladových zdí nosných svislých nebo odkloněných od svislice, rovných nebo oblých z betonářské oceli 10 505 (R) nebo BSt 500</t>
  </si>
  <si>
    <t>11,243*0,16</t>
  </si>
  <si>
    <t>317234410</t>
  </si>
  <si>
    <t>Vyzdívka mezi nosníky z cihel pálených na MC</t>
  </si>
  <si>
    <t>-1851812991</t>
  </si>
  <si>
    <t>Vyzdívka mezi nosníky cihlami pálenými na maltu cementovou</t>
  </si>
  <si>
    <t>"1.NP" 1,7*0,5*0,16</t>
  </si>
  <si>
    <t>"2.NP" 1,7*0,5*0,16</t>
  </si>
  <si>
    <t>"3.NP" 1,7*0,5*0,16</t>
  </si>
  <si>
    <t>317941121</t>
  </si>
  <si>
    <t>Osazování ocelových válcovaných nosníků na zdivu I, IE, U, UE nebo L do č. 12 nebo výšky do 120 mm</t>
  </si>
  <si>
    <t>1205887175</t>
  </si>
  <si>
    <t>Osazování ocelových válcovaných nosníků na zdivu I nebo IE nebo U nebo UE nebo L do č. 12 nebo výšky do 120 mm</t>
  </si>
  <si>
    <t>"P13" 0,00905*3</t>
  </si>
  <si>
    <t>13010420</t>
  </si>
  <si>
    <t>úhelník ocelový rovnostranný jakost S235JR (11 375) 50x50x5mm</t>
  </si>
  <si>
    <t>610776885</t>
  </si>
  <si>
    <t>0,027*1,15 'Přepočtené koeficientem množství</t>
  </si>
  <si>
    <t>317944321</t>
  </si>
  <si>
    <t>Válcované nosníky do č.12 dodatečně osazované do připravených otvorů</t>
  </si>
  <si>
    <t>-148990848</t>
  </si>
  <si>
    <t>Válcované nosníky dodatečně osazované do připravených otvorů bez zazdění hlav do č. 12</t>
  </si>
  <si>
    <t>"1.NP" 1,7*3*0,01115</t>
  </si>
  <si>
    <t>"2.NP" 1,7*3*0,01115</t>
  </si>
  <si>
    <t>"3.NP" 1,7*3*0,01115</t>
  </si>
  <si>
    <t>340271045</t>
  </si>
  <si>
    <t>Zazdívka otvorů v příčkách nebo stěnách pl přes 1 do 4 m2 tvárnicemi pórobetonovými tl 150 mm</t>
  </si>
  <si>
    <t>558400446</t>
  </si>
  <si>
    <t>Zazdívka otvorů v příčkách nebo stěnách pórobetonovými tvárnicemi plochy přes 1 m2 do 4 m2, objemová hmotnost 500 kg/m3, tloušťka příčky 150 mm</t>
  </si>
  <si>
    <t>"2.NP" (2,7)*3,3-1,6</t>
  </si>
  <si>
    <t>"3.NP" (2,7)*3,3-1,6</t>
  </si>
  <si>
    <t>346244381</t>
  </si>
  <si>
    <t>Plentování jednostranné v do 200 mm válcovaných nosníků cihlami</t>
  </si>
  <si>
    <t>219691267</t>
  </si>
  <si>
    <t>Plentování ocelových válcovaných nosníků jednostranné cihlami na maltu, výška stojiny do 200 mm</t>
  </si>
  <si>
    <t>"1.NP" 1,7*2*0,15</t>
  </si>
  <si>
    <t>"2.NP" 1,7*2*0,15</t>
  </si>
  <si>
    <t>"3.NP" 1,7*2*0,15</t>
  </si>
  <si>
    <t>Komunikace pozemní</t>
  </si>
  <si>
    <t>564851011</t>
  </si>
  <si>
    <t>Podklad ze štěrkodrtě ŠD plochy do 100 m2 tl 150 mm</t>
  </si>
  <si>
    <t>-1302006890</t>
  </si>
  <si>
    <t>Podklad ze štěrkodrti ŠD s rozprostřením a zhutněním plochy jednotlivě do 100 m2, po zhutnění tl. 150 mm</t>
  </si>
  <si>
    <t>"doplnění okapního chodníku"</t>
  </si>
  <si>
    <t>(2,6)*0,5</t>
  </si>
  <si>
    <t>"doplnění chodníku" 12</t>
  </si>
  <si>
    <t>596211110</t>
  </si>
  <si>
    <t>Kladení zámkové dlažby komunikací pro pěší ručně tl 60 mm skupiny A pl do 50 m2</t>
  </si>
  <si>
    <t>-1404713461</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</si>
  <si>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</si>
  <si>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"doplnění chodníku z demontované dlažby" 12</t>
  </si>
  <si>
    <t>59245015</t>
  </si>
  <si>
    <t>dlažba zámková betonová tvaru I 200x165mm tl 60mm přírodní</t>
  </si>
  <si>
    <t>143294167</t>
  </si>
  <si>
    <t>12*1,03 'Přepočtené koeficientem množství</t>
  </si>
  <si>
    <t>596811220</t>
  </si>
  <si>
    <t>Kladení betonové dlažby komunikací pro pěší do lože z kameniva velikosti přes 0,09 do 0,25 m2 pl do 50 m2</t>
  </si>
  <si>
    <t>1430900140</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</si>
  <si>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</si>
  <si>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59245320</t>
  </si>
  <si>
    <t>dlažba chodníková betonová 400x400mm tl 50mm přírodní</t>
  </si>
  <si>
    <t>1234183096</t>
  </si>
  <si>
    <t>1,3*1,03 'Přepočtené koeficientem množství</t>
  </si>
  <si>
    <t>611325417</t>
  </si>
  <si>
    <t>Oprava vnitřní vápenocementové hladké omítky stropů v rozsahu plochy přes 10 do 30 % s celoplošným přeštukováním</t>
  </si>
  <si>
    <t>-34062032</t>
  </si>
  <si>
    <t>Oprava vápenocementové omítky vnitřních ploch hladké, tloušťky do 20 mm, s celoplošným přeštukováním, tloušťky štuku 3 mm stropů, v rozsahu opravované plochy přes 10 do 30%</t>
  </si>
  <si>
    <t>"1.NP" (1,85*3,5)</t>
  </si>
  <si>
    <t>"2.NP" (2,2*3,5)</t>
  </si>
  <si>
    <t>"3.NP" (2,2*3,5+1,8*3,25)</t>
  </si>
  <si>
    <t>612135001</t>
  </si>
  <si>
    <t>Vyrovnání podkladu vnitřních stěn maltou vápenocementovou tl do 10 mm</t>
  </si>
  <si>
    <t>1813222510</t>
  </si>
  <si>
    <t>Vyrovnání nerovností podkladu vnitřních omítaných ploch maltou, tloušťky do 10 mm vápenocementovou stěn</t>
  </si>
  <si>
    <t>"1.NP" (2*2,3)*0,5</t>
  </si>
  <si>
    <t>"2.NP" (2*2,3)*0,5</t>
  </si>
  <si>
    <t>"3.NP" (2*2,3)*0,5</t>
  </si>
  <si>
    <t xml:space="preserve">"3.NP umývárna po otlučených obkladech" </t>
  </si>
  <si>
    <t>(3,25+1,85+2,1+0,5)*2,1-(1,6)</t>
  </si>
  <si>
    <t>612321141</t>
  </si>
  <si>
    <t>Vápenocementová omítka štuková dvouvrstvá vnitřních stěn nanášená ručně</t>
  </si>
  <si>
    <t>1928445410</t>
  </si>
  <si>
    <t>Omítka vápenocementová vnitřních ploch nanášená ručně dvouvrstvá, tloušťky jádrové omítky do 10 mm a tloušťky štuku do 3 mm štuková svislých konstrukcí stěn</t>
  </si>
  <si>
    <t>"2.NP" ((2,7)*3,3-1,6)*2</t>
  </si>
  <si>
    <t>"3.NP" ((2,7)*3,3-1,6)*2</t>
  </si>
  <si>
    <t>612321191</t>
  </si>
  <si>
    <t>Příplatek k vápenocementové omítce vnitřních stěn za každých dalších 5 mm tloušťky ručně</t>
  </si>
  <si>
    <t>129393152</t>
  </si>
  <si>
    <t>Omítka vápenocementová vnitřních ploch nanášená ručně Příplatek k cenám za každých dalších i započatých 5 mm tloušťky omítky přes 10 mm stěn</t>
  </si>
  <si>
    <t>612325223</t>
  </si>
  <si>
    <t>Vápenocementová štuková omítka malých ploch přes 0,25 do 1 m2 na stěnách</t>
  </si>
  <si>
    <t>-388794697</t>
  </si>
  <si>
    <t>Vápenocementová omítka jednotlivých malých ploch štuková na stěnách, plochy jednotlivě přes 0,25 do 1 m2</t>
  </si>
  <si>
    <t>"omítky zazdívek"</t>
  </si>
  <si>
    <t>"1.PP" 4</t>
  </si>
  <si>
    <t>612325302</t>
  </si>
  <si>
    <t>Vápenocementová štuková omítka ostění nebo nadpraží</t>
  </si>
  <si>
    <t>1395148724</t>
  </si>
  <si>
    <t>Vápenocementová omítka ostění nebo nadpraží štuková</t>
  </si>
  <si>
    <t>612325417</t>
  </si>
  <si>
    <t>Oprava vnitřní vápenocementové hladké omítky stěn v rozsahu plochy přes 10 do 30 % s celoplošným přeštukováním</t>
  </si>
  <si>
    <t>468241462</t>
  </si>
  <si>
    <t>Oprava vápenocementové omítky vnitřních ploch hladké, tloušťky do 20 mm, s celoplošným přeštukováním, tloušťky štuku 3 mm stěn, v rozsahu opravované plochy přes 10 do 30%</t>
  </si>
  <si>
    <t>"1.NP" (3,5*2+1,85+0,5)*3,3-(1,18*2,22+1,6)</t>
  </si>
  <si>
    <t>"2.NP" (3,5+2,2+1)*3,3-(1,18*2,22)</t>
  </si>
  <si>
    <t>"3.NP" ((3,5+2,2+1)+(3,25+1,85+2,1+0,5))*3,3-(1,18*2,22+1,6)</t>
  </si>
  <si>
    <t>"výtah" (1,6*11)-(1,08*2,22*3)</t>
  </si>
  <si>
    <t>622131121</t>
  </si>
  <si>
    <t>Penetrační nátěr vnějších stěn nanášený ručně</t>
  </si>
  <si>
    <t>-1642526119</t>
  </si>
  <si>
    <t>Podkladní a spojovací vrstva vnějších omítaných ploch penetrace nanášená ručně stěn</t>
  </si>
  <si>
    <t>"výtahová šachta"</t>
  </si>
  <si>
    <t>(2,22*15)</t>
  </si>
  <si>
    <t>-45711169</t>
  </si>
  <si>
    <t>622221021</t>
  </si>
  <si>
    <t>Montáž kontaktního zateplení vnějších stěn lepením a mechanickým kotvením TI z minerální vlny s podélnou orientací do zdiva a betonu tl přes 80 do 120 mm</t>
  </si>
  <si>
    <t>-998473176</t>
  </si>
  <si>
    <t>Montáž kontaktního zateplení lepením a mechanickým kotvením z desek minerální vlny s podélnou orientací vláken nebo kombinovaných (dodávka ve specifikaci) na vnější stěny, na podklad betonový nebo z lehčeného betonu, z tvárnic keramických nebo vápenopískových, tloušťky desek přes 80 do 120 mm</t>
  </si>
  <si>
    <t>63152263</t>
  </si>
  <si>
    <t>deska tepelně izolační minerální kontaktních fasád podélné vlákno λ=0,034 tl 100mm</t>
  </si>
  <si>
    <t>2029439561</t>
  </si>
  <si>
    <t>33,3*1,05 'Přepočtené koeficientem množství</t>
  </si>
  <si>
    <t>-1474680614</t>
  </si>
  <si>
    <t>631311121</t>
  </si>
  <si>
    <t>Doplnění dosavadních mazanin betonem prostým plochy do 1 m2 tloušťky do 80 mm</t>
  </si>
  <si>
    <t>-1137273613</t>
  </si>
  <si>
    <t>Doplnění dosavadních mazanin prostým betonem s dodáním hmot, bez potěru, plochy jednotlivě do 1 m2 a tl. do 80 mm</t>
  </si>
  <si>
    <t>"doplnění v místě vybouraného prostupu k výtahu" 1,2*0,5*0,08*3</t>
  </si>
  <si>
    <t>916231212</t>
  </si>
  <si>
    <t>Osazení chodníkového obrubníku betonového stojatého bez boční opěry do lože z betonu prostého</t>
  </si>
  <si>
    <t>259042263</t>
  </si>
  <si>
    <t>Osazení chodníkového obrubníku betonového se zřízením lože, s vyplněním a zatřením spár cementovou maltou stojatého bez boční opěry, do lože z betonu prostého</t>
  </si>
  <si>
    <t>"doplnění chodníku" 2</t>
  </si>
  <si>
    <t>59217017</t>
  </si>
  <si>
    <t>obrubník betonový chodníkový 1000x100x250mm</t>
  </si>
  <si>
    <t>-1432525503</t>
  </si>
  <si>
    <t>2*1,02 'Přepočtené koeficientem množství</t>
  </si>
  <si>
    <t>941211111</t>
  </si>
  <si>
    <t>Montáž lešení řadového rámového lehkého zatížení do 200 kg/m2 š od 0,6 do 0,9 m v do 10 m</t>
  </si>
  <si>
    <t>1272604979</t>
  </si>
  <si>
    <t>Montáž lešení řadového rámového lehkého pracovního s podlahami s provozním zatížením tř. 3 do 200 kg/m2 šířky tř. SW06 od 0,6 do 0,9 m, výšky do 10 m</t>
  </si>
  <si>
    <t>"lešení pro výtahovou šachtu"</t>
  </si>
  <si>
    <t>(2,5+3)*15</t>
  </si>
  <si>
    <t>941211211</t>
  </si>
  <si>
    <t>Příplatek k lešení řadovému rámovému lehkému š 0,9 m v přes 10 do 25 m za první a ZKD den použití</t>
  </si>
  <si>
    <t>912914602</t>
  </si>
  <si>
    <t>Montáž lešení řadového rámového lehkého pracovního s podlahami s provozním zatížením tř. 3 do 200 kg/m2 Příplatek za první a každý další den použití lešení k ceně -1111 nebo -1112</t>
  </si>
  <si>
    <t>82,5*90 'Přepočtené koeficientem množství</t>
  </si>
  <si>
    <t>941211811</t>
  </si>
  <si>
    <t>Demontáž lešení řadového rámového lehkého zatížení do 200 kg/m2 š od 0,6 do 0,9 m v do 10 m</t>
  </si>
  <si>
    <t>-160119569</t>
  </si>
  <si>
    <t>Demontáž lešení řadového rámového lehkého pracovního s provozním zatížením tř. 3 do 200 kg/m2 šířky tř. SW06 od 0,6 do 0,9 m, výšky do 10 m</t>
  </si>
  <si>
    <t>563460277</t>
  </si>
  <si>
    <t>-2010035551</t>
  </si>
  <si>
    <t>-1797442428</t>
  </si>
  <si>
    <t>949321112</t>
  </si>
  <si>
    <t>Montáž lešení dílcového do šachet o půdorysné ploše do 6 m2 v přes 10 do 20 m</t>
  </si>
  <si>
    <t>1599060329</t>
  </si>
  <si>
    <t>Lešení dílcové do šachet (výtahových, potrubních) o půdorysné ploše do 6 m2, výšky přes 10 do 20 m montáž</t>
  </si>
  <si>
    <t>949321212</t>
  </si>
  <si>
    <t>Příplatek k lešení dílcovému do šachet do 6 m2 v přes 10 do 20 m za každý den použití</t>
  </si>
  <si>
    <t>1974879239</t>
  </si>
  <si>
    <t>Lešení dílcové do šachet (výtahových, potrubních) o půdorysné ploše do 6 m2, výšky přes 10 do 20 m příplatek k ceně za každý den použití</t>
  </si>
  <si>
    <t>15*90 'Přepočtené koeficientem množství</t>
  </si>
  <si>
    <t>949321812</t>
  </si>
  <si>
    <t>Demontáž lešení dílcového do šachet o půdorysné ploše do 6 m2 v přes 10 do 20 m</t>
  </si>
  <si>
    <t>392630816</t>
  </si>
  <si>
    <t>Lešení dílcové do šachet (výtahových, potrubních) o půdorysné ploše do 6 m2, výšky přes 10 do 20 m demontáž</t>
  </si>
  <si>
    <t>164695422</t>
  </si>
  <si>
    <t>"1.PP"5</t>
  </si>
  <si>
    <t>"1.NP"22</t>
  </si>
  <si>
    <t>"2.NP" 15</t>
  </si>
  <si>
    <t>"3.NP" 22</t>
  </si>
  <si>
    <t>965042141</t>
  </si>
  <si>
    <t>Bourání podkladů pod dlažby nebo mazanin betonových nebo z litého asfaltu tl do 100 mm pl přes 4 m2</t>
  </si>
  <si>
    <t>1794368304</t>
  </si>
  <si>
    <t>Bourání mazanin betonových nebo z litého asfaltu tl. do 100 mm, plochy přes 4 m2</t>
  </si>
  <si>
    <t>"rozebrání okapního chodníku" (3,5+2,5)*0,5*0,06</t>
  </si>
  <si>
    <t>965081343</t>
  </si>
  <si>
    <t>Bourání podlah z dlaždic betonových, teracových nebo čedičových tl do 40 mm plochy přes 1 m2</t>
  </si>
  <si>
    <t>-1434233222</t>
  </si>
  <si>
    <t>Bourání podlah z dlaždic bez podkladního lože nebo mazaniny, s jakoukoliv výplní spár betonových, teracových nebo čedičových tl. do 40 mm, plochy přes 1 m2</t>
  </si>
  <si>
    <t>967031132</t>
  </si>
  <si>
    <t>Přisekání rovných ostění v cihelném zdivu na MV nebo MVC</t>
  </si>
  <si>
    <t>764346635</t>
  </si>
  <si>
    <t>Přisekání (špicování) plošné nebo rovných ostění zdiva z cihel pálených rovných ostění, bez odstupu, po hrubém vybourání otvorů, na maltu vápennou nebo vápenocementovou</t>
  </si>
  <si>
    <t>968062354</t>
  </si>
  <si>
    <t>Vybourání dřevěných rámů oken dvojitých včetně křídel pl do 1 m2</t>
  </si>
  <si>
    <t>25231980</t>
  </si>
  <si>
    <t>Vybourání dřevěných rámů oken s křídly, dveřních zárubní, vrat, stěn, ostění nebo obkladů rámů oken s křídly dvojitých, plochy do 1 m2</t>
  </si>
  <si>
    <t>"1.PP" (0,6*0,9)*2</t>
  </si>
  <si>
    <t>-382977226</t>
  </si>
  <si>
    <t>"1.NP"1,6*3</t>
  </si>
  <si>
    <t>"2.NP"1,6*3</t>
  </si>
  <si>
    <t>"3.NP"1,6*4</t>
  </si>
  <si>
    <t>971033621</t>
  </si>
  <si>
    <t>Vybourání otvorů ve zdivu cihelném pl do 4 m2 na MVC nebo MV tl do 100 mm</t>
  </si>
  <si>
    <t>231491255</t>
  </si>
  <si>
    <t>Vybourání otvorů ve zdivu základovém nebo nadzákladovém z cihel, tvárnic, příčkovek z cihel pálených na maltu vápennou nebo vápenocementovou plochy do 4 m2, tl. do 100 mm</t>
  </si>
  <si>
    <t>"1.NP" (1,85+1,5+0,5+0,5)*3,3-1,6*2</t>
  </si>
  <si>
    <t>"2.NP" (1,85+1,5+0,5+0,3)*3,3-1,6*2</t>
  </si>
  <si>
    <t>"3.NP" (1,85+1,5+0,5+0,3+0,3+1,3+1)*3,3-(1,6*3)</t>
  </si>
  <si>
    <t>971033631</t>
  </si>
  <si>
    <t>Vybourání otvorů ve zdivu cihelném pl do 4 m2 na MVC nebo MV tl do 150 mm</t>
  </si>
  <si>
    <t>-1657842889</t>
  </si>
  <si>
    <t>Vybourání otvorů ve zdivu základovém nebo nadzákladovém z cihel, tvárnic, příčkovek z cihel pálených na maltu vápennou nebo vápenocementovou plochy do 4 m2, tl. do 150 mm</t>
  </si>
  <si>
    <t>"2.NP" (3)*3,3-1,6</t>
  </si>
  <si>
    <t>"3.NP" (3,2)*3,3-1,6</t>
  </si>
  <si>
    <t>971033651</t>
  </si>
  <si>
    <t>Vybourání otvorů ve zdivu cihelném pl do 4 m2 na MVC nebo MV tl do 600 mm</t>
  </si>
  <si>
    <t>914599287</t>
  </si>
  <si>
    <t>Vybourání otvorů ve zdivu základovém nebo nadzákladovém z cihel, tvárnic, příčkovek z cihel pálených na maltu vápennou nebo vápenocementovou plochy do 4 m2, tl. do 600 mm</t>
  </si>
  <si>
    <t>"1.NP" (1,2*2,3)*0,5</t>
  </si>
  <si>
    <t>"2.NP" (1,2*2,3)*0,5</t>
  </si>
  <si>
    <t>"3.NP" (1,2*2,3)*0,5</t>
  </si>
  <si>
    <t>974031666</t>
  </si>
  <si>
    <t>Vysekání rýh ve zdivu cihelném pro vtahování nosníků hl do 150 mm v do 250 mm</t>
  </si>
  <si>
    <t>-799385947</t>
  </si>
  <si>
    <t>Vysekání rýh ve zdivu cihelném na maltu vápennou nebo vápenocementovou pro vtahování nosníků do zdí, před vybouráním otvoru do hl. 150 mm, při v. nosníku do 250 mm</t>
  </si>
  <si>
    <t>"1.NP" 1,7*2</t>
  </si>
  <si>
    <t>"2.NP" 1,7*2</t>
  </si>
  <si>
    <t>"3.NP" 1,7*2</t>
  </si>
  <si>
    <t>97715900103R</t>
  </si>
  <si>
    <t>Montáž a dodávka montážního nosníku do výtahové šachty</t>
  </si>
  <si>
    <t>-2000378628</t>
  </si>
  <si>
    <t>97715900104aR</t>
  </si>
  <si>
    <t>Odvětrání výtahové šachty včetně lemování</t>
  </si>
  <si>
    <t>987701798</t>
  </si>
  <si>
    <t>978011141</t>
  </si>
  <si>
    <t>Otlučení (osekání) vnitřní vápenné nebo vápenocementové omítky stropů v rozsahu přes 10 do 30 %</t>
  </si>
  <si>
    <t>-79223118</t>
  </si>
  <si>
    <t>Otlučení vápenných nebo vápenocementových omítek vnitřních ploch stropů, v rozsahu přes 10 do 30 %</t>
  </si>
  <si>
    <t>978013141</t>
  </si>
  <si>
    <t>Otlučení (osekání) vnitřní vápenné nebo vápenocementové omítky stěn v rozsahu přes 10 do 30 %</t>
  </si>
  <si>
    <t>-1982724457</t>
  </si>
  <si>
    <t>Otlučení vápenných nebo vápenocementových omítek vnitřních ploch stěn s vyškrabáním spar, s očištěním zdiva, v rozsahu přes 10 do 30 %</t>
  </si>
  <si>
    <t>84690071</t>
  </si>
  <si>
    <t>-1218048639</t>
  </si>
  <si>
    <t>34844726</t>
  </si>
  <si>
    <t>Odvoz suti a vybouraných hmot na skládku nebo meziskládku se složením, na vzdálenost Příplatek k ceně za každý další započatý 1 km přes 1 km</t>
  </si>
  <si>
    <t>32,187*22 'Přepočtené koeficientem množství</t>
  </si>
  <si>
    <t>-1381871483</t>
  </si>
  <si>
    <t>3,12+0,396+0,36</t>
  </si>
  <si>
    <t>997013603</t>
  </si>
  <si>
    <t>Poplatek za uložení na skládce (skládkovné) stavebního odpadu cihelného kód odpadu 17 01 02</t>
  </si>
  <si>
    <t>1783700183</t>
  </si>
  <si>
    <t>Poplatek za uložení stavebního odpadu na skládce (skládkovné) cihelného zatříděného do Katalogu odpadů pod kódem 17 01 02</t>
  </si>
  <si>
    <t>0,38+7,043+4,66+7,452+0,663+0,277+0,998</t>
  </si>
  <si>
    <t>997013607</t>
  </si>
  <si>
    <t>Poplatek za uložení na skládce (skládkovné) stavebního odpadu keramického kód odpadu 17 01 03</t>
  </si>
  <si>
    <t>-862860722</t>
  </si>
  <si>
    <t>Poplatek za uložení stavebního odpadu na skládce (skládkovné) z tašek a keramických výrobků zatříděného do Katalogu odpadů pod kódem 17 01 03</t>
  </si>
  <si>
    <t>1,187</t>
  </si>
  <si>
    <t>195657189</t>
  </si>
  <si>
    <t>0,081+1,216</t>
  </si>
  <si>
    <t>997013655</t>
  </si>
  <si>
    <t>2054244798</t>
  </si>
  <si>
    <t>4,35</t>
  </si>
  <si>
    <t>-1673130162</t>
  </si>
  <si>
    <t>711</t>
  </si>
  <si>
    <t>Izolace proti vodě, vlhkosti a plynům</t>
  </si>
  <si>
    <t>711111001</t>
  </si>
  <si>
    <t>Provedení izolace proti zemní vlhkosti vodorovné za studena nátěrem penetračním</t>
  </si>
  <si>
    <t>-418362314</t>
  </si>
  <si>
    <t>Provedení izolace proti zemní vlhkosti natěradly a tmely za studena na ploše vodorovné V nátěrem penetračním</t>
  </si>
  <si>
    <t xml:space="preserve">"jímka výtahové šachty " </t>
  </si>
  <si>
    <t>2,7*2,4</t>
  </si>
  <si>
    <t>11163150</t>
  </si>
  <si>
    <t>lak penetrační asfaltový</t>
  </si>
  <si>
    <t>-143125937</t>
  </si>
  <si>
    <t>6,48*0,0003 'Přepočtené koeficientem množství</t>
  </si>
  <si>
    <t>711112001</t>
  </si>
  <si>
    <t>Provedení izolace proti zemní vlhkosti svislé za studena nátěrem penetračním</t>
  </si>
  <si>
    <t>-1477020441</t>
  </si>
  <si>
    <t>Provedení izolace proti zemní vlhkosti natěradly a tmely za studena na ploše svislé S nátěrem penetračním</t>
  </si>
  <si>
    <t xml:space="preserve">"jímka výtahové šachty z úrovně -2,3 do 0,07" </t>
  </si>
  <si>
    <t>(2,3*2+2,0*2)*2,23</t>
  </si>
  <si>
    <t>336729873</t>
  </si>
  <si>
    <t>19,178*0,00034 'Přepočtené koeficientem množství</t>
  </si>
  <si>
    <t>711141559</t>
  </si>
  <si>
    <t>Provedení izolace proti zemní vlhkosti pásy přitavením vodorovné NAIP</t>
  </si>
  <si>
    <t>1571090759</t>
  </si>
  <si>
    <t>Provedení izolace proti zemní vlhkosti pásy přitavením NAIP na ploše vodorovné V</t>
  </si>
  <si>
    <t>2,7*2,4*2</t>
  </si>
  <si>
    <t>62853004</t>
  </si>
  <si>
    <t>pás asfaltový natavitelný modifikovaný SBS s vložkou ze skleněné tkaniny a spalitelnou PE fólií nebo jemnozrnným minerálním posypem na horním povrchu tl 4,0mm</t>
  </si>
  <si>
    <t>-1050404996</t>
  </si>
  <si>
    <t>12,96*1,1655 'Přepočtené koeficientem množství</t>
  </si>
  <si>
    <t>711142559</t>
  </si>
  <si>
    <t>Provedení izolace proti zemní vlhkosti pásy přitavením svislé NAIP</t>
  </si>
  <si>
    <t>1776694292</t>
  </si>
  <si>
    <t>Provedení izolace proti zemní vlhkosti pásy přitavením NAIP na ploše svislé S</t>
  </si>
  <si>
    <t>(2,3*2+2,0*2)*2,23*2</t>
  </si>
  <si>
    <t>-2069526049</t>
  </si>
  <si>
    <t>38,356*1,221 'Přepočtené koeficientem množství</t>
  </si>
  <si>
    <t>998711113</t>
  </si>
  <si>
    <t>Přesun hmot tonážní pro izolace proti vodě, vlhkosti a plynům s omezením mechanizace v objektech v přes 12 do 60 m</t>
  </si>
  <si>
    <t>1874765787</t>
  </si>
  <si>
    <t>Přesun hmot pro izolace proti vodě, vlhkosti a plynům stanovený z hmotnosti přesunovaného materiálu vodorovná dopravní vzdálenost do 50 m s omezením mechanizace v objektech výšky přes 12 do 60 m</t>
  </si>
  <si>
    <t>713131141</t>
  </si>
  <si>
    <t>Montáž izolace tepelné stěn lepením celoplošně rohoží, pásů, dílců, desek</t>
  </si>
  <si>
    <t>-1227417563</t>
  </si>
  <si>
    <t>Montáž tepelné izolace stěn rohožemi, pásy, deskami, dílci, bloky (izolační materiál ve specifikaci) lepením celoplošně bez mechanického kotvení</t>
  </si>
  <si>
    <t>28376426</t>
  </si>
  <si>
    <t>deska XPS hrana polodrážková a hladký povrch 300kPA λ=0,035 tl 150mm</t>
  </si>
  <si>
    <t>682257489</t>
  </si>
  <si>
    <t>998713103</t>
  </si>
  <si>
    <t>Přesun hmot tonážní pro izolace tepelné v objektech v přes 12 do 24 m</t>
  </si>
  <si>
    <t>-1721747935</t>
  </si>
  <si>
    <t>Přesun hmot pro izolace tepelné stanovený z hmotnosti přesunovaného materiálu vodorovná dopravní vzdálenost do 50 m s užitím mechanizace v objektech výšky přes 12 m do 24 m</t>
  </si>
  <si>
    <t>7666606903.6R</t>
  </si>
  <si>
    <t>Montáž a dodávka sanitárních příček včetně dveří ozn T11</t>
  </si>
  <si>
    <t>771022237</t>
  </si>
  <si>
    <t>7666608954R</t>
  </si>
  <si>
    <t xml:space="preserve">Montáž a dodávka dveří  800/1970 ozn D04</t>
  </si>
  <si>
    <t>-2070956561</t>
  </si>
  <si>
    <t>7666608960R</t>
  </si>
  <si>
    <t xml:space="preserve">Montáž a dodávka dveří  800/1970 ozn D10</t>
  </si>
  <si>
    <t>-403963568</t>
  </si>
  <si>
    <t>7666608963R</t>
  </si>
  <si>
    <t xml:space="preserve">Montáž a dodávka dveří  800/1970 ozn D13</t>
  </si>
  <si>
    <t>172474492</t>
  </si>
  <si>
    <t>2134063154</t>
  </si>
  <si>
    <t>7676606991R</t>
  </si>
  <si>
    <t xml:space="preserve">Montáž a dodávka prosklené stěny výtahové šachty </t>
  </si>
  <si>
    <t>-1803067075</t>
  </si>
  <si>
    <t>528629287</t>
  </si>
  <si>
    <t>"ocelová konstrukce výtahové šachty"2110</t>
  </si>
  <si>
    <t>1899475425</t>
  </si>
  <si>
    <t>7761213191.1R</t>
  </si>
  <si>
    <t>Vyspravení stávajícího podlahového krytu - jako podklad pod novou podlahu</t>
  </si>
  <si>
    <t>1824627888</t>
  </si>
  <si>
    <t xml:space="preserve">Poznámka k položce:_x000d_
prohlédnutí stávající podlahy s případným odstaněním odfouklých částí a vyrovnáním cementovým tmelem_x000d_
</t>
  </si>
  <si>
    <t>"gymnázium 20%plochy"</t>
  </si>
  <si>
    <t>"1.NP"</t>
  </si>
  <si>
    <t>"předsíň" (2,1*3,25-0,55*1,8)*0,2</t>
  </si>
  <si>
    <t>"2.NP"</t>
  </si>
  <si>
    <t>"předsíň" (2,1*3,25)*0,2</t>
  </si>
  <si>
    <t>"3.NP"</t>
  </si>
  <si>
    <t>776141121</t>
  </si>
  <si>
    <t>Stěrka podlahová nivelační pro vyrovnání podkladu povlakových podlah pevnosti 30 MPa tl do 3 mm</t>
  </si>
  <si>
    <t>-696642902</t>
  </si>
  <si>
    <t>Příprava podkladu povlakových podlah a stěn vyrovnání samonivelační stěrkou podlah min.pevnosti 30 MPa, tloušťky do 3 mm</t>
  </si>
  <si>
    <t>"gymnázium"</t>
  </si>
  <si>
    <t>"předsíň" (2,1*3,25-0,55*1,8)</t>
  </si>
  <si>
    <t>"předsíň" (2,1*3,25)</t>
  </si>
  <si>
    <t>19,485*0,5 'Přepočtené koeficientem množství</t>
  </si>
  <si>
    <t>776141122</t>
  </si>
  <si>
    <t>Stěrka podlahová nivelační pro vyrovnání podkladu povlakových podlah pevnosti 30 MPa tl přes 3 do 5 mm</t>
  </si>
  <si>
    <t>-1023984686</t>
  </si>
  <si>
    <t>Příprava podkladu povlakových podlah a stěn vyrovnání samonivelační stěrkou podlah min.pevnosti 30 MPa, tloušťky přes 3 do 5 mm</t>
  </si>
  <si>
    <t>Montáž a dodávka podlah z přírodního linolea (marmolea) standardním lepidlem včetně soklových lišt a přípravy podkladu</t>
  </si>
  <si>
    <t>-378634747</t>
  </si>
  <si>
    <t>Montáž a dodávka podlah z přírodního linolea (marmolea) standardním lepidlem včetně soklů a přípravy podkladu</t>
  </si>
  <si>
    <t>998776213</t>
  </si>
  <si>
    <t>Přesun hmot procentní pro podlahy povlakové s omezením mechanizace v objektech v přes 12 do 24 m</t>
  </si>
  <si>
    <t>-1354653295</t>
  </si>
  <si>
    <t>Přesun hmot pro podlahy povlakové stanovený procentní sazbou (%) z ceny vodorovná dopravní vzdálenost do 50 m s omezením mechanizace v objektech výšky přes 12 do 24 m</t>
  </si>
  <si>
    <t>-303362754</t>
  </si>
  <si>
    <t>Poznámka k položce:_x000d_
včetně lištování</t>
  </si>
  <si>
    <t>"obklady"</t>
  </si>
  <si>
    <t>"1.NP" (3,25*2+2,1*2-0,8*2)*1,5</t>
  </si>
  <si>
    <t>"2.NP" (3,25*2+2,1*2-0,8*2)*1,5</t>
  </si>
  <si>
    <t>"3.NP" (3,25*2+2,1*2-0,8*2)*1,5</t>
  </si>
  <si>
    <t>115499826</t>
  </si>
  <si>
    <t>781471810</t>
  </si>
  <si>
    <t>Demontáž obkladů z obkladaček keramických kladených do malty</t>
  </si>
  <si>
    <t>-62325274</t>
  </si>
  <si>
    <t>Demontáž obkladů z dlaždic keramických kladených do malty</t>
  </si>
  <si>
    <t xml:space="preserve">"3.NP umývárna" </t>
  </si>
  <si>
    <t>-1637472047</t>
  </si>
  <si>
    <t>-511734275</t>
  </si>
  <si>
    <t>2*1</t>
  </si>
  <si>
    <t>99,832+27,725+6,9+29,24</t>
  </si>
  <si>
    <t>"malby navazujících prostor"50</t>
  </si>
  <si>
    <t>"odpočet obkladů" -23,34</t>
  </si>
  <si>
    <t>-1036078224</t>
  </si>
  <si>
    <t>787</t>
  </si>
  <si>
    <t>Výtahy</t>
  </si>
  <si>
    <t>787313904R.1</t>
  </si>
  <si>
    <t xml:space="preserve">Montáž a dodávka výtahu </t>
  </si>
  <si>
    <t>535983787</t>
  </si>
  <si>
    <t>Poznámka k položce:_x000d_
v rozsahu dle PD</t>
  </si>
  <si>
    <t>003 - SO 01 Gymnázium - zateplení</t>
  </si>
  <si>
    <t>621131121</t>
  </si>
  <si>
    <t>Penetrační nátěr vnějších podhledů nanášený ručně</t>
  </si>
  <si>
    <t>1209880161</t>
  </si>
  <si>
    <t>Podkladní a spojovací vrstva vnějších omítaných ploch penetrace nanášená ručně podhledů</t>
  </si>
  <si>
    <t>"severní pohled - nezateplená část"</t>
  </si>
  <si>
    <t>(1,8+0,3*2+0,2)*25,25</t>
  </si>
  <si>
    <t>621135001</t>
  </si>
  <si>
    <t>Vyrovnání podkladu vnějších podhledů maltou vápenocementovou tl do 10 mm</t>
  </si>
  <si>
    <t>604522862</t>
  </si>
  <si>
    <t>Vyrovnání nerovností podkladu vnějších omítaných ploch maltou, tl. do 10 mm vápenocementovou podhledů</t>
  </si>
  <si>
    <t>621142001</t>
  </si>
  <si>
    <t>Sklovláknité pletivo vnějších podhledů vtlačené do tmelu</t>
  </si>
  <si>
    <t>-996535993</t>
  </si>
  <si>
    <t>Pletivo vnějších ploch v ploše nebo pruzích, na plném podkladu sklovláknité vtlačené do tmelu podhledů</t>
  </si>
  <si>
    <t>621151031</t>
  </si>
  <si>
    <t>Penetrační silikonový nátěr vnějších pastovitých tenkovrstvých omítek podhledů</t>
  </si>
  <si>
    <t>-986960618</t>
  </si>
  <si>
    <t>Penetrační nátěr vnějších pastovitých tenkovrstvých omítek silikonový podhledů</t>
  </si>
  <si>
    <t>621531022</t>
  </si>
  <si>
    <t>Tenkovrstvá silikonová zatíraná omítka zrnitost 2,0 mm vnějších podhledů</t>
  </si>
  <si>
    <t>-1441794100</t>
  </si>
  <si>
    <t>Omítka tenkovrstvá silikonová vnějších ploch probarvená bez penetrace zatíraná (škrábaná), zrnitost 2,0 mm podhledů</t>
  </si>
  <si>
    <t>2037369159</t>
  </si>
  <si>
    <t>"plocha zateplení EPS 100 tl.120mm"</t>
  </si>
  <si>
    <t>"jižní pohled"</t>
  </si>
  <si>
    <t>((36,5*2,0)-(2,5*2)*12)</t>
  </si>
  <si>
    <t>"severní pohled"</t>
  </si>
  <si>
    <t>((25,25+2+2,3)*2,0)-((2,5*2)*8+1,5*2+(1*2)*1)</t>
  </si>
  <si>
    <t>"západní pohled"</t>
  </si>
  <si>
    <t>((12,3*2,0)-(2,5*2)*4)</t>
  </si>
  <si>
    <t>"východní pohled"</t>
  </si>
  <si>
    <t>((9,3*2,0)-(2,5*2)*3)</t>
  </si>
  <si>
    <t>"plocha zateplení EPS 100 tl.160mm"</t>
  </si>
  <si>
    <t>(50,82*12,5)-(2,25*2,1*(14+12+12))</t>
  </si>
  <si>
    <t>(8,625*11,8+25,25*8,4+25,25*3,2+6,8*11,8+(4,4+2,35*2)*14,5+(4,4+0,4+2,35*2)*14,5)</t>
  </si>
  <si>
    <t>-((1,5*2,1)*9+(2,25*2,1)*(8+8+5)+(2,25*1,65)*10+(2,25*1,5)*2+(2,25*1,25)*2+(2,25*3,005)*3+(1,59*2,2))</t>
  </si>
  <si>
    <t>(14,32)*12,5-(2,25*2,1)*12</t>
  </si>
  <si>
    <t>(14,32)*12,5-((2,25*2,1)*6+(3,3*2,9))</t>
  </si>
  <si>
    <t>"plocha zateplení XPS tl.120mm"</t>
  </si>
  <si>
    <t>(50,82*1,4)-(1,5*0,75*3+0,6*0,6)</t>
  </si>
  <si>
    <t>(8,625+2,35*2+4,4+0,85+6,9+0,75)*0,2+(10+2,35*2+4,4+0,4+6,8)*0,6</t>
  </si>
  <si>
    <t>(14,32)*1,3-(1,5*0,6)*5</t>
  </si>
  <si>
    <t>(6,7*1,1)</t>
  </si>
  <si>
    <t xml:space="preserve">"plocha zateplení ostění  fenol pěna tl.20mm"</t>
  </si>
  <si>
    <t>((2,25+2,1*2)*(14+12+12))*0,15</t>
  </si>
  <si>
    <t>((1,5+2,1*2)*9+(2,25+2,1*2)*(5+8+8)+(2,25+1,65*2)*10+(2,25+1,5*2)*2+(2,25+1,25*2)*2+(2,25+3,05*2)*3+(1,59+2,2*2))*0,15</t>
  </si>
  <si>
    <t>(2,25+2,1*2)*12*0,15</t>
  </si>
  <si>
    <t>(2,25+2,1*2)*6*0,15</t>
  </si>
  <si>
    <t xml:space="preserve">"plocha zateplení ostění  XPS tl.20mm"</t>
  </si>
  <si>
    <t>((1,5+0,75*2)*3+(0,6+0,6*2))*0,15</t>
  </si>
  <si>
    <t>(1,5+0,6*2)*5*0,15</t>
  </si>
  <si>
    <t>622135001</t>
  </si>
  <si>
    <t>Vyrovnání podkladu vnějších stěn maltou vápenocementovou tl do 10 mm</t>
  </si>
  <si>
    <t>-972213942</t>
  </si>
  <si>
    <t>Vyrovnání nerovností podkladu vnějších omítaných ploch maltou, tloušťky do 10 mm vápenocementovou stěn</t>
  </si>
  <si>
    <t>"po otlučení plošných fasádních prvků"</t>
  </si>
  <si>
    <t>2,3*1*18</t>
  </si>
  <si>
    <t>622211021</t>
  </si>
  <si>
    <t>Montáž kontaktního zateplení vnějších stěn lepením a mechanickým kotvením polystyrénových desek do betonu a zdiva tl přes 80 do 120 mm</t>
  </si>
  <si>
    <t>417297932</t>
  </si>
  <si>
    <t>Montáž kontaktního zateplení lepením a mechanickým kotvením z polystyrenových desek (dodávka ve specifikaci) na vnější stěny, na podklad betonový nebo z lehčeného betonu, z tvárnic keramických nebo vápenopískových, tloušťky desek přes 80 do 120 mm</t>
  </si>
  <si>
    <t>28376423</t>
  </si>
  <si>
    <t>deska XPS hrana polodrážková a hladký povrch 300kPA λ=0,035 tl 120mm</t>
  </si>
  <si>
    <t>-930443258</t>
  </si>
  <si>
    <t>109,924*1,05 'Přepočtené koeficientem množství</t>
  </si>
  <si>
    <t>28375980</t>
  </si>
  <si>
    <t>deska EPS 100 fasádní λ=0,037 tl 120mm</t>
  </si>
  <si>
    <t>2146855844</t>
  </si>
  <si>
    <t>35,3*1,05 'Přepočtené koeficientem množství</t>
  </si>
  <si>
    <t>623131121</t>
  </si>
  <si>
    <t>Penetrační nátěr vnějších pilířů nebo sloupů nanášený ručně</t>
  </si>
  <si>
    <t>-154044994</t>
  </si>
  <si>
    <t>Podkladní a spojovací vrstva vnějších omítaných ploch penetrace nanášená ručně pilířů nebo sloupů</t>
  </si>
  <si>
    <t>(0,75*2+0,42*2)*3,4*4</t>
  </si>
  <si>
    <t>623135001</t>
  </si>
  <si>
    <t>Vyrovnání podkladu vnějších pilířů nebo sloupů maltou vápenocementovou tl do 10 mm</t>
  </si>
  <si>
    <t>-15904032</t>
  </si>
  <si>
    <t>Vyrovnání nerovností podkladu vnějších omítaných ploch maltou, tl. do 10 mm vápenocementovou pilířů nebo sloupů</t>
  </si>
  <si>
    <t>156391176</t>
  </si>
  <si>
    <t>622211031</t>
  </si>
  <si>
    <t>Montáž kontaktního zateplení vnějších stěn lepením a mechanickým kotvením polystyrénových desek do betonu a zdiva tl přes 120 do 160 mm</t>
  </si>
  <si>
    <t>1436742412</t>
  </si>
  <si>
    <t>Montáž kontaktního zateplení lepením a mechanickým kotvením z polystyrenových desek (dodávka ve specifikaci) na vnější stěny, na podklad betonový nebo z lehčeného betonu, z tvárnic keramických nebo vápenopískových, tloušťky desek přes 120 do 160 mm</t>
  </si>
  <si>
    <t>28375985</t>
  </si>
  <si>
    <t>deska EPS 100 fasádní λ=0,037 tl 160mm</t>
  </si>
  <si>
    <t>-603524556</t>
  </si>
  <si>
    <t>1262,838*1,05 'Přepočtené koeficientem množství</t>
  </si>
  <si>
    <t>622151021</t>
  </si>
  <si>
    <t>Penetrační akrylátový nátěr vnějších mozaikových tenkovrstvých omítek stěn</t>
  </si>
  <si>
    <t>44404723</t>
  </si>
  <si>
    <t>Penetrační nátěr vnějších pastovitých tenkovrstvých omítek mozaikových akrylátový stěn</t>
  </si>
  <si>
    <t>2011073544</t>
  </si>
  <si>
    <t>((2,5+2*2)*12)*0,15</t>
  </si>
  <si>
    <t>((2,5+2*2)*8)*0,15</t>
  </si>
  <si>
    <t>((2,5+2*2)*4)*0,15</t>
  </si>
  <si>
    <t>((2,5+2*2)*3)*0,15</t>
  </si>
  <si>
    <t>622212001</t>
  </si>
  <si>
    <t>Montáž kontaktního zateplení vnějšího ostění, nadpraží nebo parapetu hl. špalety do 200 mm lepením desek z polystyrenu tl do 40 mm</t>
  </si>
  <si>
    <t>595597211</t>
  </si>
  <si>
    <t>Montáž kontaktního zateplení vnějšího ostění, nadpraží nebo parapetu lepením z polystyrenových desek (dodávka ve specifikaci) hloubky špalet do 200 mm, tloušťky desek do 40 mm</t>
  </si>
  <si>
    <t xml:space="preserve">"plocha zateplení ostění  fenol pěnou tl.20mm"</t>
  </si>
  <si>
    <t>((2,25+2,1*2)*(14+12+12))</t>
  </si>
  <si>
    <t>((2,5+2*2)*12)</t>
  </si>
  <si>
    <t>((1,5+2,1*2)*9+(2,25+2,1*2)*(5+8+8)+(2,25+1,65*2)*10+(2,25+1,5*2)*2+(2,25+1,25*2)*2+(2,25+3,05*2)*3+(1,59+2,2*2))</t>
  </si>
  <si>
    <t>((2,5+2*2)*8)</t>
  </si>
  <si>
    <t>(2,25+2,1*2)*12</t>
  </si>
  <si>
    <t>((2,5+2*2)*4)</t>
  </si>
  <si>
    <t>(2,25+2,1*2)*6</t>
  </si>
  <si>
    <t>((2,5+2*2)*3)</t>
  </si>
  <si>
    <t>((1,5+0,75*2)*3+(0,6+0,6*2))</t>
  </si>
  <si>
    <t>(1,5+0,6*2)*5</t>
  </si>
  <si>
    <t>"zapeplení pod parapety 4.NP a římsy"</t>
  </si>
  <si>
    <t>((2,5*12+2,5*8+2,5*4+2,5*3+1,5+1)+36+21)</t>
  </si>
  <si>
    <t>28376800</t>
  </si>
  <si>
    <t>deska fenolická tepelně izolační fasádní λ=0,021 tl 20mm</t>
  </si>
  <si>
    <t>1321280786</t>
  </si>
  <si>
    <t>98,174*1,05 'Přepočtené koeficientem množství</t>
  </si>
  <si>
    <t>28376414</t>
  </si>
  <si>
    <t>deska XPS hrana polodrážková a hladký povrch 300kPA λ=0,035 tl 20mm</t>
  </si>
  <si>
    <t>1437261461</t>
  </si>
  <si>
    <t xml:space="preserve">"plocha zateplení ostění  XPS tl.40mm"</t>
  </si>
  <si>
    <t>3,645*1,05 'Přepočtené koeficientem množství</t>
  </si>
  <si>
    <t>28375943</t>
  </si>
  <si>
    <t>deska EPS 100 fasádní λ=0,037 tl 30mm</t>
  </si>
  <si>
    <t>710856951</t>
  </si>
  <si>
    <t>((2,5*12+2,5*8+2,5*4+2,5*3+1,5+1)+36+21)*0,125</t>
  </si>
  <si>
    <t>622251101</t>
  </si>
  <si>
    <t>Příplatek k cenám kontaktního zateplení vnějších stěn za zápustnou montáž a použití tepelněizolačních zátek z polystyrenu</t>
  </si>
  <si>
    <t>807972669</t>
  </si>
  <si>
    <t>Montáž kontaktního zateplení lepením a mechanickým kotvením Příplatek k cenám za zápustnou montáž kotev s použitím tepelněizolačních zátek na vnější stěny z polystyrenu</t>
  </si>
  <si>
    <t>622252001</t>
  </si>
  <si>
    <t>Montáž profilů kontaktního zateplení připevněných mechanicky</t>
  </si>
  <si>
    <t>-10944540</t>
  </si>
  <si>
    <t>Montáž profilů kontaktního zateplení zakládacích soklových připevněných hmoždinkami</t>
  </si>
  <si>
    <t>(50,82)</t>
  </si>
  <si>
    <t>(8,625+2,35*2+4,4+0,85+6,9+0,75)</t>
  </si>
  <si>
    <t>(14,32)</t>
  </si>
  <si>
    <t>(6,7+4,1+3,5)</t>
  </si>
  <si>
    <t>59051653</t>
  </si>
  <si>
    <t>profil zakládací Al tl 0,7mm pro ETICS pro izolant tl 160mm</t>
  </si>
  <si>
    <t>133251163</t>
  </si>
  <si>
    <t>105,665*1,05 'Přepočtené koeficientem množství</t>
  </si>
  <si>
    <t>622252002</t>
  </si>
  <si>
    <t>Montáž profilů kontaktního zateplení lepených</t>
  </si>
  <si>
    <t>1248883385</t>
  </si>
  <si>
    <t>Montáž profilů kontaktního zateplení ostatních stěnových, dilatačních apod. lepených do tmelu</t>
  </si>
  <si>
    <t>"APU lišty"</t>
  </si>
  <si>
    <t>((2,5)*12)</t>
  </si>
  <si>
    <t>((2,5+1,5+1)*8)</t>
  </si>
  <si>
    <t>((2,5)*4)</t>
  </si>
  <si>
    <t>((2,5)*3)</t>
  </si>
  <si>
    <t>"rohové lišty"</t>
  </si>
  <si>
    <t>((2,1*2)*(14+12+12))</t>
  </si>
  <si>
    <t>((2*2)*12)</t>
  </si>
  <si>
    <t>((2,1*2)*9+(2,1*2)*(5+8+8)+(1,65*2)*10+(1,5*2)*2+(1,25*2)*2+(3,05*2)*3+(2,2*2))</t>
  </si>
  <si>
    <t>((2*2)*8)</t>
  </si>
  <si>
    <t>(2,1*2)*12</t>
  </si>
  <si>
    <t>((2*2)*4)</t>
  </si>
  <si>
    <t>(2,1*2)*6</t>
  </si>
  <si>
    <t>((2*2)*3)</t>
  </si>
  <si>
    <t>((0,75*2)*3+(0,6*2))</t>
  </si>
  <si>
    <t>(0,6*2)*5</t>
  </si>
  <si>
    <t>"rohy objektu" (12,7*2+11,5*2+14,5*6+3,2*4*4+25,25)</t>
  </si>
  <si>
    <t>"rohové lišty s okapničkou"</t>
  </si>
  <si>
    <t>((2,25)*(14+12+12))</t>
  </si>
  <si>
    <t>((1,5)*9+(2,25)*(5+8+8)+(2,25)*14+2,25*3+1,59)</t>
  </si>
  <si>
    <t>(2,25)*12</t>
  </si>
  <si>
    <t>(2,25)*6</t>
  </si>
  <si>
    <t>((1,5)*3+(0,6))</t>
  </si>
  <si>
    <t>(1,5)*5</t>
  </si>
  <si>
    <t>"podparapetní lišty"</t>
  </si>
  <si>
    <t>((1,5)*9+(2,25)*(5+8+8)+(2,25)*14)</t>
  </si>
  <si>
    <t>((2,5)*8+1,5+1)</t>
  </si>
  <si>
    <t>63127464</t>
  </si>
  <si>
    <t>profil rohový Al 15x15mm s výztužnou tkaninou š 100mm pro ETICS</t>
  </si>
  <si>
    <t>544601073</t>
  </si>
  <si>
    <t>759,45*1,05 'Přepočtené koeficientem množství</t>
  </si>
  <si>
    <t>28342205</t>
  </si>
  <si>
    <t>profil začišťovací PVC 6mm s výztužnou tkaninou pro ostění ETICS</t>
  </si>
  <si>
    <t>353888546</t>
  </si>
  <si>
    <t>766,29*1,05 'Přepočtené koeficientem množství</t>
  </si>
  <si>
    <t>59051510</t>
  </si>
  <si>
    <t>profil začišťovací s okapnicí PVC s výztužnou tkaninou pro nadpraží ETICS</t>
  </si>
  <si>
    <t>1319342169</t>
  </si>
  <si>
    <t>239,19*1,05 'Přepočtené koeficientem množství</t>
  </si>
  <si>
    <t>59051512</t>
  </si>
  <si>
    <t>profil začišťovací s okapnicí PVC s výztužnou tkaninou pro parapet ETICS</t>
  </si>
  <si>
    <t>-1309424938</t>
  </si>
  <si>
    <t>300,85*1,05 'Přepočtené koeficientem množství</t>
  </si>
  <si>
    <t>622511112</t>
  </si>
  <si>
    <t>Tenkovrstvá akrylátová mozaiková střednězrnná omítka vnějších stěn</t>
  </si>
  <si>
    <t>515394830</t>
  </si>
  <si>
    <t>Omítka tenkovrstvá akrylátová vnějších ploch probarvená bez penetrace mozaiková střednězrnná stěn</t>
  </si>
  <si>
    <t>768732542</t>
  </si>
  <si>
    <t>1594261029</t>
  </si>
  <si>
    <t>-1895097298</t>
  </si>
  <si>
    <t>629135102</t>
  </si>
  <si>
    <t>Vyrovnávací vrstva pod klempířské prvky z MC š přes 150 do 300 mm</t>
  </si>
  <si>
    <t>-805481764</t>
  </si>
  <si>
    <t>Vyrovnávací vrstva z cementové malty pod klempířskými prvky šířky přes 150 do 300 mm</t>
  </si>
  <si>
    <t>"pod oplechování říms" 36+21</t>
  </si>
  <si>
    <t>629991012</t>
  </si>
  <si>
    <t>Zakrytí výplní otvorů fólií přilepenou na začišťovací lišty</t>
  </si>
  <si>
    <t>-1621965101</t>
  </si>
  <si>
    <t>Zakrytí vnějších ploch před znečištěním včetně pozdějšího odkrytí výplní otvorů a svislých ploch fólií přilepenou na začišťovací lištu</t>
  </si>
  <si>
    <t>((2,5*2)*12)</t>
  </si>
  <si>
    <t>((2,5*2)*8+1,5*2+1*2)</t>
  </si>
  <si>
    <t>((2,5*2)*4)</t>
  </si>
  <si>
    <t>((2,5*2)*3)</t>
  </si>
  <si>
    <t>(2,25*2,1*(14+12+12))</t>
  </si>
  <si>
    <t>((1,5*2,1)*9+(2,25*2,1)*(8+8+5)+(2,25*1,65)*10+(2,25*1,5)*2+(2,25*1,25)*2+(2,25*3,005)*3+(1,59*2,2))</t>
  </si>
  <si>
    <t>(2,25*2,1)*12</t>
  </si>
  <si>
    <t>((2,25*2,1)*6+(3,3*2,9))</t>
  </si>
  <si>
    <t>(1,5*0,75*3+0,6*0,6)</t>
  </si>
  <si>
    <t>(1,5*0,6)*5</t>
  </si>
  <si>
    <t>629995101</t>
  </si>
  <si>
    <t>Očištění vnějších ploch tlakovou vodou</t>
  </si>
  <si>
    <t>-315746262</t>
  </si>
  <si>
    <t>Očištění vnějších ploch tlakovou vodou omytím</t>
  </si>
  <si>
    <t>-1321804137</t>
  </si>
  <si>
    <t>(52)*13</t>
  </si>
  <si>
    <t>(52+3*4)*11,5</t>
  </si>
  <si>
    <t>(16,5)*12,5</t>
  </si>
  <si>
    <t>(16,5)*12-(3,4*2,9)</t>
  </si>
  <si>
    <t>"odpočet plochy zavěšeného lešení"</t>
  </si>
  <si>
    <t>-286,5</t>
  </si>
  <si>
    <t>111966502</t>
  </si>
  <si>
    <t>1519,89*90 'Přepočtené koeficientem množství</t>
  </si>
  <si>
    <t>-1214677201</t>
  </si>
  <si>
    <t>-610164146</t>
  </si>
  <si>
    <t>-166133805</t>
  </si>
  <si>
    <t>-89841429</t>
  </si>
  <si>
    <t>9445118992R</t>
  </si>
  <si>
    <t>Demontáž a zpětná montáž prvků na fasádě - čichačka, číslo popisné, mřížky</t>
  </si>
  <si>
    <t>1829250004</t>
  </si>
  <si>
    <t>1285658759</t>
  </si>
  <si>
    <t>25,25*10</t>
  </si>
  <si>
    <t>3,4*10</t>
  </si>
  <si>
    <t>1104046794</t>
  </si>
  <si>
    <t>286,5*90 'Přepočtené koeficientem množství</t>
  </si>
  <si>
    <t>1987276068</t>
  </si>
  <si>
    <t>978036191</t>
  </si>
  <si>
    <t>Otlučení (osekání) cementových omítek vnějších ploch v rozsahu přes 80 do 100 %</t>
  </si>
  <si>
    <t>432940743</t>
  </si>
  <si>
    <t>Otlučení cementových omítek vnějších ploch s vyškrabáním spar zdiva a s očištěním povrchu, v rozsahu přes 80 do 100 %</t>
  </si>
  <si>
    <t>"otlučení plošných fasádních prvků"</t>
  </si>
  <si>
    <t>-1759100054</t>
  </si>
  <si>
    <t>-513610460</t>
  </si>
  <si>
    <t>944358526</t>
  </si>
  <si>
    <t>2,487*14 'Přepočtené koeficientem množství</t>
  </si>
  <si>
    <t>47219686</t>
  </si>
  <si>
    <t>2,07</t>
  </si>
  <si>
    <t>25752648</t>
  </si>
  <si>
    <t>0,006+0,025</t>
  </si>
  <si>
    <t>444754052</t>
  </si>
  <si>
    <t>764002851</t>
  </si>
  <si>
    <t>Demontáž oplechování parapetů do suti</t>
  </si>
  <si>
    <t>696252354</t>
  </si>
  <si>
    <t>Demontáž klempířských konstrukcí oplechování parapetů do suti</t>
  </si>
  <si>
    <t>764226445</t>
  </si>
  <si>
    <t>Oplechování parapetů rovných celoplošně lepené z Al plechu rš 400 mm</t>
  </si>
  <si>
    <t>-2049671994</t>
  </si>
  <si>
    <t>Oplechování parapetů z hliníkového plechu rovných celoplošně lepené, bez rohů rš 400 mm</t>
  </si>
  <si>
    <t>"K1-K7" (185+13,5+50+9+1,5+1+15,8)</t>
  </si>
  <si>
    <t>7642264491R</t>
  </si>
  <si>
    <t>Úprava stávajícího žlabu D160 u ploché střechy - zkrácení o 160mm</t>
  </si>
  <si>
    <t>-1213372478</t>
  </si>
  <si>
    <t>1192461346</t>
  </si>
  <si>
    <t xml:space="preserve">004 - SO 01 Gymnázium - stávající část- stavební  úpravy </t>
  </si>
  <si>
    <t>1380771580</t>
  </si>
  <si>
    <t>"rozebrání okapního chodníku" (5,4+2,2+8,7+4,4+7,4+51,2)*0,5</t>
  </si>
  <si>
    <t>"pro založení příčky" (1,3)*0,3</t>
  </si>
  <si>
    <t>132212121</t>
  </si>
  <si>
    <t>Hloubení zapažených rýh šířky do 800 mm v soudržných horninách třídy těžitelnosti I skupiny 3 ručně</t>
  </si>
  <si>
    <t>-844023168</t>
  </si>
  <si>
    <t>Hloubení zapažených rýh šířky do 800 mm ručně s urovnáním dna do předepsaného profilu a spádu v hornině třídy těžitelnosti I skupiny 3 soudržných</t>
  </si>
  <si>
    <t>"pro založení příčky" (1,3)*0,3*0,6</t>
  </si>
  <si>
    <t>-224919825</t>
  </si>
  <si>
    <t>16804401</t>
  </si>
  <si>
    <t>0,234</t>
  </si>
  <si>
    <t>0,234*13 'Přepočtené koeficientem množství</t>
  </si>
  <si>
    <t>-188820534</t>
  </si>
  <si>
    <t>0,234*2 'Přepočtené koeficientem množství</t>
  </si>
  <si>
    <t>271532212</t>
  </si>
  <si>
    <t>Podsyp pod základové konstrukce se zhutněním z hrubého kameniva frakce 16 až 32 mm</t>
  </si>
  <si>
    <t>268367398</t>
  </si>
  <si>
    <t>Podsyp pod základové konstrukce se zhutněním a urovnáním povrchu z kameniva hrubého, frakce 16 - 32 mm</t>
  </si>
  <si>
    <t>"pro založení příčky" (1,3)*0,3*0,1</t>
  </si>
  <si>
    <t>274313611</t>
  </si>
  <si>
    <t>Základové pásy z betonu tř. C 16/20</t>
  </si>
  <si>
    <t>-1963238115</t>
  </si>
  <si>
    <t>Základy z betonu prostého pasy betonu kamenem neprokládaného tř. C 16/20</t>
  </si>
  <si>
    <t>"pro založení příčky" (1,3)*0,3*0,8</t>
  </si>
  <si>
    <t>274351121</t>
  </si>
  <si>
    <t>Zřízení bednění základových pasů rovného</t>
  </si>
  <si>
    <t>46864545</t>
  </si>
  <si>
    <t>Bednění základů pasů rovné zřízení</t>
  </si>
  <si>
    <t>"pro založení příčky" (1,3)*0,2*2</t>
  </si>
  <si>
    <t>274351122</t>
  </si>
  <si>
    <t>Odstranění bednění základových pasů rovného</t>
  </si>
  <si>
    <t>447307092</t>
  </si>
  <si>
    <t>Bednění základů pasů rovné odstranění</t>
  </si>
  <si>
    <t>317142420</t>
  </si>
  <si>
    <t>Překlad nenosný pórobetonový š 100 mm v do 250 mm na tenkovrstvou maltu dl do 1000 mm</t>
  </si>
  <si>
    <t>-1547981384</t>
  </si>
  <si>
    <t>Překlady nenosné z pórobetonu osazené do tenkého maltového lože, výšky do 250 mm, šířky překladu 100 mm, délky překladu do 1000 mm</t>
  </si>
  <si>
    <t>"P10"1</t>
  </si>
  <si>
    <t>317142422</t>
  </si>
  <si>
    <t>Překlad nenosný pórobetonový š 100 mm v do 250 mm na tenkovrstvou maltu dl přes 1000 do 1250 mm</t>
  </si>
  <si>
    <t>-1447685581</t>
  </si>
  <si>
    <t>Překlady nenosné z pórobetonu osazené do tenkého maltového lože, výšky do 250 mm, šířky překladu 100 mm, délky překladu přes 1000 do 1250 mm</t>
  </si>
  <si>
    <t>"P10 1.NP"1</t>
  </si>
  <si>
    <t>342272225</t>
  </si>
  <si>
    <t>Příčka z pórobetonových hladkých tvárnic na tenkovrstvou maltu tl 100 mm</t>
  </si>
  <si>
    <t>-158917458</t>
  </si>
  <si>
    <t>Příčky z pórobetonových tvárnic hladkých na tenké maltové lože objemová hmotnost do 500 kg/m3, tloušťka příčky 100 mm</t>
  </si>
  <si>
    <t xml:space="preserve">"1.NP" </t>
  </si>
  <si>
    <t>(1+0,5)*3,5-1,2</t>
  </si>
  <si>
    <t>825143784</t>
  </si>
  <si>
    <t>(1,4+2,25+1+6,4+3,6+2,1)*3,5-(1,75*2*2+2,2*2)</t>
  </si>
  <si>
    <t xml:space="preserve">"2.NP" </t>
  </si>
  <si>
    <t>(2,35+3,15)*3,5-(1,75*2*2)</t>
  </si>
  <si>
    <t xml:space="preserve">"3.NP" </t>
  </si>
  <si>
    <t>1143030632</t>
  </si>
  <si>
    <t>(5,4+2,2+8,7+4,4+7,4+51,2)*0,5</t>
  </si>
  <si>
    <t>1702448851</t>
  </si>
  <si>
    <t>811106127</t>
  </si>
  <si>
    <t>39,65*1,03 'Přepočtené koeficientem množství</t>
  </si>
  <si>
    <t>970904059</t>
  </si>
  <si>
    <t>"1.NP parapetní zdivo" (1*2)*0,5</t>
  </si>
  <si>
    <t>474322263</t>
  </si>
  <si>
    <t>((1,4+2,25+1+6,4+3,6+2,1)*3,5-(1,75*2*2+2,2*2))*2</t>
  </si>
  <si>
    <t>((1+0,5)*3,5-1,2)*2</t>
  </si>
  <si>
    <t>((2,35+3,15)*3,5-(1,75*2*2))*2</t>
  </si>
  <si>
    <t>-587591793</t>
  </si>
  <si>
    <t>-645898445</t>
  </si>
  <si>
    <t>619995001</t>
  </si>
  <si>
    <t>Začištění omítek kolem oken, dveří, podlah nebo obkladů</t>
  </si>
  <si>
    <t>-1790146275</t>
  </si>
  <si>
    <t>Začištění omítek (s dodáním hmot) kolem oken, dveří, podlah, obkladů apod.</t>
  </si>
  <si>
    <t>"1.PP"</t>
  </si>
  <si>
    <t>(2*2+0,8)*1*2</t>
  </si>
  <si>
    <t>((2*2+0,8)*3+(2*2+0,9)*3+(2*2+0,7)*1)*2</t>
  </si>
  <si>
    <t>(3,05*2+2,25)</t>
  </si>
  <si>
    <t>((2*2+0,9)*3)*2</t>
  </si>
  <si>
    <t>((2*2+0,9)*3+(2*2+0,8)*1)*2</t>
  </si>
  <si>
    <t>1504220600</t>
  </si>
  <si>
    <t>"doplnění v místě vybouraného vstupu" 2,25*0,5*0,1</t>
  </si>
  <si>
    <t>147393623</t>
  </si>
  <si>
    <t>326,55</t>
  </si>
  <si>
    <t>"navazující plochy" 150</t>
  </si>
  <si>
    <t>-1421146783</t>
  </si>
  <si>
    <t>"rozebrání okapního chodníku" (5,4+2,2+8,7+4,4+7,4+51,2)*0,5*0,06</t>
  </si>
  <si>
    <t>770478928</t>
  </si>
  <si>
    <t>1426683283</t>
  </si>
  <si>
    <t>968072456</t>
  </si>
  <si>
    <t>Vybourání kovových dveřních zárubní pl přes 2 m2</t>
  </si>
  <si>
    <t>1076391388</t>
  </si>
  <si>
    <t>Vybourání kovových rámů oken s křídly, dveřních zárubní, vrat, stěn, ostění nebo obkladů dveřních zárubní, plochy přes 2 m2</t>
  </si>
  <si>
    <t>"1.NP" 1,59*2,2</t>
  </si>
  <si>
    <t>968082018</t>
  </si>
  <si>
    <t>Vybourání plastových rámů oken včetně křídel plochy přes 4 m2</t>
  </si>
  <si>
    <t>-703473575</t>
  </si>
  <si>
    <t>Vybourání plastových rámů oken s křídly, dveřních zárubní, vrat rámu oken s křídly, plochy přes 4 m2</t>
  </si>
  <si>
    <t>"1.NP" (2,25*2,1)</t>
  </si>
  <si>
    <t>1096831402</t>
  </si>
  <si>
    <t>"1.PP"1,6</t>
  </si>
  <si>
    <t>"1.NP"1,6+1,8*3+1,4</t>
  </si>
  <si>
    <t>"2.NP"1,8*3</t>
  </si>
  <si>
    <t>"3.NP"1,8*3+1,6</t>
  </si>
  <si>
    <t>335009416</t>
  </si>
  <si>
    <t>"1.NP parapetní zdivo" (2,1*1)*0,5</t>
  </si>
  <si>
    <t>974042554</t>
  </si>
  <si>
    <t>Vysekání rýh v dlažbě betonové nebo jiné monolitické hl do 100 mm š do 150 mm</t>
  </si>
  <si>
    <t>1379529184</t>
  </si>
  <si>
    <t>Vysekání rýh v betonové nebo jiné monolitické dlažbě s betonovým podkladem do hl. 100 mm a šířky do 150 mm</t>
  </si>
  <si>
    <t>"pro založení nových příček"</t>
  </si>
  <si>
    <t>(1+0,5)-0,6</t>
  </si>
  <si>
    <t>(1,4+2,25+1+6,4+3,6+2,1)-(1,75*2+1,1*2)</t>
  </si>
  <si>
    <t>(2,35+3,15)-(1,75*2)</t>
  </si>
  <si>
    <t>710071489</t>
  </si>
  <si>
    <t>924562426</t>
  </si>
  <si>
    <t>-722684560</t>
  </si>
  <si>
    <t>26,658*22 'Přepočtené koeficientem množství</t>
  </si>
  <si>
    <t>-141059323</t>
  </si>
  <si>
    <t>5,234+4,805+0,526</t>
  </si>
  <si>
    <t>1143002279</t>
  </si>
  <si>
    <t>0,055+1,89</t>
  </si>
  <si>
    <t>-1537498262</t>
  </si>
  <si>
    <t>0,203+1,702+0,065</t>
  </si>
  <si>
    <t>-1281412800</t>
  </si>
  <si>
    <t>-1531018783</t>
  </si>
  <si>
    <t>-1915862065</t>
  </si>
  <si>
    <t>777639211</t>
  </si>
  <si>
    <t>0,39*0,0015 'Přepočtené koeficientem množství</t>
  </si>
  <si>
    <t>431720391</t>
  </si>
  <si>
    <t>62856011</t>
  </si>
  <si>
    <t>pás asfaltový natavitelný modifikovaný SBS s vložkou z hliníkové fólie s textilií a spalitelnou PE fólií nebo jemnozrnným minerálním posypem na horním povrchu tl 4,0mm</t>
  </si>
  <si>
    <t>-1257128497</t>
  </si>
  <si>
    <t>0,39*1,1655 'Přepočtené koeficientem množství</t>
  </si>
  <si>
    <t>998711112</t>
  </si>
  <si>
    <t>Přesun hmot tonážní pro izolace proti vodě, vlhkosti a plynům s omezením mechanizace v objektech v přes 6 do 12 m</t>
  </si>
  <si>
    <t>-1023547075</t>
  </si>
  <si>
    <t>Přesun hmot pro izolace proti vodě, vlhkosti a plynům stanovený z hmotnosti přesunovaného materiálu vodorovná dopravní vzdálenost do 50 m s omezením mechanizace v objektech výšky přes 6 do 12 m</t>
  </si>
  <si>
    <t>-1084194579</t>
  </si>
  <si>
    <t>"1.-3.NP"3</t>
  </si>
  <si>
    <t>-1846659914</t>
  </si>
  <si>
    <t>((2*2+3,005*2))</t>
  </si>
  <si>
    <t>7666607951R</t>
  </si>
  <si>
    <t>Montáž a dodávka dveří D01</t>
  </si>
  <si>
    <t>-2004017433</t>
  </si>
  <si>
    <t>"1.NP"1</t>
  </si>
  <si>
    <t>7666607952R</t>
  </si>
  <si>
    <t>Montáž a dodávka dveří D02</t>
  </si>
  <si>
    <t>-45690777</t>
  </si>
  <si>
    <t>"1.NP"2</t>
  </si>
  <si>
    <t>7666607953R</t>
  </si>
  <si>
    <t>Montáž a dodávka dveří D03</t>
  </si>
  <si>
    <t>-1330675831</t>
  </si>
  <si>
    <t>544194328</t>
  </si>
  <si>
    <t>7666608955R</t>
  </si>
  <si>
    <t xml:space="preserve">Montáž a dodávka dveří  900/1970 ozn D05</t>
  </si>
  <si>
    <t>-779482450</t>
  </si>
  <si>
    <t>7666608956R</t>
  </si>
  <si>
    <t xml:space="preserve">Montáž a dodávka dveří  600/1970 ozn D06</t>
  </si>
  <si>
    <t>-1952394508</t>
  </si>
  <si>
    <t>7666608957R</t>
  </si>
  <si>
    <t xml:space="preserve">Montáž a dodávka dveří  700/1970 ozn D07</t>
  </si>
  <si>
    <t>1115576981</t>
  </si>
  <si>
    <t>7666608958R</t>
  </si>
  <si>
    <t xml:space="preserve">Montáž a dodávka dveří  2000/3005 ozn D08</t>
  </si>
  <si>
    <t>-1544728983</t>
  </si>
  <si>
    <t>7666608959R</t>
  </si>
  <si>
    <t xml:space="preserve">Montáž a dodávka dveří  900/1970 ozn D09</t>
  </si>
  <si>
    <t>93547889</t>
  </si>
  <si>
    <t>7666608961R</t>
  </si>
  <si>
    <t xml:space="preserve">Montáž a dodávka dveří  2000/3005 ozn D11</t>
  </si>
  <si>
    <t>-202766315</t>
  </si>
  <si>
    <t>7666608962R</t>
  </si>
  <si>
    <t xml:space="preserve">Montáž a dodávka dveří  900/1970 ozn D12</t>
  </si>
  <si>
    <t>-908636960</t>
  </si>
  <si>
    <t>1160576727</t>
  </si>
  <si>
    <t>7666608971R</t>
  </si>
  <si>
    <t xml:space="preserve">Montáž a dodávka dveří  800/1970 ozn D21</t>
  </si>
  <si>
    <t>-873946187</t>
  </si>
  <si>
    <t xml:space="preserve">Montáž a dodávka dveří  2000/3005 ozn D22</t>
  </si>
  <si>
    <t>-1477685703</t>
  </si>
  <si>
    <t>7666608978R</t>
  </si>
  <si>
    <t xml:space="preserve">Montáž a dodávka dveří  1590/2200 ozn D28</t>
  </si>
  <si>
    <t>-817161702</t>
  </si>
  <si>
    <t>-59576592</t>
  </si>
  <si>
    <t>7675312191R</t>
  </si>
  <si>
    <t xml:space="preserve">Montáž  a dodávka čistící zony CL1</t>
  </si>
  <si>
    <t>2131734362</t>
  </si>
  <si>
    <t>7675312192R</t>
  </si>
  <si>
    <t xml:space="preserve">Montáž  a dodávka čistící zony CL2</t>
  </si>
  <si>
    <t>1050060808</t>
  </si>
  <si>
    <t>767832802</t>
  </si>
  <si>
    <t>Demontáž venkovních požárních žebříků bez ochranného koše</t>
  </si>
  <si>
    <t>-207320179</t>
  </si>
  <si>
    <t>998767203</t>
  </si>
  <si>
    <t>Přesun hmot procentní pro zámečnické konstrukce v objektech v přes 12 do 24 m</t>
  </si>
  <si>
    <t>1692260223</t>
  </si>
  <si>
    <t>Přesun hmot pro zámečnické konstrukce stanovený procentní sazbou (%) z ceny vodorovná dopravní vzdálenost do 50 m základní v objektech výšky přes 12 do 24 m</t>
  </si>
  <si>
    <t>5809488</t>
  </si>
  <si>
    <t>(24+7,9+136,42+10,22+24,61+21,47+19,19)*0,2</t>
  </si>
  <si>
    <t>(20,18+21,19)*0,2</t>
  </si>
  <si>
    <t>-778724013</t>
  </si>
  <si>
    <t>(24+7,9+136,42+10,22+24,61+21,47+19,19)</t>
  </si>
  <si>
    <t>(20,18+21,19)</t>
  </si>
  <si>
    <t>7762511191.1R</t>
  </si>
  <si>
    <t>1475563122</t>
  </si>
  <si>
    <t>-60962405</t>
  </si>
  <si>
    <t>1085048568</t>
  </si>
  <si>
    <t>151,55</t>
  </si>
  <si>
    <t>153,95*0,5</t>
  </si>
  <si>
    <t>"malby navazujících prostor"100</t>
  </si>
  <si>
    <t>583421424</t>
  </si>
  <si>
    <t>011 - SO 01 Gymnázium - EPS</t>
  </si>
  <si>
    <t>D1 - MATERIÁL</t>
  </si>
  <si>
    <t xml:space="preserve">    ÚSTŘEDNA C - HLAVNÍ - ÚSTŘEDNA C - HLAVNÍ</t>
  </si>
  <si>
    <t xml:space="preserve">    ZAŘÍZENÍ DÁLKOVÉHO P - ZAŘÍZENÍ DÁLKOVÉHO PŘENOSU </t>
  </si>
  <si>
    <t xml:space="preserve">    HLÁSIČE A PERIFERIE - HLÁSIČE A PERIFERIE</t>
  </si>
  <si>
    <t xml:space="preserve">    KABELY - KABELY </t>
  </si>
  <si>
    <t xml:space="preserve">    KABELOVÉ TRASY S POŽ - KABELOVÉ TRASY S POŽÁRNÍ ODOLNOSTÍ  S CERTIFIKACÍ P30-R DLE ZP27/2008</t>
  </si>
  <si>
    <t xml:space="preserve">    KABELOVÉ TRASY BEZ P - KABELOVÉ TRASY BEZ POŽÁRNÍ ODOLNOSTI </t>
  </si>
  <si>
    <t xml:space="preserve">    OSTATNÍ - OSTATNÍ</t>
  </si>
  <si>
    <t>D2 - MONTÁŽE</t>
  </si>
  <si>
    <t xml:space="preserve">    OSTATNÍ - MONTÁŽ - OSTATNÍ - MONTÁŽ</t>
  </si>
  <si>
    <t>D1</t>
  </si>
  <si>
    <t>MATERIÁL</t>
  </si>
  <si>
    <t>ÚSTŘEDNA C - HLAVNÍ</t>
  </si>
  <si>
    <t>808003</t>
  </si>
  <si>
    <t>Ústředna EPS IQ8control C VdS G 299044</t>
  </si>
  <si>
    <t>ks</t>
  </si>
  <si>
    <t>786009</t>
  </si>
  <si>
    <t>Čelní ovládací panel</t>
  </si>
  <si>
    <t>772477</t>
  </si>
  <si>
    <t>Periferní modul s 1 pozicí pro MM</t>
  </si>
  <si>
    <t>804382.D0</t>
  </si>
  <si>
    <t xml:space="preserve">Mikromodul kruh. vedení 127 skupin esserbus  plus</t>
  </si>
  <si>
    <t>018011</t>
  </si>
  <si>
    <t>Akumulátor 12V12Ah</t>
  </si>
  <si>
    <t>784710.CZ</t>
  </si>
  <si>
    <t>Obslužné pole požární ochrany OPPO</t>
  </si>
  <si>
    <t>CWST-RR-S5</t>
  </si>
  <si>
    <t>W maják červeno-červený, LED EN54-23, 12-29 VDC</t>
  </si>
  <si>
    <t>CWW</t>
  </si>
  <si>
    <t>Hluboká patice červená IP65 - pro maják</t>
  </si>
  <si>
    <t>PS188</t>
  </si>
  <si>
    <t>O-kroužek pro hlubokou patici</t>
  </si>
  <si>
    <t>PS189</t>
  </si>
  <si>
    <t>Těsnění pro hlubokou patici</t>
  </si>
  <si>
    <t>Pol1</t>
  </si>
  <si>
    <t>Klíčový trezor požární ochrany KTPO, zámek dle oblasti</t>
  </si>
  <si>
    <t>ZAŘÍZENÍ DÁLKOVÉHO P</t>
  </si>
  <si>
    <t xml:space="preserve">ZAŘÍZENÍ DÁLKOVÉHO PŘENOSU </t>
  </si>
  <si>
    <t>ZDP</t>
  </si>
  <si>
    <t>ZDP - kOmplet dodávka a montáž fa. RYSPOPL A RYSPOL</t>
  </si>
  <si>
    <t>HLÁSIČE A PERIFERIE</t>
  </si>
  <si>
    <t>802373</t>
  </si>
  <si>
    <t xml:space="preserve">OT multisenzorový hlásič  IQ8Quad</t>
  </si>
  <si>
    <t>804971</t>
  </si>
  <si>
    <t>IQ8 tlačítkový požární hlásič, kompletní</t>
  </si>
  <si>
    <t>805590</t>
  </si>
  <si>
    <t>Patice hlásiče v základní verzi pro hlásiče IQ8Quad</t>
  </si>
  <si>
    <t>808623</t>
  </si>
  <si>
    <t>Esserbus® koppler 4 vstupy / 2 výstupy (8 bit)</t>
  </si>
  <si>
    <t>808610.10</t>
  </si>
  <si>
    <t>Esserbus-koppler 12 relé VdS G298038</t>
  </si>
  <si>
    <t>805576</t>
  </si>
  <si>
    <t>Popisovací štítek pro patice</t>
  </si>
  <si>
    <t>788600</t>
  </si>
  <si>
    <t>Skříň aP, šedá</t>
  </si>
  <si>
    <t>CWSO-RR-S1</t>
  </si>
  <si>
    <t>EN siréna - červená včetně nízké patice</t>
  </si>
  <si>
    <t>KABELY</t>
  </si>
  <si>
    <t xml:space="preserve">KABELY </t>
  </si>
  <si>
    <t>2x0,8</t>
  </si>
  <si>
    <t>EPS Kabel smyčky hlásící linky - bez funkční integrity (2x0,8) parametr B2ca.</t>
  </si>
  <si>
    <t>JE-H(St)H 2x0,8 V</t>
  </si>
  <si>
    <t>Kabel nehořlavá kruhová smyčka a PBZ. Kabel musí splňovat 60331, P30-R dle zp27/2008 a 23/2008Sb B2ca, s1, d1 a1.</t>
  </si>
  <si>
    <t>JE-H(St)H 5x2x0,8 V</t>
  </si>
  <si>
    <t>2x1,5-V</t>
  </si>
  <si>
    <t xml:space="preserve">Kabel napájení modulů  (2x1,5).  Kabel musí splňovat 60331, P30-R dle zp27/2008 a 23/2008Sb B2ca, s1, d1 a1.</t>
  </si>
  <si>
    <t>KABELOVÉ TRASY S POŽ</t>
  </si>
  <si>
    <t xml:space="preserve">KABELOVÉ TRASY S POŽÁRNÍ ODOLNOSTÍ  S CERTIFIKACÍ P30-R DLE ZP27/2008</t>
  </si>
  <si>
    <t>Trasa s fcí</t>
  </si>
  <si>
    <t>Kabelová trasa uložení 1m kabelu - svorky, kovové trubky, příchytky</t>
  </si>
  <si>
    <t>KABELOVÉ TRASY BEZ P</t>
  </si>
  <si>
    <t xml:space="preserve">KABELOVÉ TRASY BEZ POŽÁRNÍ ODOLNOSTI </t>
  </si>
  <si>
    <t>kabelová trasa bezha</t>
  </si>
  <si>
    <t xml:space="preserve">Kabelová trasa bezhalogenová - pevná plastová trubka  na příchytkách (smyčka hlásičů), lišty, příchytky, KF40</t>
  </si>
  <si>
    <t>OSTATNÍ</t>
  </si>
  <si>
    <t>Pol2</t>
  </si>
  <si>
    <t>Zkušební plyn pro kouřové hlásiče Pro min. cca. 200 hlásičů</t>
  </si>
  <si>
    <t>Pol3</t>
  </si>
  <si>
    <t>Požární ucpávka stěnová oboustraná</t>
  </si>
  <si>
    <t>Pol4</t>
  </si>
  <si>
    <t>Drobný materiál pro stavební práce a přípomoce</t>
  </si>
  <si>
    <t>Pol5</t>
  </si>
  <si>
    <t>DM-48/2 L2 Přepěťová ochrana smyček hlásičů a výstupních zařízení</t>
  </si>
  <si>
    <t>Pol6</t>
  </si>
  <si>
    <t>Instalační krabice pro osazení přepěťových ochran</t>
  </si>
  <si>
    <t>Pol7</t>
  </si>
  <si>
    <t>Vodič CYY6 žz pro uzemnění přepěťových ochran</t>
  </si>
  <si>
    <t>D2</t>
  </si>
  <si>
    <t>MONTÁŽE</t>
  </si>
  <si>
    <t>Pol8</t>
  </si>
  <si>
    <t>OSTATNÍ - MONTÁŽ</t>
  </si>
  <si>
    <t>Pol9</t>
  </si>
  <si>
    <t>Zkušební plyn pro kouřové hlásiče - vyzkošení hlásiče</t>
  </si>
  <si>
    <t>Pol10</t>
  </si>
  <si>
    <t>Pol11</t>
  </si>
  <si>
    <t>Pol12</t>
  </si>
  <si>
    <t>Pol13</t>
  </si>
  <si>
    <t>Pol14</t>
  </si>
  <si>
    <t>Pol15</t>
  </si>
  <si>
    <t>Tabulka konfigurace ústředny</t>
  </si>
  <si>
    <t>Pol16</t>
  </si>
  <si>
    <t>Nastavení systému</t>
  </si>
  <si>
    <t>Pol17</t>
  </si>
  <si>
    <t>Průrazy do 150mm</t>
  </si>
  <si>
    <t>Pol18</t>
  </si>
  <si>
    <t>Průrazy od 150mm do 300mm</t>
  </si>
  <si>
    <t>Pol19</t>
  </si>
  <si>
    <t>Sekání drážky pro trubku včetně záhozu a začištění</t>
  </si>
  <si>
    <t>Pol20</t>
  </si>
  <si>
    <t>Odvoz zbytkového materiálu vč.poplatků za likvidaci</t>
  </si>
  <si>
    <t>Pol21</t>
  </si>
  <si>
    <t>Koordinace s ostatními profesemi při zakládání kabeláže</t>
  </si>
  <si>
    <t>Pol22</t>
  </si>
  <si>
    <t>Koordinační funkční zkouška systému</t>
  </si>
  <si>
    <t>Pol23</t>
  </si>
  <si>
    <t>Revize systému 6 paré</t>
  </si>
  <si>
    <t>Pol24</t>
  </si>
  <si>
    <t>Dokumentace DSPS 6 pare - podklady pro projekci</t>
  </si>
  <si>
    <t>012 - SO 01 Gymnázium - LAN</t>
  </si>
  <si>
    <t xml:space="preserve">    ROZVADĚČE RD 1.N.P. - ROZVADĚČE RD 1.N.P. a 4.N.P. </t>
  </si>
  <si>
    <t xml:space="preserve">    ROZVODY DATOVÁ SÍTĚ - ROZVODY DATOVÁ SÍTĚ  </t>
  </si>
  <si>
    <t xml:space="preserve">    D3 - ROZVODY DATOVÁ SÍTĚ</t>
  </si>
  <si>
    <t xml:space="preserve">    OSTATNÍ - ULOŽENÍ, M - OSTATNÍ - ULOŽENÍ, MONTÁŽE, LEGISLATIVA</t>
  </si>
  <si>
    <t>ROZVADĚČE RD 1.N.P.</t>
  </si>
  <si>
    <t xml:space="preserve">ROZVADĚČE RD 1.N.P. a 4.N.P. </t>
  </si>
  <si>
    <t>Materiál - Datový stojanový rozvaděč 19", 27U (1311mm), hloubka 1000, šířka 600, stojanový, nostnost 300 kg viz TZ</t>
  </si>
  <si>
    <t>Materiál - Ventilační jednotka</t>
  </si>
  <si>
    <t>Materiál - Osvětlovací jednotka LED diodová, LU-LED-ALU</t>
  </si>
  <si>
    <t xml:space="preserve">Materiál - Police 19" 2U 450 mm výsuvná,  úchyt na přední lišty</t>
  </si>
  <si>
    <t>Materiál - Vyvazovací háček D3 40x40 mm</t>
  </si>
  <si>
    <t>Materiál - Patchcord RJ45 0,5- 1m UTP cat 6</t>
  </si>
  <si>
    <t>Materiál - Vertikální vyvazovací žlab 27U drátěný pozinkovaný 150x50 mm</t>
  </si>
  <si>
    <t>Materiál - Napájecí panel 5x230V s přepěťovou ochranou</t>
  </si>
  <si>
    <t xml:space="preserve">Materiál - Patch panel Cat. 6 UTP  - 24x RJ45 - kompletní</t>
  </si>
  <si>
    <t>Materiál - Vyvazovací panel 1U - komplet</t>
  </si>
  <si>
    <t xml:space="preserve">Materiál - optická vana 24x SC/PC  (1x 1NP a 2x 4NP)</t>
  </si>
  <si>
    <t>Materiál - konektor SC/PC do opt. vany modrý</t>
  </si>
  <si>
    <t xml:space="preserve">Materiál - Patch - cord optický  dle konektorů 2 m</t>
  </si>
  <si>
    <t xml:space="preserve">Materiál -   L2/4 Gigabit switch 48 portů 10/100/1000Base-T a 4x 1000Base-X SFP slot, PoE výkon 370W, podpora 802.3at PoE+ 30W/port, IPv6</t>
  </si>
  <si>
    <t xml:space="preserve">Materiál -  SFP+ modul SM, kopatibilní se Switch</t>
  </si>
  <si>
    <t xml:space="preserve">Materiál -  UPS včetně dohledové karty viz. TZ</t>
  </si>
  <si>
    <t xml:space="preserve">Materiál -  Wifi  AP viz. TZ</t>
  </si>
  <si>
    <t>Materiál - Drobný spotřební materiál</t>
  </si>
  <si>
    <t>soubor</t>
  </si>
  <si>
    <t>ROZVODY DATOVÁ SÍTĚ</t>
  </si>
  <si>
    <t xml:space="preserve">ROZVODY DATOVÁ SÍTĚ  </t>
  </si>
  <si>
    <t>Materiál - Kab. trasa - kov. žlab FeZn drátěný - 62/50 (komplet včetně držáků spojek, ..) - pro všechny SLP systémy</t>
  </si>
  <si>
    <t>bm</t>
  </si>
  <si>
    <t>Materiál - Kab. trasa - kov. žlab FeZn drátěný - 125/100 (komplet včetně držáků spojek, ..) - pro všechny SLP systémy</t>
  </si>
  <si>
    <t xml:space="preserve">Materiál - OK 2vl. SM 9/125 LSOH k zásuvkám viz  TZ</t>
  </si>
  <si>
    <t xml:space="preserve">Materiál - OK 24vl. SM 9/125 LSOH páteřní trasa viz  TZ</t>
  </si>
  <si>
    <t>Materiál - Kabel CAT 6 UTP - bezhalogenový Dca - dle standardu investora</t>
  </si>
  <si>
    <t>Materiál - Trasa dat. kabelu mezi páteřní trasou a koncovým bodem, optická páteřní trasy (Instalační lišta, trubka pr.16 v podhledu, pod omítou, v SDK stěně apod...)</t>
  </si>
  <si>
    <t xml:space="preserve">Materiál - Datová zásuvka Cat 6 UTP 2xRJ45  -  komplet vč. instalační krabičky, modulu datového, jednonásobného rámečku a krytu datové zásuvky</t>
  </si>
  <si>
    <t xml:space="preserve">Materiál - Zásuvka optická  na omítku hybridní, 8686, 86x86x34mm  2x SC/PC</t>
  </si>
  <si>
    <t>Materiál - Kr. KO 68 s víkem</t>
  </si>
  <si>
    <t>Materiál - Požární ucpávka stěnová oboustraná 1-4 kabely</t>
  </si>
  <si>
    <t>Drobný el.instalační materiál</t>
  </si>
  <si>
    <t xml:space="preserve">Montáž - Datový rozvaděč 19'  27U  1000x600 mm</t>
  </si>
  <si>
    <t>Montáž - Ventilační jednotka</t>
  </si>
  <si>
    <t>Montáž - Osvětlovací jednotka 3-bodová</t>
  </si>
  <si>
    <t xml:space="preserve">Montáž - Police 19" 2U 450 mm výsuvná,  úchyt na přední lišty</t>
  </si>
  <si>
    <t>Montáž - Vertikální vyvazovací žlab 27U drátěný pozinkovaný 150x50 mm</t>
  </si>
  <si>
    <t>Montáž - Vyvazovací háček D3 40x40 mm</t>
  </si>
  <si>
    <t>Montáž - Napájecí panel 5x230V s přepěťovou ochranou</t>
  </si>
  <si>
    <t xml:space="preserve">Montáž - Patch panel Cat. 6 UTP  - 24x RJ45 - kompletní</t>
  </si>
  <si>
    <t>Montáž - Vyvazovací panel 1U - komplet</t>
  </si>
  <si>
    <t xml:space="preserve">Montáž - Patchcord RJ45 2m  cat 6UTP</t>
  </si>
  <si>
    <t xml:space="preserve">Montáž - optická vana 24x SC/PC  (1x 1NP a 2x 4NP)</t>
  </si>
  <si>
    <t>Montáž- konektor SC/PC do opt. vany modrý</t>
  </si>
  <si>
    <t xml:space="preserve">Montáž- Patch - cord optický  dle konektorů 2 m</t>
  </si>
  <si>
    <t xml:space="preserve">Montáž-   L2/4 Gigabit switch 48 portů 10/100/1000Base-T a 4x 1000Base-X SFP slot, PoE výkon 370W, podpora 802.3at PoE+ 30W/port, IPv6</t>
  </si>
  <si>
    <t xml:space="preserve">Montáž-  SFP+ modul SM, kopatibilní se Switch</t>
  </si>
  <si>
    <t xml:space="preserve">Montáž-  UPS včetně dohledové karty viz. TZ</t>
  </si>
  <si>
    <t xml:space="preserve">Montáž-  Wifi  AP viz. TZ</t>
  </si>
  <si>
    <t>Montáž - Drobný spotřební materiál pro optickou trasu</t>
  </si>
  <si>
    <t>D3</t>
  </si>
  <si>
    <t>Montáž- Kab. trasa - kov. žlab FeZn drátěný - 62/50 (komplet včetně držáků spojek, ..) - pro všechny SLP systémy</t>
  </si>
  <si>
    <t>Montáž- Kab. trasa - kov. žlab FeZn drátěný - 125/100 (komplet včetně držáků spojek, ..) - pro všechny SLP systémy</t>
  </si>
  <si>
    <t xml:space="preserve">Montáž- OK 2vl. SM 9/125 LSOH k zásuvkám viz  TZ</t>
  </si>
  <si>
    <t xml:space="preserve">Montáž- OK 24vl. SM 9/125 LSOH páteřní trasa viz  TZ</t>
  </si>
  <si>
    <t>Montáž- Kabel CAT 6 UTP - bezhalogenový Dca - dle standardu investora</t>
  </si>
  <si>
    <t>Montáž- Trasa dat. kabelu mezi páteřní trasou a koncovým bodem, optická páteřní trasy (Instalační lišta, trubka pr.16 v podhledu, pod omítou, v SDK stěně apod...)</t>
  </si>
  <si>
    <t xml:space="preserve">Montáž- Datová zásuvka Cat 6 UTP 2xRJ45  -  komplet vč. instalační krabičky, modulu datového, jednonásobného rámečku a krytu datové zásuvky</t>
  </si>
  <si>
    <t xml:space="preserve">Montáž- Zásuvka optická  na omítku hybridní, 8686, 86x86x34mm  2x SC/PC</t>
  </si>
  <si>
    <t>OSTATNÍ - ULOŽENÍ, M</t>
  </si>
  <si>
    <t>OSTATNÍ - ULOŽENÍ, MONTÁŽE, LEGISLATIVA</t>
  </si>
  <si>
    <t>Montáž - Pomocný materiál pro stavební přípomoce</t>
  </si>
  <si>
    <t>Sekání drážky pro trubku 16-23 mm včetně záhozu a začištění</t>
  </si>
  <si>
    <t>Montáž - Požární ucpávka stěnová oboustraná 1-4 kabely</t>
  </si>
  <si>
    <t>Certifikační měření a popis datových linek</t>
  </si>
  <si>
    <t xml:space="preserve">Certifikační měření optického vlákna  a popis</t>
  </si>
  <si>
    <t>Dokumentace skutečního provedení stavby 6 paré</t>
  </si>
  <si>
    <t>013 - SO 01 Gymnázium - SLP OSTATNÍ</t>
  </si>
  <si>
    <t>D1 - Montáž</t>
  </si>
  <si>
    <t xml:space="preserve">    PŘÍPRAVA PRO SYSTÉM - PŘÍPRAVA PRO SYSTÉM 100V OZVUČENÍ</t>
  </si>
  <si>
    <t xml:space="preserve">    PŘÍPRAVA PRO INTERAK - PŘÍPRAVA PRO INTERAKTIVNÍ TABULE  </t>
  </si>
  <si>
    <t xml:space="preserve">    JEDNOTNÝ ČAS A ŠKOLN - JEDNOTNÝ ČAS A ŠKOLNÍ ZVONEK  </t>
  </si>
  <si>
    <t xml:space="preserve">    Ostatní - Ostatní</t>
  </si>
  <si>
    <t>Montáž</t>
  </si>
  <si>
    <t>PŘÍPRAVA PRO SYSTÉM</t>
  </si>
  <si>
    <t>PŘÍPRAVA PRO SYSTÉM 100V OZVUČENÍ</t>
  </si>
  <si>
    <t>Materiál - Reproduktor nástěnný 100V transformátor 1,5-3-6 W bez regulátoru</t>
  </si>
  <si>
    <t>Materiál - regulátor hlasitosti 100V / 20W universální 2/3/4 žíly</t>
  </si>
  <si>
    <t>Materiál - Kr. KO 68</t>
  </si>
  <si>
    <t xml:space="preserve">Materiál  -  Kr. KO 125</t>
  </si>
  <si>
    <t xml:space="preserve">Materiál  - kabel reproduktorové linky 2x1,5</t>
  </si>
  <si>
    <t xml:space="preserve">Materiál  - kabel reproduktorové linky 4x1,5</t>
  </si>
  <si>
    <t xml:space="preserve">Materiál  - kabel reproduktorové linky 6x1,0</t>
  </si>
  <si>
    <t>PŘÍPRAVA PRO INTERAK</t>
  </si>
  <si>
    <t xml:space="preserve">PŘÍPRAVA PRO INTERAKTIVNÍ TABULE  </t>
  </si>
  <si>
    <t>Materiál - Kr. 196x152x70 pod om. s víkem</t>
  </si>
  <si>
    <t xml:space="preserve">Materiál - Plastová elektroinstalační chránička KF 50  mm</t>
  </si>
  <si>
    <t>Materiál - Plastová elektroinstalační LPE trubka 23 mm</t>
  </si>
  <si>
    <t>JEDNOTNÝ ČAS A ŠKOLN</t>
  </si>
  <si>
    <t xml:space="preserve">JEDNOTNÝ ČAS A ŠKOLNÍ ZVONEK  </t>
  </si>
  <si>
    <t>Materiál - Závěsné oboustranné kruhové hodiny o průměru 400 mm, napětí 24 Vss</t>
  </si>
  <si>
    <t>Materiál - Stropní závěs pro kruhové hodiny 400 mm</t>
  </si>
  <si>
    <t>Materiál - Školní zvonek 2x poklička 75 V</t>
  </si>
  <si>
    <t xml:space="preserve">Materiál  - kabel pro jednotný čas CYKY 2x1,5</t>
  </si>
  <si>
    <t xml:space="preserve">Materiál  - kabel pro školní zvonky CYKY 3x1,5</t>
  </si>
  <si>
    <t>Ostatní</t>
  </si>
  <si>
    <t>Montáž - Reproduktor nástěnný 100V transformátor 1,5-3-6 W bez regulátoru</t>
  </si>
  <si>
    <t>Montáž - regulátor hlasitosti 100V / 20W universální 2/3/4 žíly</t>
  </si>
  <si>
    <t>Montáž - Kr. KO 68</t>
  </si>
  <si>
    <t xml:space="preserve">Montáž  -  Kr. KO 125</t>
  </si>
  <si>
    <t xml:space="preserve">Montáž  - kabel reproduktorové linky CYKY 2x1,5</t>
  </si>
  <si>
    <t xml:space="preserve">Montáž  - kabel reproduktorové linky CYKY 4x1,5</t>
  </si>
  <si>
    <t xml:space="preserve">Montáž  - kabel reproduktorové linky JYTY 6x1,0</t>
  </si>
  <si>
    <t xml:space="preserve">Montáž  - Vyzkoušení obvodu na externím zesilovači</t>
  </si>
  <si>
    <t>Montáž - Kr. 196x152x70 pod om. s víkem</t>
  </si>
  <si>
    <t>Montáž - Kr. KO 68 s víkem</t>
  </si>
  <si>
    <t xml:space="preserve">Montáž - Plastová elektroinstalační chránička KF 50  mm</t>
  </si>
  <si>
    <t>Montáž - Plastová elektroinstalační LPE trubka 23 mm</t>
  </si>
  <si>
    <t>Sekání drážky pro trubku 50 mm včetně záhozu a začištění</t>
  </si>
  <si>
    <t>Odvoz zbytkového Montážu vč.poplatků za likvidaci</t>
  </si>
  <si>
    <t>Montáž - Závěsné oboustranné kruhové hodiny o průměru 400 mm, napětí 24 Vss</t>
  </si>
  <si>
    <t>Montáž - Stropní závěs pro kruhové hodiny 400 mm</t>
  </si>
  <si>
    <t>Montáž - Školní zvonek 2x poklička 75 V</t>
  </si>
  <si>
    <t xml:space="preserve">Montáž  - kabel pro jednotný čas CYKY 2x1,5</t>
  </si>
  <si>
    <t xml:space="preserve">Montáž  - kabel pro školní zvonky CYKY 3x1,5</t>
  </si>
  <si>
    <t>Nastavení systému jednotného času, vyzkoušení</t>
  </si>
  <si>
    <t>Nastavení systému školního zvonku, vyzkoušení</t>
  </si>
  <si>
    <t>k</t>
  </si>
  <si>
    <t>Montáž - Drobný materiál pro stavební práce a přípomoce</t>
  </si>
  <si>
    <t>Dokumentace skutečného provedení stavby 6 paré</t>
  </si>
  <si>
    <t>014 - SO 01 Gymnázium - VZT</t>
  </si>
  <si>
    <t xml:space="preserve">D1 - Klimatizace učeben </t>
  </si>
  <si>
    <t xml:space="preserve">D2 - Předsíně WC, úklidy </t>
  </si>
  <si>
    <t>D3 - Výtahová šachta</t>
  </si>
  <si>
    <t>D4 - Montážní materiál</t>
  </si>
  <si>
    <t xml:space="preserve">D5 - Přesuny strojů, zařízení a potrubí, přidružené výkony </t>
  </si>
  <si>
    <t xml:space="preserve">Klimatizace učeben </t>
  </si>
  <si>
    <t>03.001</t>
  </si>
  <si>
    <t xml:space="preserve">Podstropní jednotka např.   LG UV18F.N10 Qch=5kW</t>
  </si>
  <si>
    <t>03.002</t>
  </si>
  <si>
    <t xml:space="preserve">Kondenzační jednotka např.   LG UUA1.UL0 Qch=5kW</t>
  </si>
  <si>
    <t>03.003</t>
  </si>
  <si>
    <t xml:space="preserve">Podstropní jednotka např.   LG UV24F.N10 Qch=6,7kW</t>
  </si>
  <si>
    <t>03.004</t>
  </si>
  <si>
    <t xml:space="preserve">Kondenzační jednotka např.   LG UUC1.U20 Qch=6,7kW</t>
  </si>
  <si>
    <t>03.005</t>
  </si>
  <si>
    <t xml:space="preserve">Kazetová jednotka např.   LG CT18F.NQ0 Qch=5kW</t>
  </si>
  <si>
    <t>03.006</t>
  </si>
  <si>
    <t>03.007</t>
  </si>
  <si>
    <t>Potrubí chladiva svazek /přívod + zpátečka/ vč. sděl. kabelu</t>
  </si>
  <si>
    <t xml:space="preserve">Předsíně WC, úklidy </t>
  </si>
  <si>
    <t>04.001a</t>
  </si>
  <si>
    <t xml:space="preserve">Ventilátor diagonální  DN125 tiché provedení</t>
  </si>
  <si>
    <t>04.001b</t>
  </si>
  <si>
    <t>Zpetná klapka tesna 125</t>
  </si>
  <si>
    <t>04.002</t>
  </si>
  <si>
    <t>Talířový ventil kovový odvodní KO 125</t>
  </si>
  <si>
    <t>04.003</t>
  </si>
  <si>
    <t>Výfuková hlavice VHO 125</t>
  </si>
  <si>
    <t>04.004</t>
  </si>
  <si>
    <t xml:space="preserve">Spiro potrubí pozink D 125  provedení SAFE</t>
  </si>
  <si>
    <t>04.005</t>
  </si>
  <si>
    <t xml:space="preserve">Oblouk 90°- SPIRO  125</t>
  </si>
  <si>
    <t>04.006</t>
  </si>
  <si>
    <t>Odbocka jednostranná 90°-SPIRO 125/125</t>
  </si>
  <si>
    <t>04.007</t>
  </si>
  <si>
    <t xml:space="preserve">Tepelná izolce pryžová samolepící tl= 20mm       potrubí označené na výkresu</t>
  </si>
  <si>
    <t>Výtahová šachta</t>
  </si>
  <si>
    <t>05.001</t>
  </si>
  <si>
    <t>Výfuková hlavice VHO 225</t>
  </si>
  <si>
    <t>05.002</t>
  </si>
  <si>
    <t xml:space="preserve">Spiro potrubí pozink D 225  provedení SAFE</t>
  </si>
  <si>
    <t>05.003</t>
  </si>
  <si>
    <t xml:space="preserve">Požární izolace desky z min.plsti tl.4cm na trny s AL folii  /atestovaná požární izolace EI30/   potrubí označené na výkresu</t>
  </si>
  <si>
    <t>D4</t>
  </si>
  <si>
    <t>Montážní materiál</t>
  </si>
  <si>
    <t>Pol97</t>
  </si>
  <si>
    <t>Montážní, těsnící a spojovací material+ požární ucpávky</t>
  </si>
  <si>
    <t>D5</t>
  </si>
  <si>
    <t xml:space="preserve">Přesuny strojů, zařízení a potrubí, přidružené výkony </t>
  </si>
  <si>
    <t>Pol98</t>
  </si>
  <si>
    <t xml:space="preserve">Doprava  na staveniště (3% z ceny dodávky)</t>
  </si>
  <si>
    <t>Pol99</t>
  </si>
  <si>
    <t>Podíl přidružených výkonů (1,6 % z ceny montáže)</t>
  </si>
  <si>
    <t>015 - Gymnazium a SOŠ Plasy - ÚT</t>
  </si>
  <si>
    <t xml:space="preserve">    727 - Zdravotechnika - požární ochrana</t>
  </si>
  <si>
    <t xml:space="preserve">    733 - Ústřední vytápění - rozvodné potrubí</t>
  </si>
  <si>
    <t xml:space="preserve">    734 - Ústřední vytápění - armatury</t>
  </si>
  <si>
    <t xml:space="preserve">    735 - Ústřední vytápění - otopná tělesa</t>
  </si>
  <si>
    <t>HZS - Hodinové zúčtovací sazby</t>
  </si>
  <si>
    <t>411386611</t>
  </si>
  <si>
    <t>Zabetonování prostupů v instalačních šachtách ze suchých směsí pl do 0,09 m2 ve stropech</t>
  </si>
  <si>
    <t>972054241</t>
  </si>
  <si>
    <t>Vybourání otvorů v ŽB stropech nebo klenbách pl do 0,09 m2 tl do 150 mm</t>
  </si>
  <si>
    <t>727</t>
  </si>
  <si>
    <t>Zdravotechnika - požární ochrana</t>
  </si>
  <si>
    <t>727111041</t>
  </si>
  <si>
    <t>Trubní ucpávka ocelového potrubí bez izolace do DN 25 stropem požární odolnost EI 120</t>
  </si>
  <si>
    <t>998727203</t>
  </si>
  <si>
    <t>Přesun hmot procentní pro protipožární ochranu v objektech v přes 12 do 24 m</t>
  </si>
  <si>
    <t>733</t>
  </si>
  <si>
    <t>Ústřední vytápění - rozvodné potrubí</t>
  </si>
  <si>
    <t>733111103</t>
  </si>
  <si>
    <t>Potrubí ocelové závitové černé bezešvé běžné nízkotlaké DN 15</t>
  </si>
  <si>
    <t>733113113</t>
  </si>
  <si>
    <t>Příplatek k potrubí z trubek ocelových černých závitových za zhotovení závitové ocelové přípojky DN 15</t>
  </si>
  <si>
    <t>733190107</t>
  </si>
  <si>
    <t>Zkouška těsnosti potrubí ocelové závitové DN do 40</t>
  </si>
  <si>
    <t>733191923</t>
  </si>
  <si>
    <t xml:space="preserve">Navaření potrubí ocelového závitového  DN 15 na stávající rozvod</t>
  </si>
  <si>
    <t>998733203</t>
  </si>
  <si>
    <t>Přesun hmot procentní pro rozvody potrubí v objektech v přes 12 do 24 m</t>
  </si>
  <si>
    <t>734</t>
  </si>
  <si>
    <t>Ústřední vytápění - armatury</t>
  </si>
  <si>
    <t>734221552</t>
  </si>
  <si>
    <t>Ventil závitový termostatický přímý dvouregulační G 1/2 PN 16 do 110°C bez hlavice ovládání</t>
  </si>
  <si>
    <t>73422167R1</t>
  </si>
  <si>
    <t>Hlavice otopného tělesa s dálkovým bezdrátovým ovládáním</t>
  </si>
  <si>
    <t>73422167R2</t>
  </si>
  <si>
    <t>Komunikační modul hlavic</t>
  </si>
  <si>
    <t>73422167R3</t>
  </si>
  <si>
    <t>Prostorové čidlo teploty s dálkovým přenosem</t>
  </si>
  <si>
    <t>734261717</t>
  </si>
  <si>
    <t>Šroubení regulační radiátorové přímé G 1/2 s vypouštěním</t>
  </si>
  <si>
    <t>998734203</t>
  </si>
  <si>
    <t>Přesun hmot procentní pro armatury v objektech v přes 12 do 24 m</t>
  </si>
  <si>
    <t>735</t>
  </si>
  <si>
    <t>Ústřední vytápění - otopná tělesa</t>
  </si>
  <si>
    <t>735000912</t>
  </si>
  <si>
    <t>Vyregulování ventilu nebo kohoutu dvojregulačního s termostatickým ovládáním</t>
  </si>
  <si>
    <t>735151471</t>
  </si>
  <si>
    <t>Otopné těleso panelové dvoudeskové 1 přídavná přestupní plocha výška/délka 600/400 mm výkon 515 W</t>
  </si>
  <si>
    <t>735151473</t>
  </si>
  <si>
    <t>Otopné těleso panelové dvoudeskové 1 přídavná přestupní plocha výška/délka 600/600 mm výkon 773 W</t>
  </si>
  <si>
    <t>735151474</t>
  </si>
  <si>
    <t>Otopné těleso panelové dvoudeskové 1 přídavná přestupní plocha výška/délka 600/700 mm výkon 902 W</t>
  </si>
  <si>
    <t>735151476</t>
  </si>
  <si>
    <t>Otopné těleso panelové dvoudeskové 1 přídavná přestupní plocha výška/délka 600/900 mm výkon 1159 W</t>
  </si>
  <si>
    <t>735151480</t>
  </si>
  <si>
    <t>Otopné těleso panelové dvoudeskové 1 přídavná přestupní plocha výška/délka 600/1400 mm výkon 1803 W</t>
  </si>
  <si>
    <t>735151481</t>
  </si>
  <si>
    <t>Otopné těleso panelové dvoudeskové 1 přídavná přestupní plocha výška/délka 600/1600 mm výkon 2061 W</t>
  </si>
  <si>
    <t>735151483</t>
  </si>
  <si>
    <t>Otopné těleso panelové dvoudeskové 1 přídavná přestupní plocha výška/délka 600/2000 mm výkon 2576 W</t>
  </si>
  <si>
    <t>735151581</t>
  </si>
  <si>
    <t>Otopné těleso panelové dvoudeskové 2 přídavné přestupní plochy výška/délka 600/1600 mm výkon 2686 W</t>
  </si>
  <si>
    <t>735151697</t>
  </si>
  <si>
    <t>Otopné těleso panelové třídeskové 3 přídavné přestupní plochy výška/délka 900/1000 mm výkon 3228 W</t>
  </si>
  <si>
    <t>735191901</t>
  </si>
  <si>
    <t>Vyzkoušení otopných těles ocelových po opravě tlakem</t>
  </si>
  <si>
    <t>735191903</t>
  </si>
  <si>
    <t>Vyčištění otopných těles ocelových nebo hliníkových proplachem vodou</t>
  </si>
  <si>
    <t>735191905</t>
  </si>
  <si>
    <t>Odvzdušnění otopných těles</t>
  </si>
  <si>
    <t>735191910</t>
  </si>
  <si>
    <t>Napuštění vody do otopných těles</t>
  </si>
  <si>
    <t>735494811</t>
  </si>
  <si>
    <t>Vypuštění vody z otopných těles</t>
  </si>
  <si>
    <t>998735203</t>
  </si>
  <si>
    <t>Přesun hmot procentní pro otopná tělesa v objektech v přes 12 do 24 m</t>
  </si>
  <si>
    <t>783617615</t>
  </si>
  <si>
    <t>Krycí dvojnásobný syntetický tepelně odolný nátěr potrubí DN do 50 mm</t>
  </si>
  <si>
    <t>HZS</t>
  </si>
  <si>
    <t>Hodinové zúčtovací sazby</t>
  </si>
  <si>
    <t>HZS2222</t>
  </si>
  <si>
    <t xml:space="preserve">Hodinová zúčtovací sazba topenář odborný - topná zkouška  dle ČSN 06 0310</t>
  </si>
  <si>
    <t>hod</t>
  </si>
  <si>
    <t>262144</t>
  </si>
  <si>
    <t>HZS2491</t>
  </si>
  <si>
    <t>Hodinová zúčtovací sazba dělník zednických výpomocí</t>
  </si>
  <si>
    <t>HZS3231</t>
  </si>
  <si>
    <t>Hodinová zúčtovací sazba montér měřících a regulačních zařízení - konfigurace stávajícího regulačního zařízení otopné soustavy</t>
  </si>
  <si>
    <t>016 - SO 01 Gymnázium - ZTI</t>
  </si>
  <si>
    <t xml:space="preserve">D1 - D.1.4.1  Zdravotně technické instalace</t>
  </si>
  <si>
    <t xml:space="preserve">    D2 - Kanalizace- trouby a tvarovky odpadní –</t>
  </si>
  <si>
    <t xml:space="preserve">    D3 - Vodovod - vodovod. potrubí a armatury</t>
  </si>
  <si>
    <t xml:space="preserve">    D4 - Izolace pro vodovodní potrubí</t>
  </si>
  <si>
    <t xml:space="preserve">    D5 - Zařizovací předměty</t>
  </si>
  <si>
    <t>D6 - Ostatní</t>
  </si>
  <si>
    <t xml:space="preserve">D.1.4.1  Zdravotně technické instalace</t>
  </si>
  <si>
    <t>Kanalizace- trouby a tvarovky odpadní –</t>
  </si>
  <si>
    <t xml:space="preserve">trubka   HT systém 32</t>
  </si>
  <si>
    <t xml:space="preserve">trubka  HT systém 40</t>
  </si>
  <si>
    <t xml:space="preserve">trubka  HT systém 50</t>
  </si>
  <si>
    <t>trubka HT systém 70</t>
  </si>
  <si>
    <t>trubka HT systém 100</t>
  </si>
  <si>
    <t xml:space="preserve">koleno 87,5°   HT systém 32</t>
  </si>
  <si>
    <t xml:space="preserve">koleno 87,5°   HT systém 40</t>
  </si>
  <si>
    <t xml:space="preserve">koleno 87,5°   HT systém 50</t>
  </si>
  <si>
    <t xml:space="preserve">koleno 87,5°   HT systém 100</t>
  </si>
  <si>
    <t xml:space="preserve">oblouk 45°   HT systém 40</t>
  </si>
  <si>
    <t xml:space="preserve">oblouk 45°   HT systém 50</t>
  </si>
  <si>
    <t xml:space="preserve">oblouko 45°   HT systém 70</t>
  </si>
  <si>
    <t xml:space="preserve">oblouko 45°   HT systém 100</t>
  </si>
  <si>
    <t xml:space="preserve">oblouko 30°   HT systém 32</t>
  </si>
  <si>
    <t xml:space="preserve">oblouko 30°   HT systém 40</t>
  </si>
  <si>
    <t xml:space="preserve">oblouko 30°   HT systém 50</t>
  </si>
  <si>
    <t xml:space="preserve">oblouko 30°   HT systém 70</t>
  </si>
  <si>
    <t xml:space="preserve">oblouko 30°   HT systém 100</t>
  </si>
  <si>
    <t xml:space="preserve">odbočka jednoduchá 45° HT systém          50/40</t>
  </si>
  <si>
    <t xml:space="preserve">odbočka jednoduchá 45° HT systém          70/40</t>
  </si>
  <si>
    <t xml:space="preserve">odbočka jednoduchá 45° HT systém          70/50</t>
  </si>
  <si>
    <t xml:space="preserve">odbočka jednoduchá 45° HT systém       100/40</t>
  </si>
  <si>
    <t xml:space="preserve">odbočka jednoduchá 45° HT systém       100/50</t>
  </si>
  <si>
    <t xml:space="preserve">odbočka jednoduchá 45° HT systém       100/70</t>
  </si>
  <si>
    <t>Pol25</t>
  </si>
  <si>
    <t xml:space="preserve">odbočka jednoduchá 45° HT systém     100/100</t>
  </si>
  <si>
    <t>Pol26</t>
  </si>
  <si>
    <t xml:space="preserve">odbočka dvojitá 45° HT systém     100/100</t>
  </si>
  <si>
    <t>Pol27</t>
  </si>
  <si>
    <t xml:space="preserve">odbočka dvojitá rohová HT systém     100/100</t>
  </si>
  <si>
    <t>Pol28</t>
  </si>
  <si>
    <t xml:space="preserve">dvojité připojovací koleno 90 ° HT systém   40/50/40</t>
  </si>
  <si>
    <t>Pol29</t>
  </si>
  <si>
    <t xml:space="preserve">redukce HT systém        40/32</t>
  </si>
  <si>
    <t>Pol30.1</t>
  </si>
  <si>
    <t xml:space="preserve">redukce HT systém        50/32</t>
  </si>
  <si>
    <t>-496115206</t>
  </si>
  <si>
    <t>Pol30</t>
  </si>
  <si>
    <t xml:space="preserve">redukce HT systém        50/40</t>
  </si>
  <si>
    <t>Pol31</t>
  </si>
  <si>
    <t xml:space="preserve">redukce HT systém       70/50</t>
  </si>
  <si>
    <t>Pol32</t>
  </si>
  <si>
    <t xml:space="preserve">redukce HT systém     100/40</t>
  </si>
  <si>
    <t>Pol33</t>
  </si>
  <si>
    <t>čistící tvarovka HT systém 70</t>
  </si>
  <si>
    <t>Pol34</t>
  </si>
  <si>
    <t>čistící tvarovka HT systém 100</t>
  </si>
  <si>
    <t>Pol35</t>
  </si>
  <si>
    <t>kondenzační sifon nevysychající HT systém 25</t>
  </si>
  <si>
    <t>Pol36</t>
  </si>
  <si>
    <t>střešní ventilační souprava HT systém 70</t>
  </si>
  <si>
    <t>Pol37</t>
  </si>
  <si>
    <t>střešní ventilační souprava HT systém 100</t>
  </si>
  <si>
    <t>Pol37.1</t>
  </si>
  <si>
    <t>Instalační žlab pro trubky HT 32</t>
  </si>
  <si>
    <t>-2094627719</t>
  </si>
  <si>
    <t>Vodovod - vodovod. potrubí a armatury</t>
  </si>
  <si>
    <t>Pol38</t>
  </si>
  <si>
    <t xml:space="preserve">potrubí plastové PP typ 3, PN 20  20 x 3,4</t>
  </si>
  <si>
    <t>Pol39</t>
  </si>
  <si>
    <t xml:space="preserve">potrubí plastové PP typ 3, PN 20  25 x 4,2</t>
  </si>
  <si>
    <t>Pol40</t>
  </si>
  <si>
    <t xml:space="preserve">potrubí ocelové závit. pozinkované - požární          5/4“</t>
  </si>
  <si>
    <t>Pol41</t>
  </si>
  <si>
    <t xml:space="preserve">potrubí do požární nádrže PE-MD       40/3,7</t>
  </si>
  <si>
    <t>Pol42</t>
  </si>
  <si>
    <t xml:space="preserve">kulový kohout KK           1/2"</t>
  </si>
  <si>
    <t>Pol43</t>
  </si>
  <si>
    <t xml:space="preserve">kulový kohout KK           3/4"</t>
  </si>
  <si>
    <t>Pol44</t>
  </si>
  <si>
    <t xml:space="preserve">kulový kohout KK           5/4"</t>
  </si>
  <si>
    <t>Pol45</t>
  </si>
  <si>
    <t xml:space="preserve">kulový kohout KK vypouštěcí          1/2"</t>
  </si>
  <si>
    <t>Pol46</t>
  </si>
  <si>
    <t xml:space="preserve">kulový kohout KK vypouštěcí          5/4"</t>
  </si>
  <si>
    <t>Pol47</t>
  </si>
  <si>
    <t xml:space="preserve">rohový ventil          1/2"</t>
  </si>
  <si>
    <t>Izolace pro vodovodní potrubí</t>
  </si>
  <si>
    <t>Pol48</t>
  </si>
  <si>
    <t xml:space="preserve">izolace pro potrubí   20 x 3,4</t>
  </si>
  <si>
    <t>Pol49</t>
  </si>
  <si>
    <t xml:space="preserve">izolace pro potrubí   25 x 4,2</t>
  </si>
  <si>
    <t>Zařizovací předměty</t>
  </si>
  <si>
    <t>Pol50</t>
  </si>
  <si>
    <t>umyvadlo + zápach. uzávěrka (komplet)</t>
  </si>
  <si>
    <t>Pol51</t>
  </si>
  <si>
    <t>WC závěsné- komplet</t>
  </si>
  <si>
    <t>Pol52</t>
  </si>
  <si>
    <t>výlevka stojící keram. se zadním odpadem- komplet</t>
  </si>
  <si>
    <t>Pol53</t>
  </si>
  <si>
    <t>pisoár se senzorem - komplet</t>
  </si>
  <si>
    <t>Pol54</t>
  </si>
  <si>
    <t xml:space="preserve">baterie umyvadlová stojánková   15</t>
  </si>
  <si>
    <t>Pol55</t>
  </si>
  <si>
    <t xml:space="preserve">baterie umyvadlová stojánková na infračervené   15</t>
  </si>
  <si>
    <t>Poznámka k položce:_x000d_
ovládání s dálkovým ovládáním (např. SLU 15)</t>
  </si>
  <si>
    <t>Pol56</t>
  </si>
  <si>
    <t xml:space="preserve">baterie nástěnná pro výlevku  15</t>
  </si>
  <si>
    <t>Pol57</t>
  </si>
  <si>
    <t>elektr. tlak. ohřívač vody 180 l</t>
  </si>
  <si>
    <t>Pol58</t>
  </si>
  <si>
    <t>elektr. tlak. ohřívač vody 200 l</t>
  </si>
  <si>
    <t>Pol59</t>
  </si>
  <si>
    <t>elektrický ohřívač vody tlakový -5 l, pod umyvadlo</t>
  </si>
  <si>
    <t>Pol60</t>
  </si>
  <si>
    <t>automatické čerpací zařízení ke zvýšení tlaku vody</t>
  </si>
  <si>
    <t>Poznámka k položce:_x000d_
(např. DeltaSolo)</t>
  </si>
  <si>
    <t>Pol61</t>
  </si>
  <si>
    <t>hydrantový systém typu D 19</t>
  </si>
  <si>
    <t>D6</t>
  </si>
  <si>
    <t>Pol62</t>
  </si>
  <si>
    <t>tlaková zkouška potrubí vodovodního a desinfekce</t>
  </si>
  <si>
    <t>1960352199</t>
  </si>
  <si>
    <t>Pol63</t>
  </si>
  <si>
    <t>demontáž vnitř. vodovodu 3/4"</t>
  </si>
  <si>
    <t>1843087559</t>
  </si>
  <si>
    <t>Pol64</t>
  </si>
  <si>
    <t>přípojení na stáv. vodovodní potrubí</t>
  </si>
  <si>
    <t>-311600735</t>
  </si>
  <si>
    <t>Pol65</t>
  </si>
  <si>
    <t>demontáž vodovodních armatur 1/2"</t>
  </si>
  <si>
    <t>-1575024707</t>
  </si>
  <si>
    <t>Pol66</t>
  </si>
  <si>
    <t>zkouška těsnosti kanalizace</t>
  </si>
  <si>
    <t>-1461908536</t>
  </si>
  <si>
    <t>Pol67</t>
  </si>
  <si>
    <t>demontáž vnitř. kanalizace D40</t>
  </si>
  <si>
    <t>-525907577</t>
  </si>
  <si>
    <t>Pol68</t>
  </si>
  <si>
    <t>demontáž zařizovacích předmětů</t>
  </si>
  <si>
    <t>-89041209</t>
  </si>
  <si>
    <t>Pol69</t>
  </si>
  <si>
    <t>napojení na stáv. kanalizační potrubí DN100</t>
  </si>
  <si>
    <t>-253783914</t>
  </si>
  <si>
    <t>Pol70</t>
  </si>
  <si>
    <t>propojení stávajícího a nového kanal. potrubí DN100</t>
  </si>
  <si>
    <t>-672412638</t>
  </si>
  <si>
    <t>Pol71</t>
  </si>
  <si>
    <t>propojení stávajícího a nového kanal. potrubí DN70</t>
  </si>
  <si>
    <t>-957374495</t>
  </si>
  <si>
    <t>Pol72</t>
  </si>
  <si>
    <t>bourací práce - otvoty ve stropní konstrukci pro potrubí včetně následného utěsnění</t>
  </si>
  <si>
    <t>-280459497</t>
  </si>
  <si>
    <t>Pol73</t>
  </si>
  <si>
    <t>bourací práce - vysekání otvorů ve zdivu tl.50 cm</t>
  </si>
  <si>
    <t>-1512527875</t>
  </si>
  <si>
    <t>Pol74</t>
  </si>
  <si>
    <t xml:space="preserve">vysekání rýh ve stáv. zdivu  pro potrubí</t>
  </si>
  <si>
    <t>1506918153</t>
  </si>
  <si>
    <t>Pol75</t>
  </si>
  <si>
    <t>přemístění hydrantu</t>
  </si>
  <si>
    <t>1627696297</t>
  </si>
  <si>
    <t>Pol76</t>
  </si>
  <si>
    <t>stavební přípomoce, likvidace suti</t>
  </si>
  <si>
    <t>185507613</t>
  </si>
  <si>
    <t>017 - SO 01 Gymnázium - Likvidace dešťových vod</t>
  </si>
  <si>
    <t xml:space="preserve">D1 - D.1.4.6  Likvidace dešťových vod</t>
  </si>
  <si>
    <t xml:space="preserve">    D2 - Kanalizace dešťová-</t>
  </si>
  <si>
    <t xml:space="preserve">    D3 - Retenční nádrže</t>
  </si>
  <si>
    <t>D4 - Ostatní</t>
  </si>
  <si>
    <t xml:space="preserve">D.1.4.6  Likvidace dešťových vod</t>
  </si>
  <si>
    <t>Kanalizace dešťová-</t>
  </si>
  <si>
    <t xml:space="preserve">trubka   PVC KG systém 125</t>
  </si>
  <si>
    <t xml:space="preserve">trubka   PVC KG systém 150</t>
  </si>
  <si>
    <t xml:space="preserve">odbočka jednoduchá 45° PVC KG systém     150/125</t>
  </si>
  <si>
    <t xml:space="preserve">koleno 30°   PVC KG systém 150</t>
  </si>
  <si>
    <t>Pol77</t>
  </si>
  <si>
    <t xml:space="preserve">koleno 45°   PVC KG systém 125</t>
  </si>
  <si>
    <t>Pol78</t>
  </si>
  <si>
    <t xml:space="preserve">koleno 45°   PVC KG systém 150</t>
  </si>
  <si>
    <t>Pol79</t>
  </si>
  <si>
    <t xml:space="preserve">koleno 87°   PVC KG systém 125</t>
  </si>
  <si>
    <t>Pol80</t>
  </si>
  <si>
    <t xml:space="preserve">redukce PVC KG systém     150/125</t>
  </si>
  <si>
    <t>Pol81</t>
  </si>
  <si>
    <t>lapač střešních splavenin PVC KG systém 125</t>
  </si>
  <si>
    <t>Retenční nádrže</t>
  </si>
  <si>
    <t>Pol82</t>
  </si>
  <si>
    <t xml:space="preserve">retenční nádrž plastová  obetonování 15 m3, s revizním komínem a pojezdným uzamykatelným poklopem</t>
  </si>
  <si>
    <t>retenční nádrž plastová samonosná 15 m3, s revizním komínem a pojezdným uzamykatelným poklopem</t>
  </si>
  <si>
    <t>Pol83</t>
  </si>
  <si>
    <t>retenční nádrž k obetonování 22 m3 + hasičské sání, s revizním komínem a pojezdným uzamykatelným poklopem</t>
  </si>
  <si>
    <t>Pol84</t>
  </si>
  <si>
    <t>hloubení rýh pro dešťovou kanalizaci</t>
  </si>
  <si>
    <t>1043617971</t>
  </si>
  <si>
    <t>Pol85</t>
  </si>
  <si>
    <t>hloubení rýhy pro vodovodní potrubí</t>
  </si>
  <si>
    <t>-172791896</t>
  </si>
  <si>
    <t>Pol86</t>
  </si>
  <si>
    <t>hloubené zapažených jam</t>
  </si>
  <si>
    <t>496868783</t>
  </si>
  <si>
    <t>Pol87</t>
  </si>
  <si>
    <t xml:space="preserve">zřízení  a odstranění pažení</t>
  </si>
  <si>
    <t>-1457591090</t>
  </si>
  <si>
    <t>Pol88</t>
  </si>
  <si>
    <t>vodorovné přemístění výkopku</t>
  </si>
  <si>
    <t>-203031136</t>
  </si>
  <si>
    <t>Pol89</t>
  </si>
  <si>
    <t>zásyp rýh se zhutněním</t>
  </si>
  <si>
    <t>-946038759</t>
  </si>
  <si>
    <t>Pol90</t>
  </si>
  <si>
    <t>odstranění dlažby a znovuosazení</t>
  </si>
  <si>
    <t>-517000585</t>
  </si>
  <si>
    <t>Pol91</t>
  </si>
  <si>
    <t>bourání prostupu pro potrubí v top. kanálu a jímce</t>
  </si>
  <si>
    <t>-820173349</t>
  </si>
  <si>
    <t>Pol92</t>
  </si>
  <si>
    <t xml:space="preserve">lože z písku  pod potrubí kanalizační a vodovodní</t>
  </si>
  <si>
    <t>-1940346998</t>
  </si>
  <si>
    <t>Pol93</t>
  </si>
  <si>
    <t>obsyp potrubí pískem</t>
  </si>
  <si>
    <t>-1243479561</t>
  </si>
  <si>
    <t>Pol94</t>
  </si>
  <si>
    <t>hutněný zásyp nesoudržnou zeminou</t>
  </si>
  <si>
    <t>-1353240097</t>
  </si>
  <si>
    <t>Pol95</t>
  </si>
  <si>
    <t>obetonování nádrží</t>
  </si>
  <si>
    <t>1906324845</t>
  </si>
  <si>
    <t>Pol96</t>
  </si>
  <si>
    <t>napojení potrubí do stáv. kanalizace</t>
  </si>
  <si>
    <t>1532939517</t>
  </si>
  <si>
    <t>018 - SO 01 Gymnázium - Elektroinstalace</t>
  </si>
  <si>
    <t>D1 - C21M</t>
  </si>
  <si>
    <t xml:space="preserve">    D2 - C21M \ 1. STÁVAJÍCÍ ELEKTROMĚROVÝ ROZVADĚČ - RE - DOPLNĚNÍ</t>
  </si>
  <si>
    <t xml:space="preserve">    D3 - C21M \ 2. HLAVNÍ ROZVADĚČ - RH1</t>
  </si>
  <si>
    <t xml:space="preserve">    D4 - C21M \ 3. ROZVADĚČ - RPO1</t>
  </si>
  <si>
    <t xml:space="preserve">    D5 - C21M \ 4. ROZVADĚČ - R1.4.1</t>
  </si>
  <si>
    <t xml:space="preserve">    D6 - C21M \ 5. ROZVADĚČ - R1.4.2</t>
  </si>
  <si>
    <t xml:space="preserve">    D7 - C21M \ 6. STÁVAJÍCÍ ROZVADĚČ - R1.2 - DOPLNĚNÍ</t>
  </si>
  <si>
    <t xml:space="preserve">    D8 - C21M \ 7. ROZVOD ELEKTROINSTALACE A OSVĚTLENÍ \ a) Svítidla</t>
  </si>
  <si>
    <t xml:space="preserve">    D9 - C21M \ 7. ROZVOD ELEKTROINSTALACE A OSVĚTLENÍ \ b) Nouzová svítidla</t>
  </si>
  <si>
    <t xml:space="preserve">    D10 - C21M \ 7. ROZVOD ELEKTROINSTALACE A OSVĚTLENÍ \ c) Spínače, zásuvky a čidla</t>
  </si>
  <si>
    <t xml:space="preserve">    D11 - C21M \ 7. ROZVOD ELEKTROINSTALACE A OSVĚTLENÍ \ d) Kabely a kabelové trasy</t>
  </si>
  <si>
    <t xml:space="preserve">    D12 - C21M \ 7. ROZVOD ELEKTROINSTALACE A OSVĚTLENÍ \ e) Záložní zdroj</t>
  </si>
  <si>
    <t xml:space="preserve">    D13 - C21M \ 7. ROZVOD ELEKTROINSTALACE A OSVĚTLENÍ \ f) Ovládání žaluzií</t>
  </si>
  <si>
    <t xml:space="preserve">    D14 - C21M \ 7. ROZVOD ELEKTROINSTALACE A OSVĚTLENÍ \ g) Ostatní materiál</t>
  </si>
  <si>
    <t xml:space="preserve">    D15 - C21M \ 8. HROMOSVOD A UZEMNĚNÍ</t>
  </si>
  <si>
    <t xml:space="preserve">    D16a - Ostatní</t>
  </si>
  <si>
    <t xml:space="preserve">    D16 - C21M \ 9. STÁV. ROZVADĚČE R1.1, R1.1.A, R1.2, R1.3.1, R1.3.2 - VÝMĚNA DVEŘÍ</t>
  </si>
  <si>
    <t>D17 - C46M - Zemní práce</t>
  </si>
  <si>
    <t xml:space="preserve">    D18 - C46M - Zemní práce \ 01 - Vytyčování tras</t>
  </si>
  <si>
    <t xml:space="preserve">    D19 - C46M - Zemní práce \ 20 - Kabelové rýhy</t>
  </si>
  <si>
    <t xml:space="preserve">    D20 - C46M - Zemní práce \ 42 - Kabelová lože</t>
  </si>
  <si>
    <t xml:space="preserve">    D21 - C46M - Zemní práce \ 56 - Záhozy rýh</t>
  </si>
  <si>
    <t xml:space="preserve">    D22 - C46M - Zemní práce \ 62 - Úprava terénu</t>
  </si>
  <si>
    <t xml:space="preserve">    D23 - C46M - Zemní práce \ 68 - Průchody zdivem</t>
  </si>
  <si>
    <t xml:space="preserve">    D24 - C46M - Zemní práce \ 7. ROZVOD ELEKTROINSTALACE A OSVĚTLENÍ \ g) Ostatní materiál</t>
  </si>
  <si>
    <t xml:space="preserve">    D24a - C801-3 - stavební práce - výseky kapsy, rýhy</t>
  </si>
  <si>
    <t>D25 - Výchozí revize elektro</t>
  </si>
  <si>
    <t>D26 - Materiály</t>
  </si>
  <si>
    <t xml:space="preserve">    D27 - 1. STÁVAJÍCÍ ELEKTROMĚROVÝ ROZVADĚČ - RE - DOPLNĚNÍ</t>
  </si>
  <si>
    <t xml:space="preserve">    D28 - 2. HLAVNÍ ROZVADĚČ - RH1</t>
  </si>
  <si>
    <t xml:space="preserve">    D29 - 3. ROZVADĚČ - RPO1</t>
  </si>
  <si>
    <t xml:space="preserve">    D30 - 4. ROZVADĚČ - R1.4.1</t>
  </si>
  <si>
    <t xml:space="preserve">    D31 - 5. ROZVADĚČ - R1.4.2</t>
  </si>
  <si>
    <t xml:space="preserve">    D32 - 6. STÁVAJÍCÍ ROZVADĚČ - R1.2 - DOPLNĚNÍ</t>
  </si>
  <si>
    <t xml:space="preserve">    D33 - 7. ROZVOD ELEKTROINSTALACE A OSVĚTLENÍ \ a) Svítidla</t>
  </si>
  <si>
    <t xml:space="preserve">    D34 - 7. ROZVOD ELEKTROINSTALACE A OSVĚTLENÍ \ b) Nouzová svítidla</t>
  </si>
  <si>
    <t xml:space="preserve">    D35 - 7. ROZVOD ELEKTROINSTALACE A OSVĚTLENÍ \ c) Spínače, zásuvky a čidla</t>
  </si>
  <si>
    <t xml:space="preserve">    D36 - 7. ROZVOD ELEKTROINSTALACE A OSVĚTLENÍ \ d) Kabely a kabelové trasy</t>
  </si>
  <si>
    <t xml:space="preserve">    D37 - 7. ROZVOD ELEKTROINSTALACE A OSVĚTLENÍ \ e) Záložní zdroj</t>
  </si>
  <si>
    <t xml:space="preserve">    D37.1 - 7. ROZVOD ELEKTROINSTALACE A OSVĚTLENÍ \ f) Ovládání žaluzií</t>
  </si>
  <si>
    <t xml:space="preserve">    D38 - 7. ROZVOD ELEKTROINSTALACE A OSVĚTLENÍ \ f) Ovládání žaluzií</t>
  </si>
  <si>
    <t xml:space="preserve">    D39 - 8. HROMOSVOD A UZEMNĚNÍ</t>
  </si>
  <si>
    <t xml:space="preserve">    D40 - 9. STÁV. ROZVADĚČE R1.1, R1.1.A, R1.2, R1.3.1, R1.3.2 - VÝMĚNA DVEŘÍ</t>
  </si>
  <si>
    <t>D27.1 - Ostatní</t>
  </si>
  <si>
    <t>C21M</t>
  </si>
  <si>
    <t>C21M \ 1. STÁVAJÍCÍ ELEKTROMĚROVÝ ROZVADĚČ - RE - DOPLNĚNÍ</t>
  </si>
  <si>
    <t>215123433</t>
  </si>
  <si>
    <t>Odpínač 3 x 400A</t>
  </si>
  <si>
    <t>216120701</t>
  </si>
  <si>
    <t xml:space="preserve">SPD typu 1  – svodič bleskových proudů</t>
  </si>
  <si>
    <t>216120652</t>
  </si>
  <si>
    <t>Jistič 125A/B/3</t>
  </si>
  <si>
    <t>210170301</t>
  </si>
  <si>
    <t>MěřÍcí trafo proudu 125/5A, tř.př.0,5S, 10VA</t>
  </si>
  <si>
    <t>210120471</t>
  </si>
  <si>
    <t>Odpínač 3 x 160A</t>
  </si>
  <si>
    <t>215192100</t>
  </si>
  <si>
    <t>Zkušební svorkovnice s krytem - Un max. - 400 V, 50 Hz, In max. - 5 A</t>
  </si>
  <si>
    <t>210120451</t>
  </si>
  <si>
    <t>Odpínač válcových pojistek 3 pólový Ie 32 A, Ue AC 690 V/DC 440 V</t>
  </si>
  <si>
    <t>216120403</t>
  </si>
  <si>
    <t>Jistič 2A/B/1</t>
  </si>
  <si>
    <t>210192578</t>
  </si>
  <si>
    <t>Svorka řadová 70 mm²</t>
  </si>
  <si>
    <t>210192571</t>
  </si>
  <si>
    <t>Svorka řadová 2,5 mm²</t>
  </si>
  <si>
    <t>C21M \ 2. HLAVNÍ ROZVADĚČ - RH1</t>
  </si>
  <si>
    <t>210190003</t>
  </si>
  <si>
    <t>Rozvodnicová skříň pro zapuštěnou montáž, jednokřídlové dveře, neprůhledné dveře, V x Š x H 1273 x 678 x 157, počet řad 7, rozteč 150 mm, počet modulů v řadě 23, krytí IP54, materiál : ocel-plech, RAL 9016, požární odolnost EI30S</t>
  </si>
  <si>
    <t>216120701.1</t>
  </si>
  <si>
    <t xml:space="preserve">SPD typu 1 a typu 2 –  svodič bleskových proudů a přepětí, varistorový T1, T2</t>
  </si>
  <si>
    <t>216120424</t>
  </si>
  <si>
    <t>Jistič 40A/C/3</t>
  </si>
  <si>
    <t>216120420</t>
  </si>
  <si>
    <t>Jistič 25A/C/3</t>
  </si>
  <si>
    <t>216120424.1</t>
  </si>
  <si>
    <t>Jistič 63A/B/3</t>
  </si>
  <si>
    <t>216120423</t>
  </si>
  <si>
    <t>Jistič 50A/B/3</t>
  </si>
  <si>
    <t>216120421</t>
  </si>
  <si>
    <t>Jistič 32A/B/3</t>
  </si>
  <si>
    <t>216120424.2</t>
  </si>
  <si>
    <t>Jistič 80A/B/3</t>
  </si>
  <si>
    <t>210192576</t>
  </si>
  <si>
    <t>Svorka řadová 35 mm²</t>
  </si>
  <si>
    <t>210192574</t>
  </si>
  <si>
    <t>Svorka řadová 16 mm²</t>
  </si>
  <si>
    <t>210192572</t>
  </si>
  <si>
    <t>Svorka řadová 6 mm²</t>
  </si>
  <si>
    <t>210192573</t>
  </si>
  <si>
    <t>Svorka řadová 10 mm²</t>
  </si>
  <si>
    <t>C21M \ 3. ROZVADĚČ - RPO1</t>
  </si>
  <si>
    <t>216120420.1</t>
  </si>
  <si>
    <t xml:space="preserve">Jistič 25A/B/3N + vypínací spoušť  230 VAC + pomocné kontakty 1Z + 1V</t>
  </si>
  <si>
    <t>210190003.1</t>
  </si>
  <si>
    <t>Rozvodnicová skříň pro zapuštěnou montáž, jednokřídlové dveře, neprůhledné dveře, V x Š x H 873 x 678 x 157, počet řad 5, rozteč 150 mm, počet modulů v řadě 23, krytí IP54, materiál : ocel-plech, RAL 9016, požární odolnost EI30S</t>
  </si>
  <si>
    <t>216120403.1</t>
  </si>
  <si>
    <t>Jistič 2A/C/1</t>
  </si>
  <si>
    <t>216120406</t>
  </si>
  <si>
    <t>Jistič 10A/B/1</t>
  </si>
  <si>
    <t>216120408</t>
  </si>
  <si>
    <t>Jistič 16A/C/3</t>
  </si>
  <si>
    <t>216120402</t>
  </si>
  <si>
    <t>Jistič 1,5A/D/1</t>
  </si>
  <si>
    <t>216120402.1</t>
  </si>
  <si>
    <t>Jistič 1A/C/1-DC</t>
  </si>
  <si>
    <t>211150401</t>
  </si>
  <si>
    <t>Napájecí zdroj, 240 W, vstup 100-240 v AC, výstup 24 v DC, výstup 10 A, montáž na lištu DIN</t>
  </si>
  <si>
    <t>C21M \ 4. ROZVADĚČ - R1.4.1</t>
  </si>
  <si>
    <t>216120424.3</t>
  </si>
  <si>
    <t>Instalační vypínač 63A/3</t>
  </si>
  <si>
    <t>216120701.2</t>
  </si>
  <si>
    <t>SPD typu 2 – svodič přepětí, varistorový</t>
  </si>
  <si>
    <t>216120406.1</t>
  </si>
  <si>
    <t>Jistič 10A/C/1</t>
  </si>
  <si>
    <t>216120405</t>
  </si>
  <si>
    <t>Jistič 6A/B/1</t>
  </si>
  <si>
    <t>216120501</t>
  </si>
  <si>
    <t>Proudový chránič s nadproudovou ochranou 16A/1N/B/0,03</t>
  </si>
  <si>
    <t>210150001</t>
  </si>
  <si>
    <t>Impulsní relé 230AC/16A, 1 spínací kontakt</t>
  </si>
  <si>
    <t>216120408.1</t>
  </si>
  <si>
    <t>Jistič 16A/B/1</t>
  </si>
  <si>
    <t>216120418</t>
  </si>
  <si>
    <t>Jistič 16A/B/3</t>
  </si>
  <si>
    <t>216120410</t>
  </si>
  <si>
    <t>Jistič 25A/B/1</t>
  </si>
  <si>
    <t>210120031</t>
  </si>
  <si>
    <t>pojistka REMOS vč. zapojení</t>
  </si>
  <si>
    <t>210130101</t>
  </si>
  <si>
    <t>Instalační stykač 230 V AC, 25 A, 2 zap</t>
  </si>
  <si>
    <t>210110042</t>
  </si>
  <si>
    <t>Soumrkový spínač 230 V AC, 1Z, 16A</t>
  </si>
  <si>
    <t>210170001</t>
  </si>
  <si>
    <t>Zdroj 230VAC / 24VDC / 30W</t>
  </si>
  <si>
    <t>210170001.1</t>
  </si>
  <si>
    <t>Miniserver Compact 19,2–30 V DC, LAN rozhraní (IPv4/IPv6, SSL, 100Mbps), USB 2.0 typ A, Slot na SD kartu, 4 digitální vstupy 24 V DC, 2x 16A reléové výstupy (bezpotenciálové)</t>
  </si>
  <si>
    <t>210192572.1</t>
  </si>
  <si>
    <t>Svorka řadová 4 mm²</t>
  </si>
  <si>
    <t>C21M \ 5. ROZVADĚČ - R1.4.2</t>
  </si>
  <si>
    <t>216120701.3</t>
  </si>
  <si>
    <t>SPD typu 1 a typu 2 – svodič bleskových proudů a přepětí, kombinovaný T1+T2</t>
  </si>
  <si>
    <t>D7</t>
  </si>
  <si>
    <t>C21M \ 6. STÁVAJÍCÍ ROZVADĚČ - R1.2 - DOPLNĚNÍ</t>
  </si>
  <si>
    <t>D8</t>
  </si>
  <si>
    <t>C21M \ 7. ROZVOD ELEKTROINSTALACE A OSVĚTLENÍ \ a) Svítidla</t>
  </si>
  <si>
    <t>216201059</t>
  </si>
  <si>
    <t>LED svítidlo přisazené 595x595x65mm, 35,2W, 4000K, 3644lm, 103lm/W, 50000hod, L70B50, Ra: 80, MacAdam3, Hodnota UGR: 16, Úhel vyzařování: 91°, IP54/20</t>
  </si>
  <si>
    <t>216201059.1</t>
  </si>
  <si>
    <t>LED svítidlo 600x600x65mm, 28,5W, 2700-5600K, 2441lm, 85lm/W, 72000hod, L70B10, Ra: 80, MacAdam3, Hodnota UGR: 16, Úhel vyzařování: 77°, IP44, cirkadiánní rytmus</t>
  </si>
  <si>
    <t>216201059.2</t>
  </si>
  <si>
    <t>LED svítidlo průměr 500 x 78mm, 50W, 4000K, 5313lm, 106lm/W, 100000hod., L80B50, Ra: 80, MacAdam3, Hodnota UGR: 22, Úhel vyzařování: 90°, IP40</t>
  </si>
  <si>
    <t>216201059.3</t>
  </si>
  <si>
    <t>LED svítidlo 580x80x85mm, 28W, 4000K, 3267lm, 117lm/W, 100000hod., L80B20, Ra: 80, MacAdam3, IP20</t>
  </si>
  <si>
    <t>216201059.4</t>
  </si>
  <si>
    <t>LED svítidlo 120 (prům) x 110mm, 14W, 4000K, 1809lm, 129lm/W, 100000hod., L80B50, Ra: 80, MacAdam3, Hodnota UGR: 19, Úhel vyzařování: 48°, IP20</t>
  </si>
  <si>
    <t>216201059.5</t>
  </si>
  <si>
    <t>15 m LED osvětlení, 120 LED segmentů / metr, Vyzařovací úhel &gt; 160 °, 5000 K, Živ. (mttf) při Ten = 25 °C cca. 50000 hod., Prům vert. svítivost &gt; 300 lx, Spotřeba &lt; 8 W / metr, IP65</t>
  </si>
  <si>
    <t>D9</t>
  </si>
  <si>
    <t>C21M \ 7. ROZVOD ELEKTROINSTALACE A OSVĚTLENÍ \ b) Nouzová svítidla</t>
  </si>
  <si>
    <t>216201059.6</t>
  </si>
  <si>
    <t>LED nouz. svítidlo 97 (prům) x 47mm, 0,41W, 5700K, 1hod, 280lm Autotest: ANO, Ni-Cd 3,6V/1200, Ra: 80, MacAdam3, IP44, Funkce: NM</t>
  </si>
  <si>
    <t>216201059.7</t>
  </si>
  <si>
    <t>LED nouz. svítidlo 152x152x61mm, 2W, 5700K, 1hod, 210lm Autotest: ANO, Ni-Cd 3,6V/750, Ra: 80, MacAdam3, IP40, Funkce: M/NM</t>
  </si>
  <si>
    <t>216201059.8</t>
  </si>
  <si>
    <t>LED nouz. svítidlo 325x134x34mm, 0,8W, 5700K, 1hod, 220lm Autotest: ANO, Ni-Cd 4,8V/750, Ra: 80, MacAdam3, IP44, tř.izol.II, Funkce: NM</t>
  </si>
  <si>
    <t>D10</t>
  </si>
  <si>
    <t>C21M \ 7. ROZVOD ELEKTROINSTALACE A OSVĚTLENÍ \ c) Spínače, zásuvky a čidla</t>
  </si>
  <si>
    <t>216111221</t>
  </si>
  <si>
    <t>Zásuvka jednonásobná s ochranným kolíkem 16 A, 250 V AC, 2P+PE</t>
  </si>
  <si>
    <t>216111301</t>
  </si>
  <si>
    <t>Zásuvka dvojnásobná s ochrannými kolíky 16A, 250V, 2x(2P+PE)</t>
  </si>
  <si>
    <t>216111301.1</t>
  </si>
  <si>
    <t>Zásuvka dvojnásobná s ochrannými kolíky s ochranou před přepětím 16A, 250V, 2x(2P+PE)</t>
  </si>
  <si>
    <t>210010431</t>
  </si>
  <si>
    <t>Sestava podlahové krabice pro 12 modulárních přístrojů - použití v betonové podlaze, obsahuje 8 x zásuvkový modul (zásuvka 45x45mm) s ochranným kolíkem, s clonkami, s ochranou před přepětím 250 V AC, 16 A</t>
  </si>
  <si>
    <t>216110001</t>
  </si>
  <si>
    <t>Spínač jednopólový 10A, 250V</t>
  </si>
  <si>
    <t>216110003</t>
  </si>
  <si>
    <t>Přepínač střídavý 10A, 250V</t>
  </si>
  <si>
    <t>216110002</t>
  </si>
  <si>
    <t xml:space="preserve">Přepínač sériový  10A, 250V</t>
  </si>
  <si>
    <t>210110103</t>
  </si>
  <si>
    <t>Polohový spínač pro ovládání lanem 1NO+1NC, 400VAC / 10A</t>
  </si>
  <si>
    <t>215112467</t>
  </si>
  <si>
    <t>Ovládač zapínací s orientační doutnavkou 10A, 250V</t>
  </si>
  <si>
    <t>210110042.1</t>
  </si>
  <si>
    <t>Pohybové čidlo 230 V / 6 A</t>
  </si>
  <si>
    <t>D11</t>
  </si>
  <si>
    <t>C21M \ 7. ROZVOD ELEKTROINSTALACE A OSVĚTLENÍ \ d) Kabely a kabelové trasy</t>
  </si>
  <si>
    <t>210810111</t>
  </si>
  <si>
    <t>1-CYKY-J 4x50 (4Bx50)</t>
  </si>
  <si>
    <t>210810045</t>
  </si>
  <si>
    <t>CYKY-O 3x1,5 (3Ax1,5)</t>
  </si>
  <si>
    <t>210810055</t>
  </si>
  <si>
    <t>CYKY-O 5x1,5 (5Dx1,5)</t>
  </si>
  <si>
    <t>210810049</t>
  </si>
  <si>
    <t>CYKY-O 4x1,5 (4Dx1,5)</t>
  </si>
  <si>
    <t>210810041</t>
  </si>
  <si>
    <t>CYKY-O 2x1,5 (2Dx1,5)</t>
  </si>
  <si>
    <t>210810045.1</t>
  </si>
  <si>
    <t>CYKY-J 3x1,5 (3Cx 1,5)</t>
  </si>
  <si>
    <t>210810046</t>
  </si>
  <si>
    <t>CYKY-J 3x2,5 (3Cx 2,5)</t>
  </si>
  <si>
    <t>210810056</t>
  </si>
  <si>
    <t>CYKY-J 5x2,5 (5Cx2,5)</t>
  </si>
  <si>
    <t>210810054</t>
  </si>
  <si>
    <t>CYKY-J 5x16 (5Cx16)</t>
  </si>
  <si>
    <t>210810052</t>
  </si>
  <si>
    <t>CYKY-J 5x6 (5Cx6)</t>
  </si>
  <si>
    <t>210810053</t>
  </si>
  <si>
    <t>CYKY-J 5x10 (5Cx10)</t>
  </si>
  <si>
    <t>210810110</t>
  </si>
  <si>
    <t>1-CYKY-J 5x35 (5Cx35)</t>
  </si>
  <si>
    <t>210800547</t>
  </si>
  <si>
    <t>Kabel H07V-U 6 zž (CY)</t>
  </si>
  <si>
    <t>210800549</t>
  </si>
  <si>
    <t>Kabel H07V-U 16 zž (CY)</t>
  </si>
  <si>
    <t>210800546</t>
  </si>
  <si>
    <t>Kabel H07V-U 4 zž (CY)</t>
  </si>
  <si>
    <t>210</t>
  </si>
  <si>
    <t>210800649</t>
  </si>
  <si>
    <t>Kabel H07V-K 25 zž (CYA)</t>
  </si>
  <si>
    <t>212</t>
  </si>
  <si>
    <t>210020314</t>
  </si>
  <si>
    <t>Drátěný kabelový rošt 54/50mm (vxš)</t>
  </si>
  <si>
    <t>214</t>
  </si>
  <si>
    <t>210020320</t>
  </si>
  <si>
    <t>Drátěný kabelový rošt 105/200mm (vxš)</t>
  </si>
  <si>
    <t>216</t>
  </si>
  <si>
    <t>210010005</t>
  </si>
  <si>
    <t>Trubka ohebná průměr 32mm, 320N</t>
  </si>
  <si>
    <t>218</t>
  </si>
  <si>
    <t>216010052</t>
  </si>
  <si>
    <t>Chránička Ø 50mm ohebná bezhalogenová rudá</t>
  </si>
  <si>
    <t>220</t>
  </si>
  <si>
    <t>216010054</t>
  </si>
  <si>
    <t>Chránička Ø 75mm ohebná bezhalogenová rudá</t>
  </si>
  <si>
    <t>222</t>
  </si>
  <si>
    <t>210810047</t>
  </si>
  <si>
    <t>CYKY-J 3x4 (3Cx 4)</t>
  </si>
  <si>
    <t>224</t>
  </si>
  <si>
    <t>210810057</t>
  </si>
  <si>
    <t>CYKY-J 5x4 (5Cx4)</t>
  </si>
  <si>
    <t>226</t>
  </si>
  <si>
    <t>216800554</t>
  </si>
  <si>
    <t>Kabel FTP 4x2x0,5 CAT6 PVC</t>
  </si>
  <si>
    <t>228</t>
  </si>
  <si>
    <t>216800553</t>
  </si>
  <si>
    <t>Kabel CAT7 4x2x0,6</t>
  </si>
  <si>
    <t>230</t>
  </si>
  <si>
    <t>210860201</t>
  </si>
  <si>
    <t>Kabel JYTY 2O1 (2Dx1)</t>
  </si>
  <si>
    <t>232</t>
  </si>
  <si>
    <t>210800548</t>
  </si>
  <si>
    <t>CY 10mm2 (H07V-U) zelenožlutý (PU)</t>
  </si>
  <si>
    <t>234</t>
  </si>
  <si>
    <t>D12</t>
  </si>
  <si>
    <t>C21M \ 7. ROZVOD ELEKTROINSTALACE A OSVĚTLENÍ \ e) Záložní zdroj</t>
  </si>
  <si>
    <t>210180002</t>
  </si>
  <si>
    <t>UPS 3/3fáze, 15kVA, 1x9Ah s interními bateriemi, doba zálohy při zátěži 3kW - 40 min</t>
  </si>
  <si>
    <t>236</t>
  </si>
  <si>
    <t>D13</t>
  </si>
  <si>
    <t>C21M \ 7. ROZVOD ELEKTROINSTALACE A OSVĚTLENÍ \ f) Ovládání žaluzií</t>
  </si>
  <si>
    <t>216110006</t>
  </si>
  <si>
    <t>Dotykové pětitlačítko s integrovaným senzorem vlhkosti a teploty</t>
  </si>
  <si>
    <t>238</t>
  </si>
  <si>
    <t>210200034</t>
  </si>
  <si>
    <t>Meteostanice - údaje o rychlosti větru, teplotě, úrovni slunečního jasu a rozeznání deště</t>
  </si>
  <si>
    <t>240</t>
  </si>
  <si>
    <t>216110006.1</t>
  </si>
  <si>
    <t>Modul 2 výstupních relé 250VAC / 10A pro řízení žaluzií (umístit do elektroinstalační krabice)</t>
  </si>
  <si>
    <t>242</t>
  </si>
  <si>
    <t>D14</t>
  </si>
  <si>
    <t>C21M \ 7. ROZVOD ELEKTROINSTALACE A OSVĚTLENÍ \ g) Ostatní materiál</t>
  </si>
  <si>
    <t>216220371</t>
  </si>
  <si>
    <t>Ekvipotenciální svorkovnice do krabice (4 x 6 mm2, 6 x 16 mm2, 2 x 95 mm2, 1 x PL30)</t>
  </si>
  <si>
    <t>244</t>
  </si>
  <si>
    <t>210010311</t>
  </si>
  <si>
    <t>Krabice elektroinstalační do dutých stěn</t>
  </si>
  <si>
    <t>246</t>
  </si>
  <si>
    <t>210010311.1</t>
  </si>
  <si>
    <t>Krabice elektroinstalační pod omítku</t>
  </si>
  <si>
    <t>248</t>
  </si>
  <si>
    <t>210170001.2</t>
  </si>
  <si>
    <t>Napájecí zdroj 230 V AC/ 24 V DC, 60W pro aut. umyvadlové baterie</t>
  </si>
  <si>
    <t>250</t>
  </si>
  <si>
    <t>210170001.3</t>
  </si>
  <si>
    <t>Regulátor CO2 se zvukovou signalizací a indikátory LED, napájení 230 VAC - měří teplotu, relativní vlhkost, CO2 a úroveň okolního osvětlení</t>
  </si>
  <si>
    <t>252</t>
  </si>
  <si>
    <t>210110082</t>
  </si>
  <si>
    <t>Sporáková kombinace pod omítku 16A, 400V, 3P</t>
  </si>
  <si>
    <t>254</t>
  </si>
  <si>
    <t>210140431</t>
  </si>
  <si>
    <t>Požární tlačítko v krabici se sklem a dvěma kontaktními jednotkami v dodávce (1x NO 3 A / 240 V, 1x NC 3 A / 240 V), IP 55</t>
  </si>
  <si>
    <t>256</t>
  </si>
  <si>
    <t>216010331</t>
  </si>
  <si>
    <t>Tmel silikon 310ml šedý protipožární</t>
  </si>
  <si>
    <t>258</t>
  </si>
  <si>
    <t>Pol109b</t>
  </si>
  <si>
    <t>Nápis "Gymnázium a SOŠ"</t>
  </si>
  <si>
    <t>1644245963</t>
  </si>
  <si>
    <t>D15</t>
  </si>
  <si>
    <t>C21M \ 8. HROMOSVOD A UZEMNĚNÍ</t>
  </si>
  <si>
    <t>216220231</t>
  </si>
  <si>
    <t>Podpůrná trubka GFK/nerez (délka 5000mm) s vnitřním připojením a vnitřní pružinovou PA svorkou + jímací tyč (nerez) Ø 22 / 16 / 10 mm, délka 2500 mm</t>
  </si>
  <si>
    <t>260</t>
  </si>
  <si>
    <t>210801255</t>
  </si>
  <si>
    <t>Vodič s vysokonapěťovou izolací a polovodivým vnějším pláštěm s ≤ 90cm vzduch, s ≤ 180cm pevný materiál</t>
  </si>
  <si>
    <t>262</t>
  </si>
  <si>
    <t>216220150</t>
  </si>
  <si>
    <t>montáž podpěry DEHN k jímací tyči</t>
  </si>
  <si>
    <t>264</t>
  </si>
  <si>
    <t>216220108</t>
  </si>
  <si>
    <t>montáž podpěry PV 01</t>
  </si>
  <si>
    <t>266</t>
  </si>
  <si>
    <t>210220302</t>
  </si>
  <si>
    <t>Zkušební svorka s mezidestičkou, pro zaváděcí tyč, nerez</t>
  </si>
  <si>
    <t>268</t>
  </si>
  <si>
    <t>210010333</t>
  </si>
  <si>
    <t>Krabice pro zkušební svorku, pro zateplovací systémy, s distančním držákem</t>
  </si>
  <si>
    <t>270</t>
  </si>
  <si>
    <t>216220368</t>
  </si>
  <si>
    <t>Zaváděcí tyč V4A Φ16mm délka 1500mm</t>
  </si>
  <si>
    <t>272</t>
  </si>
  <si>
    <t>210220001</t>
  </si>
  <si>
    <t xml:space="preserve">Drát uzemňovací, průměr  8 mm, měkký, materiál:AlMgSi</t>
  </si>
  <si>
    <t>274</t>
  </si>
  <si>
    <t>216220023</t>
  </si>
  <si>
    <t>Střešní držák vedení na plechové falcované střechy s příložkou pro uchycení jímacího vedení , nerez</t>
  </si>
  <si>
    <t>276</t>
  </si>
  <si>
    <t>216220110</t>
  </si>
  <si>
    <t>Držák vedení pro uložení svodů na okapové svody, nerez, průměr okapového svodu: 80 - 100 mm, průměr drátu: 8 mm</t>
  </si>
  <si>
    <t>278</t>
  </si>
  <si>
    <t>210220301</t>
  </si>
  <si>
    <t>Svorka univerzální, materiál:nerez</t>
  </si>
  <si>
    <t>280</t>
  </si>
  <si>
    <t>210220301.1</t>
  </si>
  <si>
    <t>Svorka na okapový žlab s dvojitou příložkou, nerez</t>
  </si>
  <si>
    <t>282</t>
  </si>
  <si>
    <t>210220301.2</t>
  </si>
  <si>
    <t>Připojovací svorky pro připojení ocelových konstrukcí nebo plechů, Rozsah svorky: 0,4 - 12 mm, temperovaná litina/Zn</t>
  </si>
  <si>
    <t>284</t>
  </si>
  <si>
    <t>D16a</t>
  </si>
  <si>
    <t>Pol123a</t>
  </si>
  <si>
    <t>Demontáž a zpětná montáž stávajících silnoproudých a slaboproudých zařízení na venkovní fasádě (svítidla, kamery, apod.)</t>
  </si>
  <si>
    <t>-1356361628</t>
  </si>
  <si>
    <t>D16</t>
  </si>
  <si>
    <t>C21M \ 9. STÁV. ROZVADĚČE R1.1, R1.1.A, R1.2, R1.3.1, R1.3.2 - VÝMĚNA DVEŘÍ</t>
  </si>
  <si>
    <t>210190002</t>
  </si>
  <si>
    <t>Dveře se zvýšenou požární odolností min. EI 30 - S200</t>
  </si>
  <si>
    <t>286</t>
  </si>
  <si>
    <t>D17</t>
  </si>
  <si>
    <t>C46M - Zemní práce</t>
  </si>
  <si>
    <t>D18</t>
  </si>
  <si>
    <t>C46M - Zemní práce \ 01 - Vytyčování tras</t>
  </si>
  <si>
    <t>460010023</t>
  </si>
  <si>
    <t>vytyč.trati kab.vedení ve volném terénu</t>
  </si>
  <si>
    <t>288</t>
  </si>
  <si>
    <t>D19</t>
  </si>
  <si>
    <t>C46M - Zemní práce \ 20 - Kabelové rýhy</t>
  </si>
  <si>
    <t>460200282</t>
  </si>
  <si>
    <t>kabel.rýha 50cm/šíř. 100cm/hl. zem.tř.2</t>
  </si>
  <si>
    <t>290</t>
  </si>
  <si>
    <t>D20</t>
  </si>
  <si>
    <t>C46M - Zemní práce \ 42 - Kabelová lože</t>
  </si>
  <si>
    <t>460420041</t>
  </si>
  <si>
    <t>kabel.lože písek/cement bez zakr.50cm šíř.12cm tl</t>
  </si>
  <si>
    <t>292</t>
  </si>
  <si>
    <t>D21</t>
  </si>
  <si>
    <t>C46M - Zemní práce \ 56 - Záhozy rýh</t>
  </si>
  <si>
    <t>460560282</t>
  </si>
  <si>
    <t>ruč.zához.kab.rýhy 50cm šíř.100cm hl.zem.tř.2</t>
  </si>
  <si>
    <t>294</t>
  </si>
  <si>
    <t>D22</t>
  </si>
  <si>
    <t>C46M - Zemní práce \ 62 - Úprava terénu</t>
  </si>
  <si>
    <t>460620012</t>
  </si>
  <si>
    <t>provizorní úprava terénu zem.tř.2</t>
  </si>
  <si>
    <t>296</t>
  </si>
  <si>
    <t>D23</t>
  </si>
  <si>
    <t>C46M - Zemní práce \ 68 - Průchody zdivem</t>
  </si>
  <si>
    <t>460680044</t>
  </si>
  <si>
    <t>průraz zdi beton/tvrdý kámen tl.60cm</t>
  </si>
  <si>
    <t>298</t>
  </si>
  <si>
    <t>D24</t>
  </si>
  <si>
    <t>C46M - Zemní práce \ 7. ROZVOD ELEKTROINSTALACE A OSVĚTLENÍ \ g) Ostatní materiál</t>
  </si>
  <si>
    <t>460490012</t>
  </si>
  <si>
    <t xml:space="preserve">Výstražná fólie do výkopu  33cm, rudá - blesk</t>
  </si>
  <si>
    <t>300</t>
  </si>
  <si>
    <t>D24a</t>
  </si>
  <si>
    <t>C801-3 - stavební práce - výseky kapsy, rýhy</t>
  </si>
  <si>
    <t>311</t>
  </si>
  <si>
    <t>971042151</t>
  </si>
  <si>
    <t>Vybourání otvorů v betonových příčkách a zdech D do 60 mm tl do 450 mm</t>
  </si>
  <si>
    <t>-386907491</t>
  </si>
  <si>
    <t>Vybourání otvorů v betonových příčkách a zdech základových nebo nadzákladových průměru profilu do 60 mm, tl. do 450 mm</t>
  </si>
  <si>
    <t>312</t>
  </si>
  <si>
    <t>974031133</t>
  </si>
  <si>
    <t>Vysekání rýh ve zdivu cihelném hl do 50 mm š do 100 mm</t>
  </si>
  <si>
    <t>-1943296169</t>
  </si>
  <si>
    <t>Vysekání rýh ve zdivu cihelném na maltu vápennou nebo vápenocementovou do hl. 50 mm a šířky do 100 mm</t>
  </si>
  <si>
    <t>D25</t>
  </si>
  <si>
    <t>Výchozí revize elektro</t>
  </si>
  <si>
    <t>320410003</t>
  </si>
  <si>
    <t>Celk.prohl.el.zar.a vyhot.rev.zpr.do 500.tis.mont.</t>
  </si>
  <si>
    <t>objem</t>
  </si>
  <si>
    <t>302</t>
  </si>
  <si>
    <t>320410004</t>
  </si>
  <si>
    <t>Celk.prohl.za kazdych 250.tis.mont.nad 500.tis.</t>
  </si>
  <si>
    <t>304</t>
  </si>
  <si>
    <t>320410008</t>
  </si>
  <si>
    <t>Kontrola ovlad.skříně,manipulač.rozv. 1 pole</t>
  </si>
  <si>
    <t>306</t>
  </si>
  <si>
    <t>320410020</t>
  </si>
  <si>
    <t>Měř.zemn.odporu pro zem.sít do 200m pásku</t>
  </si>
  <si>
    <t>měření</t>
  </si>
  <si>
    <t>308</t>
  </si>
  <si>
    <t>320410016</t>
  </si>
  <si>
    <t>Měření odporu nulových smyček 1-fáz.vedení 220V</t>
  </si>
  <si>
    <t>okruh</t>
  </si>
  <si>
    <t>310</t>
  </si>
  <si>
    <t>320410017</t>
  </si>
  <si>
    <t>Měření odporu nulových smyček 3-fáz.vedení 3x380V</t>
  </si>
  <si>
    <t>D26</t>
  </si>
  <si>
    <t>Materiály</t>
  </si>
  <si>
    <t>D27</t>
  </si>
  <si>
    <t>1. STÁVAJÍCÍ ELEKTROMĚROVÝ ROZVADĚČ - RE - DOPLNĚNÍ</t>
  </si>
  <si>
    <t>Pol274</t>
  </si>
  <si>
    <t>314</t>
  </si>
  <si>
    <t>Pol275</t>
  </si>
  <si>
    <t>316</t>
  </si>
  <si>
    <t>Pol141</t>
  </si>
  <si>
    <t>318</t>
  </si>
  <si>
    <t>Pol276</t>
  </si>
  <si>
    <t>320</t>
  </si>
  <si>
    <t>Pol152</t>
  </si>
  <si>
    <t>322</t>
  </si>
  <si>
    <t>Pol143</t>
  </si>
  <si>
    <t>Napěťová spoušť AC 208 ÷ 277 V</t>
  </si>
  <si>
    <t>324</t>
  </si>
  <si>
    <t>Pol147</t>
  </si>
  <si>
    <t>326</t>
  </si>
  <si>
    <t>Pol144</t>
  </si>
  <si>
    <t>328</t>
  </si>
  <si>
    <t>Pol145</t>
  </si>
  <si>
    <t>Pojistka válcová velikost 10x38 - 2A gG</t>
  </si>
  <si>
    <t>330</t>
  </si>
  <si>
    <t>Pol142</t>
  </si>
  <si>
    <t>332</t>
  </si>
  <si>
    <t>Pol148</t>
  </si>
  <si>
    <t>334</t>
  </si>
  <si>
    <t>Pol149</t>
  </si>
  <si>
    <t>336</t>
  </si>
  <si>
    <t>D28</t>
  </si>
  <si>
    <t>2. HLAVNÍ ROZVADĚČ - RH1</t>
  </si>
  <si>
    <t>Pol151</t>
  </si>
  <si>
    <t>338</t>
  </si>
  <si>
    <t>340</t>
  </si>
  <si>
    <t>342</t>
  </si>
  <si>
    <t>Pol153</t>
  </si>
  <si>
    <t>344</t>
  </si>
  <si>
    <t>Pol277</t>
  </si>
  <si>
    <t>346</t>
  </si>
  <si>
    <t>Pol278</t>
  </si>
  <si>
    <t>348</t>
  </si>
  <si>
    <t>Pol156</t>
  </si>
  <si>
    <t>350</t>
  </si>
  <si>
    <t>Pol157</t>
  </si>
  <si>
    <t>352</t>
  </si>
  <si>
    <t>Pol279</t>
  </si>
  <si>
    <t>354</t>
  </si>
  <si>
    <t>Pol158</t>
  </si>
  <si>
    <t>356</t>
  </si>
  <si>
    <t>358</t>
  </si>
  <si>
    <t>360</t>
  </si>
  <si>
    <t>Pol159</t>
  </si>
  <si>
    <t>362</t>
  </si>
  <si>
    <t>Pol160</t>
  </si>
  <si>
    <t>364</t>
  </si>
  <si>
    <t>Pol280</t>
  </si>
  <si>
    <t>366</t>
  </si>
  <si>
    <t>Pol150</t>
  </si>
  <si>
    <t>368</t>
  </si>
  <si>
    <t>D29</t>
  </si>
  <si>
    <t>3. ROZVADĚČ - RPO1</t>
  </si>
  <si>
    <t>Pol281</t>
  </si>
  <si>
    <t>370</t>
  </si>
  <si>
    <t>Pol282</t>
  </si>
  <si>
    <t>372</t>
  </si>
  <si>
    <t>Pol162</t>
  </si>
  <si>
    <t>374</t>
  </si>
  <si>
    <t>Pol163</t>
  </si>
  <si>
    <t>376</t>
  </si>
  <si>
    <t>Pol164</t>
  </si>
  <si>
    <t>378</t>
  </si>
  <si>
    <t>Pol165</t>
  </si>
  <si>
    <t>380</t>
  </si>
  <si>
    <t>Pol166</t>
  </si>
  <si>
    <t>382</t>
  </si>
  <si>
    <t>Pol169</t>
  </si>
  <si>
    <t>384</t>
  </si>
  <si>
    <t>386</t>
  </si>
  <si>
    <t>388</t>
  </si>
  <si>
    <t>D30</t>
  </si>
  <si>
    <t>4. ROZVADĚČ - R1.4.1</t>
  </si>
  <si>
    <t>390</t>
  </si>
  <si>
    <t>Pol175</t>
  </si>
  <si>
    <t>392</t>
  </si>
  <si>
    <t>Pol176</t>
  </si>
  <si>
    <t>394</t>
  </si>
  <si>
    <t>Pol177</t>
  </si>
  <si>
    <t>396</t>
  </si>
  <si>
    <t>Pol178</t>
  </si>
  <si>
    <t>398</t>
  </si>
  <si>
    <t>Pol179</t>
  </si>
  <si>
    <t>400</t>
  </si>
  <si>
    <t>Pol180</t>
  </si>
  <si>
    <t>402</t>
  </si>
  <si>
    <t>Pol181</t>
  </si>
  <si>
    <t>404</t>
  </si>
  <si>
    <t>Pol182</t>
  </si>
  <si>
    <t>406</t>
  </si>
  <si>
    <t>Pol183</t>
  </si>
  <si>
    <t>408</t>
  </si>
  <si>
    <t>Pol184</t>
  </si>
  <si>
    <t>410</t>
  </si>
  <si>
    <t>Pol185</t>
  </si>
  <si>
    <t>412</t>
  </si>
  <si>
    <t>209</t>
  </si>
  <si>
    <t>Pol186</t>
  </si>
  <si>
    <t>Svorka řadová pojistková</t>
  </si>
  <si>
    <t>414</t>
  </si>
  <si>
    <t>Pol187</t>
  </si>
  <si>
    <t>Pojistka 0,5A skleněná 5x20mm</t>
  </si>
  <si>
    <t>416</t>
  </si>
  <si>
    <t>211</t>
  </si>
  <si>
    <t>Pol188</t>
  </si>
  <si>
    <t>418</t>
  </si>
  <si>
    <t>Pol189</t>
  </si>
  <si>
    <t>420</t>
  </si>
  <si>
    <t>213</t>
  </si>
  <si>
    <t>Pol190</t>
  </si>
  <si>
    <t>422</t>
  </si>
  <si>
    <t>Pol191</t>
  </si>
  <si>
    <t>424</t>
  </si>
  <si>
    <t>215</t>
  </si>
  <si>
    <t>426</t>
  </si>
  <si>
    <t>428</t>
  </si>
  <si>
    <t>217</t>
  </si>
  <si>
    <t>Pol174</t>
  </si>
  <si>
    <t>430</t>
  </si>
  <si>
    <t>D31</t>
  </si>
  <si>
    <t>5. ROZVADĚČ - R1.4.2</t>
  </si>
  <si>
    <t>432</t>
  </si>
  <si>
    <t>219</t>
  </si>
  <si>
    <t>434</t>
  </si>
  <si>
    <t>Pol192</t>
  </si>
  <si>
    <t>436</t>
  </si>
  <si>
    <t>221</t>
  </si>
  <si>
    <t>438</t>
  </si>
  <si>
    <t>440</t>
  </si>
  <si>
    <t>223</t>
  </si>
  <si>
    <t>442</t>
  </si>
  <si>
    <t>444</t>
  </si>
  <si>
    <t>225</t>
  </si>
  <si>
    <t>446</t>
  </si>
  <si>
    <t>448</t>
  </si>
  <si>
    <t>227</t>
  </si>
  <si>
    <t>450</t>
  </si>
  <si>
    <t>452</t>
  </si>
  <si>
    <t>229</t>
  </si>
  <si>
    <t>454</t>
  </si>
  <si>
    <t>D32</t>
  </si>
  <si>
    <t>6. STÁVAJÍCÍ ROZVADĚČ - R1.2 - DOPLNĚNÍ</t>
  </si>
  <si>
    <t>456</t>
  </si>
  <si>
    <t>231</t>
  </si>
  <si>
    <t>458</t>
  </si>
  <si>
    <t>460</t>
  </si>
  <si>
    <t>233</t>
  </si>
  <si>
    <t>462</t>
  </si>
  <si>
    <t>D33</t>
  </si>
  <si>
    <t>7. ROZVOD ELEKTROINSTALACE A OSVĚTLENÍ \ a) Svítidla</t>
  </si>
  <si>
    <t>Pol283</t>
  </si>
  <si>
    <t>464</t>
  </si>
  <si>
    <t>235</t>
  </si>
  <si>
    <t>Pol194</t>
  </si>
  <si>
    <t>LED svítidlo průměr 28mm x 1760mm, 38W, 4000K, 2851lm, 75lm/W, 72000hod, L80B10,Ra: 80, MacAdam3, Hodnota UGR: 19, Úhel vyzařování: 55°, IP30</t>
  </si>
  <si>
    <t>466</t>
  </si>
  <si>
    <t>Pol196</t>
  </si>
  <si>
    <t>468</t>
  </si>
  <si>
    <t>237</t>
  </si>
  <si>
    <t>Pol197</t>
  </si>
  <si>
    <t>470</t>
  </si>
  <si>
    <t>Pol198</t>
  </si>
  <si>
    <t>472</t>
  </si>
  <si>
    <t>239</t>
  </si>
  <si>
    <t>Pol199</t>
  </si>
  <si>
    <t>474</t>
  </si>
  <si>
    <t>D34</t>
  </si>
  <si>
    <t>7. ROZVOD ELEKTROINSTALACE A OSVĚTLENÍ \ b) Nouzová svítidla</t>
  </si>
  <si>
    <t>Pol201</t>
  </si>
  <si>
    <t>476</t>
  </si>
  <si>
    <t>241</t>
  </si>
  <si>
    <t>Pol202</t>
  </si>
  <si>
    <t>478</t>
  </si>
  <si>
    <t>Pol203</t>
  </si>
  <si>
    <t>480</t>
  </si>
  <si>
    <t>D35</t>
  </si>
  <si>
    <t>7. ROZVOD ELEKTROINSTALACE A OSVĚTLENÍ \ c) Spínače, zásuvky a čidla</t>
  </si>
  <si>
    <t>243</t>
  </si>
  <si>
    <t>Pol204</t>
  </si>
  <si>
    <t>482</t>
  </si>
  <si>
    <t>Pol205</t>
  </si>
  <si>
    <t>484</t>
  </si>
  <si>
    <t>245</t>
  </si>
  <si>
    <t>Pol206</t>
  </si>
  <si>
    <t>486</t>
  </si>
  <si>
    <t>Pol284</t>
  </si>
  <si>
    <t>488</t>
  </si>
  <si>
    <t>247</t>
  </si>
  <si>
    <t>Pol207</t>
  </si>
  <si>
    <t>490</t>
  </si>
  <si>
    <t>Pol208</t>
  </si>
  <si>
    <t>492</t>
  </si>
  <si>
    <t>249</t>
  </si>
  <si>
    <t>Pol209</t>
  </si>
  <si>
    <t>494</t>
  </si>
  <si>
    <t>Pol210</t>
  </si>
  <si>
    <t>496</t>
  </si>
  <si>
    <t>Pol211</t>
  </si>
  <si>
    <t>498</t>
  </si>
  <si>
    <t>Pol212</t>
  </si>
  <si>
    <t>500</t>
  </si>
  <si>
    <t>D36</t>
  </si>
  <si>
    <t>7. ROZVOD ELEKTROINSTALACE A OSVĚTLENÍ \ d) Kabely a kabelové trasy</t>
  </si>
  <si>
    <t>253</t>
  </si>
  <si>
    <t>Pol213</t>
  </si>
  <si>
    <t>502</t>
  </si>
  <si>
    <t>Pol214</t>
  </si>
  <si>
    <t>504</t>
  </si>
  <si>
    <t>255</t>
  </si>
  <si>
    <t>Pol215</t>
  </si>
  <si>
    <t>506</t>
  </si>
  <si>
    <t>Pol216</t>
  </si>
  <si>
    <t>508</t>
  </si>
  <si>
    <t>257</t>
  </si>
  <si>
    <t>Pol217</t>
  </si>
  <si>
    <t>510</t>
  </si>
  <si>
    <t>Pol218</t>
  </si>
  <si>
    <t>512</t>
  </si>
  <si>
    <t>259</t>
  </si>
  <si>
    <t>Pol219</t>
  </si>
  <si>
    <t>514</t>
  </si>
  <si>
    <t>Pol220</t>
  </si>
  <si>
    <t>516</t>
  </si>
  <si>
    <t>261</t>
  </si>
  <si>
    <t>Pol221</t>
  </si>
  <si>
    <t>518</t>
  </si>
  <si>
    <t>Pol285</t>
  </si>
  <si>
    <t>520</t>
  </si>
  <si>
    <t>263</t>
  </si>
  <si>
    <t>Pol286</t>
  </si>
  <si>
    <t>522</t>
  </si>
  <si>
    <t>Pol222</t>
  </si>
  <si>
    <t>524</t>
  </si>
  <si>
    <t>265</t>
  </si>
  <si>
    <t>Pol223</t>
  </si>
  <si>
    <t>526</t>
  </si>
  <si>
    <t>Pol224</t>
  </si>
  <si>
    <t>528</t>
  </si>
  <si>
    <t>267</t>
  </si>
  <si>
    <t>Pol229</t>
  </si>
  <si>
    <t>530</t>
  </si>
  <si>
    <t>Pol231</t>
  </si>
  <si>
    <t>532</t>
  </si>
  <si>
    <t>269</t>
  </si>
  <si>
    <t>Pol230</t>
  </si>
  <si>
    <t>534</t>
  </si>
  <si>
    <t>Pol232</t>
  </si>
  <si>
    <t>536</t>
  </si>
  <si>
    <t>271</t>
  </si>
  <si>
    <t>Pol233</t>
  </si>
  <si>
    <t>Kabel H07V-U 10 zž (CY)</t>
  </si>
  <si>
    <t>538</t>
  </si>
  <si>
    <t>Pol234</t>
  </si>
  <si>
    <t>273</t>
  </si>
  <si>
    <t>Pol235</t>
  </si>
  <si>
    <t>542</t>
  </si>
  <si>
    <t>Pol236</t>
  </si>
  <si>
    <t>544</t>
  </si>
  <si>
    <t>275</t>
  </si>
  <si>
    <t>Pol237</t>
  </si>
  <si>
    <t>546</t>
  </si>
  <si>
    <t>Pol238</t>
  </si>
  <si>
    <t>548</t>
  </si>
  <si>
    <t>277</t>
  </si>
  <si>
    <t>Pol239</t>
  </si>
  <si>
    <t>550</t>
  </si>
  <si>
    <t>Pol240</t>
  </si>
  <si>
    <t>552</t>
  </si>
  <si>
    <t>279</t>
  </si>
  <si>
    <t>Pol241</t>
  </si>
  <si>
    <t>554</t>
  </si>
  <si>
    <t>D37</t>
  </si>
  <si>
    <t>7. ROZVOD ELEKTROINSTALACE A OSVĚTLENÍ \ e) Záložní zdroj</t>
  </si>
  <si>
    <t>Pol287</t>
  </si>
  <si>
    <t>556</t>
  </si>
  <si>
    <t>D37.1</t>
  </si>
  <si>
    <t>7. ROZVOD ELEKTROINSTALACE A OSVĚTLENÍ \ f) Ovládání žaluzií</t>
  </si>
  <si>
    <t>281</t>
  </si>
  <si>
    <t>Pol244</t>
  </si>
  <si>
    <t>560</t>
  </si>
  <si>
    <t>Pol243</t>
  </si>
  <si>
    <t>558</t>
  </si>
  <si>
    <t>283</t>
  </si>
  <si>
    <t>Pol245</t>
  </si>
  <si>
    <t>562</t>
  </si>
  <si>
    <t>D38</t>
  </si>
  <si>
    <t>Pol246</t>
  </si>
  <si>
    <t>564</t>
  </si>
  <si>
    <t>285</t>
  </si>
  <si>
    <t>Pol247</t>
  </si>
  <si>
    <t>566</t>
  </si>
  <si>
    <t>Pol248</t>
  </si>
  <si>
    <t>568</t>
  </si>
  <si>
    <t>287</t>
  </si>
  <si>
    <t>Pol249</t>
  </si>
  <si>
    <t>570</t>
  </si>
  <si>
    <t>Pol250</t>
  </si>
  <si>
    <t>572</t>
  </si>
  <si>
    <t>289</t>
  </si>
  <si>
    <t>Pol251</t>
  </si>
  <si>
    <t>574</t>
  </si>
  <si>
    <t>Pol252</t>
  </si>
  <si>
    <t>576</t>
  </si>
  <si>
    <t>291</t>
  </si>
  <si>
    <t>Pol253</t>
  </si>
  <si>
    <t>578</t>
  </si>
  <si>
    <t>Pol254</t>
  </si>
  <si>
    <t>580</t>
  </si>
  <si>
    <t>293</t>
  </si>
  <si>
    <t>Pol109c</t>
  </si>
  <si>
    <t>1261930731</t>
  </si>
  <si>
    <t>D39</t>
  </si>
  <si>
    <t>8. HROMOSVOD A UZEMNĚNÍ</t>
  </si>
  <si>
    <t>Pol255</t>
  </si>
  <si>
    <t>582</t>
  </si>
  <si>
    <t>295</t>
  </si>
  <si>
    <t>Pol256</t>
  </si>
  <si>
    <t>584</t>
  </si>
  <si>
    <t>Pol257</t>
  </si>
  <si>
    <t>Nastavitelný držák jímacích stožárů FeZn, rozsah uchycení stožáru D 60 mm, rozsah nastavení: 250 - 350 mm</t>
  </si>
  <si>
    <t>586</t>
  </si>
  <si>
    <t>297</t>
  </si>
  <si>
    <t>Pol258</t>
  </si>
  <si>
    <t>Podpěra vedení pro vodič s vysokonapěťovou izolací D 27-30 mm, s podélným otvorem 10x5,5 mm, nerez</t>
  </si>
  <si>
    <t>588</t>
  </si>
  <si>
    <t>Pol259</t>
  </si>
  <si>
    <t>590</t>
  </si>
  <si>
    <t>299</t>
  </si>
  <si>
    <t>Pol260</t>
  </si>
  <si>
    <t>592</t>
  </si>
  <si>
    <t>Pol261</t>
  </si>
  <si>
    <t>594</t>
  </si>
  <si>
    <t>301</t>
  </si>
  <si>
    <t>Pol262</t>
  </si>
  <si>
    <t>596</t>
  </si>
  <si>
    <t>Pol263</t>
  </si>
  <si>
    <t>598</t>
  </si>
  <si>
    <t>303</t>
  </si>
  <si>
    <t>Pol264</t>
  </si>
  <si>
    <t>600</t>
  </si>
  <si>
    <t>Pol265</t>
  </si>
  <si>
    <t>602</t>
  </si>
  <si>
    <t>305</t>
  </si>
  <si>
    <t>Pol266</t>
  </si>
  <si>
    <t>604</t>
  </si>
  <si>
    <t>Pol267</t>
  </si>
  <si>
    <t>606</t>
  </si>
  <si>
    <t>D40</t>
  </si>
  <si>
    <t>9. STÁV. ROZVADĚČE R1.1, R1.1.A, R1.2, R1.3.1, R1.3.2 - VÝMĚNA DVEŘÍ</t>
  </si>
  <si>
    <t>307</t>
  </si>
  <si>
    <t>Pol268</t>
  </si>
  <si>
    <t>608</t>
  </si>
  <si>
    <t>D27.1</t>
  </si>
  <si>
    <t>Pol269</t>
  </si>
  <si>
    <t>Podíl přidružených výkonů 4,80% z C21M a navázaného materiálu</t>
  </si>
  <si>
    <t>1842360947</t>
  </si>
  <si>
    <t>309</t>
  </si>
  <si>
    <t>Pol270</t>
  </si>
  <si>
    <t>Podíl přidružených výkonů 1,60% z C46M</t>
  </si>
  <si>
    <t>-24924212</t>
  </si>
  <si>
    <t>Pol271</t>
  </si>
  <si>
    <t xml:space="preserve">Podružný materiál </t>
  </si>
  <si>
    <t>977427329</t>
  </si>
  <si>
    <t>313</t>
  </si>
  <si>
    <t>Pol272</t>
  </si>
  <si>
    <t>Zednické přípomoci, hrubá výplň rýh začištění</t>
  </si>
  <si>
    <t>895730391</t>
  </si>
  <si>
    <t>540 - Vedlejší a ostatní náklady</t>
  </si>
  <si>
    <t>VRN - Vedlejší rozpočtové náklady</t>
  </si>
  <si>
    <t xml:space="preserve">    VRN3 - Zařízení staveniště</t>
  </si>
  <si>
    <t xml:space="preserve">    VRN4 - Inženýrská činnost</t>
  </si>
  <si>
    <t>9494211191R</t>
  </si>
  <si>
    <t xml:space="preserve">Schodišťová věž - zřízení, nájem a demontáž </t>
  </si>
  <si>
    <t>-1565706717</t>
  </si>
  <si>
    <t xml:space="preserve">Poznámka k položce:_x000d_
schodišťová věž k zajištění přístupu pracovníků do 4.NP_x000d_
Veškeré náklady spojené s vybudováním, provozem a odstraněním_x000d_
pro přístup pracovníků a dopravu materiálu na střechu po dobu stavby </t>
  </si>
  <si>
    <t>x</t>
  </si>
  <si>
    <t>lešenová lávka vč. nástupních schodišť k zajištění přechodu mezi jižním a severním staveništěm</t>
  </si>
  <si>
    <t>206811872</t>
  </si>
  <si>
    <t xml:space="preserve">Poznámka k položce:_x000d_
Veškeré náklady spojené s vybudováním, provozem a odstraněním_x000d_
propojení staveniště - lávka u západního štítu  po dobu stavby </t>
  </si>
  <si>
    <t>x.1</t>
  </si>
  <si>
    <t>oddělení 3NP v prostoru západního a východního schodiště pro zajištění provozu ve 3NP a ochranu prostor</t>
  </si>
  <si>
    <t>672547122</t>
  </si>
  <si>
    <t>Poznámka k položce:_x000d_
Veškeré náklady spojené s vybudováním, provozem a odstraněním_x000d_
uzavření schodišť po dobu stavby</t>
  </si>
  <si>
    <t>x.2</t>
  </si>
  <si>
    <t>ochrana stávajících střech přístavby - vstupní hala, chodba do tělocvičny a kotelna - před poškozením a znečištěním</t>
  </si>
  <si>
    <t>-207459859</t>
  </si>
  <si>
    <t>Poznámka k položce:_x000d_
Veškeré náklady spojené s vybudováním, provozem a odstraněním</t>
  </si>
  <si>
    <t>x.3</t>
  </si>
  <si>
    <t>opatření k zajištění bezpečnosti a ochrany prostor školy k zajištění nepřerušeného provozu při dočasných pracích specifikovaných pracovišť ve škole</t>
  </si>
  <si>
    <t>-1204537076</t>
  </si>
  <si>
    <t>004111020R5</t>
  </si>
  <si>
    <t>Ochrana stávajících a hotových konstrukcí, povrchů, mobiliáře a vybavení - proti poškození a znečištění</t>
  </si>
  <si>
    <t>315510971</t>
  </si>
  <si>
    <t>Poznámka k položce:_x000d_
Náklady na provedení mechanické ochrany, zakrytí geotextilií, folií apod., vč. demontáže a odstranění</t>
  </si>
  <si>
    <t xml:space="preserve">00523  R</t>
  </si>
  <si>
    <t>Zkoušky a revize</t>
  </si>
  <si>
    <t>816643140</t>
  </si>
  <si>
    <t>Poznámka k položce:_x000d_
Náklady související s prováděním zkoušek a revizí předepsaných technickými normami nebo objednatelem a které jsou pro provedení díla nezbytné._x000d_
zkoušky a revize, které nejsou v rozpočtech technického zařízení</t>
  </si>
  <si>
    <t>VRN</t>
  </si>
  <si>
    <t>Vedlejší rozpočtové náklady</t>
  </si>
  <si>
    <t>VRN3</t>
  </si>
  <si>
    <t>Zařízení staveniště</t>
  </si>
  <si>
    <t>030001000</t>
  </si>
  <si>
    <t>1024</t>
  </si>
  <si>
    <t>1437278204</t>
  </si>
  <si>
    <t>Poznámka k položce:_x000d_
Veškeré náklady spojené s vybudováním, provozem a odstraněním zařízení staveniště._x000d_
Náklady spojené se zřízením přípojek energií k objektům zařízení staveniště, vybudování případných měřících odběrných míst a zřízení staveništního rozvodu_x000d_
náklady na úpravu povrchů po odstranění zařízení staveniště - uvedení do původního stavu a úklid staveniště</t>
  </si>
  <si>
    <t>032403000</t>
  </si>
  <si>
    <t>Provizorní komunikace</t>
  </si>
  <si>
    <t>-464954035</t>
  </si>
  <si>
    <t>032503000</t>
  </si>
  <si>
    <t>Skládky na staveništi</t>
  </si>
  <si>
    <t>523421873</t>
  </si>
  <si>
    <t>034103000</t>
  </si>
  <si>
    <t>Oplocení staveniště</t>
  </si>
  <si>
    <t>-322115645</t>
  </si>
  <si>
    <t>VRN4</t>
  </si>
  <si>
    <t>Inženýrská činnost</t>
  </si>
  <si>
    <t>045002000</t>
  </si>
  <si>
    <t>Kompletační a koordinační činnost</t>
  </si>
  <si>
    <t>soub</t>
  </si>
  <si>
    <t>-1751506650</t>
  </si>
  <si>
    <t>Poznámka k položce:_x000d_
koordinaci dohledu statika při zásahu nosných konstrukcí _x000d_
účast na kolaudačním řízení stavby a zajištění odstranění závad zhotovitele v kolaudačním rozhodnutí_x000d_
koordinaci účasti statika při zásahu do nosných konstrukcí a rozhodnutí o způsobu provádění</t>
  </si>
  <si>
    <t>005122010R</t>
  </si>
  <si>
    <t>Provoz objednatele</t>
  </si>
  <si>
    <t>-1960423741</t>
  </si>
  <si>
    <t>Poznámka k položce:_x000d_
Náklady na ztížené provádění stavebních prací v důsledku nepřerušeného provozu školy a tělocvičny Gymnázia</t>
  </si>
  <si>
    <t>005111020R</t>
  </si>
  <si>
    <t>geodetické práce</t>
  </si>
  <si>
    <t>967295399</t>
  </si>
  <si>
    <t>Poznámka k položce:_x000d_
Geodetické zaměření provedených prací mimo budovu školy_x000d_
Vyhotovení protokolu o vytyčení stavby se seznamem souřadnic_x000d_
Zaměření a vytýčení stávajících inženýrských sítí v místě stavby z hlediska napojení a jejich ochrany při provádění stavby._x000d_
zaměření stropu 3NP a zpracování podkladu pro návrh vyrovnání konstrukce pro navazující práce</t>
  </si>
  <si>
    <t>00612R1</t>
  </si>
  <si>
    <t>Dokladová část</t>
  </si>
  <si>
    <t>-1097970993</t>
  </si>
  <si>
    <t xml:space="preserve">Poznámka k položce:_x000d_
Součinnost zhotovitele k úspěšnému  dokončení, předání a kolaudaci stavby._x000d_
zhotovitel k předání díla doloží veškeré doklady a dokumentaci v rozsahu a formě dle smlouvy</t>
  </si>
  <si>
    <t>005211080R</t>
  </si>
  <si>
    <t>Bezpečnostní a hygienická opatření na staveništi</t>
  </si>
  <si>
    <t>1212841393</t>
  </si>
  <si>
    <t>Poznámka k položce:_x000d_
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řád)._x000d_
Součinnost s KOO BOZP.</t>
  </si>
  <si>
    <t>005241010R</t>
  </si>
  <si>
    <t>Dokumentace skutečného provedení</t>
  </si>
  <si>
    <t>-870360877</t>
  </si>
  <si>
    <t>Poznámka k položce:_x000d_
dokumentace změn v úrovni DPS, fotodokumentace realizace stavby</t>
  </si>
  <si>
    <t>005261010R</t>
  </si>
  <si>
    <t>Pojištění dodavatele a pojištění díla</t>
  </si>
  <si>
    <t>1032970034</t>
  </si>
  <si>
    <t>Poznámka k položce:_x000d_
Náklady spojené s povinným pojištěním dodavatele nebo stavebního díla či jeho části, v rozsahu obchodních podmínek.</t>
  </si>
  <si>
    <t>004111020R1</t>
  </si>
  <si>
    <t>Vypracování a projednání dodavatelské dokumentace</t>
  </si>
  <si>
    <t>-763913385</t>
  </si>
  <si>
    <t>Poznámka k položce:_x000d_
v rozsahu dle souhrnné technické zprávy oddíl B9</t>
  </si>
  <si>
    <t>005211010R</t>
  </si>
  <si>
    <t>Předání a převzetí staveniště</t>
  </si>
  <si>
    <t>-657774653</t>
  </si>
  <si>
    <t>Poznámka k položce:_x000d_
Náklady spojené s účastí zhotovitele na předání a převzetí staveniště a dílčích pracovišť v objektu školy</t>
  </si>
  <si>
    <t>005211020R</t>
  </si>
  <si>
    <t>Ochrana stávaj. inženýrských sítí na staveništi</t>
  </si>
  <si>
    <t>1755131566</t>
  </si>
  <si>
    <t>Poznámka k položce:_x000d_
Náklady na provedení ochranných opatření pro zabezpečení stávajících inženýrských sítí.</t>
  </si>
  <si>
    <t>005211030R</t>
  </si>
  <si>
    <t>Dočasná dopravní opatření</t>
  </si>
  <si>
    <t>984558662</t>
  </si>
  <si>
    <t xml:space="preserve">Poznámka k položce:_x000d_
Náklady na vyhotovení návrhu dočasného dopravního značení DIO , jeho projednání s dotčenými orgány a organizacemi, dodání dopravních značek a světelné signalizace, jejich rozmístění a přemísťování a jejich údržba v průběhu výstavby včetně následného odstranění po ukončení stavebních prací._x000d_
Náklady na realizaci DIO - opatření dle rozhodnutí, jejich údržba a odstranění po ukončení_x000d_
</t>
  </si>
  <si>
    <t>Pol100</t>
  </si>
  <si>
    <t>ověření stávající kanalizace</t>
  </si>
  <si>
    <t>1396977383</t>
  </si>
  <si>
    <t>Poznámka k položce:_x000d_
provedení kopaných sond dle podkladů projektanta k ověření situace polohy a výšky stávající kanalizace pro napojení kanalizace dle PD_x000d_
práce dělníka - kopáče</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</si>
</sst>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30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7" fillId="0" borderId="0" xfId="0" applyFont="1" applyAlignment="1" applyProtection="1">
      <alignment vertical="center" wrapText="1"/>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167" fontId="23" fillId="2" borderId="22" xfId="0" applyNumberFormat="1" applyFont="1" applyFill="1" applyBorder="1" applyAlignment="1" applyProtection="1">
      <alignment vertical="center"/>
      <protection locked="0"/>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styles" Target="styles.xml" /><Relationship Id="rId16" Type="http://schemas.openxmlformats.org/officeDocument/2006/relationships/theme" Target="theme/theme1.xml" /><Relationship Id="rId17" Type="http://schemas.openxmlformats.org/officeDocument/2006/relationships/calcChain" Target="calcChain.xml" /><Relationship Id="rId1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32</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36</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37</v>
      </c>
      <c r="M28" s="46"/>
      <c r="N28" s="46"/>
      <c r="O28" s="46"/>
      <c r="P28" s="46"/>
      <c r="Q28" s="41"/>
      <c r="R28" s="41"/>
      <c r="S28" s="41"/>
      <c r="T28" s="41"/>
      <c r="U28" s="41"/>
      <c r="V28" s="41"/>
      <c r="W28" s="46" t="s">
        <v>38</v>
      </c>
      <c r="X28" s="46"/>
      <c r="Y28" s="46"/>
      <c r="Z28" s="46"/>
      <c r="AA28" s="46"/>
      <c r="AB28" s="46"/>
      <c r="AC28" s="46"/>
      <c r="AD28" s="46"/>
      <c r="AE28" s="46"/>
      <c r="AF28" s="41"/>
      <c r="AG28" s="41"/>
      <c r="AH28" s="41"/>
      <c r="AI28" s="41"/>
      <c r="AJ28" s="41"/>
      <c r="AK28" s="46" t="s">
        <v>39</v>
      </c>
      <c r="AL28" s="46"/>
      <c r="AM28" s="46"/>
      <c r="AN28" s="46"/>
      <c r="AO28" s="46"/>
      <c r="AP28" s="41"/>
      <c r="AQ28" s="41"/>
      <c r="AR28" s="45"/>
      <c r="BE28" s="32"/>
    </row>
    <row r="29" s="3" customFormat="1" ht="14.4" customHeight="1">
      <c r="A29" s="3"/>
      <c r="B29" s="47"/>
      <c r="C29" s="48"/>
      <c r="D29" s="33" t="s">
        <v>40</v>
      </c>
      <c r="E29" s="48"/>
      <c r="F29" s="33" t="s">
        <v>41</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42</v>
      </c>
      <c r="G30" s="48"/>
      <c r="H30" s="48"/>
      <c r="I30" s="48"/>
      <c r="J30" s="48"/>
      <c r="K30" s="48"/>
      <c r="L30" s="49">
        <v>0.12</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43</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44</v>
      </c>
      <c r="G32" s="48"/>
      <c r="H32" s="48"/>
      <c r="I32" s="48"/>
      <c r="J32" s="48"/>
      <c r="K32" s="48"/>
      <c r="L32" s="49">
        <v>0.12</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45</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46</v>
      </c>
      <c r="E35" s="55"/>
      <c r="F35" s="55"/>
      <c r="G35" s="55"/>
      <c r="H35" s="55"/>
      <c r="I35" s="55"/>
      <c r="J35" s="55"/>
      <c r="K35" s="55"/>
      <c r="L35" s="55"/>
      <c r="M35" s="55"/>
      <c r="N35" s="55"/>
      <c r="O35" s="55"/>
      <c r="P35" s="55"/>
      <c r="Q35" s="55"/>
      <c r="R35" s="55"/>
      <c r="S35" s="55"/>
      <c r="T35" s="56" t="s">
        <v>47</v>
      </c>
      <c r="U35" s="55"/>
      <c r="V35" s="55"/>
      <c r="W35" s="55"/>
      <c r="X35" s="57" t="s">
        <v>48</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49</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50</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51</v>
      </c>
      <c r="E60" s="43"/>
      <c r="F60" s="43"/>
      <c r="G60" s="43"/>
      <c r="H60" s="43"/>
      <c r="I60" s="43"/>
      <c r="J60" s="43"/>
      <c r="K60" s="43"/>
      <c r="L60" s="43"/>
      <c r="M60" s="43"/>
      <c r="N60" s="43"/>
      <c r="O60" s="43"/>
      <c r="P60" s="43"/>
      <c r="Q60" s="43"/>
      <c r="R60" s="43"/>
      <c r="S60" s="43"/>
      <c r="T60" s="43"/>
      <c r="U60" s="43"/>
      <c r="V60" s="65" t="s">
        <v>52</v>
      </c>
      <c r="W60" s="43"/>
      <c r="X60" s="43"/>
      <c r="Y60" s="43"/>
      <c r="Z60" s="43"/>
      <c r="AA60" s="43"/>
      <c r="AB60" s="43"/>
      <c r="AC60" s="43"/>
      <c r="AD60" s="43"/>
      <c r="AE60" s="43"/>
      <c r="AF60" s="43"/>
      <c r="AG60" s="43"/>
      <c r="AH60" s="65" t="s">
        <v>51</v>
      </c>
      <c r="AI60" s="43"/>
      <c r="AJ60" s="43"/>
      <c r="AK60" s="43"/>
      <c r="AL60" s="43"/>
      <c r="AM60" s="65" t="s">
        <v>52</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53</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54</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51</v>
      </c>
      <c r="E75" s="43"/>
      <c r="F75" s="43"/>
      <c r="G75" s="43"/>
      <c r="H75" s="43"/>
      <c r="I75" s="43"/>
      <c r="J75" s="43"/>
      <c r="K75" s="43"/>
      <c r="L75" s="43"/>
      <c r="M75" s="43"/>
      <c r="N75" s="43"/>
      <c r="O75" s="43"/>
      <c r="P75" s="43"/>
      <c r="Q75" s="43"/>
      <c r="R75" s="43"/>
      <c r="S75" s="43"/>
      <c r="T75" s="43"/>
      <c r="U75" s="43"/>
      <c r="V75" s="65" t="s">
        <v>52</v>
      </c>
      <c r="W75" s="43"/>
      <c r="X75" s="43"/>
      <c r="Y75" s="43"/>
      <c r="Z75" s="43"/>
      <c r="AA75" s="43"/>
      <c r="AB75" s="43"/>
      <c r="AC75" s="43"/>
      <c r="AD75" s="43"/>
      <c r="AE75" s="43"/>
      <c r="AF75" s="43"/>
      <c r="AG75" s="43"/>
      <c r="AH75" s="65" t="s">
        <v>51</v>
      </c>
      <c r="AI75" s="43"/>
      <c r="AJ75" s="43"/>
      <c r="AK75" s="43"/>
      <c r="AL75" s="43"/>
      <c r="AM75" s="65" t="s">
        <v>52</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55</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3582g1</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Gymnázium Plasy - nástavba pavilonu č.1</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obec Plasy</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17. 3. 2025</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15.15" customHeight="1">
      <c r="A89" s="39"/>
      <c r="B89" s="40"/>
      <c r="C89" s="33" t="s">
        <v>24</v>
      </c>
      <c r="D89" s="41"/>
      <c r="E89" s="41"/>
      <c r="F89" s="41"/>
      <c r="G89" s="41"/>
      <c r="H89" s="41"/>
      <c r="I89" s="41"/>
      <c r="J89" s="41"/>
      <c r="K89" s="41"/>
      <c r="L89" s="72" t="str">
        <f>IF(E11= "","",E11)</f>
        <v>Gymnázium a Střední odborná škola, Plasy</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VKV projekt s.r.o.</v>
      </c>
      <c r="AN89" s="72"/>
      <c r="AO89" s="72"/>
      <c r="AP89" s="72"/>
      <c r="AQ89" s="41"/>
      <c r="AR89" s="45"/>
      <c r="AS89" s="82" t="s">
        <v>56</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 xml:space="preserve"> </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57</v>
      </c>
      <c r="D92" s="95"/>
      <c r="E92" s="95"/>
      <c r="F92" s="95"/>
      <c r="G92" s="95"/>
      <c r="H92" s="96"/>
      <c r="I92" s="97" t="s">
        <v>58</v>
      </c>
      <c r="J92" s="95"/>
      <c r="K92" s="95"/>
      <c r="L92" s="95"/>
      <c r="M92" s="95"/>
      <c r="N92" s="95"/>
      <c r="O92" s="95"/>
      <c r="P92" s="95"/>
      <c r="Q92" s="95"/>
      <c r="R92" s="95"/>
      <c r="S92" s="95"/>
      <c r="T92" s="95"/>
      <c r="U92" s="95"/>
      <c r="V92" s="95"/>
      <c r="W92" s="95"/>
      <c r="X92" s="95"/>
      <c r="Y92" s="95"/>
      <c r="Z92" s="95"/>
      <c r="AA92" s="95"/>
      <c r="AB92" s="95"/>
      <c r="AC92" s="95"/>
      <c r="AD92" s="95"/>
      <c r="AE92" s="95"/>
      <c r="AF92" s="95"/>
      <c r="AG92" s="98" t="s">
        <v>59</v>
      </c>
      <c r="AH92" s="95"/>
      <c r="AI92" s="95"/>
      <c r="AJ92" s="95"/>
      <c r="AK92" s="95"/>
      <c r="AL92" s="95"/>
      <c r="AM92" s="95"/>
      <c r="AN92" s="97" t="s">
        <v>60</v>
      </c>
      <c r="AO92" s="95"/>
      <c r="AP92" s="99"/>
      <c r="AQ92" s="100" t="s">
        <v>61</v>
      </c>
      <c r="AR92" s="45"/>
      <c r="AS92" s="101" t="s">
        <v>62</v>
      </c>
      <c r="AT92" s="102" t="s">
        <v>63</v>
      </c>
      <c r="AU92" s="102" t="s">
        <v>64</v>
      </c>
      <c r="AV92" s="102" t="s">
        <v>65</v>
      </c>
      <c r="AW92" s="102" t="s">
        <v>66</v>
      </c>
      <c r="AX92" s="102" t="s">
        <v>67</v>
      </c>
      <c r="AY92" s="102" t="s">
        <v>68</v>
      </c>
      <c r="AZ92" s="102" t="s">
        <v>69</v>
      </c>
      <c r="BA92" s="102" t="s">
        <v>70</v>
      </c>
      <c r="BB92" s="102" t="s">
        <v>71</v>
      </c>
      <c r="BC92" s="102" t="s">
        <v>72</v>
      </c>
      <c r="BD92" s="103" t="s">
        <v>73</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74</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ROUND(SUM(AG95:AG107),2)</f>
        <v>0</v>
      </c>
      <c r="AH94" s="110"/>
      <c r="AI94" s="110"/>
      <c r="AJ94" s="110"/>
      <c r="AK94" s="110"/>
      <c r="AL94" s="110"/>
      <c r="AM94" s="110"/>
      <c r="AN94" s="111">
        <f>SUM(AG94,AT94)</f>
        <v>0</v>
      </c>
      <c r="AO94" s="111"/>
      <c r="AP94" s="111"/>
      <c r="AQ94" s="112" t="s">
        <v>1</v>
      </c>
      <c r="AR94" s="113"/>
      <c r="AS94" s="114">
        <f>ROUND(SUM(AS95:AS107),2)</f>
        <v>0</v>
      </c>
      <c r="AT94" s="115">
        <f>ROUND(SUM(AV94:AW94),2)</f>
        <v>0</v>
      </c>
      <c r="AU94" s="116">
        <f>ROUND(SUM(AU95:AU107),5)</f>
        <v>0</v>
      </c>
      <c r="AV94" s="115">
        <f>ROUND(AZ94*L29,2)</f>
        <v>0</v>
      </c>
      <c r="AW94" s="115">
        <f>ROUND(BA94*L30,2)</f>
        <v>0</v>
      </c>
      <c r="AX94" s="115">
        <f>ROUND(BB94*L29,2)</f>
        <v>0</v>
      </c>
      <c r="AY94" s="115">
        <f>ROUND(BC94*L30,2)</f>
        <v>0</v>
      </c>
      <c r="AZ94" s="115">
        <f>ROUND(SUM(AZ95:AZ107),2)</f>
        <v>0</v>
      </c>
      <c r="BA94" s="115">
        <f>ROUND(SUM(BA95:BA107),2)</f>
        <v>0</v>
      </c>
      <c r="BB94" s="115">
        <f>ROUND(SUM(BB95:BB107),2)</f>
        <v>0</v>
      </c>
      <c r="BC94" s="115">
        <f>ROUND(SUM(BC95:BC107),2)</f>
        <v>0</v>
      </c>
      <c r="BD94" s="117">
        <f>ROUND(SUM(BD95:BD107),2)</f>
        <v>0</v>
      </c>
      <c r="BE94" s="6"/>
      <c r="BS94" s="118" t="s">
        <v>75</v>
      </c>
      <c r="BT94" s="118" t="s">
        <v>76</v>
      </c>
      <c r="BU94" s="119" t="s">
        <v>77</v>
      </c>
      <c r="BV94" s="118" t="s">
        <v>78</v>
      </c>
      <c r="BW94" s="118" t="s">
        <v>5</v>
      </c>
      <c r="BX94" s="118" t="s">
        <v>79</v>
      </c>
      <c r="CL94" s="118" t="s">
        <v>1</v>
      </c>
    </row>
    <row r="95" s="7" customFormat="1" ht="24.75" customHeight="1">
      <c r="A95" s="120" t="s">
        <v>80</v>
      </c>
      <c r="B95" s="121"/>
      <c r="C95" s="122"/>
      <c r="D95" s="123" t="s">
        <v>81</v>
      </c>
      <c r="E95" s="123"/>
      <c r="F95" s="123"/>
      <c r="G95" s="123"/>
      <c r="H95" s="123"/>
      <c r="I95" s="124"/>
      <c r="J95" s="123" t="s">
        <v>82</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'001 - SO 01 Gymnázium - n...'!J30</f>
        <v>0</v>
      </c>
      <c r="AH95" s="124"/>
      <c r="AI95" s="124"/>
      <c r="AJ95" s="124"/>
      <c r="AK95" s="124"/>
      <c r="AL95" s="124"/>
      <c r="AM95" s="124"/>
      <c r="AN95" s="125">
        <f>SUM(AG95,AT95)</f>
        <v>0</v>
      </c>
      <c r="AO95" s="124"/>
      <c r="AP95" s="124"/>
      <c r="AQ95" s="126" t="s">
        <v>83</v>
      </c>
      <c r="AR95" s="127"/>
      <c r="AS95" s="128">
        <v>0</v>
      </c>
      <c r="AT95" s="129">
        <f>ROUND(SUM(AV95:AW95),2)</f>
        <v>0</v>
      </c>
      <c r="AU95" s="130">
        <f>'001 - SO 01 Gymnázium - n...'!P137</f>
        <v>0</v>
      </c>
      <c r="AV95" s="129">
        <f>'001 - SO 01 Gymnázium - n...'!J33</f>
        <v>0</v>
      </c>
      <c r="AW95" s="129">
        <f>'001 - SO 01 Gymnázium - n...'!J34</f>
        <v>0</v>
      </c>
      <c r="AX95" s="129">
        <f>'001 - SO 01 Gymnázium - n...'!J35</f>
        <v>0</v>
      </c>
      <c r="AY95" s="129">
        <f>'001 - SO 01 Gymnázium - n...'!J36</f>
        <v>0</v>
      </c>
      <c r="AZ95" s="129">
        <f>'001 - SO 01 Gymnázium - n...'!F33</f>
        <v>0</v>
      </c>
      <c r="BA95" s="129">
        <f>'001 - SO 01 Gymnázium - n...'!F34</f>
        <v>0</v>
      </c>
      <c r="BB95" s="129">
        <f>'001 - SO 01 Gymnázium - n...'!F35</f>
        <v>0</v>
      </c>
      <c r="BC95" s="129">
        <f>'001 - SO 01 Gymnázium - n...'!F36</f>
        <v>0</v>
      </c>
      <c r="BD95" s="131">
        <f>'001 - SO 01 Gymnázium - n...'!F37</f>
        <v>0</v>
      </c>
      <c r="BE95" s="7"/>
      <c r="BT95" s="132" t="s">
        <v>84</v>
      </c>
      <c r="BV95" s="132" t="s">
        <v>78</v>
      </c>
      <c r="BW95" s="132" t="s">
        <v>85</v>
      </c>
      <c r="BX95" s="132" t="s">
        <v>5</v>
      </c>
      <c r="CL95" s="132" t="s">
        <v>1</v>
      </c>
      <c r="CM95" s="132" t="s">
        <v>86</v>
      </c>
    </row>
    <row r="96" s="7" customFormat="1" ht="24.75" customHeight="1">
      <c r="A96" s="120" t="s">
        <v>80</v>
      </c>
      <c r="B96" s="121"/>
      <c r="C96" s="122"/>
      <c r="D96" s="123" t="s">
        <v>87</v>
      </c>
      <c r="E96" s="123"/>
      <c r="F96" s="123"/>
      <c r="G96" s="123"/>
      <c r="H96" s="123"/>
      <c r="I96" s="124"/>
      <c r="J96" s="123" t="s">
        <v>88</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'002 - SO 01 Gymnázium - p...'!J30</f>
        <v>0</v>
      </c>
      <c r="AH96" s="124"/>
      <c r="AI96" s="124"/>
      <c r="AJ96" s="124"/>
      <c r="AK96" s="124"/>
      <c r="AL96" s="124"/>
      <c r="AM96" s="124"/>
      <c r="AN96" s="125">
        <f>SUM(AG96,AT96)</f>
        <v>0</v>
      </c>
      <c r="AO96" s="124"/>
      <c r="AP96" s="124"/>
      <c r="AQ96" s="126" t="s">
        <v>83</v>
      </c>
      <c r="AR96" s="127"/>
      <c r="AS96" s="128">
        <v>0</v>
      </c>
      <c r="AT96" s="129">
        <f>ROUND(SUM(AV96:AW96),2)</f>
        <v>0</v>
      </c>
      <c r="AU96" s="130">
        <f>'002 - SO 01 Gymnázium - p...'!P134</f>
        <v>0</v>
      </c>
      <c r="AV96" s="129">
        <f>'002 - SO 01 Gymnázium - p...'!J33</f>
        <v>0</v>
      </c>
      <c r="AW96" s="129">
        <f>'002 - SO 01 Gymnázium - p...'!J34</f>
        <v>0</v>
      </c>
      <c r="AX96" s="129">
        <f>'002 - SO 01 Gymnázium - p...'!J35</f>
        <v>0</v>
      </c>
      <c r="AY96" s="129">
        <f>'002 - SO 01 Gymnázium - p...'!J36</f>
        <v>0</v>
      </c>
      <c r="AZ96" s="129">
        <f>'002 - SO 01 Gymnázium - p...'!F33</f>
        <v>0</v>
      </c>
      <c r="BA96" s="129">
        <f>'002 - SO 01 Gymnázium - p...'!F34</f>
        <v>0</v>
      </c>
      <c r="BB96" s="129">
        <f>'002 - SO 01 Gymnázium - p...'!F35</f>
        <v>0</v>
      </c>
      <c r="BC96" s="129">
        <f>'002 - SO 01 Gymnázium - p...'!F36</f>
        <v>0</v>
      </c>
      <c r="BD96" s="131">
        <f>'002 - SO 01 Gymnázium - p...'!F37</f>
        <v>0</v>
      </c>
      <c r="BE96" s="7"/>
      <c r="BT96" s="132" t="s">
        <v>84</v>
      </c>
      <c r="BV96" s="132" t="s">
        <v>78</v>
      </c>
      <c r="BW96" s="132" t="s">
        <v>89</v>
      </c>
      <c r="BX96" s="132" t="s">
        <v>5</v>
      </c>
      <c r="CL96" s="132" t="s">
        <v>1</v>
      </c>
      <c r="CM96" s="132" t="s">
        <v>86</v>
      </c>
    </row>
    <row r="97" s="7" customFormat="1" ht="16.5" customHeight="1">
      <c r="A97" s="120" t="s">
        <v>80</v>
      </c>
      <c r="B97" s="121"/>
      <c r="C97" s="122"/>
      <c r="D97" s="123" t="s">
        <v>90</v>
      </c>
      <c r="E97" s="123"/>
      <c r="F97" s="123"/>
      <c r="G97" s="123"/>
      <c r="H97" s="123"/>
      <c r="I97" s="124"/>
      <c r="J97" s="123" t="s">
        <v>91</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'003 - SO 01 Gymnázium - z...'!J30</f>
        <v>0</v>
      </c>
      <c r="AH97" s="124"/>
      <c r="AI97" s="124"/>
      <c r="AJ97" s="124"/>
      <c r="AK97" s="124"/>
      <c r="AL97" s="124"/>
      <c r="AM97" s="124"/>
      <c r="AN97" s="125">
        <f>SUM(AG97,AT97)</f>
        <v>0</v>
      </c>
      <c r="AO97" s="124"/>
      <c r="AP97" s="124"/>
      <c r="AQ97" s="126" t="s">
        <v>83</v>
      </c>
      <c r="AR97" s="127"/>
      <c r="AS97" s="128">
        <v>0</v>
      </c>
      <c r="AT97" s="129">
        <f>ROUND(SUM(AV97:AW97),2)</f>
        <v>0</v>
      </c>
      <c r="AU97" s="130">
        <f>'003 - SO 01 Gymnázium - z...'!P123</f>
        <v>0</v>
      </c>
      <c r="AV97" s="129">
        <f>'003 - SO 01 Gymnázium - z...'!J33</f>
        <v>0</v>
      </c>
      <c r="AW97" s="129">
        <f>'003 - SO 01 Gymnázium - z...'!J34</f>
        <v>0</v>
      </c>
      <c r="AX97" s="129">
        <f>'003 - SO 01 Gymnázium - z...'!J35</f>
        <v>0</v>
      </c>
      <c r="AY97" s="129">
        <f>'003 - SO 01 Gymnázium - z...'!J36</f>
        <v>0</v>
      </c>
      <c r="AZ97" s="129">
        <f>'003 - SO 01 Gymnázium - z...'!F33</f>
        <v>0</v>
      </c>
      <c r="BA97" s="129">
        <f>'003 - SO 01 Gymnázium - z...'!F34</f>
        <v>0</v>
      </c>
      <c r="BB97" s="129">
        <f>'003 - SO 01 Gymnázium - z...'!F35</f>
        <v>0</v>
      </c>
      <c r="BC97" s="129">
        <f>'003 - SO 01 Gymnázium - z...'!F36</f>
        <v>0</v>
      </c>
      <c r="BD97" s="131">
        <f>'003 - SO 01 Gymnázium - z...'!F37</f>
        <v>0</v>
      </c>
      <c r="BE97" s="7"/>
      <c r="BT97" s="132" t="s">
        <v>84</v>
      </c>
      <c r="BV97" s="132" t="s">
        <v>78</v>
      </c>
      <c r="BW97" s="132" t="s">
        <v>92</v>
      </c>
      <c r="BX97" s="132" t="s">
        <v>5</v>
      </c>
      <c r="CL97" s="132" t="s">
        <v>1</v>
      </c>
      <c r="CM97" s="132" t="s">
        <v>86</v>
      </c>
    </row>
    <row r="98" s="7" customFormat="1" ht="24.75" customHeight="1">
      <c r="A98" s="120" t="s">
        <v>80</v>
      </c>
      <c r="B98" s="121"/>
      <c r="C98" s="122"/>
      <c r="D98" s="123" t="s">
        <v>93</v>
      </c>
      <c r="E98" s="123"/>
      <c r="F98" s="123"/>
      <c r="G98" s="123"/>
      <c r="H98" s="123"/>
      <c r="I98" s="124"/>
      <c r="J98" s="123" t="s">
        <v>94</v>
      </c>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5">
        <f>'004 - SO 01 Gymnázium - s...'!J30</f>
        <v>0</v>
      </c>
      <c r="AH98" s="124"/>
      <c r="AI98" s="124"/>
      <c r="AJ98" s="124"/>
      <c r="AK98" s="124"/>
      <c r="AL98" s="124"/>
      <c r="AM98" s="124"/>
      <c r="AN98" s="125">
        <f>SUM(AG98,AT98)</f>
        <v>0</v>
      </c>
      <c r="AO98" s="124"/>
      <c r="AP98" s="124"/>
      <c r="AQ98" s="126" t="s">
        <v>83</v>
      </c>
      <c r="AR98" s="127"/>
      <c r="AS98" s="128">
        <v>0</v>
      </c>
      <c r="AT98" s="129">
        <f>ROUND(SUM(AV98:AW98),2)</f>
        <v>0</v>
      </c>
      <c r="AU98" s="130">
        <f>'004 - SO 01 Gymnázium - s...'!P132</f>
        <v>0</v>
      </c>
      <c r="AV98" s="129">
        <f>'004 - SO 01 Gymnázium - s...'!J33</f>
        <v>0</v>
      </c>
      <c r="AW98" s="129">
        <f>'004 - SO 01 Gymnázium - s...'!J34</f>
        <v>0</v>
      </c>
      <c r="AX98" s="129">
        <f>'004 - SO 01 Gymnázium - s...'!J35</f>
        <v>0</v>
      </c>
      <c r="AY98" s="129">
        <f>'004 - SO 01 Gymnázium - s...'!J36</f>
        <v>0</v>
      </c>
      <c r="AZ98" s="129">
        <f>'004 - SO 01 Gymnázium - s...'!F33</f>
        <v>0</v>
      </c>
      <c r="BA98" s="129">
        <f>'004 - SO 01 Gymnázium - s...'!F34</f>
        <v>0</v>
      </c>
      <c r="BB98" s="129">
        <f>'004 - SO 01 Gymnázium - s...'!F35</f>
        <v>0</v>
      </c>
      <c r="BC98" s="129">
        <f>'004 - SO 01 Gymnázium - s...'!F36</f>
        <v>0</v>
      </c>
      <c r="BD98" s="131">
        <f>'004 - SO 01 Gymnázium - s...'!F37</f>
        <v>0</v>
      </c>
      <c r="BE98" s="7"/>
      <c r="BT98" s="132" t="s">
        <v>84</v>
      </c>
      <c r="BV98" s="132" t="s">
        <v>78</v>
      </c>
      <c r="BW98" s="132" t="s">
        <v>95</v>
      </c>
      <c r="BX98" s="132" t="s">
        <v>5</v>
      </c>
      <c r="CL98" s="132" t="s">
        <v>1</v>
      </c>
      <c r="CM98" s="132" t="s">
        <v>86</v>
      </c>
    </row>
    <row r="99" s="7" customFormat="1" ht="16.5" customHeight="1">
      <c r="A99" s="120" t="s">
        <v>80</v>
      </c>
      <c r="B99" s="121"/>
      <c r="C99" s="122"/>
      <c r="D99" s="123" t="s">
        <v>96</v>
      </c>
      <c r="E99" s="123"/>
      <c r="F99" s="123"/>
      <c r="G99" s="123"/>
      <c r="H99" s="123"/>
      <c r="I99" s="124"/>
      <c r="J99" s="123" t="s">
        <v>97</v>
      </c>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5">
        <f>'011 - SO 01 Gymnázium - EPS'!J30</f>
        <v>0</v>
      </c>
      <c r="AH99" s="124"/>
      <c r="AI99" s="124"/>
      <c r="AJ99" s="124"/>
      <c r="AK99" s="124"/>
      <c r="AL99" s="124"/>
      <c r="AM99" s="124"/>
      <c r="AN99" s="125">
        <f>SUM(AG99,AT99)</f>
        <v>0</v>
      </c>
      <c r="AO99" s="124"/>
      <c r="AP99" s="124"/>
      <c r="AQ99" s="126" t="s">
        <v>83</v>
      </c>
      <c r="AR99" s="127"/>
      <c r="AS99" s="128">
        <v>0</v>
      </c>
      <c r="AT99" s="129">
        <f>ROUND(SUM(AV99:AW99),2)</f>
        <v>0</v>
      </c>
      <c r="AU99" s="130">
        <f>'011 - SO 01 Gymnázium - EPS'!P131</f>
        <v>0</v>
      </c>
      <c r="AV99" s="129">
        <f>'011 - SO 01 Gymnázium - EPS'!J33</f>
        <v>0</v>
      </c>
      <c r="AW99" s="129">
        <f>'011 - SO 01 Gymnázium - EPS'!J34</f>
        <v>0</v>
      </c>
      <c r="AX99" s="129">
        <f>'011 - SO 01 Gymnázium - EPS'!J35</f>
        <v>0</v>
      </c>
      <c r="AY99" s="129">
        <f>'011 - SO 01 Gymnázium - EPS'!J36</f>
        <v>0</v>
      </c>
      <c r="AZ99" s="129">
        <f>'011 - SO 01 Gymnázium - EPS'!F33</f>
        <v>0</v>
      </c>
      <c r="BA99" s="129">
        <f>'011 - SO 01 Gymnázium - EPS'!F34</f>
        <v>0</v>
      </c>
      <c r="BB99" s="129">
        <f>'011 - SO 01 Gymnázium - EPS'!F35</f>
        <v>0</v>
      </c>
      <c r="BC99" s="129">
        <f>'011 - SO 01 Gymnázium - EPS'!F36</f>
        <v>0</v>
      </c>
      <c r="BD99" s="131">
        <f>'011 - SO 01 Gymnázium - EPS'!F37</f>
        <v>0</v>
      </c>
      <c r="BE99" s="7"/>
      <c r="BT99" s="132" t="s">
        <v>84</v>
      </c>
      <c r="BV99" s="132" t="s">
        <v>78</v>
      </c>
      <c r="BW99" s="132" t="s">
        <v>98</v>
      </c>
      <c r="BX99" s="132" t="s">
        <v>5</v>
      </c>
      <c r="CL99" s="132" t="s">
        <v>1</v>
      </c>
      <c r="CM99" s="132" t="s">
        <v>86</v>
      </c>
    </row>
    <row r="100" s="7" customFormat="1" ht="16.5" customHeight="1">
      <c r="A100" s="120" t="s">
        <v>80</v>
      </c>
      <c r="B100" s="121"/>
      <c r="C100" s="122"/>
      <c r="D100" s="123" t="s">
        <v>99</v>
      </c>
      <c r="E100" s="123"/>
      <c r="F100" s="123"/>
      <c r="G100" s="123"/>
      <c r="H100" s="123"/>
      <c r="I100" s="124"/>
      <c r="J100" s="123" t="s">
        <v>100</v>
      </c>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5">
        <f>'012 - SO 01 Gymnázium - LAN'!J30</f>
        <v>0</v>
      </c>
      <c r="AH100" s="124"/>
      <c r="AI100" s="124"/>
      <c r="AJ100" s="124"/>
      <c r="AK100" s="124"/>
      <c r="AL100" s="124"/>
      <c r="AM100" s="124"/>
      <c r="AN100" s="125">
        <f>SUM(AG100,AT100)</f>
        <v>0</v>
      </c>
      <c r="AO100" s="124"/>
      <c r="AP100" s="124"/>
      <c r="AQ100" s="126" t="s">
        <v>83</v>
      </c>
      <c r="AR100" s="127"/>
      <c r="AS100" s="128">
        <v>0</v>
      </c>
      <c r="AT100" s="129">
        <f>ROUND(SUM(AV100:AW100),2)</f>
        <v>0</v>
      </c>
      <c r="AU100" s="130">
        <f>'012 - SO 01 Gymnázium - LAN'!P124</f>
        <v>0</v>
      </c>
      <c r="AV100" s="129">
        <f>'012 - SO 01 Gymnázium - LAN'!J33</f>
        <v>0</v>
      </c>
      <c r="AW100" s="129">
        <f>'012 - SO 01 Gymnázium - LAN'!J34</f>
        <v>0</v>
      </c>
      <c r="AX100" s="129">
        <f>'012 - SO 01 Gymnázium - LAN'!J35</f>
        <v>0</v>
      </c>
      <c r="AY100" s="129">
        <f>'012 - SO 01 Gymnázium - LAN'!J36</f>
        <v>0</v>
      </c>
      <c r="AZ100" s="129">
        <f>'012 - SO 01 Gymnázium - LAN'!F33</f>
        <v>0</v>
      </c>
      <c r="BA100" s="129">
        <f>'012 - SO 01 Gymnázium - LAN'!F34</f>
        <v>0</v>
      </c>
      <c r="BB100" s="129">
        <f>'012 - SO 01 Gymnázium - LAN'!F35</f>
        <v>0</v>
      </c>
      <c r="BC100" s="129">
        <f>'012 - SO 01 Gymnázium - LAN'!F36</f>
        <v>0</v>
      </c>
      <c r="BD100" s="131">
        <f>'012 - SO 01 Gymnázium - LAN'!F37</f>
        <v>0</v>
      </c>
      <c r="BE100" s="7"/>
      <c r="BT100" s="132" t="s">
        <v>84</v>
      </c>
      <c r="BV100" s="132" t="s">
        <v>78</v>
      </c>
      <c r="BW100" s="132" t="s">
        <v>101</v>
      </c>
      <c r="BX100" s="132" t="s">
        <v>5</v>
      </c>
      <c r="CL100" s="132" t="s">
        <v>1</v>
      </c>
      <c r="CM100" s="132" t="s">
        <v>86</v>
      </c>
    </row>
    <row r="101" s="7" customFormat="1" ht="16.5" customHeight="1">
      <c r="A101" s="120" t="s">
        <v>80</v>
      </c>
      <c r="B101" s="121"/>
      <c r="C101" s="122"/>
      <c r="D101" s="123" t="s">
        <v>102</v>
      </c>
      <c r="E101" s="123"/>
      <c r="F101" s="123"/>
      <c r="G101" s="123"/>
      <c r="H101" s="123"/>
      <c r="I101" s="124"/>
      <c r="J101" s="123" t="s">
        <v>103</v>
      </c>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5">
        <f>'013 - SO 01 Gymnázium - S...'!J30</f>
        <v>0</v>
      </c>
      <c r="AH101" s="124"/>
      <c r="AI101" s="124"/>
      <c r="AJ101" s="124"/>
      <c r="AK101" s="124"/>
      <c r="AL101" s="124"/>
      <c r="AM101" s="124"/>
      <c r="AN101" s="125">
        <f>SUM(AG101,AT101)</f>
        <v>0</v>
      </c>
      <c r="AO101" s="124"/>
      <c r="AP101" s="124"/>
      <c r="AQ101" s="126" t="s">
        <v>83</v>
      </c>
      <c r="AR101" s="127"/>
      <c r="AS101" s="128">
        <v>0</v>
      </c>
      <c r="AT101" s="129">
        <f>ROUND(SUM(AV101:AW101),2)</f>
        <v>0</v>
      </c>
      <c r="AU101" s="130">
        <f>'013 - SO 01 Gymnázium - S...'!P126</f>
        <v>0</v>
      </c>
      <c r="AV101" s="129">
        <f>'013 - SO 01 Gymnázium - S...'!J33</f>
        <v>0</v>
      </c>
      <c r="AW101" s="129">
        <f>'013 - SO 01 Gymnázium - S...'!J34</f>
        <v>0</v>
      </c>
      <c r="AX101" s="129">
        <f>'013 - SO 01 Gymnázium - S...'!J35</f>
        <v>0</v>
      </c>
      <c r="AY101" s="129">
        <f>'013 - SO 01 Gymnázium - S...'!J36</f>
        <v>0</v>
      </c>
      <c r="AZ101" s="129">
        <f>'013 - SO 01 Gymnázium - S...'!F33</f>
        <v>0</v>
      </c>
      <c r="BA101" s="129">
        <f>'013 - SO 01 Gymnázium - S...'!F34</f>
        <v>0</v>
      </c>
      <c r="BB101" s="129">
        <f>'013 - SO 01 Gymnázium - S...'!F35</f>
        <v>0</v>
      </c>
      <c r="BC101" s="129">
        <f>'013 - SO 01 Gymnázium - S...'!F36</f>
        <v>0</v>
      </c>
      <c r="BD101" s="131">
        <f>'013 - SO 01 Gymnázium - S...'!F37</f>
        <v>0</v>
      </c>
      <c r="BE101" s="7"/>
      <c r="BT101" s="132" t="s">
        <v>84</v>
      </c>
      <c r="BV101" s="132" t="s">
        <v>78</v>
      </c>
      <c r="BW101" s="132" t="s">
        <v>104</v>
      </c>
      <c r="BX101" s="132" t="s">
        <v>5</v>
      </c>
      <c r="CL101" s="132" t="s">
        <v>1</v>
      </c>
      <c r="CM101" s="132" t="s">
        <v>86</v>
      </c>
    </row>
    <row r="102" s="7" customFormat="1" ht="16.5" customHeight="1">
      <c r="A102" s="120" t="s">
        <v>80</v>
      </c>
      <c r="B102" s="121"/>
      <c r="C102" s="122"/>
      <c r="D102" s="123" t="s">
        <v>105</v>
      </c>
      <c r="E102" s="123"/>
      <c r="F102" s="123"/>
      <c r="G102" s="123"/>
      <c r="H102" s="123"/>
      <c r="I102" s="124"/>
      <c r="J102" s="123" t="s">
        <v>106</v>
      </c>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5">
        <f>'014 - SO 01 Gymnázium - VZT'!J30</f>
        <v>0</v>
      </c>
      <c r="AH102" s="124"/>
      <c r="AI102" s="124"/>
      <c r="AJ102" s="124"/>
      <c r="AK102" s="124"/>
      <c r="AL102" s="124"/>
      <c r="AM102" s="124"/>
      <c r="AN102" s="125">
        <f>SUM(AG102,AT102)</f>
        <v>0</v>
      </c>
      <c r="AO102" s="124"/>
      <c r="AP102" s="124"/>
      <c r="AQ102" s="126" t="s">
        <v>83</v>
      </c>
      <c r="AR102" s="127"/>
      <c r="AS102" s="128">
        <v>0</v>
      </c>
      <c r="AT102" s="129">
        <f>ROUND(SUM(AV102:AW102),2)</f>
        <v>0</v>
      </c>
      <c r="AU102" s="130">
        <f>'014 - SO 01 Gymnázium - VZT'!P121</f>
        <v>0</v>
      </c>
      <c r="AV102" s="129">
        <f>'014 - SO 01 Gymnázium - VZT'!J33</f>
        <v>0</v>
      </c>
      <c r="AW102" s="129">
        <f>'014 - SO 01 Gymnázium - VZT'!J34</f>
        <v>0</v>
      </c>
      <c r="AX102" s="129">
        <f>'014 - SO 01 Gymnázium - VZT'!J35</f>
        <v>0</v>
      </c>
      <c r="AY102" s="129">
        <f>'014 - SO 01 Gymnázium - VZT'!J36</f>
        <v>0</v>
      </c>
      <c r="AZ102" s="129">
        <f>'014 - SO 01 Gymnázium - VZT'!F33</f>
        <v>0</v>
      </c>
      <c r="BA102" s="129">
        <f>'014 - SO 01 Gymnázium - VZT'!F34</f>
        <v>0</v>
      </c>
      <c r="BB102" s="129">
        <f>'014 - SO 01 Gymnázium - VZT'!F35</f>
        <v>0</v>
      </c>
      <c r="BC102" s="129">
        <f>'014 - SO 01 Gymnázium - VZT'!F36</f>
        <v>0</v>
      </c>
      <c r="BD102" s="131">
        <f>'014 - SO 01 Gymnázium - VZT'!F37</f>
        <v>0</v>
      </c>
      <c r="BE102" s="7"/>
      <c r="BT102" s="132" t="s">
        <v>84</v>
      </c>
      <c r="BV102" s="132" t="s">
        <v>78</v>
      </c>
      <c r="BW102" s="132" t="s">
        <v>107</v>
      </c>
      <c r="BX102" s="132" t="s">
        <v>5</v>
      </c>
      <c r="CL102" s="132" t="s">
        <v>1</v>
      </c>
      <c r="CM102" s="132" t="s">
        <v>86</v>
      </c>
    </row>
    <row r="103" s="7" customFormat="1" ht="16.5" customHeight="1">
      <c r="A103" s="120" t="s">
        <v>80</v>
      </c>
      <c r="B103" s="121"/>
      <c r="C103" s="122"/>
      <c r="D103" s="123" t="s">
        <v>108</v>
      </c>
      <c r="E103" s="123"/>
      <c r="F103" s="123"/>
      <c r="G103" s="123"/>
      <c r="H103" s="123"/>
      <c r="I103" s="124"/>
      <c r="J103" s="123" t="s">
        <v>109</v>
      </c>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5">
        <f>'015 - Gymnazium a SOŠ Pla...'!J30</f>
        <v>0</v>
      </c>
      <c r="AH103" s="124"/>
      <c r="AI103" s="124"/>
      <c r="AJ103" s="124"/>
      <c r="AK103" s="124"/>
      <c r="AL103" s="124"/>
      <c r="AM103" s="124"/>
      <c r="AN103" s="125">
        <f>SUM(AG103,AT103)</f>
        <v>0</v>
      </c>
      <c r="AO103" s="124"/>
      <c r="AP103" s="124"/>
      <c r="AQ103" s="126" t="s">
        <v>83</v>
      </c>
      <c r="AR103" s="127"/>
      <c r="AS103" s="128">
        <v>0</v>
      </c>
      <c r="AT103" s="129">
        <f>ROUND(SUM(AV103:AW103),2)</f>
        <v>0</v>
      </c>
      <c r="AU103" s="130">
        <f>'015 - Gymnazium a SOŠ Pla...'!P126</f>
        <v>0</v>
      </c>
      <c r="AV103" s="129">
        <f>'015 - Gymnazium a SOŠ Pla...'!J33</f>
        <v>0</v>
      </c>
      <c r="AW103" s="129">
        <f>'015 - Gymnazium a SOŠ Pla...'!J34</f>
        <v>0</v>
      </c>
      <c r="AX103" s="129">
        <f>'015 - Gymnazium a SOŠ Pla...'!J35</f>
        <v>0</v>
      </c>
      <c r="AY103" s="129">
        <f>'015 - Gymnazium a SOŠ Pla...'!J36</f>
        <v>0</v>
      </c>
      <c r="AZ103" s="129">
        <f>'015 - Gymnazium a SOŠ Pla...'!F33</f>
        <v>0</v>
      </c>
      <c r="BA103" s="129">
        <f>'015 - Gymnazium a SOŠ Pla...'!F34</f>
        <v>0</v>
      </c>
      <c r="BB103" s="129">
        <f>'015 - Gymnazium a SOŠ Pla...'!F35</f>
        <v>0</v>
      </c>
      <c r="BC103" s="129">
        <f>'015 - Gymnazium a SOŠ Pla...'!F36</f>
        <v>0</v>
      </c>
      <c r="BD103" s="131">
        <f>'015 - Gymnazium a SOŠ Pla...'!F37</f>
        <v>0</v>
      </c>
      <c r="BE103" s="7"/>
      <c r="BT103" s="132" t="s">
        <v>84</v>
      </c>
      <c r="BV103" s="132" t="s">
        <v>78</v>
      </c>
      <c r="BW103" s="132" t="s">
        <v>110</v>
      </c>
      <c r="BX103" s="132" t="s">
        <v>5</v>
      </c>
      <c r="CL103" s="132" t="s">
        <v>1</v>
      </c>
      <c r="CM103" s="132" t="s">
        <v>86</v>
      </c>
    </row>
    <row r="104" s="7" customFormat="1" ht="16.5" customHeight="1">
      <c r="A104" s="120" t="s">
        <v>80</v>
      </c>
      <c r="B104" s="121"/>
      <c r="C104" s="122"/>
      <c r="D104" s="123" t="s">
        <v>111</v>
      </c>
      <c r="E104" s="123"/>
      <c r="F104" s="123"/>
      <c r="G104" s="123"/>
      <c r="H104" s="123"/>
      <c r="I104" s="124"/>
      <c r="J104" s="123" t="s">
        <v>112</v>
      </c>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5">
        <f>'016 - SO 01 Gymnázium - ZTI'!J30</f>
        <v>0</v>
      </c>
      <c r="AH104" s="124"/>
      <c r="AI104" s="124"/>
      <c r="AJ104" s="124"/>
      <c r="AK104" s="124"/>
      <c r="AL104" s="124"/>
      <c r="AM104" s="124"/>
      <c r="AN104" s="125">
        <f>SUM(AG104,AT104)</f>
        <v>0</v>
      </c>
      <c r="AO104" s="124"/>
      <c r="AP104" s="124"/>
      <c r="AQ104" s="126" t="s">
        <v>83</v>
      </c>
      <c r="AR104" s="127"/>
      <c r="AS104" s="128">
        <v>0</v>
      </c>
      <c r="AT104" s="129">
        <f>ROUND(SUM(AV104:AW104),2)</f>
        <v>0</v>
      </c>
      <c r="AU104" s="130">
        <f>'016 - SO 01 Gymnázium - ZTI'!P122</f>
        <v>0</v>
      </c>
      <c r="AV104" s="129">
        <f>'016 - SO 01 Gymnázium - ZTI'!J33</f>
        <v>0</v>
      </c>
      <c r="AW104" s="129">
        <f>'016 - SO 01 Gymnázium - ZTI'!J34</f>
        <v>0</v>
      </c>
      <c r="AX104" s="129">
        <f>'016 - SO 01 Gymnázium - ZTI'!J35</f>
        <v>0</v>
      </c>
      <c r="AY104" s="129">
        <f>'016 - SO 01 Gymnázium - ZTI'!J36</f>
        <v>0</v>
      </c>
      <c r="AZ104" s="129">
        <f>'016 - SO 01 Gymnázium - ZTI'!F33</f>
        <v>0</v>
      </c>
      <c r="BA104" s="129">
        <f>'016 - SO 01 Gymnázium - ZTI'!F34</f>
        <v>0</v>
      </c>
      <c r="BB104" s="129">
        <f>'016 - SO 01 Gymnázium - ZTI'!F35</f>
        <v>0</v>
      </c>
      <c r="BC104" s="129">
        <f>'016 - SO 01 Gymnázium - ZTI'!F36</f>
        <v>0</v>
      </c>
      <c r="BD104" s="131">
        <f>'016 - SO 01 Gymnázium - ZTI'!F37</f>
        <v>0</v>
      </c>
      <c r="BE104" s="7"/>
      <c r="BT104" s="132" t="s">
        <v>84</v>
      </c>
      <c r="BV104" s="132" t="s">
        <v>78</v>
      </c>
      <c r="BW104" s="132" t="s">
        <v>113</v>
      </c>
      <c r="BX104" s="132" t="s">
        <v>5</v>
      </c>
      <c r="CL104" s="132" t="s">
        <v>1</v>
      </c>
      <c r="CM104" s="132" t="s">
        <v>86</v>
      </c>
    </row>
    <row r="105" s="7" customFormat="1" ht="24.75" customHeight="1">
      <c r="A105" s="120" t="s">
        <v>80</v>
      </c>
      <c r="B105" s="121"/>
      <c r="C105" s="122"/>
      <c r="D105" s="123" t="s">
        <v>114</v>
      </c>
      <c r="E105" s="123"/>
      <c r="F105" s="123"/>
      <c r="G105" s="123"/>
      <c r="H105" s="123"/>
      <c r="I105" s="124"/>
      <c r="J105" s="123" t="s">
        <v>115</v>
      </c>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5">
        <f>'017 - SO 01 Gymnázium - L...'!J30</f>
        <v>0</v>
      </c>
      <c r="AH105" s="124"/>
      <c r="AI105" s="124"/>
      <c r="AJ105" s="124"/>
      <c r="AK105" s="124"/>
      <c r="AL105" s="124"/>
      <c r="AM105" s="124"/>
      <c r="AN105" s="125">
        <f>SUM(AG105,AT105)</f>
        <v>0</v>
      </c>
      <c r="AO105" s="124"/>
      <c r="AP105" s="124"/>
      <c r="AQ105" s="126" t="s">
        <v>83</v>
      </c>
      <c r="AR105" s="127"/>
      <c r="AS105" s="128">
        <v>0</v>
      </c>
      <c r="AT105" s="129">
        <f>ROUND(SUM(AV105:AW105),2)</f>
        <v>0</v>
      </c>
      <c r="AU105" s="130">
        <f>'017 - SO 01 Gymnázium - L...'!P120</f>
        <v>0</v>
      </c>
      <c r="AV105" s="129">
        <f>'017 - SO 01 Gymnázium - L...'!J33</f>
        <v>0</v>
      </c>
      <c r="AW105" s="129">
        <f>'017 - SO 01 Gymnázium - L...'!J34</f>
        <v>0</v>
      </c>
      <c r="AX105" s="129">
        <f>'017 - SO 01 Gymnázium - L...'!J35</f>
        <v>0</v>
      </c>
      <c r="AY105" s="129">
        <f>'017 - SO 01 Gymnázium - L...'!J36</f>
        <v>0</v>
      </c>
      <c r="AZ105" s="129">
        <f>'017 - SO 01 Gymnázium - L...'!F33</f>
        <v>0</v>
      </c>
      <c r="BA105" s="129">
        <f>'017 - SO 01 Gymnázium - L...'!F34</f>
        <v>0</v>
      </c>
      <c r="BB105" s="129">
        <f>'017 - SO 01 Gymnázium - L...'!F35</f>
        <v>0</v>
      </c>
      <c r="BC105" s="129">
        <f>'017 - SO 01 Gymnázium - L...'!F36</f>
        <v>0</v>
      </c>
      <c r="BD105" s="131">
        <f>'017 - SO 01 Gymnázium - L...'!F37</f>
        <v>0</v>
      </c>
      <c r="BE105" s="7"/>
      <c r="BT105" s="132" t="s">
        <v>84</v>
      </c>
      <c r="BV105" s="132" t="s">
        <v>78</v>
      </c>
      <c r="BW105" s="132" t="s">
        <v>116</v>
      </c>
      <c r="BX105" s="132" t="s">
        <v>5</v>
      </c>
      <c r="CL105" s="132" t="s">
        <v>1</v>
      </c>
      <c r="CM105" s="132" t="s">
        <v>86</v>
      </c>
    </row>
    <row r="106" s="7" customFormat="1" ht="16.5" customHeight="1">
      <c r="A106" s="120" t="s">
        <v>80</v>
      </c>
      <c r="B106" s="121"/>
      <c r="C106" s="122"/>
      <c r="D106" s="123" t="s">
        <v>117</v>
      </c>
      <c r="E106" s="123"/>
      <c r="F106" s="123"/>
      <c r="G106" s="123"/>
      <c r="H106" s="123"/>
      <c r="I106" s="124"/>
      <c r="J106" s="123" t="s">
        <v>118</v>
      </c>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5">
        <f>'018 - SO 01 Gymnázium - E...'!J30</f>
        <v>0</v>
      </c>
      <c r="AH106" s="124"/>
      <c r="AI106" s="124"/>
      <c r="AJ106" s="124"/>
      <c r="AK106" s="124"/>
      <c r="AL106" s="124"/>
      <c r="AM106" s="124"/>
      <c r="AN106" s="125">
        <f>SUM(AG106,AT106)</f>
        <v>0</v>
      </c>
      <c r="AO106" s="124"/>
      <c r="AP106" s="124"/>
      <c r="AQ106" s="126" t="s">
        <v>83</v>
      </c>
      <c r="AR106" s="127"/>
      <c r="AS106" s="128">
        <v>0</v>
      </c>
      <c r="AT106" s="129">
        <f>ROUND(SUM(AV106:AW106),2)</f>
        <v>0</v>
      </c>
      <c r="AU106" s="130">
        <f>'018 - SO 01 Gymnázium - E...'!P160</f>
        <v>0</v>
      </c>
      <c r="AV106" s="129">
        <f>'018 - SO 01 Gymnázium - E...'!J33</f>
        <v>0</v>
      </c>
      <c r="AW106" s="129">
        <f>'018 - SO 01 Gymnázium - E...'!J34</f>
        <v>0</v>
      </c>
      <c r="AX106" s="129">
        <f>'018 - SO 01 Gymnázium - E...'!J35</f>
        <v>0</v>
      </c>
      <c r="AY106" s="129">
        <f>'018 - SO 01 Gymnázium - E...'!J36</f>
        <v>0</v>
      </c>
      <c r="AZ106" s="129">
        <f>'018 - SO 01 Gymnázium - E...'!F33</f>
        <v>0</v>
      </c>
      <c r="BA106" s="129">
        <f>'018 - SO 01 Gymnázium - E...'!F34</f>
        <v>0</v>
      </c>
      <c r="BB106" s="129">
        <f>'018 - SO 01 Gymnázium - E...'!F35</f>
        <v>0</v>
      </c>
      <c r="BC106" s="129">
        <f>'018 - SO 01 Gymnázium - E...'!F36</f>
        <v>0</v>
      </c>
      <c r="BD106" s="131">
        <f>'018 - SO 01 Gymnázium - E...'!F37</f>
        <v>0</v>
      </c>
      <c r="BE106" s="7"/>
      <c r="BT106" s="132" t="s">
        <v>84</v>
      </c>
      <c r="BV106" s="132" t="s">
        <v>78</v>
      </c>
      <c r="BW106" s="132" t="s">
        <v>119</v>
      </c>
      <c r="BX106" s="132" t="s">
        <v>5</v>
      </c>
      <c r="CL106" s="132" t="s">
        <v>1</v>
      </c>
      <c r="CM106" s="132" t="s">
        <v>86</v>
      </c>
    </row>
    <row r="107" s="7" customFormat="1" ht="16.5" customHeight="1">
      <c r="A107" s="120" t="s">
        <v>80</v>
      </c>
      <c r="B107" s="121"/>
      <c r="C107" s="122"/>
      <c r="D107" s="123" t="s">
        <v>120</v>
      </c>
      <c r="E107" s="123"/>
      <c r="F107" s="123"/>
      <c r="G107" s="123"/>
      <c r="H107" s="123"/>
      <c r="I107" s="124"/>
      <c r="J107" s="123" t="s">
        <v>121</v>
      </c>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5">
        <f>'540 - Vedlejší a ostatní ...'!J30</f>
        <v>0</v>
      </c>
      <c r="AH107" s="124"/>
      <c r="AI107" s="124"/>
      <c r="AJ107" s="124"/>
      <c r="AK107" s="124"/>
      <c r="AL107" s="124"/>
      <c r="AM107" s="124"/>
      <c r="AN107" s="125">
        <f>SUM(AG107,AT107)</f>
        <v>0</v>
      </c>
      <c r="AO107" s="124"/>
      <c r="AP107" s="124"/>
      <c r="AQ107" s="126" t="s">
        <v>122</v>
      </c>
      <c r="AR107" s="127"/>
      <c r="AS107" s="133">
        <v>0</v>
      </c>
      <c r="AT107" s="134">
        <f>ROUND(SUM(AV107:AW107),2)</f>
        <v>0</v>
      </c>
      <c r="AU107" s="135">
        <f>'540 - Vedlejší a ostatní ...'!P121</f>
        <v>0</v>
      </c>
      <c r="AV107" s="134">
        <f>'540 - Vedlejší a ostatní ...'!J33</f>
        <v>0</v>
      </c>
      <c r="AW107" s="134">
        <f>'540 - Vedlejší a ostatní ...'!J34</f>
        <v>0</v>
      </c>
      <c r="AX107" s="134">
        <f>'540 - Vedlejší a ostatní ...'!J35</f>
        <v>0</v>
      </c>
      <c r="AY107" s="134">
        <f>'540 - Vedlejší a ostatní ...'!J36</f>
        <v>0</v>
      </c>
      <c r="AZ107" s="134">
        <f>'540 - Vedlejší a ostatní ...'!F33</f>
        <v>0</v>
      </c>
      <c r="BA107" s="134">
        <f>'540 - Vedlejší a ostatní ...'!F34</f>
        <v>0</v>
      </c>
      <c r="BB107" s="134">
        <f>'540 - Vedlejší a ostatní ...'!F35</f>
        <v>0</v>
      </c>
      <c r="BC107" s="134">
        <f>'540 - Vedlejší a ostatní ...'!F36</f>
        <v>0</v>
      </c>
      <c r="BD107" s="136">
        <f>'540 - Vedlejší a ostatní ...'!F37</f>
        <v>0</v>
      </c>
      <c r="BE107" s="7"/>
      <c r="BT107" s="132" t="s">
        <v>84</v>
      </c>
      <c r="BV107" s="132" t="s">
        <v>78</v>
      </c>
      <c r="BW107" s="132" t="s">
        <v>123</v>
      </c>
      <c r="BX107" s="132" t="s">
        <v>5</v>
      </c>
      <c r="CL107" s="132" t="s">
        <v>1</v>
      </c>
      <c r="CM107" s="132" t="s">
        <v>86</v>
      </c>
    </row>
    <row r="108" s="2" customFormat="1" ht="30" customHeight="1">
      <c r="A108" s="39"/>
      <c r="B108" s="40"/>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5"/>
      <c r="AS108" s="39"/>
      <c r="AT108" s="39"/>
      <c r="AU108" s="39"/>
      <c r="AV108" s="39"/>
      <c r="AW108" s="39"/>
      <c r="AX108" s="39"/>
      <c r="AY108" s="39"/>
      <c r="AZ108" s="39"/>
      <c r="BA108" s="39"/>
      <c r="BB108" s="39"/>
      <c r="BC108" s="39"/>
      <c r="BD108" s="39"/>
      <c r="BE108" s="39"/>
    </row>
    <row r="109" s="2" customFormat="1" ht="6.96" customHeight="1">
      <c r="A109" s="39"/>
      <c r="B109" s="67"/>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45"/>
      <c r="AS109" s="39"/>
      <c r="AT109" s="39"/>
      <c r="AU109" s="39"/>
      <c r="AV109" s="39"/>
      <c r="AW109" s="39"/>
      <c r="AX109" s="39"/>
      <c r="AY109" s="39"/>
      <c r="AZ109" s="39"/>
      <c r="BA109" s="39"/>
      <c r="BB109" s="39"/>
      <c r="BC109" s="39"/>
      <c r="BD109" s="39"/>
      <c r="BE109" s="39"/>
    </row>
  </sheetData>
  <sheetProtection sheet="1" formatColumns="0" formatRows="0" objects="1" scenarios="1" spinCount="100000" saltValue="jMzjiqjtt51cLEZ6V3OmxHWMKbOBvEC2hUxiWMnV8t21I7H/ud9wmziJ/uUF2iZncFNCEWz8CbO+bAxzFfZR+g==" hashValue="99jDKYPp2N4Ok1pC0GTMuOqUlP2PioHT/Rf6nScXkYGmp/9tFLmbANXMyXD4tqcFTIS1WBBSF7zHWDfA58rV0A==" algorithmName="SHA-512" password="CC35"/>
  <mergeCells count="90">
    <mergeCell ref="C92:G92"/>
    <mergeCell ref="D101:H101"/>
    <mergeCell ref="D98:H98"/>
    <mergeCell ref="D95:H95"/>
    <mergeCell ref="D99:H99"/>
    <mergeCell ref="D100:H100"/>
    <mergeCell ref="D96:H96"/>
    <mergeCell ref="D97:H97"/>
    <mergeCell ref="D102:H102"/>
    <mergeCell ref="D103:H103"/>
    <mergeCell ref="D104:H104"/>
    <mergeCell ref="I92:AF92"/>
    <mergeCell ref="J101:AF101"/>
    <mergeCell ref="J100:AF100"/>
    <mergeCell ref="J102:AF102"/>
    <mergeCell ref="J103:AF103"/>
    <mergeCell ref="J99:AF99"/>
    <mergeCell ref="J97:AF97"/>
    <mergeCell ref="J98:AF98"/>
    <mergeCell ref="J104:AF104"/>
    <mergeCell ref="J96:AF96"/>
    <mergeCell ref="J95:AF95"/>
    <mergeCell ref="L85:AJ85"/>
    <mergeCell ref="D105:H105"/>
    <mergeCell ref="J105:AF105"/>
    <mergeCell ref="D106:H106"/>
    <mergeCell ref="J106:AF106"/>
    <mergeCell ref="D107:H107"/>
    <mergeCell ref="J107:AF107"/>
    <mergeCell ref="BE5:BE34"/>
    <mergeCell ref="K5:AJ5"/>
    <mergeCell ref="K6:AJ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3:AM103"/>
    <mergeCell ref="AG102:AM102"/>
    <mergeCell ref="AG92:AM92"/>
    <mergeCell ref="AG100:AM100"/>
    <mergeCell ref="AG95:AM95"/>
    <mergeCell ref="AG99:AM99"/>
    <mergeCell ref="AG101:AM101"/>
    <mergeCell ref="AG97:AM97"/>
    <mergeCell ref="AG104:AM104"/>
    <mergeCell ref="AG96:AM96"/>
    <mergeCell ref="AG98:AM98"/>
    <mergeCell ref="AM87:AN87"/>
    <mergeCell ref="AM89:AP89"/>
    <mergeCell ref="AM90:AP90"/>
    <mergeCell ref="AN104:AP104"/>
    <mergeCell ref="AN103:AP103"/>
    <mergeCell ref="AN97:AP97"/>
    <mergeCell ref="AN92:AP92"/>
    <mergeCell ref="AN102:AP102"/>
    <mergeCell ref="AN101:AP101"/>
    <mergeCell ref="AN96:AP96"/>
    <mergeCell ref="AN100:AP100"/>
    <mergeCell ref="AN98:AP98"/>
    <mergeCell ref="AN99:AP99"/>
    <mergeCell ref="AN95:AP95"/>
    <mergeCell ref="AS89:AT91"/>
    <mergeCell ref="AN105:AP105"/>
    <mergeCell ref="AG105:AM105"/>
    <mergeCell ref="AN106:AP106"/>
    <mergeCell ref="AG106:AM106"/>
    <mergeCell ref="AN107:AP107"/>
    <mergeCell ref="AG107:AM107"/>
    <mergeCell ref="AG94:AM94"/>
    <mergeCell ref="AN94:AP94"/>
  </mergeCells>
  <hyperlinks>
    <hyperlink ref="A95" location="'001 - SO 01 Gymnázium - n...'!C2" display="/"/>
    <hyperlink ref="A96" location="'002 - SO 01 Gymnázium - p...'!C2" display="/"/>
    <hyperlink ref="A97" location="'003 - SO 01 Gymnázium - z...'!C2" display="/"/>
    <hyperlink ref="A98" location="'004 - SO 01 Gymnázium - s...'!C2" display="/"/>
    <hyperlink ref="A99" location="'011 - SO 01 Gymnázium - EPS'!C2" display="/"/>
    <hyperlink ref="A100" location="'012 - SO 01 Gymnázium - LAN'!C2" display="/"/>
    <hyperlink ref="A101" location="'013 - SO 01 Gymnázium - S...'!C2" display="/"/>
    <hyperlink ref="A102" location="'014 - SO 01 Gymnázium - VZT'!C2" display="/"/>
    <hyperlink ref="A103" location="'015 - Gymnazium a SOŠ Pla...'!C2" display="/"/>
    <hyperlink ref="A104" location="'016 - SO 01 Gymnázium - ZTI'!C2" display="/"/>
    <hyperlink ref="A105" location="'017 - SO 01 Gymnázium - L...'!C2" display="/"/>
    <hyperlink ref="A106" location="'018 - SO 01 Gymnázium - E...'!C2" display="/"/>
    <hyperlink ref="A107" location="'540 - Vedlejší a ostatn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110</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2696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ROUND(J126,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ROUND((SUM(BE126:BE206)),  2)</f>
        <v>0</v>
      </c>
      <c r="G33" s="39"/>
      <c r="H33" s="39"/>
      <c r="I33" s="156">
        <v>0.20999999999999999</v>
      </c>
      <c r="J33" s="155">
        <f>ROUND(((SUM(BE126:BE206))*I33),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ROUND((SUM(BF126:BF206)),  2)</f>
        <v>0</v>
      </c>
      <c r="G34" s="39"/>
      <c r="H34" s="39"/>
      <c r="I34" s="156">
        <v>0.12</v>
      </c>
      <c r="J34" s="155">
        <f>ROUND(((SUM(BF126:BF206))*I34),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ROUND((SUM(BG126:BG206)),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ROUND((SUM(BH126:BH206)),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ROUND((SUM(BI126:BI206)),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015 - Gymnazium a SOŠ Plasy - ÚT</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J126</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132</v>
      </c>
      <c r="E97" s="183"/>
      <c r="F97" s="183"/>
      <c r="G97" s="183"/>
      <c r="H97" s="183"/>
      <c r="I97" s="183"/>
      <c r="J97" s="184">
        <f>J127</f>
        <v>0</v>
      </c>
      <c r="K97" s="181"/>
      <c r="L97" s="185"/>
      <c r="S97" s="9"/>
      <c r="T97" s="9"/>
      <c r="U97" s="9"/>
      <c r="V97" s="9"/>
      <c r="W97" s="9"/>
      <c r="X97" s="9"/>
      <c r="Y97" s="9"/>
      <c r="Z97" s="9"/>
      <c r="AA97" s="9"/>
      <c r="AB97" s="9"/>
      <c r="AC97" s="9"/>
      <c r="AD97" s="9"/>
      <c r="AE97" s="9"/>
    </row>
    <row r="98" s="10" customFormat="1" ht="19.92" customHeight="1">
      <c r="A98" s="10"/>
      <c r="B98" s="186"/>
      <c r="C98" s="187"/>
      <c r="D98" s="188" t="s">
        <v>134</v>
      </c>
      <c r="E98" s="189"/>
      <c r="F98" s="189"/>
      <c r="G98" s="189"/>
      <c r="H98" s="189"/>
      <c r="I98" s="189"/>
      <c r="J98" s="190">
        <f>J128</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136</v>
      </c>
      <c r="E99" s="189"/>
      <c r="F99" s="189"/>
      <c r="G99" s="189"/>
      <c r="H99" s="189"/>
      <c r="I99" s="189"/>
      <c r="J99" s="190">
        <f>J131</f>
        <v>0</v>
      </c>
      <c r="K99" s="187"/>
      <c r="L99" s="191"/>
      <c r="S99" s="10"/>
      <c r="T99" s="10"/>
      <c r="U99" s="10"/>
      <c r="V99" s="10"/>
      <c r="W99" s="10"/>
      <c r="X99" s="10"/>
      <c r="Y99" s="10"/>
      <c r="Z99" s="10"/>
      <c r="AA99" s="10"/>
      <c r="AB99" s="10"/>
      <c r="AC99" s="10"/>
      <c r="AD99" s="10"/>
      <c r="AE99" s="10"/>
    </row>
    <row r="100" s="9" customFormat="1" ht="24.96" customHeight="1">
      <c r="A100" s="9"/>
      <c r="B100" s="180"/>
      <c r="C100" s="181"/>
      <c r="D100" s="182" t="s">
        <v>139</v>
      </c>
      <c r="E100" s="183"/>
      <c r="F100" s="183"/>
      <c r="G100" s="183"/>
      <c r="H100" s="183"/>
      <c r="I100" s="183"/>
      <c r="J100" s="184">
        <f>J134</f>
        <v>0</v>
      </c>
      <c r="K100" s="181"/>
      <c r="L100" s="185"/>
      <c r="S100" s="9"/>
      <c r="T100" s="9"/>
      <c r="U100" s="9"/>
      <c r="V100" s="9"/>
      <c r="W100" s="9"/>
      <c r="X100" s="9"/>
      <c r="Y100" s="9"/>
      <c r="Z100" s="9"/>
      <c r="AA100" s="9"/>
      <c r="AB100" s="9"/>
      <c r="AC100" s="9"/>
      <c r="AD100" s="9"/>
      <c r="AE100" s="9"/>
    </row>
    <row r="101" s="10" customFormat="1" ht="19.92" customHeight="1">
      <c r="A101" s="10"/>
      <c r="B101" s="186"/>
      <c r="C101" s="187"/>
      <c r="D101" s="188" t="s">
        <v>2697</v>
      </c>
      <c r="E101" s="189"/>
      <c r="F101" s="189"/>
      <c r="G101" s="189"/>
      <c r="H101" s="189"/>
      <c r="I101" s="189"/>
      <c r="J101" s="190">
        <f>J135</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2698</v>
      </c>
      <c r="E102" s="189"/>
      <c r="F102" s="189"/>
      <c r="G102" s="189"/>
      <c r="H102" s="189"/>
      <c r="I102" s="189"/>
      <c r="J102" s="190">
        <f>J140</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2699</v>
      </c>
      <c r="E103" s="189"/>
      <c r="F103" s="189"/>
      <c r="G103" s="189"/>
      <c r="H103" s="189"/>
      <c r="I103" s="189"/>
      <c r="J103" s="190">
        <f>J151</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2700</v>
      </c>
      <c r="E104" s="189"/>
      <c r="F104" s="189"/>
      <c r="G104" s="189"/>
      <c r="H104" s="189"/>
      <c r="I104" s="189"/>
      <c r="J104" s="190">
        <f>J164</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151</v>
      </c>
      <c r="E105" s="189"/>
      <c r="F105" s="189"/>
      <c r="G105" s="189"/>
      <c r="H105" s="189"/>
      <c r="I105" s="189"/>
      <c r="J105" s="190">
        <f>J197</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2701</v>
      </c>
      <c r="E106" s="183"/>
      <c r="F106" s="183"/>
      <c r="G106" s="183"/>
      <c r="H106" s="183"/>
      <c r="I106" s="183"/>
      <c r="J106" s="184">
        <f>J200</f>
        <v>0</v>
      </c>
      <c r="K106" s="181"/>
      <c r="L106" s="185"/>
      <c r="S106" s="9"/>
      <c r="T106" s="9"/>
      <c r="U106" s="9"/>
      <c r="V106" s="9"/>
      <c r="W106" s="9"/>
      <c r="X106" s="9"/>
      <c r="Y106" s="9"/>
      <c r="Z106" s="9"/>
      <c r="AA106" s="9"/>
      <c r="AB106" s="9"/>
      <c r="AC106" s="9"/>
      <c r="AD106" s="9"/>
      <c r="AE106" s="9"/>
    </row>
    <row r="107" s="2" customFormat="1" ht="21.84"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67"/>
      <c r="C108" s="68"/>
      <c r="D108" s="68"/>
      <c r="E108" s="68"/>
      <c r="F108" s="68"/>
      <c r="G108" s="68"/>
      <c r="H108" s="68"/>
      <c r="I108" s="68"/>
      <c r="J108" s="68"/>
      <c r="K108" s="68"/>
      <c r="L108" s="64"/>
      <c r="S108" s="39"/>
      <c r="T108" s="39"/>
      <c r="U108" s="39"/>
      <c r="V108" s="39"/>
      <c r="W108" s="39"/>
      <c r="X108" s="39"/>
      <c r="Y108" s="39"/>
      <c r="Z108" s="39"/>
      <c r="AA108" s="39"/>
      <c r="AB108" s="39"/>
      <c r="AC108" s="39"/>
      <c r="AD108" s="39"/>
      <c r="AE108" s="39"/>
    </row>
    <row r="112" s="2" customFormat="1" ht="6.96" customHeight="1">
      <c r="A112" s="39"/>
      <c r="B112" s="69"/>
      <c r="C112" s="70"/>
      <c r="D112" s="70"/>
      <c r="E112" s="70"/>
      <c r="F112" s="70"/>
      <c r="G112" s="70"/>
      <c r="H112" s="70"/>
      <c r="I112" s="70"/>
      <c r="J112" s="70"/>
      <c r="K112" s="70"/>
      <c r="L112" s="64"/>
      <c r="S112" s="39"/>
      <c r="T112" s="39"/>
      <c r="U112" s="39"/>
      <c r="V112" s="39"/>
      <c r="W112" s="39"/>
      <c r="X112" s="39"/>
      <c r="Y112" s="39"/>
      <c r="Z112" s="39"/>
      <c r="AA112" s="39"/>
      <c r="AB112" s="39"/>
      <c r="AC112" s="39"/>
      <c r="AD112" s="39"/>
      <c r="AE112" s="39"/>
    </row>
    <row r="113" s="2" customFormat="1" ht="24.96" customHeight="1">
      <c r="A113" s="39"/>
      <c r="B113" s="40"/>
      <c r="C113" s="24" t="s">
        <v>153</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16</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6.5" customHeight="1">
      <c r="A116" s="39"/>
      <c r="B116" s="40"/>
      <c r="C116" s="41"/>
      <c r="D116" s="41"/>
      <c r="E116" s="175" t="str">
        <f>E7</f>
        <v>Gymnázium Plasy - nástavba pavilonu č.1</v>
      </c>
      <c r="F116" s="33"/>
      <c r="G116" s="33"/>
      <c r="H116" s="33"/>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125</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77" t="str">
        <f>E9</f>
        <v>015 - Gymnazium a SOŠ Plasy - ÚT</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20</v>
      </c>
      <c r="D120" s="41"/>
      <c r="E120" s="41"/>
      <c r="F120" s="28" t="str">
        <f>F12</f>
        <v xml:space="preserve"> </v>
      </c>
      <c r="G120" s="41"/>
      <c r="H120" s="41"/>
      <c r="I120" s="33" t="s">
        <v>22</v>
      </c>
      <c r="J120" s="80" t="str">
        <f>IF(J12="","",J12)</f>
        <v>17. 3. 2025</v>
      </c>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5.15" customHeight="1">
      <c r="A122" s="39"/>
      <c r="B122" s="40"/>
      <c r="C122" s="33" t="s">
        <v>24</v>
      </c>
      <c r="D122" s="41"/>
      <c r="E122" s="41"/>
      <c r="F122" s="28" t="str">
        <f>E15</f>
        <v>Gymnázium a Střední odborná škola, Plasy</v>
      </c>
      <c r="G122" s="41"/>
      <c r="H122" s="41"/>
      <c r="I122" s="33" t="s">
        <v>30</v>
      </c>
      <c r="J122" s="37" t="str">
        <f>E21</f>
        <v>VKV projekt s.r.o.</v>
      </c>
      <c r="K122" s="41"/>
      <c r="L122" s="64"/>
      <c r="S122" s="39"/>
      <c r="T122" s="39"/>
      <c r="U122" s="39"/>
      <c r="V122" s="39"/>
      <c r="W122" s="39"/>
      <c r="X122" s="39"/>
      <c r="Y122" s="39"/>
      <c r="Z122" s="39"/>
      <c r="AA122" s="39"/>
      <c r="AB122" s="39"/>
      <c r="AC122" s="39"/>
      <c r="AD122" s="39"/>
      <c r="AE122" s="39"/>
    </row>
    <row r="123" s="2" customFormat="1" ht="15.15" customHeight="1">
      <c r="A123" s="39"/>
      <c r="B123" s="40"/>
      <c r="C123" s="33" t="s">
        <v>28</v>
      </c>
      <c r="D123" s="41"/>
      <c r="E123" s="41"/>
      <c r="F123" s="28" t="str">
        <f>IF(E18="","",E18)</f>
        <v>Vyplň údaj</v>
      </c>
      <c r="G123" s="41"/>
      <c r="H123" s="41"/>
      <c r="I123" s="33" t="s">
        <v>33</v>
      </c>
      <c r="J123" s="37" t="str">
        <f>E24</f>
        <v xml:space="preserve"> </v>
      </c>
      <c r="K123" s="41"/>
      <c r="L123" s="64"/>
      <c r="S123" s="39"/>
      <c r="T123" s="39"/>
      <c r="U123" s="39"/>
      <c r="V123" s="39"/>
      <c r="W123" s="39"/>
      <c r="X123" s="39"/>
      <c r="Y123" s="39"/>
      <c r="Z123" s="39"/>
      <c r="AA123" s="39"/>
      <c r="AB123" s="39"/>
      <c r="AC123" s="39"/>
      <c r="AD123" s="39"/>
      <c r="AE123" s="39"/>
    </row>
    <row r="124" s="2" customFormat="1" ht="10.32"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11" customFormat="1" ht="29.28" customHeight="1">
      <c r="A125" s="192"/>
      <c r="B125" s="193"/>
      <c r="C125" s="194" t="s">
        <v>154</v>
      </c>
      <c r="D125" s="195" t="s">
        <v>61</v>
      </c>
      <c r="E125" s="195" t="s">
        <v>57</v>
      </c>
      <c r="F125" s="195" t="s">
        <v>58</v>
      </c>
      <c r="G125" s="195" t="s">
        <v>155</v>
      </c>
      <c r="H125" s="195" t="s">
        <v>156</v>
      </c>
      <c r="I125" s="195" t="s">
        <v>157</v>
      </c>
      <c r="J125" s="195" t="s">
        <v>129</v>
      </c>
      <c r="K125" s="196" t="s">
        <v>158</v>
      </c>
      <c r="L125" s="197"/>
      <c r="M125" s="101" t="s">
        <v>1</v>
      </c>
      <c r="N125" s="102" t="s">
        <v>40</v>
      </c>
      <c r="O125" s="102" t="s">
        <v>159</v>
      </c>
      <c r="P125" s="102" t="s">
        <v>160</v>
      </c>
      <c r="Q125" s="102" t="s">
        <v>161</v>
      </c>
      <c r="R125" s="102" t="s">
        <v>162</v>
      </c>
      <c r="S125" s="102" t="s">
        <v>163</v>
      </c>
      <c r="T125" s="103" t="s">
        <v>164</v>
      </c>
      <c r="U125" s="192"/>
      <c r="V125" s="192"/>
      <c r="W125" s="192"/>
      <c r="X125" s="192"/>
      <c r="Y125" s="192"/>
      <c r="Z125" s="192"/>
      <c r="AA125" s="192"/>
      <c r="AB125" s="192"/>
      <c r="AC125" s="192"/>
      <c r="AD125" s="192"/>
      <c r="AE125" s="192"/>
    </row>
    <row r="126" s="2" customFormat="1" ht="22.8" customHeight="1">
      <c r="A126" s="39"/>
      <c r="B126" s="40"/>
      <c r="C126" s="108" t="s">
        <v>165</v>
      </c>
      <c r="D126" s="41"/>
      <c r="E126" s="41"/>
      <c r="F126" s="41"/>
      <c r="G126" s="41"/>
      <c r="H126" s="41"/>
      <c r="I126" s="41"/>
      <c r="J126" s="198">
        <f>BK126</f>
        <v>0</v>
      </c>
      <c r="K126" s="41"/>
      <c r="L126" s="45"/>
      <c r="M126" s="104"/>
      <c r="N126" s="199"/>
      <c r="O126" s="105"/>
      <c r="P126" s="200">
        <f>P127+P134+P200</f>
        <v>0</v>
      </c>
      <c r="Q126" s="105"/>
      <c r="R126" s="200">
        <f>R127+R134+R200</f>
        <v>0</v>
      </c>
      <c r="S126" s="105"/>
      <c r="T126" s="201">
        <f>T127+T134+T200</f>
        <v>0</v>
      </c>
      <c r="U126" s="39"/>
      <c r="V126" s="39"/>
      <c r="W126" s="39"/>
      <c r="X126" s="39"/>
      <c r="Y126" s="39"/>
      <c r="Z126" s="39"/>
      <c r="AA126" s="39"/>
      <c r="AB126" s="39"/>
      <c r="AC126" s="39"/>
      <c r="AD126" s="39"/>
      <c r="AE126" s="39"/>
      <c r="AT126" s="18" t="s">
        <v>75</v>
      </c>
      <c r="AU126" s="18" t="s">
        <v>131</v>
      </c>
      <c r="BK126" s="202">
        <f>BK127+BK134+BK200</f>
        <v>0</v>
      </c>
    </row>
    <row r="127" s="12" customFormat="1" ht="25.92" customHeight="1">
      <c r="A127" s="12"/>
      <c r="B127" s="203"/>
      <c r="C127" s="204"/>
      <c r="D127" s="205" t="s">
        <v>75</v>
      </c>
      <c r="E127" s="206" t="s">
        <v>166</v>
      </c>
      <c r="F127" s="206" t="s">
        <v>167</v>
      </c>
      <c r="G127" s="204"/>
      <c r="H127" s="204"/>
      <c r="I127" s="207"/>
      <c r="J127" s="208">
        <f>BK127</f>
        <v>0</v>
      </c>
      <c r="K127" s="204"/>
      <c r="L127" s="209"/>
      <c r="M127" s="210"/>
      <c r="N127" s="211"/>
      <c r="O127" s="211"/>
      <c r="P127" s="212">
        <f>P128+P131</f>
        <v>0</v>
      </c>
      <c r="Q127" s="211"/>
      <c r="R127" s="212">
        <f>R128+R131</f>
        <v>0</v>
      </c>
      <c r="S127" s="211"/>
      <c r="T127" s="213">
        <f>T128+T131</f>
        <v>0</v>
      </c>
      <c r="U127" s="12"/>
      <c r="V127" s="12"/>
      <c r="W127" s="12"/>
      <c r="X127" s="12"/>
      <c r="Y127" s="12"/>
      <c r="Z127" s="12"/>
      <c r="AA127" s="12"/>
      <c r="AB127" s="12"/>
      <c r="AC127" s="12"/>
      <c r="AD127" s="12"/>
      <c r="AE127" s="12"/>
      <c r="AR127" s="214" t="s">
        <v>84</v>
      </c>
      <c r="AT127" s="215" t="s">
        <v>75</v>
      </c>
      <c r="AU127" s="215" t="s">
        <v>76</v>
      </c>
      <c r="AY127" s="214" t="s">
        <v>168</v>
      </c>
      <c r="BK127" s="216">
        <f>BK128+BK131</f>
        <v>0</v>
      </c>
    </row>
    <row r="128" s="12" customFormat="1" ht="22.8" customHeight="1">
      <c r="A128" s="12"/>
      <c r="B128" s="203"/>
      <c r="C128" s="204"/>
      <c r="D128" s="205" t="s">
        <v>75</v>
      </c>
      <c r="E128" s="217" t="s">
        <v>176</v>
      </c>
      <c r="F128" s="217" t="s">
        <v>378</v>
      </c>
      <c r="G128" s="204"/>
      <c r="H128" s="204"/>
      <c r="I128" s="207"/>
      <c r="J128" s="218">
        <f>BK128</f>
        <v>0</v>
      </c>
      <c r="K128" s="204"/>
      <c r="L128" s="209"/>
      <c r="M128" s="210"/>
      <c r="N128" s="211"/>
      <c r="O128" s="211"/>
      <c r="P128" s="212">
        <f>SUM(P129:P130)</f>
        <v>0</v>
      </c>
      <c r="Q128" s="211"/>
      <c r="R128" s="212">
        <f>SUM(R129:R130)</f>
        <v>0</v>
      </c>
      <c r="S128" s="211"/>
      <c r="T128" s="213">
        <f>SUM(T129:T130)</f>
        <v>0</v>
      </c>
      <c r="U128" s="12"/>
      <c r="V128" s="12"/>
      <c r="W128" s="12"/>
      <c r="X128" s="12"/>
      <c r="Y128" s="12"/>
      <c r="Z128" s="12"/>
      <c r="AA128" s="12"/>
      <c r="AB128" s="12"/>
      <c r="AC128" s="12"/>
      <c r="AD128" s="12"/>
      <c r="AE128" s="12"/>
      <c r="AR128" s="214" t="s">
        <v>84</v>
      </c>
      <c r="AT128" s="215" t="s">
        <v>75</v>
      </c>
      <c r="AU128" s="215" t="s">
        <v>84</v>
      </c>
      <c r="AY128" s="214" t="s">
        <v>168</v>
      </c>
      <c r="BK128" s="216">
        <f>SUM(BK129:BK130)</f>
        <v>0</v>
      </c>
    </row>
    <row r="129" s="2" customFormat="1" ht="24.15" customHeight="1">
      <c r="A129" s="39"/>
      <c r="B129" s="40"/>
      <c r="C129" s="219" t="s">
        <v>440</v>
      </c>
      <c r="D129" s="219" t="s">
        <v>171</v>
      </c>
      <c r="E129" s="220" t="s">
        <v>2702</v>
      </c>
      <c r="F129" s="221" t="s">
        <v>2703</v>
      </c>
      <c r="G129" s="222" t="s">
        <v>251</v>
      </c>
      <c r="H129" s="223">
        <v>18</v>
      </c>
      <c r="I129" s="224"/>
      <c r="J129" s="225">
        <f>ROUND(I129*H129,2)</f>
        <v>0</v>
      </c>
      <c r="K129" s="221" t="s">
        <v>226</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176</v>
      </c>
      <c r="AT129" s="230" t="s">
        <v>171</v>
      </c>
      <c r="AU129" s="230" t="s">
        <v>86</v>
      </c>
      <c r="AY129" s="18" t="s">
        <v>168</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176</v>
      </c>
      <c r="BM129" s="230" t="s">
        <v>86</v>
      </c>
    </row>
    <row r="130" s="2" customFormat="1">
      <c r="A130" s="39"/>
      <c r="B130" s="40"/>
      <c r="C130" s="41"/>
      <c r="D130" s="232" t="s">
        <v>178</v>
      </c>
      <c r="E130" s="41"/>
      <c r="F130" s="233" t="s">
        <v>2703</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178</v>
      </c>
      <c r="AU130" s="18" t="s">
        <v>86</v>
      </c>
    </row>
    <row r="131" s="12" customFormat="1" ht="22.8" customHeight="1">
      <c r="A131" s="12"/>
      <c r="B131" s="203"/>
      <c r="C131" s="204"/>
      <c r="D131" s="205" t="s">
        <v>75</v>
      </c>
      <c r="E131" s="217" t="s">
        <v>230</v>
      </c>
      <c r="F131" s="217" t="s">
        <v>511</v>
      </c>
      <c r="G131" s="204"/>
      <c r="H131" s="204"/>
      <c r="I131" s="207"/>
      <c r="J131" s="218">
        <f>BK131</f>
        <v>0</v>
      </c>
      <c r="K131" s="204"/>
      <c r="L131" s="209"/>
      <c r="M131" s="210"/>
      <c r="N131" s="211"/>
      <c r="O131" s="211"/>
      <c r="P131" s="212">
        <f>SUM(P132:P133)</f>
        <v>0</v>
      </c>
      <c r="Q131" s="211"/>
      <c r="R131" s="212">
        <f>SUM(R132:R133)</f>
        <v>0</v>
      </c>
      <c r="S131" s="211"/>
      <c r="T131" s="213">
        <f>SUM(T132:T133)</f>
        <v>0</v>
      </c>
      <c r="U131" s="12"/>
      <c r="V131" s="12"/>
      <c r="W131" s="12"/>
      <c r="X131" s="12"/>
      <c r="Y131" s="12"/>
      <c r="Z131" s="12"/>
      <c r="AA131" s="12"/>
      <c r="AB131" s="12"/>
      <c r="AC131" s="12"/>
      <c r="AD131" s="12"/>
      <c r="AE131" s="12"/>
      <c r="AR131" s="214" t="s">
        <v>84</v>
      </c>
      <c r="AT131" s="215" t="s">
        <v>75</v>
      </c>
      <c r="AU131" s="215" t="s">
        <v>84</v>
      </c>
      <c r="AY131" s="214" t="s">
        <v>168</v>
      </c>
      <c r="BK131" s="216">
        <f>SUM(BK132:BK133)</f>
        <v>0</v>
      </c>
    </row>
    <row r="132" s="2" customFormat="1" ht="24.15" customHeight="1">
      <c r="A132" s="39"/>
      <c r="B132" s="40"/>
      <c r="C132" s="219" t="s">
        <v>399</v>
      </c>
      <c r="D132" s="219" t="s">
        <v>171</v>
      </c>
      <c r="E132" s="220" t="s">
        <v>2704</v>
      </c>
      <c r="F132" s="221" t="s">
        <v>2705</v>
      </c>
      <c r="G132" s="222" t="s">
        <v>251</v>
      </c>
      <c r="H132" s="223">
        <v>18</v>
      </c>
      <c r="I132" s="224"/>
      <c r="J132" s="225">
        <f>ROUND(I132*H132,2)</f>
        <v>0</v>
      </c>
      <c r="K132" s="221" t="s">
        <v>226</v>
      </c>
      <c r="L132" s="45"/>
      <c r="M132" s="226" t="s">
        <v>1</v>
      </c>
      <c r="N132" s="227" t="s">
        <v>41</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176</v>
      </c>
      <c r="AT132" s="230" t="s">
        <v>171</v>
      </c>
      <c r="AU132" s="230" t="s">
        <v>86</v>
      </c>
      <c r="AY132" s="18" t="s">
        <v>168</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176</v>
      </c>
      <c r="BM132" s="230" t="s">
        <v>176</v>
      </c>
    </row>
    <row r="133" s="2" customFormat="1">
      <c r="A133" s="39"/>
      <c r="B133" s="40"/>
      <c r="C133" s="41"/>
      <c r="D133" s="232" t="s">
        <v>178</v>
      </c>
      <c r="E133" s="41"/>
      <c r="F133" s="233" t="s">
        <v>2705</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178</v>
      </c>
      <c r="AU133" s="18" t="s">
        <v>86</v>
      </c>
    </row>
    <row r="134" s="12" customFormat="1" ht="25.92" customHeight="1">
      <c r="A134" s="12"/>
      <c r="B134" s="203"/>
      <c r="C134" s="204"/>
      <c r="D134" s="205" t="s">
        <v>75</v>
      </c>
      <c r="E134" s="206" t="s">
        <v>661</v>
      </c>
      <c r="F134" s="206" t="s">
        <v>662</v>
      </c>
      <c r="G134" s="204"/>
      <c r="H134" s="204"/>
      <c r="I134" s="207"/>
      <c r="J134" s="208">
        <f>BK134</f>
        <v>0</v>
      </c>
      <c r="K134" s="204"/>
      <c r="L134" s="209"/>
      <c r="M134" s="210"/>
      <c r="N134" s="211"/>
      <c r="O134" s="211"/>
      <c r="P134" s="212">
        <f>P135+P140+P151+P164+P197</f>
        <v>0</v>
      </c>
      <c r="Q134" s="211"/>
      <c r="R134" s="212">
        <f>R135+R140+R151+R164+R197</f>
        <v>0</v>
      </c>
      <c r="S134" s="211"/>
      <c r="T134" s="213">
        <f>T135+T140+T151+T164+T197</f>
        <v>0</v>
      </c>
      <c r="U134" s="12"/>
      <c r="V134" s="12"/>
      <c r="W134" s="12"/>
      <c r="X134" s="12"/>
      <c r="Y134" s="12"/>
      <c r="Z134" s="12"/>
      <c r="AA134" s="12"/>
      <c r="AB134" s="12"/>
      <c r="AC134" s="12"/>
      <c r="AD134" s="12"/>
      <c r="AE134" s="12"/>
      <c r="AR134" s="214" t="s">
        <v>86</v>
      </c>
      <c r="AT134" s="215" t="s">
        <v>75</v>
      </c>
      <c r="AU134" s="215" t="s">
        <v>76</v>
      </c>
      <c r="AY134" s="214" t="s">
        <v>168</v>
      </c>
      <c r="BK134" s="216">
        <f>BK135+BK140+BK151+BK164+BK197</f>
        <v>0</v>
      </c>
    </row>
    <row r="135" s="12" customFormat="1" ht="22.8" customHeight="1">
      <c r="A135" s="12"/>
      <c r="B135" s="203"/>
      <c r="C135" s="204"/>
      <c r="D135" s="205" t="s">
        <v>75</v>
      </c>
      <c r="E135" s="217" t="s">
        <v>2706</v>
      </c>
      <c r="F135" s="217" t="s">
        <v>2707</v>
      </c>
      <c r="G135" s="204"/>
      <c r="H135" s="204"/>
      <c r="I135" s="207"/>
      <c r="J135" s="218">
        <f>BK135</f>
        <v>0</v>
      </c>
      <c r="K135" s="204"/>
      <c r="L135" s="209"/>
      <c r="M135" s="210"/>
      <c r="N135" s="211"/>
      <c r="O135" s="211"/>
      <c r="P135" s="212">
        <f>SUM(P136:P139)</f>
        <v>0</v>
      </c>
      <c r="Q135" s="211"/>
      <c r="R135" s="212">
        <f>SUM(R136:R139)</f>
        <v>0</v>
      </c>
      <c r="S135" s="211"/>
      <c r="T135" s="213">
        <f>SUM(T136:T139)</f>
        <v>0</v>
      </c>
      <c r="U135" s="12"/>
      <c r="V135" s="12"/>
      <c r="W135" s="12"/>
      <c r="X135" s="12"/>
      <c r="Y135" s="12"/>
      <c r="Z135" s="12"/>
      <c r="AA135" s="12"/>
      <c r="AB135" s="12"/>
      <c r="AC135" s="12"/>
      <c r="AD135" s="12"/>
      <c r="AE135" s="12"/>
      <c r="AR135" s="214" t="s">
        <v>86</v>
      </c>
      <c r="AT135" s="215" t="s">
        <v>75</v>
      </c>
      <c r="AU135" s="215" t="s">
        <v>84</v>
      </c>
      <c r="AY135" s="214" t="s">
        <v>168</v>
      </c>
      <c r="BK135" s="216">
        <f>SUM(BK136:BK139)</f>
        <v>0</v>
      </c>
    </row>
    <row r="136" s="2" customFormat="1" ht="24.15" customHeight="1">
      <c r="A136" s="39"/>
      <c r="B136" s="40"/>
      <c r="C136" s="219" t="s">
        <v>324</v>
      </c>
      <c r="D136" s="219" t="s">
        <v>171</v>
      </c>
      <c r="E136" s="220" t="s">
        <v>2708</v>
      </c>
      <c r="F136" s="221" t="s">
        <v>2709</v>
      </c>
      <c r="G136" s="222" t="s">
        <v>251</v>
      </c>
      <c r="H136" s="223">
        <v>36</v>
      </c>
      <c r="I136" s="224"/>
      <c r="J136" s="225">
        <f>ROUND(I136*H136,2)</f>
        <v>0</v>
      </c>
      <c r="K136" s="221" t="s">
        <v>226</v>
      </c>
      <c r="L136" s="45"/>
      <c r="M136" s="226" t="s">
        <v>1</v>
      </c>
      <c r="N136" s="227" t="s">
        <v>41</v>
      </c>
      <c r="O136" s="92"/>
      <c r="P136" s="228">
        <f>O136*H136</f>
        <v>0</v>
      </c>
      <c r="Q136" s="228">
        <v>0</v>
      </c>
      <c r="R136" s="228">
        <f>Q136*H136</f>
        <v>0</v>
      </c>
      <c r="S136" s="228">
        <v>0</v>
      </c>
      <c r="T136" s="229">
        <f>S136*H136</f>
        <v>0</v>
      </c>
      <c r="U136" s="39"/>
      <c r="V136" s="39"/>
      <c r="W136" s="39"/>
      <c r="X136" s="39"/>
      <c r="Y136" s="39"/>
      <c r="Z136" s="39"/>
      <c r="AA136" s="39"/>
      <c r="AB136" s="39"/>
      <c r="AC136" s="39"/>
      <c r="AD136" s="39"/>
      <c r="AE136" s="39"/>
      <c r="AR136" s="230" t="s">
        <v>273</v>
      </c>
      <c r="AT136" s="230" t="s">
        <v>171</v>
      </c>
      <c r="AU136" s="230" t="s">
        <v>86</v>
      </c>
      <c r="AY136" s="18" t="s">
        <v>168</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273</v>
      </c>
      <c r="BM136" s="230" t="s">
        <v>210</v>
      </c>
    </row>
    <row r="137" s="2" customFormat="1">
      <c r="A137" s="39"/>
      <c r="B137" s="40"/>
      <c r="C137" s="41"/>
      <c r="D137" s="232" t="s">
        <v>178</v>
      </c>
      <c r="E137" s="41"/>
      <c r="F137" s="233" t="s">
        <v>2709</v>
      </c>
      <c r="G137" s="41"/>
      <c r="H137" s="41"/>
      <c r="I137" s="234"/>
      <c r="J137" s="41"/>
      <c r="K137" s="41"/>
      <c r="L137" s="45"/>
      <c r="M137" s="235"/>
      <c r="N137" s="236"/>
      <c r="O137" s="92"/>
      <c r="P137" s="92"/>
      <c r="Q137" s="92"/>
      <c r="R137" s="92"/>
      <c r="S137" s="92"/>
      <c r="T137" s="93"/>
      <c r="U137" s="39"/>
      <c r="V137" s="39"/>
      <c r="W137" s="39"/>
      <c r="X137" s="39"/>
      <c r="Y137" s="39"/>
      <c r="Z137" s="39"/>
      <c r="AA137" s="39"/>
      <c r="AB137" s="39"/>
      <c r="AC137" s="39"/>
      <c r="AD137" s="39"/>
      <c r="AE137" s="39"/>
      <c r="AT137" s="18" t="s">
        <v>178</v>
      </c>
      <c r="AU137" s="18" t="s">
        <v>86</v>
      </c>
    </row>
    <row r="138" s="2" customFormat="1" ht="24.15" customHeight="1">
      <c r="A138" s="39"/>
      <c r="B138" s="40"/>
      <c r="C138" s="219" t="s">
        <v>339</v>
      </c>
      <c r="D138" s="219" t="s">
        <v>171</v>
      </c>
      <c r="E138" s="220" t="s">
        <v>2710</v>
      </c>
      <c r="F138" s="221" t="s">
        <v>2711</v>
      </c>
      <c r="G138" s="222" t="s">
        <v>1081</v>
      </c>
      <c r="H138" s="291"/>
      <c r="I138" s="224"/>
      <c r="J138" s="225">
        <f>ROUND(I138*H138,2)</f>
        <v>0</v>
      </c>
      <c r="K138" s="221" t="s">
        <v>226</v>
      </c>
      <c r="L138" s="45"/>
      <c r="M138" s="226" t="s">
        <v>1</v>
      </c>
      <c r="N138" s="227"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273</v>
      </c>
      <c r="AT138" s="230" t="s">
        <v>171</v>
      </c>
      <c r="AU138" s="230" t="s">
        <v>86</v>
      </c>
      <c r="AY138" s="18" t="s">
        <v>168</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273</v>
      </c>
      <c r="BM138" s="230" t="s">
        <v>223</v>
      </c>
    </row>
    <row r="139" s="2" customFormat="1">
      <c r="A139" s="39"/>
      <c r="B139" s="40"/>
      <c r="C139" s="41"/>
      <c r="D139" s="232" t="s">
        <v>178</v>
      </c>
      <c r="E139" s="41"/>
      <c r="F139" s="233" t="s">
        <v>2711</v>
      </c>
      <c r="G139" s="41"/>
      <c r="H139" s="41"/>
      <c r="I139" s="234"/>
      <c r="J139" s="41"/>
      <c r="K139" s="41"/>
      <c r="L139" s="45"/>
      <c r="M139" s="235"/>
      <c r="N139" s="236"/>
      <c r="O139" s="92"/>
      <c r="P139" s="92"/>
      <c r="Q139" s="92"/>
      <c r="R139" s="92"/>
      <c r="S139" s="92"/>
      <c r="T139" s="93"/>
      <c r="U139" s="39"/>
      <c r="V139" s="39"/>
      <c r="W139" s="39"/>
      <c r="X139" s="39"/>
      <c r="Y139" s="39"/>
      <c r="Z139" s="39"/>
      <c r="AA139" s="39"/>
      <c r="AB139" s="39"/>
      <c r="AC139" s="39"/>
      <c r="AD139" s="39"/>
      <c r="AE139" s="39"/>
      <c r="AT139" s="18" t="s">
        <v>178</v>
      </c>
      <c r="AU139" s="18" t="s">
        <v>86</v>
      </c>
    </row>
    <row r="140" s="12" customFormat="1" ht="22.8" customHeight="1">
      <c r="A140" s="12"/>
      <c r="B140" s="203"/>
      <c r="C140" s="204"/>
      <c r="D140" s="205" t="s">
        <v>75</v>
      </c>
      <c r="E140" s="217" t="s">
        <v>2712</v>
      </c>
      <c r="F140" s="217" t="s">
        <v>2713</v>
      </c>
      <c r="G140" s="204"/>
      <c r="H140" s="204"/>
      <c r="I140" s="207"/>
      <c r="J140" s="218">
        <f>BK140</f>
        <v>0</v>
      </c>
      <c r="K140" s="204"/>
      <c r="L140" s="209"/>
      <c r="M140" s="210"/>
      <c r="N140" s="211"/>
      <c r="O140" s="211"/>
      <c r="P140" s="212">
        <f>SUM(P141:P150)</f>
        <v>0</v>
      </c>
      <c r="Q140" s="211"/>
      <c r="R140" s="212">
        <f>SUM(R141:R150)</f>
        <v>0</v>
      </c>
      <c r="S140" s="211"/>
      <c r="T140" s="213">
        <f>SUM(T141:T150)</f>
        <v>0</v>
      </c>
      <c r="U140" s="12"/>
      <c r="V140" s="12"/>
      <c r="W140" s="12"/>
      <c r="X140" s="12"/>
      <c r="Y140" s="12"/>
      <c r="Z140" s="12"/>
      <c r="AA140" s="12"/>
      <c r="AB140" s="12"/>
      <c r="AC140" s="12"/>
      <c r="AD140" s="12"/>
      <c r="AE140" s="12"/>
      <c r="AR140" s="214" t="s">
        <v>86</v>
      </c>
      <c r="AT140" s="215" t="s">
        <v>75</v>
      </c>
      <c r="AU140" s="215" t="s">
        <v>84</v>
      </c>
      <c r="AY140" s="214" t="s">
        <v>168</v>
      </c>
      <c r="BK140" s="216">
        <f>SUM(BK141:BK150)</f>
        <v>0</v>
      </c>
    </row>
    <row r="141" s="2" customFormat="1" ht="24.15" customHeight="1">
      <c r="A141" s="39"/>
      <c r="B141" s="40"/>
      <c r="C141" s="219" t="s">
        <v>347</v>
      </c>
      <c r="D141" s="219" t="s">
        <v>171</v>
      </c>
      <c r="E141" s="220" t="s">
        <v>2714</v>
      </c>
      <c r="F141" s="221" t="s">
        <v>2715</v>
      </c>
      <c r="G141" s="222" t="s">
        <v>213</v>
      </c>
      <c r="H141" s="223">
        <v>225</v>
      </c>
      <c r="I141" s="224"/>
      <c r="J141" s="225">
        <f>ROUND(I141*H141,2)</f>
        <v>0</v>
      </c>
      <c r="K141" s="221" t="s">
        <v>226</v>
      </c>
      <c r="L141" s="45"/>
      <c r="M141" s="226" t="s">
        <v>1</v>
      </c>
      <c r="N141" s="227" t="s">
        <v>41</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273</v>
      </c>
      <c r="AT141" s="230" t="s">
        <v>171</v>
      </c>
      <c r="AU141" s="230" t="s">
        <v>86</v>
      </c>
      <c r="AY141" s="18" t="s">
        <v>168</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273</v>
      </c>
      <c r="BM141" s="230" t="s">
        <v>237</v>
      </c>
    </row>
    <row r="142" s="2" customFormat="1">
      <c r="A142" s="39"/>
      <c r="B142" s="40"/>
      <c r="C142" s="41"/>
      <c r="D142" s="232" t="s">
        <v>178</v>
      </c>
      <c r="E142" s="41"/>
      <c r="F142" s="233" t="s">
        <v>2715</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178</v>
      </c>
      <c r="AU142" s="18" t="s">
        <v>86</v>
      </c>
    </row>
    <row r="143" s="2" customFormat="1" ht="33" customHeight="1">
      <c r="A143" s="39"/>
      <c r="B143" s="40"/>
      <c r="C143" s="219" t="s">
        <v>279</v>
      </c>
      <c r="D143" s="219" t="s">
        <v>171</v>
      </c>
      <c r="E143" s="220" t="s">
        <v>2716</v>
      </c>
      <c r="F143" s="221" t="s">
        <v>2717</v>
      </c>
      <c r="G143" s="222" t="s">
        <v>251</v>
      </c>
      <c r="H143" s="223">
        <v>62</v>
      </c>
      <c r="I143" s="224"/>
      <c r="J143" s="225">
        <f>ROUND(I143*H143,2)</f>
        <v>0</v>
      </c>
      <c r="K143" s="221" t="s">
        <v>226</v>
      </c>
      <c r="L143" s="45"/>
      <c r="M143" s="226" t="s">
        <v>1</v>
      </c>
      <c r="N143" s="227" t="s">
        <v>41</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273</v>
      </c>
      <c r="AT143" s="230" t="s">
        <v>171</v>
      </c>
      <c r="AU143" s="230" t="s">
        <v>86</v>
      </c>
      <c r="AY143" s="18" t="s">
        <v>168</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273</v>
      </c>
      <c r="BM143" s="230" t="s">
        <v>8</v>
      </c>
    </row>
    <row r="144" s="2" customFormat="1">
      <c r="A144" s="39"/>
      <c r="B144" s="40"/>
      <c r="C144" s="41"/>
      <c r="D144" s="232" t="s">
        <v>178</v>
      </c>
      <c r="E144" s="41"/>
      <c r="F144" s="233" t="s">
        <v>2717</v>
      </c>
      <c r="G144" s="41"/>
      <c r="H144" s="41"/>
      <c r="I144" s="234"/>
      <c r="J144" s="41"/>
      <c r="K144" s="41"/>
      <c r="L144" s="45"/>
      <c r="M144" s="235"/>
      <c r="N144" s="236"/>
      <c r="O144" s="92"/>
      <c r="P144" s="92"/>
      <c r="Q144" s="92"/>
      <c r="R144" s="92"/>
      <c r="S144" s="92"/>
      <c r="T144" s="93"/>
      <c r="U144" s="39"/>
      <c r="V144" s="39"/>
      <c r="W144" s="39"/>
      <c r="X144" s="39"/>
      <c r="Y144" s="39"/>
      <c r="Z144" s="39"/>
      <c r="AA144" s="39"/>
      <c r="AB144" s="39"/>
      <c r="AC144" s="39"/>
      <c r="AD144" s="39"/>
      <c r="AE144" s="39"/>
      <c r="AT144" s="18" t="s">
        <v>178</v>
      </c>
      <c r="AU144" s="18" t="s">
        <v>86</v>
      </c>
    </row>
    <row r="145" s="2" customFormat="1" ht="21.75" customHeight="1">
      <c r="A145" s="39"/>
      <c r="B145" s="40"/>
      <c r="C145" s="219" t="s">
        <v>230</v>
      </c>
      <c r="D145" s="219" t="s">
        <v>171</v>
      </c>
      <c r="E145" s="220" t="s">
        <v>2718</v>
      </c>
      <c r="F145" s="221" t="s">
        <v>2719</v>
      </c>
      <c r="G145" s="222" t="s">
        <v>213</v>
      </c>
      <c r="H145" s="223">
        <v>225</v>
      </c>
      <c r="I145" s="224"/>
      <c r="J145" s="225">
        <f>ROUND(I145*H145,2)</f>
        <v>0</v>
      </c>
      <c r="K145" s="221" t="s">
        <v>226</v>
      </c>
      <c r="L145" s="45"/>
      <c r="M145" s="226" t="s">
        <v>1</v>
      </c>
      <c r="N145" s="227" t="s">
        <v>41</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273</v>
      </c>
      <c r="AT145" s="230" t="s">
        <v>171</v>
      </c>
      <c r="AU145" s="230" t="s">
        <v>86</v>
      </c>
      <c r="AY145" s="18" t="s">
        <v>168</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273</v>
      </c>
      <c r="BM145" s="230" t="s">
        <v>261</v>
      </c>
    </row>
    <row r="146" s="2" customFormat="1">
      <c r="A146" s="39"/>
      <c r="B146" s="40"/>
      <c r="C146" s="41"/>
      <c r="D146" s="232" t="s">
        <v>178</v>
      </c>
      <c r="E146" s="41"/>
      <c r="F146" s="233" t="s">
        <v>2719</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178</v>
      </c>
      <c r="AU146" s="18" t="s">
        <v>86</v>
      </c>
    </row>
    <row r="147" s="2" customFormat="1" ht="24.15" customHeight="1">
      <c r="A147" s="39"/>
      <c r="B147" s="40"/>
      <c r="C147" s="219" t="s">
        <v>210</v>
      </c>
      <c r="D147" s="219" t="s">
        <v>171</v>
      </c>
      <c r="E147" s="220" t="s">
        <v>2720</v>
      </c>
      <c r="F147" s="221" t="s">
        <v>2721</v>
      </c>
      <c r="G147" s="222" t="s">
        <v>251</v>
      </c>
      <c r="H147" s="223">
        <v>36</v>
      </c>
      <c r="I147" s="224"/>
      <c r="J147" s="225">
        <f>ROUND(I147*H147,2)</f>
        <v>0</v>
      </c>
      <c r="K147" s="221" t="s">
        <v>226</v>
      </c>
      <c r="L147" s="45"/>
      <c r="M147" s="226" t="s">
        <v>1</v>
      </c>
      <c r="N147" s="227" t="s">
        <v>41</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273</v>
      </c>
      <c r="AT147" s="230" t="s">
        <v>171</v>
      </c>
      <c r="AU147" s="230" t="s">
        <v>86</v>
      </c>
      <c r="AY147" s="18" t="s">
        <v>168</v>
      </c>
      <c r="BE147" s="231">
        <f>IF(N147="základní",J147,0)</f>
        <v>0</v>
      </c>
      <c r="BF147" s="231">
        <f>IF(N147="snížená",J147,0)</f>
        <v>0</v>
      </c>
      <c r="BG147" s="231">
        <f>IF(N147="zákl. přenesená",J147,0)</f>
        <v>0</v>
      </c>
      <c r="BH147" s="231">
        <f>IF(N147="sníž. přenesená",J147,0)</f>
        <v>0</v>
      </c>
      <c r="BI147" s="231">
        <f>IF(N147="nulová",J147,0)</f>
        <v>0</v>
      </c>
      <c r="BJ147" s="18" t="s">
        <v>84</v>
      </c>
      <c r="BK147" s="231">
        <f>ROUND(I147*H147,2)</f>
        <v>0</v>
      </c>
      <c r="BL147" s="18" t="s">
        <v>273</v>
      </c>
      <c r="BM147" s="230" t="s">
        <v>273</v>
      </c>
    </row>
    <row r="148" s="2" customFormat="1">
      <c r="A148" s="39"/>
      <c r="B148" s="40"/>
      <c r="C148" s="41"/>
      <c r="D148" s="232" t="s">
        <v>178</v>
      </c>
      <c r="E148" s="41"/>
      <c r="F148" s="233" t="s">
        <v>2721</v>
      </c>
      <c r="G148" s="41"/>
      <c r="H148" s="41"/>
      <c r="I148" s="234"/>
      <c r="J148" s="41"/>
      <c r="K148" s="41"/>
      <c r="L148" s="45"/>
      <c r="M148" s="235"/>
      <c r="N148" s="236"/>
      <c r="O148" s="92"/>
      <c r="P148" s="92"/>
      <c r="Q148" s="92"/>
      <c r="R148" s="92"/>
      <c r="S148" s="92"/>
      <c r="T148" s="93"/>
      <c r="U148" s="39"/>
      <c r="V148" s="39"/>
      <c r="W148" s="39"/>
      <c r="X148" s="39"/>
      <c r="Y148" s="39"/>
      <c r="Z148" s="39"/>
      <c r="AA148" s="39"/>
      <c r="AB148" s="39"/>
      <c r="AC148" s="39"/>
      <c r="AD148" s="39"/>
      <c r="AE148" s="39"/>
      <c r="AT148" s="18" t="s">
        <v>178</v>
      </c>
      <c r="AU148" s="18" t="s">
        <v>86</v>
      </c>
    </row>
    <row r="149" s="2" customFormat="1" ht="24.15" customHeight="1">
      <c r="A149" s="39"/>
      <c r="B149" s="40"/>
      <c r="C149" s="219" t="s">
        <v>285</v>
      </c>
      <c r="D149" s="219" t="s">
        <v>171</v>
      </c>
      <c r="E149" s="220" t="s">
        <v>2722</v>
      </c>
      <c r="F149" s="221" t="s">
        <v>2723</v>
      </c>
      <c r="G149" s="222" t="s">
        <v>1081</v>
      </c>
      <c r="H149" s="291"/>
      <c r="I149" s="224"/>
      <c r="J149" s="225">
        <f>ROUND(I149*H149,2)</f>
        <v>0</v>
      </c>
      <c r="K149" s="221" t="s">
        <v>226</v>
      </c>
      <c r="L149" s="45"/>
      <c r="M149" s="226" t="s">
        <v>1</v>
      </c>
      <c r="N149" s="227" t="s">
        <v>41</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273</v>
      </c>
      <c r="AT149" s="230" t="s">
        <v>171</v>
      </c>
      <c r="AU149" s="230" t="s">
        <v>86</v>
      </c>
      <c r="AY149" s="18" t="s">
        <v>168</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273</v>
      </c>
      <c r="BM149" s="230" t="s">
        <v>285</v>
      </c>
    </row>
    <row r="150" s="2" customFormat="1">
      <c r="A150" s="39"/>
      <c r="B150" s="40"/>
      <c r="C150" s="41"/>
      <c r="D150" s="232" t="s">
        <v>178</v>
      </c>
      <c r="E150" s="41"/>
      <c r="F150" s="233" t="s">
        <v>2723</v>
      </c>
      <c r="G150" s="41"/>
      <c r="H150" s="41"/>
      <c r="I150" s="234"/>
      <c r="J150" s="41"/>
      <c r="K150" s="41"/>
      <c r="L150" s="45"/>
      <c r="M150" s="235"/>
      <c r="N150" s="236"/>
      <c r="O150" s="92"/>
      <c r="P150" s="92"/>
      <c r="Q150" s="92"/>
      <c r="R150" s="92"/>
      <c r="S150" s="92"/>
      <c r="T150" s="93"/>
      <c r="U150" s="39"/>
      <c r="V150" s="39"/>
      <c r="W150" s="39"/>
      <c r="X150" s="39"/>
      <c r="Y150" s="39"/>
      <c r="Z150" s="39"/>
      <c r="AA150" s="39"/>
      <c r="AB150" s="39"/>
      <c r="AC150" s="39"/>
      <c r="AD150" s="39"/>
      <c r="AE150" s="39"/>
      <c r="AT150" s="18" t="s">
        <v>178</v>
      </c>
      <c r="AU150" s="18" t="s">
        <v>86</v>
      </c>
    </row>
    <row r="151" s="12" customFormat="1" ht="22.8" customHeight="1">
      <c r="A151" s="12"/>
      <c r="B151" s="203"/>
      <c r="C151" s="204"/>
      <c r="D151" s="205" t="s">
        <v>75</v>
      </c>
      <c r="E151" s="217" t="s">
        <v>2724</v>
      </c>
      <c r="F151" s="217" t="s">
        <v>2725</v>
      </c>
      <c r="G151" s="204"/>
      <c r="H151" s="204"/>
      <c r="I151" s="207"/>
      <c r="J151" s="218">
        <f>BK151</f>
        <v>0</v>
      </c>
      <c r="K151" s="204"/>
      <c r="L151" s="209"/>
      <c r="M151" s="210"/>
      <c r="N151" s="211"/>
      <c r="O151" s="211"/>
      <c r="P151" s="212">
        <f>SUM(P152:P163)</f>
        <v>0</v>
      </c>
      <c r="Q151" s="211"/>
      <c r="R151" s="212">
        <f>SUM(R152:R163)</f>
        <v>0</v>
      </c>
      <c r="S151" s="211"/>
      <c r="T151" s="213">
        <f>SUM(T152:T163)</f>
        <v>0</v>
      </c>
      <c r="U151" s="12"/>
      <c r="V151" s="12"/>
      <c r="W151" s="12"/>
      <c r="X151" s="12"/>
      <c r="Y151" s="12"/>
      <c r="Z151" s="12"/>
      <c r="AA151" s="12"/>
      <c r="AB151" s="12"/>
      <c r="AC151" s="12"/>
      <c r="AD151" s="12"/>
      <c r="AE151" s="12"/>
      <c r="AR151" s="214" t="s">
        <v>86</v>
      </c>
      <c r="AT151" s="215" t="s">
        <v>75</v>
      </c>
      <c r="AU151" s="215" t="s">
        <v>84</v>
      </c>
      <c r="AY151" s="214" t="s">
        <v>168</v>
      </c>
      <c r="BK151" s="216">
        <f>SUM(BK152:BK163)</f>
        <v>0</v>
      </c>
    </row>
    <row r="152" s="2" customFormat="1" ht="24.15" customHeight="1">
      <c r="A152" s="39"/>
      <c r="B152" s="40"/>
      <c r="C152" s="219" t="s">
        <v>297</v>
      </c>
      <c r="D152" s="219" t="s">
        <v>171</v>
      </c>
      <c r="E152" s="220" t="s">
        <v>2726</v>
      </c>
      <c r="F152" s="221" t="s">
        <v>2727</v>
      </c>
      <c r="G152" s="222" t="s">
        <v>251</v>
      </c>
      <c r="H152" s="223">
        <v>31</v>
      </c>
      <c r="I152" s="224"/>
      <c r="J152" s="225">
        <f>ROUND(I152*H152,2)</f>
        <v>0</v>
      </c>
      <c r="K152" s="221" t="s">
        <v>226</v>
      </c>
      <c r="L152" s="45"/>
      <c r="M152" s="226" t="s">
        <v>1</v>
      </c>
      <c r="N152" s="227" t="s">
        <v>41</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273</v>
      </c>
      <c r="AT152" s="230" t="s">
        <v>171</v>
      </c>
      <c r="AU152" s="230" t="s">
        <v>86</v>
      </c>
      <c r="AY152" s="18" t="s">
        <v>168</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273</v>
      </c>
      <c r="BM152" s="230" t="s">
        <v>297</v>
      </c>
    </row>
    <row r="153" s="2" customFormat="1">
      <c r="A153" s="39"/>
      <c r="B153" s="40"/>
      <c r="C153" s="41"/>
      <c r="D153" s="232" t="s">
        <v>178</v>
      </c>
      <c r="E153" s="41"/>
      <c r="F153" s="233" t="s">
        <v>2727</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178</v>
      </c>
      <c r="AU153" s="18" t="s">
        <v>86</v>
      </c>
    </row>
    <row r="154" s="2" customFormat="1" ht="24.15" customHeight="1">
      <c r="A154" s="39"/>
      <c r="B154" s="40"/>
      <c r="C154" s="219" t="s">
        <v>7</v>
      </c>
      <c r="D154" s="219" t="s">
        <v>171</v>
      </c>
      <c r="E154" s="220" t="s">
        <v>2728</v>
      </c>
      <c r="F154" s="221" t="s">
        <v>2729</v>
      </c>
      <c r="G154" s="222" t="s">
        <v>251</v>
      </c>
      <c r="H154" s="223">
        <v>31</v>
      </c>
      <c r="I154" s="224"/>
      <c r="J154" s="225">
        <f>ROUND(I154*H154,2)</f>
        <v>0</v>
      </c>
      <c r="K154" s="221" t="s">
        <v>1</v>
      </c>
      <c r="L154" s="45"/>
      <c r="M154" s="226" t="s">
        <v>1</v>
      </c>
      <c r="N154" s="227" t="s">
        <v>41</v>
      </c>
      <c r="O154" s="92"/>
      <c r="P154" s="228">
        <f>O154*H154</f>
        <v>0</v>
      </c>
      <c r="Q154" s="228">
        <v>0</v>
      </c>
      <c r="R154" s="228">
        <f>Q154*H154</f>
        <v>0</v>
      </c>
      <c r="S154" s="228">
        <v>0</v>
      </c>
      <c r="T154" s="229">
        <f>S154*H154</f>
        <v>0</v>
      </c>
      <c r="U154" s="39"/>
      <c r="V154" s="39"/>
      <c r="W154" s="39"/>
      <c r="X154" s="39"/>
      <c r="Y154" s="39"/>
      <c r="Z154" s="39"/>
      <c r="AA154" s="39"/>
      <c r="AB154" s="39"/>
      <c r="AC154" s="39"/>
      <c r="AD154" s="39"/>
      <c r="AE154" s="39"/>
      <c r="AR154" s="230" t="s">
        <v>273</v>
      </c>
      <c r="AT154" s="230" t="s">
        <v>171</v>
      </c>
      <c r="AU154" s="230" t="s">
        <v>86</v>
      </c>
      <c r="AY154" s="18" t="s">
        <v>168</v>
      </c>
      <c r="BE154" s="231">
        <f>IF(N154="základní",J154,0)</f>
        <v>0</v>
      </c>
      <c r="BF154" s="231">
        <f>IF(N154="snížená",J154,0)</f>
        <v>0</v>
      </c>
      <c r="BG154" s="231">
        <f>IF(N154="zákl. přenesená",J154,0)</f>
        <v>0</v>
      </c>
      <c r="BH154" s="231">
        <f>IF(N154="sníž. přenesená",J154,0)</f>
        <v>0</v>
      </c>
      <c r="BI154" s="231">
        <f>IF(N154="nulová",J154,0)</f>
        <v>0</v>
      </c>
      <c r="BJ154" s="18" t="s">
        <v>84</v>
      </c>
      <c r="BK154" s="231">
        <f>ROUND(I154*H154,2)</f>
        <v>0</v>
      </c>
      <c r="BL154" s="18" t="s">
        <v>273</v>
      </c>
      <c r="BM154" s="230" t="s">
        <v>309</v>
      </c>
    </row>
    <row r="155" s="2" customFormat="1">
      <c r="A155" s="39"/>
      <c r="B155" s="40"/>
      <c r="C155" s="41"/>
      <c r="D155" s="232" t="s">
        <v>178</v>
      </c>
      <c r="E155" s="41"/>
      <c r="F155" s="233" t="s">
        <v>2729</v>
      </c>
      <c r="G155" s="41"/>
      <c r="H155" s="41"/>
      <c r="I155" s="234"/>
      <c r="J155" s="41"/>
      <c r="K155" s="41"/>
      <c r="L155" s="45"/>
      <c r="M155" s="235"/>
      <c r="N155" s="236"/>
      <c r="O155" s="92"/>
      <c r="P155" s="92"/>
      <c r="Q155" s="92"/>
      <c r="R155" s="92"/>
      <c r="S155" s="92"/>
      <c r="T155" s="93"/>
      <c r="U155" s="39"/>
      <c r="V155" s="39"/>
      <c r="W155" s="39"/>
      <c r="X155" s="39"/>
      <c r="Y155" s="39"/>
      <c r="Z155" s="39"/>
      <c r="AA155" s="39"/>
      <c r="AB155" s="39"/>
      <c r="AC155" s="39"/>
      <c r="AD155" s="39"/>
      <c r="AE155" s="39"/>
      <c r="AT155" s="18" t="s">
        <v>178</v>
      </c>
      <c r="AU155" s="18" t="s">
        <v>86</v>
      </c>
    </row>
    <row r="156" s="2" customFormat="1" ht="16.5" customHeight="1">
      <c r="A156" s="39"/>
      <c r="B156" s="40"/>
      <c r="C156" s="219" t="s">
        <v>415</v>
      </c>
      <c r="D156" s="219" t="s">
        <v>171</v>
      </c>
      <c r="E156" s="220" t="s">
        <v>2730</v>
      </c>
      <c r="F156" s="221" t="s">
        <v>2731</v>
      </c>
      <c r="G156" s="222" t="s">
        <v>251</v>
      </c>
      <c r="H156" s="223">
        <v>1</v>
      </c>
      <c r="I156" s="224"/>
      <c r="J156" s="225">
        <f>ROUND(I156*H156,2)</f>
        <v>0</v>
      </c>
      <c r="K156" s="221" t="s">
        <v>1</v>
      </c>
      <c r="L156" s="45"/>
      <c r="M156" s="226" t="s">
        <v>1</v>
      </c>
      <c r="N156" s="227" t="s">
        <v>41</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273</v>
      </c>
      <c r="AT156" s="230" t="s">
        <v>171</v>
      </c>
      <c r="AU156" s="230" t="s">
        <v>86</v>
      </c>
      <c r="AY156" s="18" t="s">
        <v>168</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273</v>
      </c>
      <c r="BM156" s="230" t="s">
        <v>319</v>
      </c>
    </row>
    <row r="157" s="2" customFormat="1">
      <c r="A157" s="39"/>
      <c r="B157" s="40"/>
      <c r="C157" s="41"/>
      <c r="D157" s="232" t="s">
        <v>178</v>
      </c>
      <c r="E157" s="41"/>
      <c r="F157" s="233" t="s">
        <v>2731</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178</v>
      </c>
      <c r="AU157" s="18" t="s">
        <v>86</v>
      </c>
    </row>
    <row r="158" s="2" customFormat="1" ht="16.5" customHeight="1">
      <c r="A158" s="39"/>
      <c r="B158" s="40"/>
      <c r="C158" s="219" t="s">
        <v>445</v>
      </c>
      <c r="D158" s="219" t="s">
        <v>171</v>
      </c>
      <c r="E158" s="220" t="s">
        <v>2732</v>
      </c>
      <c r="F158" s="221" t="s">
        <v>2733</v>
      </c>
      <c r="G158" s="222" t="s">
        <v>251</v>
      </c>
      <c r="H158" s="223">
        <v>17</v>
      </c>
      <c r="I158" s="224"/>
      <c r="J158" s="225">
        <f>ROUND(I158*H158,2)</f>
        <v>0</v>
      </c>
      <c r="K158" s="221" t="s">
        <v>1</v>
      </c>
      <c r="L158" s="45"/>
      <c r="M158" s="226" t="s">
        <v>1</v>
      </c>
      <c r="N158" s="227" t="s">
        <v>41</v>
      </c>
      <c r="O158" s="92"/>
      <c r="P158" s="228">
        <f>O158*H158</f>
        <v>0</v>
      </c>
      <c r="Q158" s="228">
        <v>0</v>
      </c>
      <c r="R158" s="228">
        <f>Q158*H158</f>
        <v>0</v>
      </c>
      <c r="S158" s="228">
        <v>0</v>
      </c>
      <c r="T158" s="229">
        <f>S158*H158</f>
        <v>0</v>
      </c>
      <c r="U158" s="39"/>
      <c r="V158" s="39"/>
      <c r="W158" s="39"/>
      <c r="X158" s="39"/>
      <c r="Y158" s="39"/>
      <c r="Z158" s="39"/>
      <c r="AA158" s="39"/>
      <c r="AB158" s="39"/>
      <c r="AC158" s="39"/>
      <c r="AD158" s="39"/>
      <c r="AE158" s="39"/>
      <c r="AR158" s="230" t="s">
        <v>273</v>
      </c>
      <c r="AT158" s="230" t="s">
        <v>171</v>
      </c>
      <c r="AU158" s="230" t="s">
        <v>86</v>
      </c>
      <c r="AY158" s="18" t="s">
        <v>168</v>
      </c>
      <c r="BE158" s="231">
        <f>IF(N158="základní",J158,0)</f>
        <v>0</v>
      </c>
      <c r="BF158" s="231">
        <f>IF(N158="snížená",J158,0)</f>
        <v>0</v>
      </c>
      <c r="BG158" s="231">
        <f>IF(N158="zákl. přenesená",J158,0)</f>
        <v>0</v>
      </c>
      <c r="BH158" s="231">
        <f>IF(N158="sníž. přenesená",J158,0)</f>
        <v>0</v>
      </c>
      <c r="BI158" s="231">
        <f>IF(N158="nulová",J158,0)</f>
        <v>0</v>
      </c>
      <c r="BJ158" s="18" t="s">
        <v>84</v>
      </c>
      <c r="BK158" s="231">
        <f>ROUND(I158*H158,2)</f>
        <v>0</v>
      </c>
      <c r="BL158" s="18" t="s">
        <v>273</v>
      </c>
      <c r="BM158" s="230" t="s">
        <v>339</v>
      </c>
    </row>
    <row r="159" s="2" customFormat="1">
      <c r="A159" s="39"/>
      <c r="B159" s="40"/>
      <c r="C159" s="41"/>
      <c r="D159" s="232" t="s">
        <v>178</v>
      </c>
      <c r="E159" s="41"/>
      <c r="F159" s="233" t="s">
        <v>2733</v>
      </c>
      <c r="G159" s="41"/>
      <c r="H159" s="41"/>
      <c r="I159" s="234"/>
      <c r="J159" s="41"/>
      <c r="K159" s="41"/>
      <c r="L159" s="45"/>
      <c r="M159" s="235"/>
      <c r="N159" s="236"/>
      <c r="O159" s="92"/>
      <c r="P159" s="92"/>
      <c r="Q159" s="92"/>
      <c r="R159" s="92"/>
      <c r="S159" s="92"/>
      <c r="T159" s="93"/>
      <c r="U159" s="39"/>
      <c r="V159" s="39"/>
      <c r="W159" s="39"/>
      <c r="X159" s="39"/>
      <c r="Y159" s="39"/>
      <c r="Z159" s="39"/>
      <c r="AA159" s="39"/>
      <c r="AB159" s="39"/>
      <c r="AC159" s="39"/>
      <c r="AD159" s="39"/>
      <c r="AE159" s="39"/>
      <c r="AT159" s="18" t="s">
        <v>178</v>
      </c>
      <c r="AU159" s="18" t="s">
        <v>86</v>
      </c>
    </row>
    <row r="160" s="2" customFormat="1" ht="24.15" customHeight="1">
      <c r="A160" s="39"/>
      <c r="B160" s="40"/>
      <c r="C160" s="219" t="s">
        <v>309</v>
      </c>
      <c r="D160" s="219" t="s">
        <v>171</v>
      </c>
      <c r="E160" s="220" t="s">
        <v>2734</v>
      </c>
      <c r="F160" s="221" t="s">
        <v>2735</v>
      </c>
      <c r="G160" s="222" t="s">
        <v>251</v>
      </c>
      <c r="H160" s="223">
        <v>31</v>
      </c>
      <c r="I160" s="224"/>
      <c r="J160" s="225">
        <f>ROUND(I160*H160,2)</f>
        <v>0</v>
      </c>
      <c r="K160" s="221" t="s">
        <v>226</v>
      </c>
      <c r="L160" s="45"/>
      <c r="M160" s="226" t="s">
        <v>1</v>
      </c>
      <c r="N160" s="227" t="s">
        <v>41</v>
      </c>
      <c r="O160" s="92"/>
      <c r="P160" s="228">
        <f>O160*H160</f>
        <v>0</v>
      </c>
      <c r="Q160" s="228">
        <v>0</v>
      </c>
      <c r="R160" s="228">
        <f>Q160*H160</f>
        <v>0</v>
      </c>
      <c r="S160" s="228">
        <v>0</v>
      </c>
      <c r="T160" s="229">
        <f>S160*H160</f>
        <v>0</v>
      </c>
      <c r="U160" s="39"/>
      <c r="V160" s="39"/>
      <c r="W160" s="39"/>
      <c r="X160" s="39"/>
      <c r="Y160" s="39"/>
      <c r="Z160" s="39"/>
      <c r="AA160" s="39"/>
      <c r="AB160" s="39"/>
      <c r="AC160" s="39"/>
      <c r="AD160" s="39"/>
      <c r="AE160" s="39"/>
      <c r="AR160" s="230" t="s">
        <v>273</v>
      </c>
      <c r="AT160" s="230" t="s">
        <v>171</v>
      </c>
      <c r="AU160" s="230" t="s">
        <v>86</v>
      </c>
      <c r="AY160" s="18" t="s">
        <v>168</v>
      </c>
      <c r="BE160" s="231">
        <f>IF(N160="základní",J160,0)</f>
        <v>0</v>
      </c>
      <c r="BF160" s="231">
        <f>IF(N160="snížená",J160,0)</f>
        <v>0</v>
      </c>
      <c r="BG160" s="231">
        <f>IF(N160="zákl. přenesená",J160,0)</f>
        <v>0</v>
      </c>
      <c r="BH160" s="231">
        <f>IF(N160="sníž. přenesená",J160,0)</f>
        <v>0</v>
      </c>
      <c r="BI160" s="231">
        <f>IF(N160="nulová",J160,0)</f>
        <v>0</v>
      </c>
      <c r="BJ160" s="18" t="s">
        <v>84</v>
      </c>
      <c r="BK160" s="231">
        <f>ROUND(I160*H160,2)</f>
        <v>0</v>
      </c>
      <c r="BL160" s="18" t="s">
        <v>273</v>
      </c>
      <c r="BM160" s="230" t="s">
        <v>353</v>
      </c>
    </row>
    <row r="161" s="2" customFormat="1">
      <c r="A161" s="39"/>
      <c r="B161" s="40"/>
      <c r="C161" s="41"/>
      <c r="D161" s="232" t="s">
        <v>178</v>
      </c>
      <c r="E161" s="41"/>
      <c r="F161" s="233" t="s">
        <v>2735</v>
      </c>
      <c r="G161" s="41"/>
      <c r="H161" s="41"/>
      <c r="I161" s="234"/>
      <c r="J161" s="41"/>
      <c r="K161" s="41"/>
      <c r="L161" s="45"/>
      <c r="M161" s="235"/>
      <c r="N161" s="236"/>
      <c r="O161" s="92"/>
      <c r="P161" s="92"/>
      <c r="Q161" s="92"/>
      <c r="R161" s="92"/>
      <c r="S161" s="92"/>
      <c r="T161" s="93"/>
      <c r="U161" s="39"/>
      <c r="V161" s="39"/>
      <c r="W161" s="39"/>
      <c r="X161" s="39"/>
      <c r="Y161" s="39"/>
      <c r="Z161" s="39"/>
      <c r="AA161" s="39"/>
      <c r="AB161" s="39"/>
      <c r="AC161" s="39"/>
      <c r="AD161" s="39"/>
      <c r="AE161" s="39"/>
      <c r="AT161" s="18" t="s">
        <v>178</v>
      </c>
      <c r="AU161" s="18" t="s">
        <v>86</v>
      </c>
    </row>
    <row r="162" s="2" customFormat="1" ht="24.15" customHeight="1">
      <c r="A162" s="39"/>
      <c r="B162" s="40"/>
      <c r="C162" s="219" t="s">
        <v>314</v>
      </c>
      <c r="D162" s="219" t="s">
        <v>171</v>
      </c>
      <c r="E162" s="220" t="s">
        <v>2736</v>
      </c>
      <c r="F162" s="221" t="s">
        <v>2737</v>
      </c>
      <c r="G162" s="222" t="s">
        <v>1081</v>
      </c>
      <c r="H162" s="291"/>
      <c r="I162" s="224"/>
      <c r="J162" s="225">
        <f>ROUND(I162*H162,2)</f>
        <v>0</v>
      </c>
      <c r="K162" s="221" t="s">
        <v>226</v>
      </c>
      <c r="L162" s="45"/>
      <c r="M162" s="226" t="s">
        <v>1</v>
      </c>
      <c r="N162" s="227" t="s">
        <v>41</v>
      </c>
      <c r="O162" s="92"/>
      <c r="P162" s="228">
        <f>O162*H162</f>
        <v>0</v>
      </c>
      <c r="Q162" s="228">
        <v>0</v>
      </c>
      <c r="R162" s="228">
        <f>Q162*H162</f>
        <v>0</v>
      </c>
      <c r="S162" s="228">
        <v>0</v>
      </c>
      <c r="T162" s="229">
        <f>S162*H162</f>
        <v>0</v>
      </c>
      <c r="U162" s="39"/>
      <c r="V162" s="39"/>
      <c r="W162" s="39"/>
      <c r="X162" s="39"/>
      <c r="Y162" s="39"/>
      <c r="Z162" s="39"/>
      <c r="AA162" s="39"/>
      <c r="AB162" s="39"/>
      <c r="AC162" s="39"/>
      <c r="AD162" s="39"/>
      <c r="AE162" s="39"/>
      <c r="AR162" s="230" t="s">
        <v>273</v>
      </c>
      <c r="AT162" s="230" t="s">
        <v>171</v>
      </c>
      <c r="AU162" s="230" t="s">
        <v>86</v>
      </c>
      <c r="AY162" s="18" t="s">
        <v>168</v>
      </c>
      <c r="BE162" s="231">
        <f>IF(N162="základní",J162,0)</f>
        <v>0</v>
      </c>
      <c r="BF162" s="231">
        <f>IF(N162="snížená",J162,0)</f>
        <v>0</v>
      </c>
      <c r="BG162" s="231">
        <f>IF(N162="zákl. přenesená",J162,0)</f>
        <v>0</v>
      </c>
      <c r="BH162" s="231">
        <f>IF(N162="sníž. přenesená",J162,0)</f>
        <v>0</v>
      </c>
      <c r="BI162" s="231">
        <f>IF(N162="nulová",J162,0)</f>
        <v>0</v>
      </c>
      <c r="BJ162" s="18" t="s">
        <v>84</v>
      </c>
      <c r="BK162" s="231">
        <f>ROUND(I162*H162,2)</f>
        <v>0</v>
      </c>
      <c r="BL162" s="18" t="s">
        <v>273</v>
      </c>
      <c r="BM162" s="230" t="s">
        <v>367</v>
      </c>
    </row>
    <row r="163" s="2" customFormat="1">
      <c r="A163" s="39"/>
      <c r="B163" s="40"/>
      <c r="C163" s="41"/>
      <c r="D163" s="232" t="s">
        <v>178</v>
      </c>
      <c r="E163" s="41"/>
      <c r="F163" s="233" t="s">
        <v>2737</v>
      </c>
      <c r="G163" s="41"/>
      <c r="H163" s="41"/>
      <c r="I163" s="234"/>
      <c r="J163" s="41"/>
      <c r="K163" s="41"/>
      <c r="L163" s="45"/>
      <c r="M163" s="235"/>
      <c r="N163" s="236"/>
      <c r="O163" s="92"/>
      <c r="P163" s="92"/>
      <c r="Q163" s="92"/>
      <c r="R163" s="92"/>
      <c r="S163" s="92"/>
      <c r="T163" s="93"/>
      <c r="U163" s="39"/>
      <c r="V163" s="39"/>
      <c r="W163" s="39"/>
      <c r="X163" s="39"/>
      <c r="Y163" s="39"/>
      <c r="Z163" s="39"/>
      <c r="AA163" s="39"/>
      <c r="AB163" s="39"/>
      <c r="AC163" s="39"/>
      <c r="AD163" s="39"/>
      <c r="AE163" s="39"/>
      <c r="AT163" s="18" t="s">
        <v>178</v>
      </c>
      <c r="AU163" s="18" t="s">
        <v>86</v>
      </c>
    </row>
    <row r="164" s="12" customFormat="1" ht="22.8" customHeight="1">
      <c r="A164" s="12"/>
      <c r="B164" s="203"/>
      <c r="C164" s="204"/>
      <c r="D164" s="205" t="s">
        <v>75</v>
      </c>
      <c r="E164" s="217" t="s">
        <v>2738</v>
      </c>
      <c r="F164" s="217" t="s">
        <v>2739</v>
      </c>
      <c r="G164" s="204"/>
      <c r="H164" s="204"/>
      <c r="I164" s="207"/>
      <c r="J164" s="218">
        <f>BK164</f>
        <v>0</v>
      </c>
      <c r="K164" s="204"/>
      <c r="L164" s="209"/>
      <c r="M164" s="210"/>
      <c r="N164" s="211"/>
      <c r="O164" s="211"/>
      <c r="P164" s="212">
        <f>SUM(P165:P196)</f>
        <v>0</v>
      </c>
      <c r="Q164" s="211"/>
      <c r="R164" s="212">
        <f>SUM(R165:R196)</f>
        <v>0</v>
      </c>
      <c r="S164" s="211"/>
      <c r="T164" s="213">
        <f>SUM(T165:T196)</f>
        <v>0</v>
      </c>
      <c r="U164" s="12"/>
      <c r="V164" s="12"/>
      <c r="W164" s="12"/>
      <c r="X164" s="12"/>
      <c r="Y164" s="12"/>
      <c r="Z164" s="12"/>
      <c r="AA164" s="12"/>
      <c r="AB164" s="12"/>
      <c r="AC164" s="12"/>
      <c r="AD164" s="12"/>
      <c r="AE164" s="12"/>
      <c r="AR164" s="214" t="s">
        <v>86</v>
      </c>
      <c r="AT164" s="215" t="s">
        <v>75</v>
      </c>
      <c r="AU164" s="215" t="s">
        <v>84</v>
      </c>
      <c r="AY164" s="214" t="s">
        <v>168</v>
      </c>
      <c r="BK164" s="216">
        <f>SUM(BK165:BK196)</f>
        <v>0</v>
      </c>
    </row>
    <row r="165" s="2" customFormat="1" ht="24.15" customHeight="1">
      <c r="A165" s="39"/>
      <c r="B165" s="40"/>
      <c r="C165" s="219" t="s">
        <v>203</v>
      </c>
      <c r="D165" s="219" t="s">
        <v>171</v>
      </c>
      <c r="E165" s="220" t="s">
        <v>2740</v>
      </c>
      <c r="F165" s="221" t="s">
        <v>2741</v>
      </c>
      <c r="G165" s="222" t="s">
        <v>251</v>
      </c>
      <c r="H165" s="223">
        <v>31</v>
      </c>
      <c r="I165" s="224"/>
      <c r="J165" s="225">
        <f>ROUND(I165*H165,2)</f>
        <v>0</v>
      </c>
      <c r="K165" s="221" t="s">
        <v>226</v>
      </c>
      <c r="L165" s="45"/>
      <c r="M165" s="226" t="s">
        <v>1</v>
      </c>
      <c r="N165" s="227" t="s">
        <v>41</v>
      </c>
      <c r="O165" s="92"/>
      <c r="P165" s="228">
        <f>O165*H165</f>
        <v>0</v>
      </c>
      <c r="Q165" s="228">
        <v>0</v>
      </c>
      <c r="R165" s="228">
        <f>Q165*H165</f>
        <v>0</v>
      </c>
      <c r="S165" s="228">
        <v>0</v>
      </c>
      <c r="T165" s="229">
        <f>S165*H165</f>
        <v>0</v>
      </c>
      <c r="U165" s="39"/>
      <c r="V165" s="39"/>
      <c r="W165" s="39"/>
      <c r="X165" s="39"/>
      <c r="Y165" s="39"/>
      <c r="Z165" s="39"/>
      <c r="AA165" s="39"/>
      <c r="AB165" s="39"/>
      <c r="AC165" s="39"/>
      <c r="AD165" s="39"/>
      <c r="AE165" s="39"/>
      <c r="AR165" s="230" t="s">
        <v>273</v>
      </c>
      <c r="AT165" s="230" t="s">
        <v>171</v>
      </c>
      <c r="AU165" s="230" t="s">
        <v>86</v>
      </c>
      <c r="AY165" s="18" t="s">
        <v>168</v>
      </c>
      <c r="BE165" s="231">
        <f>IF(N165="základní",J165,0)</f>
        <v>0</v>
      </c>
      <c r="BF165" s="231">
        <f>IF(N165="snížená",J165,0)</f>
        <v>0</v>
      </c>
      <c r="BG165" s="231">
        <f>IF(N165="zákl. přenesená",J165,0)</f>
        <v>0</v>
      </c>
      <c r="BH165" s="231">
        <f>IF(N165="sníž. přenesená",J165,0)</f>
        <v>0</v>
      </c>
      <c r="BI165" s="231">
        <f>IF(N165="nulová",J165,0)</f>
        <v>0</v>
      </c>
      <c r="BJ165" s="18" t="s">
        <v>84</v>
      </c>
      <c r="BK165" s="231">
        <f>ROUND(I165*H165,2)</f>
        <v>0</v>
      </c>
      <c r="BL165" s="18" t="s">
        <v>273</v>
      </c>
      <c r="BM165" s="230" t="s">
        <v>379</v>
      </c>
    </row>
    <row r="166" s="2" customFormat="1">
      <c r="A166" s="39"/>
      <c r="B166" s="40"/>
      <c r="C166" s="41"/>
      <c r="D166" s="232" t="s">
        <v>178</v>
      </c>
      <c r="E166" s="41"/>
      <c r="F166" s="233" t="s">
        <v>2741</v>
      </c>
      <c r="G166" s="41"/>
      <c r="H166" s="41"/>
      <c r="I166" s="234"/>
      <c r="J166" s="41"/>
      <c r="K166" s="41"/>
      <c r="L166" s="45"/>
      <c r="M166" s="235"/>
      <c r="N166" s="236"/>
      <c r="O166" s="92"/>
      <c r="P166" s="92"/>
      <c r="Q166" s="92"/>
      <c r="R166" s="92"/>
      <c r="S166" s="92"/>
      <c r="T166" s="93"/>
      <c r="U166" s="39"/>
      <c r="V166" s="39"/>
      <c r="W166" s="39"/>
      <c r="X166" s="39"/>
      <c r="Y166" s="39"/>
      <c r="Z166" s="39"/>
      <c r="AA166" s="39"/>
      <c r="AB166" s="39"/>
      <c r="AC166" s="39"/>
      <c r="AD166" s="39"/>
      <c r="AE166" s="39"/>
      <c r="AT166" s="18" t="s">
        <v>178</v>
      </c>
      <c r="AU166" s="18" t="s">
        <v>86</v>
      </c>
    </row>
    <row r="167" s="2" customFormat="1" ht="37.8" customHeight="1">
      <c r="A167" s="39"/>
      <c r="B167" s="40"/>
      <c r="C167" s="219" t="s">
        <v>237</v>
      </c>
      <c r="D167" s="219" t="s">
        <v>171</v>
      </c>
      <c r="E167" s="220" t="s">
        <v>2742</v>
      </c>
      <c r="F167" s="221" t="s">
        <v>2743</v>
      </c>
      <c r="G167" s="222" t="s">
        <v>251</v>
      </c>
      <c r="H167" s="223">
        <v>1</v>
      </c>
      <c r="I167" s="224"/>
      <c r="J167" s="225">
        <f>ROUND(I167*H167,2)</f>
        <v>0</v>
      </c>
      <c r="K167" s="221" t="s">
        <v>226</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273</v>
      </c>
      <c r="AT167" s="230" t="s">
        <v>171</v>
      </c>
      <c r="AU167" s="230" t="s">
        <v>86</v>
      </c>
      <c r="AY167" s="18" t="s">
        <v>168</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273</v>
      </c>
      <c r="BM167" s="230" t="s">
        <v>389</v>
      </c>
    </row>
    <row r="168" s="2" customFormat="1">
      <c r="A168" s="39"/>
      <c r="B168" s="40"/>
      <c r="C168" s="41"/>
      <c r="D168" s="232" t="s">
        <v>178</v>
      </c>
      <c r="E168" s="41"/>
      <c r="F168" s="233" t="s">
        <v>2743</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178</v>
      </c>
      <c r="AU168" s="18" t="s">
        <v>86</v>
      </c>
    </row>
    <row r="169" s="2" customFormat="1" ht="37.8" customHeight="1">
      <c r="A169" s="39"/>
      <c r="B169" s="40"/>
      <c r="C169" s="219" t="s">
        <v>244</v>
      </c>
      <c r="D169" s="219" t="s">
        <v>171</v>
      </c>
      <c r="E169" s="220" t="s">
        <v>2744</v>
      </c>
      <c r="F169" s="221" t="s">
        <v>2745</v>
      </c>
      <c r="G169" s="222" t="s">
        <v>251</v>
      </c>
      <c r="H169" s="223">
        <v>2</v>
      </c>
      <c r="I169" s="224"/>
      <c r="J169" s="225">
        <f>ROUND(I169*H169,2)</f>
        <v>0</v>
      </c>
      <c r="K169" s="221" t="s">
        <v>226</v>
      </c>
      <c r="L169" s="45"/>
      <c r="M169" s="226" t="s">
        <v>1</v>
      </c>
      <c r="N169" s="227" t="s">
        <v>41</v>
      </c>
      <c r="O169" s="92"/>
      <c r="P169" s="228">
        <f>O169*H169</f>
        <v>0</v>
      </c>
      <c r="Q169" s="228">
        <v>0</v>
      </c>
      <c r="R169" s="228">
        <f>Q169*H169</f>
        <v>0</v>
      </c>
      <c r="S169" s="228">
        <v>0</v>
      </c>
      <c r="T169" s="229">
        <f>S169*H169</f>
        <v>0</v>
      </c>
      <c r="U169" s="39"/>
      <c r="V169" s="39"/>
      <c r="W169" s="39"/>
      <c r="X169" s="39"/>
      <c r="Y169" s="39"/>
      <c r="Z169" s="39"/>
      <c r="AA169" s="39"/>
      <c r="AB169" s="39"/>
      <c r="AC169" s="39"/>
      <c r="AD169" s="39"/>
      <c r="AE169" s="39"/>
      <c r="AR169" s="230" t="s">
        <v>273</v>
      </c>
      <c r="AT169" s="230" t="s">
        <v>171</v>
      </c>
      <c r="AU169" s="230" t="s">
        <v>86</v>
      </c>
      <c r="AY169" s="18" t="s">
        <v>168</v>
      </c>
      <c r="BE169" s="231">
        <f>IF(N169="základní",J169,0)</f>
        <v>0</v>
      </c>
      <c r="BF169" s="231">
        <f>IF(N169="snížená",J169,0)</f>
        <v>0</v>
      </c>
      <c r="BG169" s="231">
        <f>IF(N169="zákl. přenesená",J169,0)</f>
        <v>0</v>
      </c>
      <c r="BH169" s="231">
        <f>IF(N169="sníž. přenesená",J169,0)</f>
        <v>0</v>
      </c>
      <c r="BI169" s="231">
        <f>IF(N169="nulová",J169,0)</f>
        <v>0</v>
      </c>
      <c r="BJ169" s="18" t="s">
        <v>84</v>
      </c>
      <c r="BK169" s="231">
        <f>ROUND(I169*H169,2)</f>
        <v>0</v>
      </c>
      <c r="BL169" s="18" t="s">
        <v>273</v>
      </c>
      <c r="BM169" s="230" t="s">
        <v>399</v>
      </c>
    </row>
    <row r="170" s="2" customFormat="1">
      <c r="A170" s="39"/>
      <c r="B170" s="40"/>
      <c r="C170" s="41"/>
      <c r="D170" s="232" t="s">
        <v>178</v>
      </c>
      <c r="E170" s="41"/>
      <c r="F170" s="233" t="s">
        <v>2745</v>
      </c>
      <c r="G170" s="41"/>
      <c r="H170" s="41"/>
      <c r="I170" s="234"/>
      <c r="J170" s="41"/>
      <c r="K170" s="41"/>
      <c r="L170" s="45"/>
      <c r="M170" s="235"/>
      <c r="N170" s="236"/>
      <c r="O170" s="92"/>
      <c r="P170" s="92"/>
      <c r="Q170" s="92"/>
      <c r="R170" s="92"/>
      <c r="S170" s="92"/>
      <c r="T170" s="93"/>
      <c r="U170" s="39"/>
      <c r="V170" s="39"/>
      <c r="W170" s="39"/>
      <c r="X170" s="39"/>
      <c r="Y170" s="39"/>
      <c r="Z170" s="39"/>
      <c r="AA170" s="39"/>
      <c r="AB170" s="39"/>
      <c r="AC170" s="39"/>
      <c r="AD170" s="39"/>
      <c r="AE170" s="39"/>
      <c r="AT170" s="18" t="s">
        <v>178</v>
      </c>
      <c r="AU170" s="18" t="s">
        <v>86</v>
      </c>
    </row>
    <row r="171" s="2" customFormat="1" ht="37.8" customHeight="1">
      <c r="A171" s="39"/>
      <c r="B171" s="40"/>
      <c r="C171" s="219" t="s">
        <v>353</v>
      </c>
      <c r="D171" s="219" t="s">
        <v>171</v>
      </c>
      <c r="E171" s="220" t="s">
        <v>2746</v>
      </c>
      <c r="F171" s="221" t="s">
        <v>2747</v>
      </c>
      <c r="G171" s="222" t="s">
        <v>251</v>
      </c>
      <c r="H171" s="223">
        <v>1</v>
      </c>
      <c r="I171" s="224"/>
      <c r="J171" s="225">
        <f>ROUND(I171*H171,2)</f>
        <v>0</v>
      </c>
      <c r="K171" s="221" t="s">
        <v>226</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273</v>
      </c>
      <c r="AT171" s="230" t="s">
        <v>171</v>
      </c>
      <c r="AU171" s="230" t="s">
        <v>86</v>
      </c>
      <c r="AY171" s="18" t="s">
        <v>168</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273</v>
      </c>
      <c r="BM171" s="230" t="s">
        <v>440</v>
      </c>
    </row>
    <row r="172" s="2" customFormat="1">
      <c r="A172" s="39"/>
      <c r="B172" s="40"/>
      <c r="C172" s="41"/>
      <c r="D172" s="232" t="s">
        <v>178</v>
      </c>
      <c r="E172" s="41"/>
      <c r="F172" s="233" t="s">
        <v>2747</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178</v>
      </c>
      <c r="AU172" s="18" t="s">
        <v>86</v>
      </c>
    </row>
    <row r="173" s="2" customFormat="1" ht="37.8" customHeight="1">
      <c r="A173" s="39"/>
      <c r="B173" s="40"/>
      <c r="C173" s="219" t="s">
        <v>8</v>
      </c>
      <c r="D173" s="219" t="s">
        <v>171</v>
      </c>
      <c r="E173" s="220" t="s">
        <v>2748</v>
      </c>
      <c r="F173" s="221" t="s">
        <v>2749</v>
      </c>
      <c r="G173" s="222" t="s">
        <v>251</v>
      </c>
      <c r="H173" s="223">
        <v>7</v>
      </c>
      <c r="I173" s="224"/>
      <c r="J173" s="225">
        <f>ROUND(I173*H173,2)</f>
        <v>0</v>
      </c>
      <c r="K173" s="221" t="s">
        <v>226</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273</v>
      </c>
      <c r="AT173" s="230" t="s">
        <v>171</v>
      </c>
      <c r="AU173" s="230" t="s">
        <v>86</v>
      </c>
      <c r="AY173" s="18" t="s">
        <v>168</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273</v>
      </c>
      <c r="BM173" s="230" t="s">
        <v>452</v>
      </c>
    </row>
    <row r="174" s="2" customFormat="1">
      <c r="A174" s="39"/>
      <c r="B174" s="40"/>
      <c r="C174" s="41"/>
      <c r="D174" s="232" t="s">
        <v>178</v>
      </c>
      <c r="E174" s="41"/>
      <c r="F174" s="233" t="s">
        <v>2749</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178</v>
      </c>
      <c r="AU174" s="18" t="s">
        <v>86</v>
      </c>
    </row>
    <row r="175" s="2" customFormat="1" ht="37.8" customHeight="1">
      <c r="A175" s="39"/>
      <c r="B175" s="40"/>
      <c r="C175" s="219" t="s">
        <v>261</v>
      </c>
      <c r="D175" s="219" t="s">
        <v>171</v>
      </c>
      <c r="E175" s="220" t="s">
        <v>2750</v>
      </c>
      <c r="F175" s="221" t="s">
        <v>2751</v>
      </c>
      <c r="G175" s="222" t="s">
        <v>251</v>
      </c>
      <c r="H175" s="223">
        <v>1</v>
      </c>
      <c r="I175" s="224"/>
      <c r="J175" s="225">
        <f>ROUND(I175*H175,2)</f>
        <v>0</v>
      </c>
      <c r="K175" s="221" t="s">
        <v>226</v>
      </c>
      <c r="L175" s="45"/>
      <c r="M175" s="226" t="s">
        <v>1</v>
      </c>
      <c r="N175" s="227" t="s">
        <v>41</v>
      </c>
      <c r="O175" s="92"/>
      <c r="P175" s="228">
        <f>O175*H175</f>
        <v>0</v>
      </c>
      <c r="Q175" s="228">
        <v>0</v>
      </c>
      <c r="R175" s="228">
        <f>Q175*H175</f>
        <v>0</v>
      </c>
      <c r="S175" s="228">
        <v>0</v>
      </c>
      <c r="T175" s="229">
        <f>S175*H175</f>
        <v>0</v>
      </c>
      <c r="U175" s="39"/>
      <c r="V175" s="39"/>
      <c r="W175" s="39"/>
      <c r="X175" s="39"/>
      <c r="Y175" s="39"/>
      <c r="Z175" s="39"/>
      <c r="AA175" s="39"/>
      <c r="AB175" s="39"/>
      <c r="AC175" s="39"/>
      <c r="AD175" s="39"/>
      <c r="AE175" s="39"/>
      <c r="AR175" s="230" t="s">
        <v>273</v>
      </c>
      <c r="AT175" s="230" t="s">
        <v>171</v>
      </c>
      <c r="AU175" s="230" t="s">
        <v>86</v>
      </c>
      <c r="AY175" s="18" t="s">
        <v>168</v>
      </c>
      <c r="BE175" s="231">
        <f>IF(N175="základní",J175,0)</f>
        <v>0</v>
      </c>
      <c r="BF175" s="231">
        <f>IF(N175="snížená",J175,0)</f>
        <v>0</v>
      </c>
      <c r="BG175" s="231">
        <f>IF(N175="zákl. přenesená",J175,0)</f>
        <v>0</v>
      </c>
      <c r="BH175" s="231">
        <f>IF(N175="sníž. přenesená",J175,0)</f>
        <v>0</v>
      </c>
      <c r="BI175" s="231">
        <f>IF(N175="nulová",J175,0)</f>
        <v>0</v>
      </c>
      <c r="BJ175" s="18" t="s">
        <v>84</v>
      </c>
      <c r="BK175" s="231">
        <f>ROUND(I175*H175,2)</f>
        <v>0</v>
      </c>
      <c r="BL175" s="18" t="s">
        <v>273</v>
      </c>
      <c r="BM175" s="230" t="s">
        <v>465</v>
      </c>
    </row>
    <row r="176" s="2" customFormat="1">
      <c r="A176" s="39"/>
      <c r="B176" s="40"/>
      <c r="C176" s="41"/>
      <c r="D176" s="232" t="s">
        <v>178</v>
      </c>
      <c r="E176" s="41"/>
      <c r="F176" s="233" t="s">
        <v>2751</v>
      </c>
      <c r="G176" s="41"/>
      <c r="H176" s="41"/>
      <c r="I176" s="234"/>
      <c r="J176" s="41"/>
      <c r="K176" s="41"/>
      <c r="L176" s="45"/>
      <c r="M176" s="235"/>
      <c r="N176" s="236"/>
      <c r="O176" s="92"/>
      <c r="P176" s="92"/>
      <c r="Q176" s="92"/>
      <c r="R176" s="92"/>
      <c r="S176" s="92"/>
      <c r="T176" s="93"/>
      <c r="U176" s="39"/>
      <c r="V176" s="39"/>
      <c r="W176" s="39"/>
      <c r="X176" s="39"/>
      <c r="Y176" s="39"/>
      <c r="Z176" s="39"/>
      <c r="AA176" s="39"/>
      <c r="AB176" s="39"/>
      <c r="AC176" s="39"/>
      <c r="AD176" s="39"/>
      <c r="AE176" s="39"/>
      <c r="AT176" s="18" t="s">
        <v>178</v>
      </c>
      <c r="AU176" s="18" t="s">
        <v>86</v>
      </c>
    </row>
    <row r="177" s="2" customFormat="1" ht="37.8" customHeight="1">
      <c r="A177" s="39"/>
      <c r="B177" s="40"/>
      <c r="C177" s="219" t="s">
        <v>267</v>
      </c>
      <c r="D177" s="219" t="s">
        <v>171</v>
      </c>
      <c r="E177" s="220" t="s">
        <v>2752</v>
      </c>
      <c r="F177" s="221" t="s">
        <v>2753</v>
      </c>
      <c r="G177" s="222" t="s">
        <v>251</v>
      </c>
      <c r="H177" s="223">
        <v>12</v>
      </c>
      <c r="I177" s="224"/>
      <c r="J177" s="225">
        <f>ROUND(I177*H177,2)</f>
        <v>0</v>
      </c>
      <c r="K177" s="221" t="s">
        <v>226</v>
      </c>
      <c r="L177" s="45"/>
      <c r="M177" s="226" t="s">
        <v>1</v>
      </c>
      <c r="N177" s="227" t="s">
        <v>41</v>
      </c>
      <c r="O177" s="92"/>
      <c r="P177" s="228">
        <f>O177*H177</f>
        <v>0</v>
      </c>
      <c r="Q177" s="228">
        <v>0</v>
      </c>
      <c r="R177" s="228">
        <f>Q177*H177</f>
        <v>0</v>
      </c>
      <c r="S177" s="228">
        <v>0</v>
      </c>
      <c r="T177" s="229">
        <f>S177*H177</f>
        <v>0</v>
      </c>
      <c r="U177" s="39"/>
      <c r="V177" s="39"/>
      <c r="W177" s="39"/>
      <c r="X177" s="39"/>
      <c r="Y177" s="39"/>
      <c r="Z177" s="39"/>
      <c r="AA177" s="39"/>
      <c r="AB177" s="39"/>
      <c r="AC177" s="39"/>
      <c r="AD177" s="39"/>
      <c r="AE177" s="39"/>
      <c r="AR177" s="230" t="s">
        <v>273</v>
      </c>
      <c r="AT177" s="230" t="s">
        <v>171</v>
      </c>
      <c r="AU177" s="230" t="s">
        <v>86</v>
      </c>
      <c r="AY177" s="18" t="s">
        <v>168</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273</v>
      </c>
      <c r="BM177" s="230" t="s">
        <v>475</v>
      </c>
    </row>
    <row r="178" s="2" customFormat="1">
      <c r="A178" s="39"/>
      <c r="B178" s="40"/>
      <c r="C178" s="41"/>
      <c r="D178" s="232" t="s">
        <v>178</v>
      </c>
      <c r="E178" s="41"/>
      <c r="F178" s="233" t="s">
        <v>2753</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178</v>
      </c>
      <c r="AU178" s="18" t="s">
        <v>86</v>
      </c>
    </row>
    <row r="179" s="2" customFormat="1" ht="37.8" customHeight="1">
      <c r="A179" s="39"/>
      <c r="B179" s="40"/>
      <c r="C179" s="219" t="s">
        <v>452</v>
      </c>
      <c r="D179" s="219" t="s">
        <v>171</v>
      </c>
      <c r="E179" s="220" t="s">
        <v>2754</v>
      </c>
      <c r="F179" s="221" t="s">
        <v>2755</v>
      </c>
      <c r="G179" s="222" t="s">
        <v>251</v>
      </c>
      <c r="H179" s="223">
        <v>2</v>
      </c>
      <c r="I179" s="224"/>
      <c r="J179" s="225">
        <f>ROUND(I179*H179,2)</f>
        <v>0</v>
      </c>
      <c r="K179" s="221" t="s">
        <v>226</v>
      </c>
      <c r="L179" s="45"/>
      <c r="M179" s="226" t="s">
        <v>1</v>
      </c>
      <c r="N179" s="227" t="s">
        <v>41</v>
      </c>
      <c r="O179" s="92"/>
      <c r="P179" s="228">
        <f>O179*H179</f>
        <v>0</v>
      </c>
      <c r="Q179" s="228">
        <v>0</v>
      </c>
      <c r="R179" s="228">
        <f>Q179*H179</f>
        <v>0</v>
      </c>
      <c r="S179" s="228">
        <v>0</v>
      </c>
      <c r="T179" s="229">
        <f>S179*H179</f>
        <v>0</v>
      </c>
      <c r="U179" s="39"/>
      <c r="V179" s="39"/>
      <c r="W179" s="39"/>
      <c r="X179" s="39"/>
      <c r="Y179" s="39"/>
      <c r="Z179" s="39"/>
      <c r="AA179" s="39"/>
      <c r="AB179" s="39"/>
      <c r="AC179" s="39"/>
      <c r="AD179" s="39"/>
      <c r="AE179" s="39"/>
      <c r="AR179" s="230" t="s">
        <v>273</v>
      </c>
      <c r="AT179" s="230" t="s">
        <v>171</v>
      </c>
      <c r="AU179" s="230" t="s">
        <v>86</v>
      </c>
      <c r="AY179" s="18" t="s">
        <v>168</v>
      </c>
      <c r="BE179" s="231">
        <f>IF(N179="základní",J179,0)</f>
        <v>0</v>
      </c>
      <c r="BF179" s="231">
        <f>IF(N179="snížená",J179,0)</f>
        <v>0</v>
      </c>
      <c r="BG179" s="231">
        <f>IF(N179="zákl. přenesená",J179,0)</f>
        <v>0</v>
      </c>
      <c r="BH179" s="231">
        <f>IF(N179="sníž. přenesená",J179,0)</f>
        <v>0</v>
      </c>
      <c r="BI179" s="231">
        <f>IF(N179="nulová",J179,0)</f>
        <v>0</v>
      </c>
      <c r="BJ179" s="18" t="s">
        <v>84</v>
      </c>
      <c r="BK179" s="231">
        <f>ROUND(I179*H179,2)</f>
        <v>0</v>
      </c>
      <c r="BL179" s="18" t="s">
        <v>273</v>
      </c>
      <c r="BM179" s="230" t="s">
        <v>486</v>
      </c>
    </row>
    <row r="180" s="2" customFormat="1">
      <c r="A180" s="39"/>
      <c r="B180" s="40"/>
      <c r="C180" s="41"/>
      <c r="D180" s="232" t="s">
        <v>178</v>
      </c>
      <c r="E180" s="41"/>
      <c r="F180" s="233" t="s">
        <v>2755</v>
      </c>
      <c r="G180" s="41"/>
      <c r="H180" s="41"/>
      <c r="I180" s="234"/>
      <c r="J180" s="41"/>
      <c r="K180" s="41"/>
      <c r="L180" s="45"/>
      <c r="M180" s="235"/>
      <c r="N180" s="236"/>
      <c r="O180" s="92"/>
      <c r="P180" s="92"/>
      <c r="Q180" s="92"/>
      <c r="R180" s="92"/>
      <c r="S180" s="92"/>
      <c r="T180" s="93"/>
      <c r="U180" s="39"/>
      <c r="V180" s="39"/>
      <c r="W180" s="39"/>
      <c r="X180" s="39"/>
      <c r="Y180" s="39"/>
      <c r="Z180" s="39"/>
      <c r="AA180" s="39"/>
      <c r="AB180" s="39"/>
      <c r="AC180" s="39"/>
      <c r="AD180" s="39"/>
      <c r="AE180" s="39"/>
      <c r="AT180" s="18" t="s">
        <v>178</v>
      </c>
      <c r="AU180" s="18" t="s">
        <v>86</v>
      </c>
    </row>
    <row r="181" s="2" customFormat="1" ht="37.8" customHeight="1">
      <c r="A181" s="39"/>
      <c r="B181" s="40"/>
      <c r="C181" s="219" t="s">
        <v>458</v>
      </c>
      <c r="D181" s="219" t="s">
        <v>171</v>
      </c>
      <c r="E181" s="220" t="s">
        <v>2756</v>
      </c>
      <c r="F181" s="221" t="s">
        <v>2757</v>
      </c>
      <c r="G181" s="222" t="s">
        <v>251</v>
      </c>
      <c r="H181" s="223">
        <v>3</v>
      </c>
      <c r="I181" s="224"/>
      <c r="J181" s="225">
        <f>ROUND(I181*H181,2)</f>
        <v>0</v>
      </c>
      <c r="K181" s="221" t="s">
        <v>226</v>
      </c>
      <c r="L181" s="45"/>
      <c r="M181" s="226" t="s">
        <v>1</v>
      </c>
      <c r="N181" s="227" t="s">
        <v>41</v>
      </c>
      <c r="O181" s="92"/>
      <c r="P181" s="228">
        <f>O181*H181</f>
        <v>0</v>
      </c>
      <c r="Q181" s="228">
        <v>0</v>
      </c>
      <c r="R181" s="228">
        <f>Q181*H181</f>
        <v>0</v>
      </c>
      <c r="S181" s="228">
        <v>0</v>
      </c>
      <c r="T181" s="229">
        <f>S181*H181</f>
        <v>0</v>
      </c>
      <c r="U181" s="39"/>
      <c r="V181" s="39"/>
      <c r="W181" s="39"/>
      <c r="X181" s="39"/>
      <c r="Y181" s="39"/>
      <c r="Z181" s="39"/>
      <c r="AA181" s="39"/>
      <c r="AB181" s="39"/>
      <c r="AC181" s="39"/>
      <c r="AD181" s="39"/>
      <c r="AE181" s="39"/>
      <c r="AR181" s="230" t="s">
        <v>273</v>
      </c>
      <c r="AT181" s="230" t="s">
        <v>171</v>
      </c>
      <c r="AU181" s="230" t="s">
        <v>86</v>
      </c>
      <c r="AY181" s="18" t="s">
        <v>168</v>
      </c>
      <c r="BE181" s="231">
        <f>IF(N181="základní",J181,0)</f>
        <v>0</v>
      </c>
      <c r="BF181" s="231">
        <f>IF(N181="snížená",J181,0)</f>
        <v>0</v>
      </c>
      <c r="BG181" s="231">
        <f>IF(N181="zákl. přenesená",J181,0)</f>
        <v>0</v>
      </c>
      <c r="BH181" s="231">
        <f>IF(N181="sníž. přenesená",J181,0)</f>
        <v>0</v>
      </c>
      <c r="BI181" s="231">
        <f>IF(N181="nulová",J181,0)</f>
        <v>0</v>
      </c>
      <c r="BJ181" s="18" t="s">
        <v>84</v>
      </c>
      <c r="BK181" s="231">
        <f>ROUND(I181*H181,2)</f>
        <v>0</v>
      </c>
      <c r="BL181" s="18" t="s">
        <v>273</v>
      </c>
      <c r="BM181" s="230" t="s">
        <v>501</v>
      </c>
    </row>
    <row r="182" s="2" customFormat="1">
      <c r="A182" s="39"/>
      <c r="B182" s="40"/>
      <c r="C182" s="41"/>
      <c r="D182" s="232" t="s">
        <v>178</v>
      </c>
      <c r="E182" s="41"/>
      <c r="F182" s="233" t="s">
        <v>2757</v>
      </c>
      <c r="G182" s="41"/>
      <c r="H182" s="41"/>
      <c r="I182" s="234"/>
      <c r="J182" s="41"/>
      <c r="K182" s="41"/>
      <c r="L182" s="45"/>
      <c r="M182" s="235"/>
      <c r="N182" s="236"/>
      <c r="O182" s="92"/>
      <c r="P182" s="92"/>
      <c r="Q182" s="92"/>
      <c r="R182" s="92"/>
      <c r="S182" s="92"/>
      <c r="T182" s="93"/>
      <c r="U182" s="39"/>
      <c r="V182" s="39"/>
      <c r="W182" s="39"/>
      <c r="X182" s="39"/>
      <c r="Y182" s="39"/>
      <c r="Z182" s="39"/>
      <c r="AA182" s="39"/>
      <c r="AB182" s="39"/>
      <c r="AC182" s="39"/>
      <c r="AD182" s="39"/>
      <c r="AE182" s="39"/>
      <c r="AT182" s="18" t="s">
        <v>178</v>
      </c>
      <c r="AU182" s="18" t="s">
        <v>86</v>
      </c>
    </row>
    <row r="183" s="2" customFormat="1" ht="37.8" customHeight="1">
      <c r="A183" s="39"/>
      <c r="B183" s="40"/>
      <c r="C183" s="219" t="s">
        <v>273</v>
      </c>
      <c r="D183" s="219" t="s">
        <v>171</v>
      </c>
      <c r="E183" s="220" t="s">
        <v>2758</v>
      </c>
      <c r="F183" s="221" t="s">
        <v>2759</v>
      </c>
      <c r="G183" s="222" t="s">
        <v>251</v>
      </c>
      <c r="H183" s="223">
        <v>2</v>
      </c>
      <c r="I183" s="224"/>
      <c r="J183" s="225">
        <f>ROUND(I183*H183,2)</f>
        <v>0</v>
      </c>
      <c r="K183" s="221" t="s">
        <v>226</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273</v>
      </c>
      <c r="AT183" s="230" t="s">
        <v>171</v>
      </c>
      <c r="AU183" s="230" t="s">
        <v>86</v>
      </c>
      <c r="AY183" s="18" t="s">
        <v>168</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273</v>
      </c>
      <c r="BM183" s="230" t="s">
        <v>512</v>
      </c>
    </row>
    <row r="184" s="2" customFormat="1">
      <c r="A184" s="39"/>
      <c r="B184" s="40"/>
      <c r="C184" s="41"/>
      <c r="D184" s="232" t="s">
        <v>178</v>
      </c>
      <c r="E184" s="41"/>
      <c r="F184" s="233" t="s">
        <v>2759</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178</v>
      </c>
      <c r="AU184" s="18" t="s">
        <v>86</v>
      </c>
    </row>
    <row r="185" s="2" customFormat="1" ht="21.75" customHeight="1">
      <c r="A185" s="39"/>
      <c r="B185" s="40"/>
      <c r="C185" s="219" t="s">
        <v>169</v>
      </c>
      <c r="D185" s="219" t="s">
        <v>171</v>
      </c>
      <c r="E185" s="220" t="s">
        <v>2760</v>
      </c>
      <c r="F185" s="221" t="s">
        <v>2761</v>
      </c>
      <c r="G185" s="222" t="s">
        <v>174</v>
      </c>
      <c r="H185" s="223">
        <v>75</v>
      </c>
      <c r="I185" s="224"/>
      <c r="J185" s="225">
        <f>ROUND(I185*H185,2)</f>
        <v>0</v>
      </c>
      <c r="K185" s="221" t="s">
        <v>226</v>
      </c>
      <c r="L185" s="45"/>
      <c r="M185" s="226" t="s">
        <v>1</v>
      </c>
      <c r="N185" s="227" t="s">
        <v>41</v>
      </c>
      <c r="O185" s="92"/>
      <c r="P185" s="228">
        <f>O185*H185</f>
        <v>0</v>
      </c>
      <c r="Q185" s="228">
        <v>0</v>
      </c>
      <c r="R185" s="228">
        <f>Q185*H185</f>
        <v>0</v>
      </c>
      <c r="S185" s="228">
        <v>0</v>
      </c>
      <c r="T185" s="229">
        <f>S185*H185</f>
        <v>0</v>
      </c>
      <c r="U185" s="39"/>
      <c r="V185" s="39"/>
      <c r="W185" s="39"/>
      <c r="X185" s="39"/>
      <c r="Y185" s="39"/>
      <c r="Z185" s="39"/>
      <c r="AA185" s="39"/>
      <c r="AB185" s="39"/>
      <c r="AC185" s="39"/>
      <c r="AD185" s="39"/>
      <c r="AE185" s="39"/>
      <c r="AR185" s="230" t="s">
        <v>273</v>
      </c>
      <c r="AT185" s="230" t="s">
        <v>171</v>
      </c>
      <c r="AU185" s="230" t="s">
        <v>86</v>
      </c>
      <c r="AY185" s="18" t="s">
        <v>168</v>
      </c>
      <c r="BE185" s="231">
        <f>IF(N185="základní",J185,0)</f>
        <v>0</v>
      </c>
      <c r="BF185" s="231">
        <f>IF(N185="snížená",J185,0)</f>
        <v>0</v>
      </c>
      <c r="BG185" s="231">
        <f>IF(N185="zákl. přenesená",J185,0)</f>
        <v>0</v>
      </c>
      <c r="BH185" s="231">
        <f>IF(N185="sníž. přenesená",J185,0)</f>
        <v>0</v>
      </c>
      <c r="BI185" s="231">
        <f>IF(N185="nulová",J185,0)</f>
        <v>0</v>
      </c>
      <c r="BJ185" s="18" t="s">
        <v>84</v>
      </c>
      <c r="BK185" s="231">
        <f>ROUND(I185*H185,2)</f>
        <v>0</v>
      </c>
      <c r="BL185" s="18" t="s">
        <v>273</v>
      </c>
      <c r="BM185" s="230" t="s">
        <v>526</v>
      </c>
    </row>
    <row r="186" s="2" customFormat="1">
      <c r="A186" s="39"/>
      <c r="B186" s="40"/>
      <c r="C186" s="41"/>
      <c r="D186" s="232" t="s">
        <v>178</v>
      </c>
      <c r="E186" s="41"/>
      <c r="F186" s="233" t="s">
        <v>2761</v>
      </c>
      <c r="G186" s="41"/>
      <c r="H186" s="41"/>
      <c r="I186" s="234"/>
      <c r="J186" s="41"/>
      <c r="K186" s="41"/>
      <c r="L186" s="45"/>
      <c r="M186" s="235"/>
      <c r="N186" s="236"/>
      <c r="O186" s="92"/>
      <c r="P186" s="92"/>
      <c r="Q186" s="92"/>
      <c r="R186" s="92"/>
      <c r="S186" s="92"/>
      <c r="T186" s="93"/>
      <c r="U186" s="39"/>
      <c r="V186" s="39"/>
      <c r="W186" s="39"/>
      <c r="X186" s="39"/>
      <c r="Y186" s="39"/>
      <c r="Z186" s="39"/>
      <c r="AA186" s="39"/>
      <c r="AB186" s="39"/>
      <c r="AC186" s="39"/>
      <c r="AD186" s="39"/>
      <c r="AE186" s="39"/>
      <c r="AT186" s="18" t="s">
        <v>178</v>
      </c>
      <c r="AU186" s="18" t="s">
        <v>86</v>
      </c>
    </row>
    <row r="187" s="2" customFormat="1" ht="24.15" customHeight="1">
      <c r="A187" s="39"/>
      <c r="B187" s="40"/>
      <c r="C187" s="219" t="s">
        <v>176</v>
      </c>
      <c r="D187" s="219" t="s">
        <v>171</v>
      </c>
      <c r="E187" s="220" t="s">
        <v>2762</v>
      </c>
      <c r="F187" s="221" t="s">
        <v>2763</v>
      </c>
      <c r="G187" s="222" t="s">
        <v>174</v>
      </c>
      <c r="H187" s="223">
        <v>300</v>
      </c>
      <c r="I187" s="224"/>
      <c r="J187" s="225">
        <f>ROUND(I187*H187,2)</f>
        <v>0</v>
      </c>
      <c r="K187" s="221" t="s">
        <v>226</v>
      </c>
      <c r="L187" s="45"/>
      <c r="M187" s="226" t="s">
        <v>1</v>
      </c>
      <c r="N187" s="227" t="s">
        <v>41</v>
      </c>
      <c r="O187" s="92"/>
      <c r="P187" s="228">
        <f>O187*H187</f>
        <v>0</v>
      </c>
      <c r="Q187" s="228">
        <v>0</v>
      </c>
      <c r="R187" s="228">
        <f>Q187*H187</f>
        <v>0</v>
      </c>
      <c r="S187" s="228">
        <v>0</v>
      </c>
      <c r="T187" s="229">
        <f>S187*H187</f>
        <v>0</v>
      </c>
      <c r="U187" s="39"/>
      <c r="V187" s="39"/>
      <c r="W187" s="39"/>
      <c r="X187" s="39"/>
      <c r="Y187" s="39"/>
      <c r="Z187" s="39"/>
      <c r="AA187" s="39"/>
      <c r="AB187" s="39"/>
      <c r="AC187" s="39"/>
      <c r="AD187" s="39"/>
      <c r="AE187" s="39"/>
      <c r="AR187" s="230" t="s">
        <v>273</v>
      </c>
      <c r="AT187" s="230" t="s">
        <v>171</v>
      </c>
      <c r="AU187" s="230" t="s">
        <v>86</v>
      </c>
      <c r="AY187" s="18" t="s">
        <v>168</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273</v>
      </c>
      <c r="BM187" s="230" t="s">
        <v>536</v>
      </c>
    </row>
    <row r="188" s="2" customFormat="1">
      <c r="A188" s="39"/>
      <c r="B188" s="40"/>
      <c r="C188" s="41"/>
      <c r="D188" s="232" t="s">
        <v>178</v>
      </c>
      <c r="E188" s="41"/>
      <c r="F188" s="233" t="s">
        <v>2763</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178</v>
      </c>
      <c r="AU188" s="18" t="s">
        <v>86</v>
      </c>
    </row>
    <row r="189" s="2" customFormat="1" ht="16.5" customHeight="1">
      <c r="A189" s="39"/>
      <c r="B189" s="40"/>
      <c r="C189" s="219" t="s">
        <v>84</v>
      </c>
      <c r="D189" s="219" t="s">
        <v>171</v>
      </c>
      <c r="E189" s="220" t="s">
        <v>2764</v>
      </c>
      <c r="F189" s="221" t="s">
        <v>2765</v>
      </c>
      <c r="G189" s="222" t="s">
        <v>251</v>
      </c>
      <c r="H189" s="223">
        <v>31</v>
      </c>
      <c r="I189" s="224"/>
      <c r="J189" s="225">
        <f>ROUND(I189*H189,2)</f>
        <v>0</v>
      </c>
      <c r="K189" s="221" t="s">
        <v>226</v>
      </c>
      <c r="L189" s="45"/>
      <c r="M189" s="226" t="s">
        <v>1</v>
      </c>
      <c r="N189" s="227" t="s">
        <v>41</v>
      </c>
      <c r="O189" s="92"/>
      <c r="P189" s="228">
        <f>O189*H189</f>
        <v>0</v>
      </c>
      <c r="Q189" s="228">
        <v>0</v>
      </c>
      <c r="R189" s="228">
        <f>Q189*H189</f>
        <v>0</v>
      </c>
      <c r="S189" s="228">
        <v>0</v>
      </c>
      <c r="T189" s="229">
        <f>S189*H189</f>
        <v>0</v>
      </c>
      <c r="U189" s="39"/>
      <c r="V189" s="39"/>
      <c r="W189" s="39"/>
      <c r="X189" s="39"/>
      <c r="Y189" s="39"/>
      <c r="Z189" s="39"/>
      <c r="AA189" s="39"/>
      <c r="AB189" s="39"/>
      <c r="AC189" s="39"/>
      <c r="AD189" s="39"/>
      <c r="AE189" s="39"/>
      <c r="AR189" s="230" t="s">
        <v>273</v>
      </c>
      <c r="AT189" s="230" t="s">
        <v>171</v>
      </c>
      <c r="AU189" s="230" t="s">
        <v>86</v>
      </c>
      <c r="AY189" s="18" t="s">
        <v>168</v>
      </c>
      <c r="BE189" s="231">
        <f>IF(N189="základní",J189,0)</f>
        <v>0</v>
      </c>
      <c r="BF189" s="231">
        <f>IF(N189="snížená",J189,0)</f>
        <v>0</v>
      </c>
      <c r="BG189" s="231">
        <f>IF(N189="zákl. přenesená",J189,0)</f>
        <v>0</v>
      </c>
      <c r="BH189" s="231">
        <f>IF(N189="sníž. přenesená",J189,0)</f>
        <v>0</v>
      </c>
      <c r="BI189" s="231">
        <f>IF(N189="nulová",J189,0)</f>
        <v>0</v>
      </c>
      <c r="BJ189" s="18" t="s">
        <v>84</v>
      </c>
      <c r="BK189" s="231">
        <f>ROUND(I189*H189,2)</f>
        <v>0</v>
      </c>
      <c r="BL189" s="18" t="s">
        <v>273</v>
      </c>
      <c r="BM189" s="230" t="s">
        <v>546</v>
      </c>
    </row>
    <row r="190" s="2" customFormat="1">
      <c r="A190" s="39"/>
      <c r="B190" s="40"/>
      <c r="C190" s="41"/>
      <c r="D190" s="232" t="s">
        <v>178</v>
      </c>
      <c r="E190" s="41"/>
      <c r="F190" s="233" t="s">
        <v>2765</v>
      </c>
      <c r="G190" s="41"/>
      <c r="H190" s="41"/>
      <c r="I190" s="234"/>
      <c r="J190" s="41"/>
      <c r="K190" s="41"/>
      <c r="L190" s="45"/>
      <c r="M190" s="235"/>
      <c r="N190" s="236"/>
      <c r="O190" s="92"/>
      <c r="P190" s="92"/>
      <c r="Q190" s="92"/>
      <c r="R190" s="92"/>
      <c r="S190" s="92"/>
      <c r="T190" s="93"/>
      <c r="U190" s="39"/>
      <c r="V190" s="39"/>
      <c r="W190" s="39"/>
      <c r="X190" s="39"/>
      <c r="Y190" s="39"/>
      <c r="Z190" s="39"/>
      <c r="AA190" s="39"/>
      <c r="AB190" s="39"/>
      <c r="AC190" s="39"/>
      <c r="AD190" s="39"/>
      <c r="AE190" s="39"/>
      <c r="AT190" s="18" t="s">
        <v>178</v>
      </c>
      <c r="AU190" s="18" t="s">
        <v>86</v>
      </c>
    </row>
    <row r="191" s="2" customFormat="1" ht="16.5" customHeight="1">
      <c r="A191" s="39"/>
      <c r="B191" s="40"/>
      <c r="C191" s="219" t="s">
        <v>86</v>
      </c>
      <c r="D191" s="219" t="s">
        <v>171</v>
      </c>
      <c r="E191" s="220" t="s">
        <v>2766</v>
      </c>
      <c r="F191" s="221" t="s">
        <v>2767</v>
      </c>
      <c r="G191" s="222" t="s">
        <v>174</v>
      </c>
      <c r="H191" s="223">
        <v>300</v>
      </c>
      <c r="I191" s="224"/>
      <c r="J191" s="225">
        <f>ROUND(I191*H191,2)</f>
        <v>0</v>
      </c>
      <c r="K191" s="221" t="s">
        <v>226</v>
      </c>
      <c r="L191" s="45"/>
      <c r="M191" s="226" t="s">
        <v>1</v>
      </c>
      <c r="N191" s="227" t="s">
        <v>41</v>
      </c>
      <c r="O191" s="92"/>
      <c r="P191" s="228">
        <f>O191*H191</f>
        <v>0</v>
      </c>
      <c r="Q191" s="228">
        <v>0</v>
      </c>
      <c r="R191" s="228">
        <f>Q191*H191</f>
        <v>0</v>
      </c>
      <c r="S191" s="228">
        <v>0</v>
      </c>
      <c r="T191" s="229">
        <f>S191*H191</f>
        <v>0</v>
      </c>
      <c r="U191" s="39"/>
      <c r="V191" s="39"/>
      <c r="W191" s="39"/>
      <c r="X191" s="39"/>
      <c r="Y191" s="39"/>
      <c r="Z191" s="39"/>
      <c r="AA191" s="39"/>
      <c r="AB191" s="39"/>
      <c r="AC191" s="39"/>
      <c r="AD191" s="39"/>
      <c r="AE191" s="39"/>
      <c r="AR191" s="230" t="s">
        <v>273</v>
      </c>
      <c r="AT191" s="230" t="s">
        <v>171</v>
      </c>
      <c r="AU191" s="230" t="s">
        <v>86</v>
      </c>
      <c r="AY191" s="18" t="s">
        <v>168</v>
      </c>
      <c r="BE191" s="231">
        <f>IF(N191="základní",J191,0)</f>
        <v>0</v>
      </c>
      <c r="BF191" s="231">
        <f>IF(N191="snížená",J191,0)</f>
        <v>0</v>
      </c>
      <c r="BG191" s="231">
        <f>IF(N191="zákl. přenesená",J191,0)</f>
        <v>0</v>
      </c>
      <c r="BH191" s="231">
        <f>IF(N191="sníž. přenesená",J191,0)</f>
        <v>0</v>
      </c>
      <c r="BI191" s="231">
        <f>IF(N191="nulová",J191,0)</f>
        <v>0</v>
      </c>
      <c r="BJ191" s="18" t="s">
        <v>84</v>
      </c>
      <c r="BK191" s="231">
        <f>ROUND(I191*H191,2)</f>
        <v>0</v>
      </c>
      <c r="BL191" s="18" t="s">
        <v>273</v>
      </c>
      <c r="BM191" s="230" t="s">
        <v>557</v>
      </c>
    </row>
    <row r="192" s="2" customFormat="1">
      <c r="A192" s="39"/>
      <c r="B192" s="40"/>
      <c r="C192" s="41"/>
      <c r="D192" s="232" t="s">
        <v>178</v>
      </c>
      <c r="E192" s="41"/>
      <c r="F192" s="233" t="s">
        <v>2767</v>
      </c>
      <c r="G192" s="41"/>
      <c r="H192" s="41"/>
      <c r="I192" s="234"/>
      <c r="J192" s="41"/>
      <c r="K192" s="41"/>
      <c r="L192" s="45"/>
      <c r="M192" s="235"/>
      <c r="N192" s="236"/>
      <c r="O192" s="92"/>
      <c r="P192" s="92"/>
      <c r="Q192" s="92"/>
      <c r="R192" s="92"/>
      <c r="S192" s="92"/>
      <c r="T192" s="93"/>
      <c r="U192" s="39"/>
      <c r="V192" s="39"/>
      <c r="W192" s="39"/>
      <c r="X192" s="39"/>
      <c r="Y192" s="39"/>
      <c r="Z192" s="39"/>
      <c r="AA192" s="39"/>
      <c r="AB192" s="39"/>
      <c r="AC192" s="39"/>
      <c r="AD192" s="39"/>
      <c r="AE192" s="39"/>
      <c r="AT192" s="18" t="s">
        <v>178</v>
      </c>
      <c r="AU192" s="18" t="s">
        <v>86</v>
      </c>
    </row>
    <row r="193" s="2" customFormat="1" ht="16.5" customHeight="1">
      <c r="A193" s="39"/>
      <c r="B193" s="40"/>
      <c r="C193" s="219" t="s">
        <v>217</v>
      </c>
      <c r="D193" s="219" t="s">
        <v>171</v>
      </c>
      <c r="E193" s="220" t="s">
        <v>2768</v>
      </c>
      <c r="F193" s="221" t="s">
        <v>2769</v>
      </c>
      <c r="G193" s="222" t="s">
        <v>174</v>
      </c>
      <c r="H193" s="223">
        <v>300</v>
      </c>
      <c r="I193" s="224"/>
      <c r="J193" s="225">
        <f>ROUND(I193*H193,2)</f>
        <v>0</v>
      </c>
      <c r="K193" s="221" t="s">
        <v>226</v>
      </c>
      <c r="L193" s="45"/>
      <c r="M193" s="226" t="s">
        <v>1</v>
      </c>
      <c r="N193" s="227" t="s">
        <v>41</v>
      </c>
      <c r="O193" s="92"/>
      <c r="P193" s="228">
        <f>O193*H193</f>
        <v>0</v>
      </c>
      <c r="Q193" s="228">
        <v>0</v>
      </c>
      <c r="R193" s="228">
        <f>Q193*H193</f>
        <v>0</v>
      </c>
      <c r="S193" s="228">
        <v>0</v>
      </c>
      <c r="T193" s="229">
        <f>S193*H193</f>
        <v>0</v>
      </c>
      <c r="U193" s="39"/>
      <c r="V193" s="39"/>
      <c r="W193" s="39"/>
      <c r="X193" s="39"/>
      <c r="Y193" s="39"/>
      <c r="Z193" s="39"/>
      <c r="AA193" s="39"/>
      <c r="AB193" s="39"/>
      <c r="AC193" s="39"/>
      <c r="AD193" s="39"/>
      <c r="AE193" s="39"/>
      <c r="AR193" s="230" t="s">
        <v>273</v>
      </c>
      <c r="AT193" s="230" t="s">
        <v>171</v>
      </c>
      <c r="AU193" s="230" t="s">
        <v>86</v>
      </c>
      <c r="AY193" s="18" t="s">
        <v>168</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273</v>
      </c>
      <c r="BM193" s="230" t="s">
        <v>577</v>
      </c>
    </row>
    <row r="194" s="2" customFormat="1">
      <c r="A194" s="39"/>
      <c r="B194" s="40"/>
      <c r="C194" s="41"/>
      <c r="D194" s="232" t="s">
        <v>178</v>
      </c>
      <c r="E194" s="41"/>
      <c r="F194" s="233" t="s">
        <v>2769</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178</v>
      </c>
      <c r="AU194" s="18" t="s">
        <v>86</v>
      </c>
    </row>
    <row r="195" s="2" customFormat="1" ht="24.15" customHeight="1">
      <c r="A195" s="39"/>
      <c r="B195" s="40"/>
      <c r="C195" s="219" t="s">
        <v>291</v>
      </c>
      <c r="D195" s="219" t="s">
        <v>171</v>
      </c>
      <c r="E195" s="220" t="s">
        <v>2770</v>
      </c>
      <c r="F195" s="221" t="s">
        <v>2771</v>
      </c>
      <c r="G195" s="222" t="s">
        <v>1081</v>
      </c>
      <c r="H195" s="291"/>
      <c r="I195" s="224"/>
      <c r="J195" s="225">
        <f>ROUND(I195*H195,2)</f>
        <v>0</v>
      </c>
      <c r="K195" s="221" t="s">
        <v>226</v>
      </c>
      <c r="L195" s="45"/>
      <c r="M195" s="226" t="s">
        <v>1</v>
      </c>
      <c r="N195" s="227" t="s">
        <v>41</v>
      </c>
      <c r="O195" s="92"/>
      <c r="P195" s="228">
        <f>O195*H195</f>
        <v>0</v>
      </c>
      <c r="Q195" s="228">
        <v>0</v>
      </c>
      <c r="R195" s="228">
        <f>Q195*H195</f>
        <v>0</v>
      </c>
      <c r="S195" s="228">
        <v>0</v>
      </c>
      <c r="T195" s="229">
        <f>S195*H195</f>
        <v>0</v>
      </c>
      <c r="U195" s="39"/>
      <c r="V195" s="39"/>
      <c r="W195" s="39"/>
      <c r="X195" s="39"/>
      <c r="Y195" s="39"/>
      <c r="Z195" s="39"/>
      <c r="AA195" s="39"/>
      <c r="AB195" s="39"/>
      <c r="AC195" s="39"/>
      <c r="AD195" s="39"/>
      <c r="AE195" s="39"/>
      <c r="AR195" s="230" t="s">
        <v>273</v>
      </c>
      <c r="AT195" s="230" t="s">
        <v>171</v>
      </c>
      <c r="AU195" s="230" t="s">
        <v>86</v>
      </c>
      <c r="AY195" s="18" t="s">
        <v>168</v>
      </c>
      <c r="BE195" s="231">
        <f>IF(N195="základní",J195,0)</f>
        <v>0</v>
      </c>
      <c r="BF195" s="231">
        <f>IF(N195="snížená",J195,0)</f>
        <v>0</v>
      </c>
      <c r="BG195" s="231">
        <f>IF(N195="zákl. přenesená",J195,0)</f>
        <v>0</v>
      </c>
      <c r="BH195" s="231">
        <f>IF(N195="sníž. přenesená",J195,0)</f>
        <v>0</v>
      </c>
      <c r="BI195" s="231">
        <f>IF(N195="nulová",J195,0)</f>
        <v>0</v>
      </c>
      <c r="BJ195" s="18" t="s">
        <v>84</v>
      </c>
      <c r="BK195" s="231">
        <f>ROUND(I195*H195,2)</f>
        <v>0</v>
      </c>
      <c r="BL195" s="18" t="s">
        <v>273</v>
      </c>
      <c r="BM195" s="230" t="s">
        <v>593</v>
      </c>
    </row>
    <row r="196" s="2" customFormat="1">
      <c r="A196" s="39"/>
      <c r="B196" s="40"/>
      <c r="C196" s="41"/>
      <c r="D196" s="232" t="s">
        <v>178</v>
      </c>
      <c r="E196" s="41"/>
      <c r="F196" s="233" t="s">
        <v>2771</v>
      </c>
      <c r="G196" s="41"/>
      <c r="H196" s="41"/>
      <c r="I196" s="234"/>
      <c r="J196" s="41"/>
      <c r="K196" s="41"/>
      <c r="L196" s="45"/>
      <c r="M196" s="235"/>
      <c r="N196" s="236"/>
      <c r="O196" s="92"/>
      <c r="P196" s="92"/>
      <c r="Q196" s="92"/>
      <c r="R196" s="92"/>
      <c r="S196" s="92"/>
      <c r="T196" s="93"/>
      <c r="U196" s="39"/>
      <c r="V196" s="39"/>
      <c r="W196" s="39"/>
      <c r="X196" s="39"/>
      <c r="Y196" s="39"/>
      <c r="Z196" s="39"/>
      <c r="AA196" s="39"/>
      <c r="AB196" s="39"/>
      <c r="AC196" s="39"/>
      <c r="AD196" s="39"/>
      <c r="AE196" s="39"/>
      <c r="AT196" s="18" t="s">
        <v>178</v>
      </c>
      <c r="AU196" s="18" t="s">
        <v>86</v>
      </c>
    </row>
    <row r="197" s="12" customFormat="1" ht="22.8" customHeight="1">
      <c r="A197" s="12"/>
      <c r="B197" s="203"/>
      <c r="C197" s="204"/>
      <c r="D197" s="205" t="s">
        <v>75</v>
      </c>
      <c r="E197" s="217" t="s">
        <v>1365</v>
      </c>
      <c r="F197" s="217" t="s">
        <v>1366</v>
      </c>
      <c r="G197" s="204"/>
      <c r="H197" s="204"/>
      <c r="I197" s="207"/>
      <c r="J197" s="218">
        <f>BK197</f>
        <v>0</v>
      </c>
      <c r="K197" s="204"/>
      <c r="L197" s="209"/>
      <c r="M197" s="210"/>
      <c r="N197" s="211"/>
      <c r="O197" s="211"/>
      <c r="P197" s="212">
        <f>SUM(P198:P199)</f>
        <v>0</v>
      </c>
      <c r="Q197" s="211"/>
      <c r="R197" s="212">
        <f>SUM(R198:R199)</f>
        <v>0</v>
      </c>
      <c r="S197" s="211"/>
      <c r="T197" s="213">
        <f>SUM(T198:T199)</f>
        <v>0</v>
      </c>
      <c r="U197" s="12"/>
      <c r="V197" s="12"/>
      <c r="W197" s="12"/>
      <c r="X197" s="12"/>
      <c r="Y197" s="12"/>
      <c r="Z197" s="12"/>
      <c r="AA197" s="12"/>
      <c r="AB197" s="12"/>
      <c r="AC197" s="12"/>
      <c r="AD197" s="12"/>
      <c r="AE197" s="12"/>
      <c r="AR197" s="214" t="s">
        <v>86</v>
      </c>
      <c r="AT197" s="215" t="s">
        <v>75</v>
      </c>
      <c r="AU197" s="215" t="s">
        <v>84</v>
      </c>
      <c r="AY197" s="214" t="s">
        <v>168</v>
      </c>
      <c r="BK197" s="216">
        <f>SUM(BK198:BK199)</f>
        <v>0</v>
      </c>
    </row>
    <row r="198" s="2" customFormat="1" ht="24.15" customHeight="1">
      <c r="A198" s="39"/>
      <c r="B198" s="40"/>
      <c r="C198" s="219" t="s">
        <v>319</v>
      </c>
      <c r="D198" s="219" t="s">
        <v>171</v>
      </c>
      <c r="E198" s="220" t="s">
        <v>2772</v>
      </c>
      <c r="F198" s="221" t="s">
        <v>2773</v>
      </c>
      <c r="G198" s="222" t="s">
        <v>213</v>
      </c>
      <c r="H198" s="223">
        <v>225</v>
      </c>
      <c r="I198" s="224"/>
      <c r="J198" s="225">
        <f>ROUND(I198*H198,2)</f>
        <v>0</v>
      </c>
      <c r="K198" s="221" t="s">
        <v>226</v>
      </c>
      <c r="L198" s="45"/>
      <c r="M198" s="226" t="s">
        <v>1</v>
      </c>
      <c r="N198" s="227" t="s">
        <v>41</v>
      </c>
      <c r="O198" s="92"/>
      <c r="P198" s="228">
        <f>O198*H198</f>
        <v>0</v>
      </c>
      <c r="Q198" s="228">
        <v>0</v>
      </c>
      <c r="R198" s="228">
        <f>Q198*H198</f>
        <v>0</v>
      </c>
      <c r="S198" s="228">
        <v>0</v>
      </c>
      <c r="T198" s="229">
        <f>S198*H198</f>
        <v>0</v>
      </c>
      <c r="U198" s="39"/>
      <c r="V198" s="39"/>
      <c r="W198" s="39"/>
      <c r="X198" s="39"/>
      <c r="Y198" s="39"/>
      <c r="Z198" s="39"/>
      <c r="AA198" s="39"/>
      <c r="AB198" s="39"/>
      <c r="AC198" s="39"/>
      <c r="AD198" s="39"/>
      <c r="AE198" s="39"/>
      <c r="AR198" s="230" t="s">
        <v>273</v>
      </c>
      <c r="AT198" s="230" t="s">
        <v>171</v>
      </c>
      <c r="AU198" s="230" t="s">
        <v>86</v>
      </c>
      <c r="AY198" s="18" t="s">
        <v>168</v>
      </c>
      <c r="BE198" s="231">
        <f>IF(N198="základní",J198,0)</f>
        <v>0</v>
      </c>
      <c r="BF198" s="231">
        <f>IF(N198="snížená",J198,0)</f>
        <v>0</v>
      </c>
      <c r="BG198" s="231">
        <f>IF(N198="zákl. přenesená",J198,0)</f>
        <v>0</v>
      </c>
      <c r="BH198" s="231">
        <f>IF(N198="sníž. přenesená",J198,0)</f>
        <v>0</v>
      </c>
      <c r="BI198" s="231">
        <f>IF(N198="nulová",J198,0)</f>
        <v>0</v>
      </c>
      <c r="BJ198" s="18" t="s">
        <v>84</v>
      </c>
      <c r="BK198" s="231">
        <f>ROUND(I198*H198,2)</f>
        <v>0</v>
      </c>
      <c r="BL198" s="18" t="s">
        <v>273</v>
      </c>
      <c r="BM198" s="230" t="s">
        <v>607</v>
      </c>
    </row>
    <row r="199" s="2" customFormat="1">
      <c r="A199" s="39"/>
      <c r="B199" s="40"/>
      <c r="C199" s="41"/>
      <c r="D199" s="232" t="s">
        <v>178</v>
      </c>
      <c r="E199" s="41"/>
      <c r="F199" s="233" t="s">
        <v>2773</v>
      </c>
      <c r="G199" s="41"/>
      <c r="H199" s="41"/>
      <c r="I199" s="234"/>
      <c r="J199" s="41"/>
      <c r="K199" s="41"/>
      <c r="L199" s="45"/>
      <c r="M199" s="235"/>
      <c r="N199" s="236"/>
      <c r="O199" s="92"/>
      <c r="P199" s="92"/>
      <c r="Q199" s="92"/>
      <c r="R199" s="92"/>
      <c r="S199" s="92"/>
      <c r="T199" s="93"/>
      <c r="U199" s="39"/>
      <c r="V199" s="39"/>
      <c r="W199" s="39"/>
      <c r="X199" s="39"/>
      <c r="Y199" s="39"/>
      <c r="Z199" s="39"/>
      <c r="AA199" s="39"/>
      <c r="AB199" s="39"/>
      <c r="AC199" s="39"/>
      <c r="AD199" s="39"/>
      <c r="AE199" s="39"/>
      <c r="AT199" s="18" t="s">
        <v>178</v>
      </c>
      <c r="AU199" s="18" t="s">
        <v>86</v>
      </c>
    </row>
    <row r="200" s="12" customFormat="1" ht="25.92" customHeight="1">
      <c r="A200" s="12"/>
      <c r="B200" s="203"/>
      <c r="C200" s="204"/>
      <c r="D200" s="205" t="s">
        <v>75</v>
      </c>
      <c r="E200" s="206" t="s">
        <v>2774</v>
      </c>
      <c r="F200" s="206" t="s">
        <v>2775</v>
      </c>
      <c r="G200" s="204"/>
      <c r="H200" s="204"/>
      <c r="I200" s="207"/>
      <c r="J200" s="208">
        <f>BK200</f>
        <v>0</v>
      </c>
      <c r="K200" s="204"/>
      <c r="L200" s="209"/>
      <c r="M200" s="210"/>
      <c r="N200" s="211"/>
      <c r="O200" s="211"/>
      <c r="P200" s="212">
        <f>SUM(P201:P206)</f>
        <v>0</v>
      </c>
      <c r="Q200" s="211"/>
      <c r="R200" s="212">
        <f>SUM(R201:R206)</f>
        <v>0</v>
      </c>
      <c r="S200" s="211"/>
      <c r="T200" s="213">
        <f>SUM(T201:T206)</f>
        <v>0</v>
      </c>
      <c r="U200" s="12"/>
      <c r="V200" s="12"/>
      <c r="W200" s="12"/>
      <c r="X200" s="12"/>
      <c r="Y200" s="12"/>
      <c r="Z200" s="12"/>
      <c r="AA200" s="12"/>
      <c r="AB200" s="12"/>
      <c r="AC200" s="12"/>
      <c r="AD200" s="12"/>
      <c r="AE200" s="12"/>
      <c r="AR200" s="214" t="s">
        <v>176</v>
      </c>
      <c r="AT200" s="215" t="s">
        <v>75</v>
      </c>
      <c r="AU200" s="215" t="s">
        <v>76</v>
      </c>
      <c r="AY200" s="214" t="s">
        <v>168</v>
      </c>
      <c r="BK200" s="216">
        <f>SUM(BK201:BK206)</f>
        <v>0</v>
      </c>
    </row>
    <row r="201" s="2" customFormat="1" ht="24.15" customHeight="1">
      <c r="A201" s="39"/>
      <c r="B201" s="40"/>
      <c r="C201" s="219" t="s">
        <v>373</v>
      </c>
      <c r="D201" s="219" t="s">
        <v>171</v>
      </c>
      <c r="E201" s="220" t="s">
        <v>2776</v>
      </c>
      <c r="F201" s="221" t="s">
        <v>2777</v>
      </c>
      <c r="G201" s="222" t="s">
        <v>2778</v>
      </c>
      <c r="H201" s="223">
        <v>24</v>
      </c>
      <c r="I201" s="224"/>
      <c r="J201" s="225">
        <f>ROUND(I201*H201,2)</f>
        <v>0</v>
      </c>
      <c r="K201" s="221" t="s">
        <v>226</v>
      </c>
      <c r="L201" s="45"/>
      <c r="M201" s="226" t="s">
        <v>1</v>
      </c>
      <c r="N201" s="227" t="s">
        <v>41</v>
      </c>
      <c r="O201" s="92"/>
      <c r="P201" s="228">
        <f>O201*H201</f>
        <v>0</v>
      </c>
      <c r="Q201" s="228">
        <v>0</v>
      </c>
      <c r="R201" s="228">
        <f>Q201*H201</f>
        <v>0</v>
      </c>
      <c r="S201" s="228">
        <v>0</v>
      </c>
      <c r="T201" s="229">
        <f>S201*H201</f>
        <v>0</v>
      </c>
      <c r="U201" s="39"/>
      <c r="V201" s="39"/>
      <c r="W201" s="39"/>
      <c r="X201" s="39"/>
      <c r="Y201" s="39"/>
      <c r="Z201" s="39"/>
      <c r="AA201" s="39"/>
      <c r="AB201" s="39"/>
      <c r="AC201" s="39"/>
      <c r="AD201" s="39"/>
      <c r="AE201" s="39"/>
      <c r="AR201" s="230" t="s">
        <v>2779</v>
      </c>
      <c r="AT201" s="230" t="s">
        <v>171</v>
      </c>
      <c r="AU201" s="230" t="s">
        <v>84</v>
      </c>
      <c r="AY201" s="18" t="s">
        <v>168</v>
      </c>
      <c r="BE201" s="231">
        <f>IF(N201="základní",J201,0)</f>
        <v>0</v>
      </c>
      <c r="BF201" s="231">
        <f>IF(N201="snížená",J201,0)</f>
        <v>0</v>
      </c>
      <c r="BG201" s="231">
        <f>IF(N201="zákl. přenesená",J201,0)</f>
        <v>0</v>
      </c>
      <c r="BH201" s="231">
        <f>IF(N201="sníž. přenesená",J201,0)</f>
        <v>0</v>
      </c>
      <c r="BI201" s="231">
        <f>IF(N201="nulová",J201,0)</f>
        <v>0</v>
      </c>
      <c r="BJ201" s="18" t="s">
        <v>84</v>
      </c>
      <c r="BK201" s="231">
        <f>ROUND(I201*H201,2)</f>
        <v>0</v>
      </c>
      <c r="BL201" s="18" t="s">
        <v>2779</v>
      </c>
      <c r="BM201" s="230" t="s">
        <v>619</v>
      </c>
    </row>
    <row r="202" s="2" customFormat="1">
      <c r="A202" s="39"/>
      <c r="B202" s="40"/>
      <c r="C202" s="41"/>
      <c r="D202" s="232" t="s">
        <v>178</v>
      </c>
      <c r="E202" s="41"/>
      <c r="F202" s="233" t="s">
        <v>2777</v>
      </c>
      <c r="G202" s="41"/>
      <c r="H202" s="41"/>
      <c r="I202" s="234"/>
      <c r="J202" s="41"/>
      <c r="K202" s="41"/>
      <c r="L202" s="45"/>
      <c r="M202" s="235"/>
      <c r="N202" s="236"/>
      <c r="O202" s="92"/>
      <c r="P202" s="92"/>
      <c r="Q202" s="92"/>
      <c r="R202" s="92"/>
      <c r="S202" s="92"/>
      <c r="T202" s="93"/>
      <c r="U202" s="39"/>
      <c r="V202" s="39"/>
      <c r="W202" s="39"/>
      <c r="X202" s="39"/>
      <c r="Y202" s="39"/>
      <c r="Z202" s="39"/>
      <c r="AA202" s="39"/>
      <c r="AB202" s="39"/>
      <c r="AC202" s="39"/>
      <c r="AD202" s="39"/>
      <c r="AE202" s="39"/>
      <c r="AT202" s="18" t="s">
        <v>178</v>
      </c>
      <c r="AU202" s="18" t="s">
        <v>84</v>
      </c>
    </row>
    <row r="203" s="2" customFormat="1" ht="21.75" customHeight="1">
      <c r="A203" s="39"/>
      <c r="B203" s="40"/>
      <c r="C203" s="219" t="s">
        <v>384</v>
      </c>
      <c r="D203" s="219" t="s">
        <v>171</v>
      </c>
      <c r="E203" s="220" t="s">
        <v>2780</v>
      </c>
      <c r="F203" s="221" t="s">
        <v>2781</v>
      </c>
      <c r="G203" s="222" t="s">
        <v>2778</v>
      </c>
      <c r="H203" s="223">
        <v>24</v>
      </c>
      <c r="I203" s="224"/>
      <c r="J203" s="225">
        <f>ROUND(I203*H203,2)</f>
        <v>0</v>
      </c>
      <c r="K203" s="221" t="s">
        <v>226</v>
      </c>
      <c r="L203" s="45"/>
      <c r="M203" s="226" t="s">
        <v>1</v>
      </c>
      <c r="N203" s="227" t="s">
        <v>41</v>
      </c>
      <c r="O203" s="92"/>
      <c r="P203" s="228">
        <f>O203*H203</f>
        <v>0</v>
      </c>
      <c r="Q203" s="228">
        <v>0</v>
      </c>
      <c r="R203" s="228">
        <f>Q203*H203</f>
        <v>0</v>
      </c>
      <c r="S203" s="228">
        <v>0</v>
      </c>
      <c r="T203" s="229">
        <f>S203*H203</f>
        <v>0</v>
      </c>
      <c r="U203" s="39"/>
      <c r="V203" s="39"/>
      <c r="W203" s="39"/>
      <c r="X203" s="39"/>
      <c r="Y203" s="39"/>
      <c r="Z203" s="39"/>
      <c r="AA203" s="39"/>
      <c r="AB203" s="39"/>
      <c r="AC203" s="39"/>
      <c r="AD203" s="39"/>
      <c r="AE203" s="39"/>
      <c r="AR203" s="230" t="s">
        <v>2779</v>
      </c>
      <c r="AT203" s="230" t="s">
        <v>171</v>
      </c>
      <c r="AU203" s="230" t="s">
        <v>84</v>
      </c>
      <c r="AY203" s="18" t="s">
        <v>168</v>
      </c>
      <c r="BE203" s="231">
        <f>IF(N203="základní",J203,0)</f>
        <v>0</v>
      </c>
      <c r="BF203" s="231">
        <f>IF(N203="snížená",J203,0)</f>
        <v>0</v>
      </c>
      <c r="BG203" s="231">
        <f>IF(N203="zákl. přenesená",J203,0)</f>
        <v>0</v>
      </c>
      <c r="BH203" s="231">
        <f>IF(N203="sníž. přenesená",J203,0)</f>
        <v>0</v>
      </c>
      <c r="BI203" s="231">
        <f>IF(N203="nulová",J203,0)</f>
        <v>0</v>
      </c>
      <c r="BJ203" s="18" t="s">
        <v>84</v>
      </c>
      <c r="BK203" s="231">
        <f>ROUND(I203*H203,2)</f>
        <v>0</v>
      </c>
      <c r="BL203" s="18" t="s">
        <v>2779</v>
      </c>
      <c r="BM203" s="230" t="s">
        <v>630</v>
      </c>
    </row>
    <row r="204" s="2" customFormat="1">
      <c r="A204" s="39"/>
      <c r="B204" s="40"/>
      <c r="C204" s="41"/>
      <c r="D204" s="232" t="s">
        <v>178</v>
      </c>
      <c r="E204" s="41"/>
      <c r="F204" s="233" t="s">
        <v>2781</v>
      </c>
      <c r="G204" s="41"/>
      <c r="H204" s="41"/>
      <c r="I204" s="234"/>
      <c r="J204" s="41"/>
      <c r="K204" s="41"/>
      <c r="L204" s="45"/>
      <c r="M204" s="235"/>
      <c r="N204" s="236"/>
      <c r="O204" s="92"/>
      <c r="P204" s="92"/>
      <c r="Q204" s="92"/>
      <c r="R204" s="92"/>
      <c r="S204" s="92"/>
      <c r="T204" s="93"/>
      <c r="U204" s="39"/>
      <c r="V204" s="39"/>
      <c r="W204" s="39"/>
      <c r="X204" s="39"/>
      <c r="Y204" s="39"/>
      <c r="Z204" s="39"/>
      <c r="AA204" s="39"/>
      <c r="AB204" s="39"/>
      <c r="AC204" s="39"/>
      <c r="AD204" s="39"/>
      <c r="AE204" s="39"/>
      <c r="AT204" s="18" t="s">
        <v>178</v>
      </c>
      <c r="AU204" s="18" t="s">
        <v>84</v>
      </c>
    </row>
    <row r="205" s="2" customFormat="1" ht="37.8" customHeight="1">
      <c r="A205" s="39"/>
      <c r="B205" s="40"/>
      <c r="C205" s="219" t="s">
        <v>389</v>
      </c>
      <c r="D205" s="219" t="s">
        <v>171</v>
      </c>
      <c r="E205" s="220" t="s">
        <v>2782</v>
      </c>
      <c r="F205" s="221" t="s">
        <v>2783</v>
      </c>
      <c r="G205" s="222" t="s">
        <v>2778</v>
      </c>
      <c r="H205" s="223">
        <v>40</v>
      </c>
      <c r="I205" s="224"/>
      <c r="J205" s="225">
        <f>ROUND(I205*H205,2)</f>
        <v>0</v>
      </c>
      <c r="K205" s="221" t="s">
        <v>226</v>
      </c>
      <c r="L205" s="45"/>
      <c r="M205" s="226" t="s">
        <v>1</v>
      </c>
      <c r="N205" s="227" t="s">
        <v>41</v>
      </c>
      <c r="O205" s="92"/>
      <c r="P205" s="228">
        <f>O205*H205</f>
        <v>0</v>
      </c>
      <c r="Q205" s="228">
        <v>0</v>
      </c>
      <c r="R205" s="228">
        <f>Q205*H205</f>
        <v>0</v>
      </c>
      <c r="S205" s="228">
        <v>0</v>
      </c>
      <c r="T205" s="229">
        <f>S205*H205</f>
        <v>0</v>
      </c>
      <c r="U205" s="39"/>
      <c r="V205" s="39"/>
      <c r="W205" s="39"/>
      <c r="X205" s="39"/>
      <c r="Y205" s="39"/>
      <c r="Z205" s="39"/>
      <c r="AA205" s="39"/>
      <c r="AB205" s="39"/>
      <c r="AC205" s="39"/>
      <c r="AD205" s="39"/>
      <c r="AE205" s="39"/>
      <c r="AR205" s="230" t="s">
        <v>2779</v>
      </c>
      <c r="AT205" s="230" t="s">
        <v>171</v>
      </c>
      <c r="AU205" s="230" t="s">
        <v>84</v>
      </c>
      <c r="AY205" s="18" t="s">
        <v>168</v>
      </c>
      <c r="BE205" s="231">
        <f>IF(N205="základní",J205,0)</f>
        <v>0</v>
      </c>
      <c r="BF205" s="231">
        <f>IF(N205="snížená",J205,0)</f>
        <v>0</v>
      </c>
      <c r="BG205" s="231">
        <f>IF(N205="zákl. přenesená",J205,0)</f>
        <v>0</v>
      </c>
      <c r="BH205" s="231">
        <f>IF(N205="sníž. přenesená",J205,0)</f>
        <v>0</v>
      </c>
      <c r="BI205" s="231">
        <f>IF(N205="nulová",J205,0)</f>
        <v>0</v>
      </c>
      <c r="BJ205" s="18" t="s">
        <v>84</v>
      </c>
      <c r="BK205" s="231">
        <f>ROUND(I205*H205,2)</f>
        <v>0</v>
      </c>
      <c r="BL205" s="18" t="s">
        <v>2779</v>
      </c>
      <c r="BM205" s="230" t="s">
        <v>642</v>
      </c>
    </row>
    <row r="206" s="2" customFormat="1">
      <c r="A206" s="39"/>
      <c r="B206" s="40"/>
      <c r="C206" s="41"/>
      <c r="D206" s="232" t="s">
        <v>178</v>
      </c>
      <c r="E206" s="41"/>
      <c r="F206" s="233" t="s">
        <v>2783</v>
      </c>
      <c r="G206" s="41"/>
      <c r="H206" s="41"/>
      <c r="I206" s="234"/>
      <c r="J206" s="41"/>
      <c r="K206" s="41"/>
      <c r="L206" s="45"/>
      <c r="M206" s="298"/>
      <c r="N206" s="299"/>
      <c r="O206" s="300"/>
      <c r="P206" s="300"/>
      <c r="Q206" s="300"/>
      <c r="R206" s="300"/>
      <c r="S206" s="300"/>
      <c r="T206" s="301"/>
      <c r="U206" s="39"/>
      <c r="V206" s="39"/>
      <c r="W206" s="39"/>
      <c r="X206" s="39"/>
      <c r="Y206" s="39"/>
      <c r="Z206" s="39"/>
      <c r="AA206" s="39"/>
      <c r="AB206" s="39"/>
      <c r="AC206" s="39"/>
      <c r="AD206" s="39"/>
      <c r="AE206" s="39"/>
      <c r="AT206" s="18" t="s">
        <v>178</v>
      </c>
      <c r="AU206" s="18" t="s">
        <v>84</v>
      </c>
    </row>
    <row r="207" s="2" customFormat="1" ht="6.96" customHeight="1">
      <c r="A207" s="39"/>
      <c r="B207" s="67"/>
      <c r="C207" s="68"/>
      <c r="D207" s="68"/>
      <c r="E207" s="68"/>
      <c r="F207" s="68"/>
      <c r="G207" s="68"/>
      <c r="H207" s="68"/>
      <c r="I207" s="68"/>
      <c r="J207" s="68"/>
      <c r="K207" s="68"/>
      <c r="L207" s="45"/>
      <c r="M207" s="39"/>
      <c r="O207" s="39"/>
      <c r="P207" s="39"/>
      <c r="Q207" s="39"/>
      <c r="R207" s="39"/>
      <c r="S207" s="39"/>
      <c r="T207" s="39"/>
      <c r="U207" s="39"/>
      <c r="V207" s="39"/>
      <c r="W207" s="39"/>
      <c r="X207" s="39"/>
      <c r="Y207" s="39"/>
      <c r="Z207" s="39"/>
      <c r="AA207" s="39"/>
      <c r="AB207" s="39"/>
      <c r="AC207" s="39"/>
      <c r="AD207" s="39"/>
      <c r="AE207" s="39"/>
    </row>
  </sheetData>
  <sheetProtection sheet="1" autoFilter="0" formatColumns="0" formatRows="0" objects="1" scenarios="1" spinCount="100000" saltValue="csKAzpPFeNyMlQlSDYmUdV1PJ/QvmO+HzQUERTkk0+oqJLE+JXPQxTvCazESF/Kzr3ubZdnuWS7cPsuR9FN9MA==" hashValue="VgvaL/tef/XOVJnOtfZ6+QPfTtK/G0wWiKWNe/evrxNEzPt3QLNKL7mhEUo/aVziGVDEy9L7aIZi8JTgzlpEew==" algorithmName="SHA-512" password="CC35"/>
  <autoFilter ref="C125:K206"/>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113</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2784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ROUND(J122,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ROUND((SUM(BE122:BE271)),  2)</f>
        <v>0</v>
      </c>
      <c r="G33" s="39"/>
      <c r="H33" s="39"/>
      <c r="I33" s="156">
        <v>0.20999999999999999</v>
      </c>
      <c r="J33" s="155">
        <f>ROUND(((SUM(BE122:BE271))*I33),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ROUND((SUM(BF122:BF271)),  2)</f>
        <v>0</v>
      </c>
      <c r="G34" s="39"/>
      <c r="H34" s="39"/>
      <c r="I34" s="156">
        <v>0.12</v>
      </c>
      <c r="J34" s="155">
        <f>ROUND(((SUM(BF122:BF271))*I34),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ROUND((SUM(BG122:BG271)),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ROUND((SUM(BH122:BH271)),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ROUND((SUM(BI122:BI271)),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016 - SO 01 Gymnázium - ZTI</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J122</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2785</v>
      </c>
      <c r="E97" s="183"/>
      <c r="F97" s="183"/>
      <c r="G97" s="183"/>
      <c r="H97" s="183"/>
      <c r="I97" s="183"/>
      <c r="J97" s="184">
        <f>J123</f>
        <v>0</v>
      </c>
      <c r="K97" s="181"/>
      <c r="L97" s="185"/>
      <c r="S97" s="9"/>
      <c r="T97" s="9"/>
      <c r="U97" s="9"/>
      <c r="V97" s="9"/>
      <c r="W97" s="9"/>
      <c r="X97" s="9"/>
      <c r="Y97" s="9"/>
      <c r="Z97" s="9"/>
      <c r="AA97" s="9"/>
      <c r="AB97" s="9"/>
      <c r="AC97" s="9"/>
      <c r="AD97" s="9"/>
      <c r="AE97" s="9"/>
    </row>
    <row r="98" s="10" customFormat="1" ht="19.92" customHeight="1">
      <c r="A98" s="10"/>
      <c r="B98" s="186"/>
      <c r="C98" s="187"/>
      <c r="D98" s="188" t="s">
        <v>2786</v>
      </c>
      <c r="E98" s="189"/>
      <c r="F98" s="189"/>
      <c r="G98" s="189"/>
      <c r="H98" s="189"/>
      <c r="I98" s="189"/>
      <c r="J98" s="190">
        <f>J124</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2787</v>
      </c>
      <c r="E99" s="189"/>
      <c r="F99" s="189"/>
      <c r="G99" s="189"/>
      <c r="H99" s="189"/>
      <c r="I99" s="189"/>
      <c r="J99" s="190">
        <f>J203</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2788</v>
      </c>
      <c r="E100" s="189"/>
      <c r="F100" s="189"/>
      <c r="G100" s="189"/>
      <c r="H100" s="189"/>
      <c r="I100" s="189"/>
      <c r="J100" s="190">
        <f>J224</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2789</v>
      </c>
      <c r="E101" s="189"/>
      <c r="F101" s="189"/>
      <c r="G101" s="189"/>
      <c r="H101" s="189"/>
      <c r="I101" s="189"/>
      <c r="J101" s="190">
        <f>J229</f>
        <v>0</v>
      </c>
      <c r="K101" s="187"/>
      <c r="L101" s="191"/>
      <c r="S101" s="10"/>
      <c r="T101" s="10"/>
      <c r="U101" s="10"/>
      <c r="V101" s="10"/>
      <c r="W101" s="10"/>
      <c r="X101" s="10"/>
      <c r="Y101" s="10"/>
      <c r="Z101" s="10"/>
      <c r="AA101" s="10"/>
      <c r="AB101" s="10"/>
      <c r="AC101" s="10"/>
      <c r="AD101" s="10"/>
      <c r="AE101" s="10"/>
    </row>
    <row r="102" s="9" customFormat="1" ht="24.96" customHeight="1">
      <c r="A102" s="9"/>
      <c r="B102" s="180"/>
      <c r="C102" s="181"/>
      <c r="D102" s="182" t="s">
        <v>2790</v>
      </c>
      <c r="E102" s="183"/>
      <c r="F102" s="183"/>
      <c r="G102" s="183"/>
      <c r="H102" s="183"/>
      <c r="I102" s="183"/>
      <c r="J102" s="184">
        <f>J256</f>
        <v>0</v>
      </c>
      <c r="K102" s="181"/>
      <c r="L102" s="185"/>
      <c r="S102" s="9"/>
      <c r="T102" s="9"/>
      <c r="U102" s="9"/>
      <c r="V102" s="9"/>
      <c r="W102" s="9"/>
      <c r="X102" s="9"/>
      <c r="Y102" s="9"/>
      <c r="Z102" s="9"/>
      <c r="AA102" s="9"/>
      <c r="AB102" s="9"/>
      <c r="AC102" s="9"/>
      <c r="AD102" s="9"/>
      <c r="AE102" s="9"/>
    </row>
    <row r="103" s="2" customFormat="1" ht="21.84" customHeight="1">
      <c r="A103" s="39"/>
      <c r="B103" s="40"/>
      <c r="C103" s="41"/>
      <c r="D103" s="41"/>
      <c r="E103" s="41"/>
      <c r="F103" s="41"/>
      <c r="G103" s="41"/>
      <c r="H103" s="41"/>
      <c r="I103" s="41"/>
      <c r="J103" s="41"/>
      <c r="K103" s="41"/>
      <c r="L103" s="64"/>
      <c r="S103" s="39"/>
      <c r="T103" s="39"/>
      <c r="U103" s="39"/>
      <c r="V103" s="39"/>
      <c r="W103" s="39"/>
      <c r="X103" s="39"/>
      <c r="Y103" s="39"/>
      <c r="Z103" s="39"/>
      <c r="AA103" s="39"/>
      <c r="AB103" s="39"/>
      <c r="AC103" s="39"/>
      <c r="AD103" s="39"/>
      <c r="AE103" s="39"/>
    </row>
    <row r="104" s="2" customFormat="1" ht="6.96" customHeight="1">
      <c r="A104" s="39"/>
      <c r="B104" s="67"/>
      <c r="C104" s="68"/>
      <c r="D104" s="68"/>
      <c r="E104" s="68"/>
      <c r="F104" s="68"/>
      <c r="G104" s="68"/>
      <c r="H104" s="68"/>
      <c r="I104" s="68"/>
      <c r="J104" s="68"/>
      <c r="K104" s="68"/>
      <c r="L104" s="64"/>
      <c r="S104" s="39"/>
      <c r="T104" s="39"/>
      <c r="U104" s="39"/>
      <c r="V104" s="39"/>
      <c r="W104" s="39"/>
      <c r="X104" s="39"/>
      <c r="Y104" s="39"/>
      <c r="Z104" s="39"/>
      <c r="AA104" s="39"/>
      <c r="AB104" s="39"/>
      <c r="AC104" s="39"/>
      <c r="AD104" s="39"/>
      <c r="AE104" s="39"/>
    </row>
    <row r="108" s="2" customFormat="1" ht="6.96" customHeight="1">
      <c r="A108" s="39"/>
      <c r="B108" s="69"/>
      <c r="C108" s="70"/>
      <c r="D108" s="70"/>
      <c r="E108" s="70"/>
      <c r="F108" s="70"/>
      <c r="G108" s="70"/>
      <c r="H108" s="70"/>
      <c r="I108" s="70"/>
      <c r="J108" s="70"/>
      <c r="K108" s="70"/>
      <c r="L108" s="64"/>
      <c r="S108" s="39"/>
      <c r="T108" s="39"/>
      <c r="U108" s="39"/>
      <c r="V108" s="39"/>
      <c r="W108" s="39"/>
      <c r="X108" s="39"/>
      <c r="Y108" s="39"/>
      <c r="Z108" s="39"/>
      <c r="AA108" s="39"/>
      <c r="AB108" s="39"/>
      <c r="AC108" s="39"/>
      <c r="AD108" s="39"/>
      <c r="AE108" s="39"/>
    </row>
    <row r="109" s="2" customFormat="1" ht="24.96" customHeight="1">
      <c r="A109" s="39"/>
      <c r="B109" s="40"/>
      <c r="C109" s="24" t="s">
        <v>153</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16</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175" t="str">
        <f>E7</f>
        <v>Gymnázium Plasy - nástavba pavilonu č.1</v>
      </c>
      <c r="F112" s="33"/>
      <c r="G112" s="33"/>
      <c r="H112" s="33"/>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125</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E9</f>
        <v>016 - SO 01 Gymnázium - ZTI</v>
      </c>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20</v>
      </c>
      <c r="D116" s="41"/>
      <c r="E116" s="41"/>
      <c r="F116" s="28" t="str">
        <f>F12</f>
        <v xml:space="preserve"> </v>
      </c>
      <c r="G116" s="41"/>
      <c r="H116" s="41"/>
      <c r="I116" s="33" t="s">
        <v>22</v>
      </c>
      <c r="J116" s="80" t="str">
        <f>IF(J12="","",J12)</f>
        <v>17. 3. 2025</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5.15" customHeight="1">
      <c r="A118" s="39"/>
      <c r="B118" s="40"/>
      <c r="C118" s="33" t="s">
        <v>24</v>
      </c>
      <c r="D118" s="41"/>
      <c r="E118" s="41"/>
      <c r="F118" s="28" t="str">
        <f>E15</f>
        <v>Gymnázium a Střední odborná škola, Plasy</v>
      </c>
      <c r="G118" s="41"/>
      <c r="H118" s="41"/>
      <c r="I118" s="33" t="s">
        <v>30</v>
      </c>
      <c r="J118" s="37" t="str">
        <f>E21</f>
        <v>VKV projekt s.r.o.</v>
      </c>
      <c r="K118" s="41"/>
      <c r="L118" s="64"/>
      <c r="S118" s="39"/>
      <c r="T118" s="39"/>
      <c r="U118" s="39"/>
      <c r="V118" s="39"/>
      <c r="W118" s="39"/>
      <c r="X118" s="39"/>
      <c r="Y118" s="39"/>
      <c r="Z118" s="39"/>
      <c r="AA118" s="39"/>
      <c r="AB118" s="39"/>
      <c r="AC118" s="39"/>
      <c r="AD118" s="39"/>
      <c r="AE118" s="39"/>
    </row>
    <row r="119" s="2" customFormat="1" ht="15.15" customHeight="1">
      <c r="A119" s="39"/>
      <c r="B119" s="40"/>
      <c r="C119" s="33" t="s">
        <v>28</v>
      </c>
      <c r="D119" s="41"/>
      <c r="E119" s="41"/>
      <c r="F119" s="28" t="str">
        <f>IF(E18="","",E18)</f>
        <v>Vyplň údaj</v>
      </c>
      <c r="G119" s="41"/>
      <c r="H119" s="41"/>
      <c r="I119" s="33" t="s">
        <v>33</v>
      </c>
      <c r="J119" s="37" t="str">
        <f>E24</f>
        <v xml:space="preserve"> </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11" customFormat="1" ht="29.28" customHeight="1">
      <c r="A121" s="192"/>
      <c r="B121" s="193"/>
      <c r="C121" s="194" t="s">
        <v>154</v>
      </c>
      <c r="D121" s="195" t="s">
        <v>61</v>
      </c>
      <c r="E121" s="195" t="s">
        <v>57</v>
      </c>
      <c r="F121" s="195" t="s">
        <v>58</v>
      </c>
      <c r="G121" s="195" t="s">
        <v>155</v>
      </c>
      <c r="H121" s="195" t="s">
        <v>156</v>
      </c>
      <c r="I121" s="195" t="s">
        <v>157</v>
      </c>
      <c r="J121" s="195" t="s">
        <v>129</v>
      </c>
      <c r="K121" s="196" t="s">
        <v>158</v>
      </c>
      <c r="L121" s="197"/>
      <c r="M121" s="101" t="s">
        <v>1</v>
      </c>
      <c r="N121" s="102" t="s">
        <v>40</v>
      </c>
      <c r="O121" s="102" t="s">
        <v>159</v>
      </c>
      <c r="P121" s="102" t="s">
        <v>160</v>
      </c>
      <c r="Q121" s="102" t="s">
        <v>161</v>
      </c>
      <c r="R121" s="102" t="s">
        <v>162</v>
      </c>
      <c r="S121" s="102" t="s">
        <v>163</v>
      </c>
      <c r="T121" s="103" t="s">
        <v>164</v>
      </c>
      <c r="U121" s="192"/>
      <c r="V121" s="192"/>
      <c r="W121" s="192"/>
      <c r="X121" s="192"/>
      <c r="Y121" s="192"/>
      <c r="Z121" s="192"/>
      <c r="AA121" s="192"/>
      <c r="AB121" s="192"/>
      <c r="AC121" s="192"/>
      <c r="AD121" s="192"/>
      <c r="AE121" s="192"/>
    </row>
    <row r="122" s="2" customFormat="1" ht="22.8" customHeight="1">
      <c r="A122" s="39"/>
      <c r="B122" s="40"/>
      <c r="C122" s="108" t="s">
        <v>165</v>
      </c>
      <c r="D122" s="41"/>
      <c r="E122" s="41"/>
      <c r="F122" s="41"/>
      <c r="G122" s="41"/>
      <c r="H122" s="41"/>
      <c r="I122" s="41"/>
      <c r="J122" s="198">
        <f>BK122</f>
        <v>0</v>
      </c>
      <c r="K122" s="41"/>
      <c r="L122" s="45"/>
      <c r="M122" s="104"/>
      <c r="N122" s="199"/>
      <c r="O122" s="105"/>
      <c r="P122" s="200">
        <f>P123+P256</f>
        <v>0</v>
      </c>
      <c r="Q122" s="105"/>
      <c r="R122" s="200">
        <f>R123+R256</f>
        <v>0</v>
      </c>
      <c r="S122" s="105"/>
      <c r="T122" s="201">
        <f>T123+T256</f>
        <v>0</v>
      </c>
      <c r="U122" s="39"/>
      <c r="V122" s="39"/>
      <c r="W122" s="39"/>
      <c r="X122" s="39"/>
      <c r="Y122" s="39"/>
      <c r="Z122" s="39"/>
      <c r="AA122" s="39"/>
      <c r="AB122" s="39"/>
      <c r="AC122" s="39"/>
      <c r="AD122" s="39"/>
      <c r="AE122" s="39"/>
      <c r="AT122" s="18" t="s">
        <v>75</v>
      </c>
      <c r="AU122" s="18" t="s">
        <v>131</v>
      </c>
      <c r="BK122" s="202">
        <f>BK123+BK256</f>
        <v>0</v>
      </c>
    </row>
    <row r="123" s="12" customFormat="1" ht="25.92" customHeight="1">
      <c r="A123" s="12"/>
      <c r="B123" s="203"/>
      <c r="C123" s="204"/>
      <c r="D123" s="205" t="s">
        <v>75</v>
      </c>
      <c r="E123" s="206" t="s">
        <v>2406</v>
      </c>
      <c r="F123" s="206" t="s">
        <v>2791</v>
      </c>
      <c r="G123" s="204"/>
      <c r="H123" s="204"/>
      <c r="I123" s="207"/>
      <c r="J123" s="208">
        <f>BK123</f>
        <v>0</v>
      </c>
      <c r="K123" s="204"/>
      <c r="L123" s="209"/>
      <c r="M123" s="210"/>
      <c r="N123" s="211"/>
      <c r="O123" s="211"/>
      <c r="P123" s="212">
        <f>P124+P203+P224+P229</f>
        <v>0</v>
      </c>
      <c r="Q123" s="211"/>
      <c r="R123" s="212">
        <f>R124+R203+R224+R229</f>
        <v>0</v>
      </c>
      <c r="S123" s="211"/>
      <c r="T123" s="213">
        <f>T124+T203+T224+T229</f>
        <v>0</v>
      </c>
      <c r="U123" s="12"/>
      <c r="V123" s="12"/>
      <c r="W123" s="12"/>
      <c r="X123" s="12"/>
      <c r="Y123" s="12"/>
      <c r="Z123" s="12"/>
      <c r="AA123" s="12"/>
      <c r="AB123" s="12"/>
      <c r="AC123" s="12"/>
      <c r="AD123" s="12"/>
      <c r="AE123" s="12"/>
      <c r="AR123" s="214" t="s">
        <v>84</v>
      </c>
      <c r="AT123" s="215" t="s">
        <v>75</v>
      </c>
      <c r="AU123" s="215" t="s">
        <v>76</v>
      </c>
      <c r="AY123" s="214" t="s">
        <v>168</v>
      </c>
      <c r="BK123" s="216">
        <f>BK124+BK203+BK224+BK229</f>
        <v>0</v>
      </c>
    </row>
    <row r="124" s="12" customFormat="1" ht="22.8" customHeight="1">
      <c r="A124" s="12"/>
      <c r="B124" s="203"/>
      <c r="C124" s="204"/>
      <c r="D124" s="205" t="s">
        <v>75</v>
      </c>
      <c r="E124" s="217" t="s">
        <v>2483</v>
      </c>
      <c r="F124" s="217" t="s">
        <v>2792</v>
      </c>
      <c r="G124" s="204"/>
      <c r="H124" s="204"/>
      <c r="I124" s="207"/>
      <c r="J124" s="218">
        <f>BK124</f>
        <v>0</v>
      </c>
      <c r="K124" s="204"/>
      <c r="L124" s="209"/>
      <c r="M124" s="210"/>
      <c r="N124" s="211"/>
      <c r="O124" s="211"/>
      <c r="P124" s="212">
        <f>SUM(P125:P202)</f>
        <v>0</v>
      </c>
      <c r="Q124" s="211"/>
      <c r="R124" s="212">
        <f>SUM(R125:R202)</f>
        <v>0</v>
      </c>
      <c r="S124" s="211"/>
      <c r="T124" s="213">
        <f>SUM(T125:T202)</f>
        <v>0</v>
      </c>
      <c r="U124" s="12"/>
      <c r="V124" s="12"/>
      <c r="W124" s="12"/>
      <c r="X124" s="12"/>
      <c r="Y124" s="12"/>
      <c r="Z124" s="12"/>
      <c r="AA124" s="12"/>
      <c r="AB124" s="12"/>
      <c r="AC124" s="12"/>
      <c r="AD124" s="12"/>
      <c r="AE124" s="12"/>
      <c r="AR124" s="214" t="s">
        <v>84</v>
      </c>
      <c r="AT124" s="215" t="s">
        <v>75</v>
      </c>
      <c r="AU124" s="215" t="s">
        <v>84</v>
      </c>
      <c r="AY124" s="214" t="s">
        <v>168</v>
      </c>
      <c r="BK124" s="216">
        <f>SUM(BK125:BK202)</f>
        <v>0</v>
      </c>
    </row>
    <row r="125" s="2" customFormat="1" ht="16.5" customHeight="1">
      <c r="A125" s="39"/>
      <c r="B125" s="40"/>
      <c r="C125" s="219" t="s">
        <v>84</v>
      </c>
      <c r="D125" s="219" t="s">
        <v>171</v>
      </c>
      <c r="E125" s="220" t="s">
        <v>2430</v>
      </c>
      <c r="F125" s="221" t="s">
        <v>2793</v>
      </c>
      <c r="G125" s="222" t="s">
        <v>213</v>
      </c>
      <c r="H125" s="223">
        <v>26</v>
      </c>
      <c r="I125" s="224"/>
      <c r="J125" s="225">
        <f>ROUND(I125*H125,2)</f>
        <v>0</v>
      </c>
      <c r="K125" s="221" t="s">
        <v>1</v>
      </c>
      <c r="L125" s="45"/>
      <c r="M125" s="226" t="s">
        <v>1</v>
      </c>
      <c r="N125" s="227" t="s">
        <v>41</v>
      </c>
      <c r="O125" s="92"/>
      <c r="P125" s="228">
        <f>O125*H125</f>
        <v>0</v>
      </c>
      <c r="Q125" s="228">
        <v>0</v>
      </c>
      <c r="R125" s="228">
        <f>Q125*H125</f>
        <v>0</v>
      </c>
      <c r="S125" s="228">
        <v>0</v>
      </c>
      <c r="T125" s="229">
        <f>S125*H125</f>
        <v>0</v>
      </c>
      <c r="U125" s="39"/>
      <c r="V125" s="39"/>
      <c r="W125" s="39"/>
      <c r="X125" s="39"/>
      <c r="Y125" s="39"/>
      <c r="Z125" s="39"/>
      <c r="AA125" s="39"/>
      <c r="AB125" s="39"/>
      <c r="AC125" s="39"/>
      <c r="AD125" s="39"/>
      <c r="AE125" s="39"/>
      <c r="AR125" s="230" t="s">
        <v>176</v>
      </c>
      <c r="AT125" s="230" t="s">
        <v>171</v>
      </c>
      <c r="AU125" s="230" t="s">
        <v>86</v>
      </c>
      <c r="AY125" s="18" t="s">
        <v>168</v>
      </c>
      <c r="BE125" s="231">
        <f>IF(N125="základní",J125,0)</f>
        <v>0</v>
      </c>
      <c r="BF125" s="231">
        <f>IF(N125="snížená",J125,0)</f>
        <v>0</v>
      </c>
      <c r="BG125" s="231">
        <f>IF(N125="zákl. přenesená",J125,0)</f>
        <v>0</v>
      </c>
      <c r="BH125" s="231">
        <f>IF(N125="sníž. přenesená",J125,0)</f>
        <v>0</v>
      </c>
      <c r="BI125" s="231">
        <f>IF(N125="nulová",J125,0)</f>
        <v>0</v>
      </c>
      <c r="BJ125" s="18" t="s">
        <v>84</v>
      </c>
      <c r="BK125" s="231">
        <f>ROUND(I125*H125,2)</f>
        <v>0</v>
      </c>
      <c r="BL125" s="18" t="s">
        <v>176</v>
      </c>
      <c r="BM125" s="230" t="s">
        <v>86</v>
      </c>
    </row>
    <row r="126" s="2" customFormat="1">
      <c r="A126" s="39"/>
      <c r="B126" s="40"/>
      <c r="C126" s="41"/>
      <c r="D126" s="232" t="s">
        <v>178</v>
      </c>
      <c r="E126" s="41"/>
      <c r="F126" s="233" t="s">
        <v>2793</v>
      </c>
      <c r="G126" s="41"/>
      <c r="H126" s="41"/>
      <c r="I126" s="234"/>
      <c r="J126" s="41"/>
      <c r="K126" s="41"/>
      <c r="L126" s="45"/>
      <c r="M126" s="235"/>
      <c r="N126" s="236"/>
      <c r="O126" s="92"/>
      <c r="P126" s="92"/>
      <c r="Q126" s="92"/>
      <c r="R126" s="92"/>
      <c r="S126" s="92"/>
      <c r="T126" s="93"/>
      <c r="U126" s="39"/>
      <c r="V126" s="39"/>
      <c r="W126" s="39"/>
      <c r="X126" s="39"/>
      <c r="Y126" s="39"/>
      <c r="Z126" s="39"/>
      <c r="AA126" s="39"/>
      <c r="AB126" s="39"/>
      <c r="AC126" s="39"/>
      <c r="AD126" s="39"/>
      <c r="AE126" s="39"/>
      <c r="AT126" s="18" t="s">
        <v>178</v>
      </c>
      <c r="AU126" s="18" t="s">
        <v>86</v>
      </c>
    </row>
    <row r="127" s="2" customFormat="1" ht="16.5" customHeight="1">
      <c r="A127" s="39"/>
      <c r="B127" s="40"/>
      <c r="C127" s="219" t="s">
        <v>86</v>
      </c>
      <c r="D127" s="219" t="s">
        <v>171</v>
      </c>
      <c r="E127" s="220" t="s">
        <v>2471</v>
      </c>
      <c r="F127" s="221" t="s">
        <v>2794</v>
      </c>
      <c r="G127" s="222" t="s">
        <v>213</v>
      </c>
      <c r="H127" s="223">
        <v>14</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176</v>
      </c>
      <c r="AT127" s="230" t="s">
        <v>171</v>
      </c>
      <c r="AU127" s="230" t="s">
        <v>86</v>
      </c>
      <c r="AY127" s="18" t="s">
        <v>168</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176</v>
      </c>
      <c r="BM127" s="230" t="s">
        <v>176</v>
      </c>
    </row>
    <row r="128" s="2" customFormat="1">
      <c r="A128" s="39"/>
      <c r="B128" s="40"/>
      <c r="C128" s="41"/>
      <c r="D128" s="232" t="s">
        <v>178</v>
      </c>
      <c r="E128" s="41"/>
      <c r="F128" s="233" t="s">
        <v>2794</v>
      </c>
      <c r="G128" s="41"/>
      <c r="H128" s="41"/>
      <c r="I128" s="234"/>
      <c r="J128" s="41"/>
      <c r="K128" s="41"/>
      <c r="L128" s="45"/>
      <c r="M128" s="235"/>
      <c r="N128" s="236"/>
      <c r="O128" s="92"/>
      <c r="P128" s="92"/>
      <c r="Q128" s="92"/>
      <c r="R128" s="92"/>
      <c r="S128" s="92"/>
      <c r="T128" s="93"/>
      <c r="U128" s="39"/>
      <c r="V128" s="39"/>
      <c r="W128" s="39"/>
      <c r="X128" s="39"/>
      <c r="Y128" s="39"/>
      <c r="Z128" s="39"/>
      <c r="AA128" s="39"/>
      <c r="AB128" s="39"/>
      <c r="AC128" s="39"/>
      <c r="AD128" s="39"/>
      <c r="AE128" s="39"/>
      <c r="AT128" s="18" t="s">
        <v>178</v>
      </c>
      <c r="AU128" s="18" t="s">
        <v>86</v>
      </c>
    </row>
    <row r="129" s="2" customFormat="1" ht="16.5" customHeight="1">
      <c r="A129" s="39"/>
      <c r="B129" s="40"/>
      <c r="C129" s="219" t="s">
        <v>169</v>
      </c>
      <c r="D129" s="219" t="s">
        <v>171</v>
      </c>
      <c r="E129" s="220" t="s">
        <v>2473</v>
      </c>
      <c r="F129" s="221" t="s">
        <v>2795</v>
      </c>
      <c r="G129" s="222" t="s">
        <v>213</v>
      </c>
      <c r="H129" s="223">
        <v>5</v>
      </c>
      <c r="I129" s="224"/>
      <c r="J129" s="225">
        <f>ROUND(I129*H129,2)</f>
        <v>0</v>
      </c>
      <c r="K129" s="221" t="s">
        <v>1</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176</v>
      </c>
      <c r="AT129" s="230" t="s">
        <v>171</v>
      </c>
      <c r="AU129" s="230" t="s">
        <v>86</v>
      </c>
      <c r="AY129" s="18" t="s">
        <v>168</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176</v>
      </c>
      <c r="BM129" s="230" t="s">
        <v>210</v>
      </c>
    </row>
    <row r="130" s="2" customFormat="1">
      <c r="A130" s="39"/>
      <c r="B130" s="40"/>
      <c r="C130" s="41"/>
      <c r="D130" s="232" t="s">
        <v>178</v>
      </c>
      <c r="E130" s="41"/>
      <c r="F130" s="233" t="s">
        <v>2795</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178</v>
      </c>
      <c r="AU130" s="18" t="s">
        <v>86</v>
      </c>
    </row>
    <row r="131" s="2" customFormat="1" ht="16.5" customHeight="1">
      <c r="A131" s="39"/>
      <c r="B131" s="40"/>
      <c r="C131" s="219" t="s">
        <v>176</v>
      </c>
      <c r="D131" s="219" t="s">
        <v>171</v>
      </c>
      <c r="E131" s="220" t="s">
        <v>2475</v>
      </c>
      <c r="F131" s="221" t="s">
        <v>2796</v>
      </c>
      <c r="G131" s="222" t="s">
        <v>213</v>
      </c>
      <c r="H131" s="223">
        <v>25</v>
      </c>
      <c r="I131" s="224"/>
      <c r="J131" s="225">
        <f>ROUND(I131*H131,2)</f>
        <v>0</v>
      </c>
      <c r="K131" s="221" t="s">
        <v>1</v>
      </c>
      <c r="L131" s="45"/>
      <c r="M131" s="226" t="s">
        <v>1</v>
      </c>
      <c r="N131" s="227" t="s">
        <v>41</v>
      </c>
      <c r="O131" s="92"/>
      <c r="P131" s="228">
        <f>O131*H131</f>
        <v>0</v>
      </c>
      <c r="Q131" s="228">
        <v>0</v>
      </c>
      <c r="R131" s="228">
        <f>Q131*H131</f>
        <v>0</v>
      </c>
      <c r="S131" s="228">
        <v>0</v>
      </c>
      <c r="T131" s="229">
        <f>S131*H131</f>
        <v>0</v>
      </c>
      <c r="U131" s="39"/>
      <c r="V131" s="39"/>
      <c r="W131" s="39"/>
      <c r="X131" s="39"/>
      <c r="Y131" s="39"/>
      <c r="Z131" s="39"/>
      <c r="AA131" s="39"/>
      <c r="AB131" s="39"/>
      <c r="AC131" s="39"/>
      <c r="AD131" s="39"/>
      <c r="AE131" s="39"/>
      <c r="AR131" s="230" t="s">
        <v>176</v>
      </c>
      <c r="AT131" s="230" t="s">
        <v>171</v>
      </c>
      <c r="AU131" s="230" t="s">
        <v>86</v>
      </c>
      <c r="AY131" s="18" t="s">
        <v>168</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176</v>
      </c>
      <c r="BM131" s="230" t="s">
        <v>223</v>
      </c>
    </row>
    <row r="132" s="2" customFormat="1">
      <c r="A132" s="39"/>
      <c r="B132" s="40"/>
      <c r="C132" s="41"/>
      <c r="D132" s="232" t="s">
        <v>178</v>
      </c>
      <c r="E132" s="41"/>
      <c r="F132" s="233" t="s">
        <v>2796</v>
      </c>
      <c r="G132" s="41"/>
      <c r="H132" s="41"/>
      <c r="I132" s="234"/>
      <c r="J132" s="41"/>
      <c r="K132" s="41"/>
      <c r="L132" s="45"/>
      <c r="M132" s="235"/>
      <c r="N132" s="236"/>
      <c r="O132" s="92"/>
      <c r="P132" s="92"/>
      <c r="Q132" s="92"/>
      <c r="R132" s="92"/>
      <c r="S132" s="92"/>
      <c r="T132" s="93"/>
      <c r="U132" s="39"/>
      <c r="V132" s="39"/>
      <c r="W132" s="39"/>
      <c r="X132" s="39"/>
      <c r="Y132" s="39"/>
      <c r="Z132" s="39"/>
      <c r="AA132" s="39"/>
      <c r="AB132" s="39"/>
      <c r="AC132" s="39"/>
      <c r="AD132" s="39"/>
      <c r="AE132" s="39"/>
      <c r="AT132" s="18" t="s">
        <v>178</v>
      </c>
      <c r="AU132" s="18" t="s">
        <v>86</v>
      </c>
    </row>
    <row r="133" s="2" customFormat="1" ht="16.5" customHeight="1">
      <c r="A133" s="39"/>
      <c r="B133" s="40"/>
      <c r="C133" s="219" t="s">
        <v>203</v>
      </c>
      <c r="D133" s="219" t="s">
        <v>171</v>
      </c>
      <c r="E133" s="220" t="s">
        <v>2477</v>
      </c>
      <c r="F133" s="221" t="s">
        <v>2797</v>
      </c>
      <c r="G133" s="222" t="s">
        <v>213</v>
      </c>
      <c r="H133" s="223">
        <v>52</v>
      </c>
      <c r="I133" s="224"/>
      <c r="J133" s="225">
        <f>ROUND(I133*H133,2)</f>
        <v>0</v>
      </c>
      <c r="K133" s="221" t="s">
        <v>1</v>
      </c>
      <c r="L133" s="45"/>
      <c r="M133" s="226" t="s">
        <v>1</v>
      </c>
      <c r="N133" s="227" t="s">
        <v>41</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176</v>
      </c>
      <c r="AT133" s="230" t="s">
        <v>171</v>
      </c>
      <c r="AU133" s="230" t="s">
        <v>86</v>
      </c>
      <c r="AY133" s="18" t="s">
        <v>168</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176</v>
      </c>
      <c r="BM133" s="230" t="s">
        <v>237</v>
      </c>
    </row>
    <row r="134" s="2" customFormat="1">
      <c r="A134" s="39"/>
      <c r="B134" s="40"/>
      <c r="C134" s="41"/>
      <c r="D134" s="232" t="s">
        <v>178</v>
      </c>
      <c r="E134" s="41"/>
      <c r="F134" s="233" t="s">
        <v>2797</v>
      </c>
      <c r="G134" s="41"/>
      <c r="H134" s="41"/>
      <c r="I134" s="234"/>
      <c r="J134" s="41"/>
      <c r="K134" s="41"/>
      <c r="L134" s="45"/>
      <c r="M134" s="235"/>
      <c r="N134" s="236"/>
      <c r="O134" s="92"/>
      <c r="P134" s="92"/>
      <c r="Q134" s="92"/>
      <c r="R134" s="92"/>
      <c r="S134" s="92"/>
      <c r="T134" s="93"/>
      <c r="U134" s="39"/>
      <c r="V134" s="39"/>
      <c r="W134" s="39"/>
      <c r="X134" s="39"/>
      <c r="Y134" s="39"/>
      <c r="Z134" s="39"/>
      <c r="AA134" s="39"/>
      <c r="AB134" s="39"/>
      <c r="AC134" s="39"/>
      <c r="AD134" s="39"/>
      <c r="AE134" s="39"/>
      <c r="AT134" s="18" t="s">
        <v>178</v>
      </c>
      <c r="AU134" s="18" t="s">
        <v>86</v>
      </c>
    </row>
    <row r="135" s="2" customFormat="1" ht="16.5" customHeight="1">
      <c r="A135" s="39"/>
      <c r="B135" s="40"/>
      <c r="C135" s="219" t="s">
        <v>210</v>
      </c>
      <c r="D135" s="219" t="s">
        <v>171</v>
      </c>
      <c r="E135" s="220" t="s">
        <v>2479</v>
      </c>
      <c r="F135" s="221" t="s">
        <v>2798</v>
      </c>
      <c r="G135" s="222" t="s">
        <v>251</v>
      </c>
      <c r="H135" s="223">
        <v>15</v>
      </c>
      <c r="I135" s="224"/>
      <c r="J135" s="225">
        <f>ROUND(I135*H135,2)</f>
        <v>0</v>
      </c>
      <c r="K135" s="221" t="s">
        <v>1</v>
      </c>
      <c r="L135" s="45"/>
      <c r="M135" s="226" t="s">
        <v>1</v>
      </c>
      <c r="N135" s="227" t="s">
        <v>41</v>
      </c>
      <c r="O135" s="92"/>
      <c r="P135" s="228">
        <f>O135*H135</f>
        <v>0</v>
      </c>
      <c r="Q135" s="228">
        <v>0</v>
      </c>
      <c r="R135" s="228">
        <f>Q135*H135</f>
        <v>0</v>
      </c>
      <c r="S135" s="228">
        <v>0</v>
      </c>
      <c r="T135" s="229">
        <f>S135*H135</f>
        <v>0</v>
      </c>
      <c r="U135" s="39"/>
      <c r="V135" s="39"/>
      <c r="W135" s="39"/>
      <c r="X135" s="39"/>
      <c r="Y135" s="39"/>
      <c r="Z135" s="39"/>
      <c r="AA135" s="39"/>
      <c r="AB135" s="39"/>
      <c r="AC135" s="39"/>
      <c r="AD135" s="39"/>
      <c r="AE135" s="39"/>
      <c r="AR135" s="230" t="s">
        <v>176</v>
      </c>
      <c r="AT135" s="230" t="s">
        <v>171</v>
      </c>
      <c r="AU135" s="230" t="s">
        <v>86</v>
      </c>
      <c r="AY135" s="18" t="s">
        <v>168</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176</v>
      </c>
      <c r="BM135" s="230" t="s">
        <v>8</v>
      </c>
    </row>
    <row r="136" s="2" customFormat="1">
      <c r="A136" s="39"/>
      <c r="B136" s="40"/>
      <c r="C136" s="41"/>
      <c r="D136" s="232" t="s">
        <v>178</v>
      </c>
      <c r="E136" s="41"/>
      <c r="F136" s="233" t="s">
        <v>2798</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178</v>
      </c>
      <c r="AU136" s="18" t="s">
        <v>86</v>
      </c>
    </row>
    <row r="137" s="2" customFormat="1" ht="16.5" customHeight="1">
      <c r="A137" s="39"/>
      <c r="B137" s="40"/>
      <c r="C137" s="219" t="s">
        <v>217</v>
      </c>
      <c r="D137" s="219" t="s">
        <v>171</v>
      </c>
      <c r="E137" s="220" t="s">
        <v>2481</v>
      </c>
      <c r="F137" s="221" t="s">
        <v>2799</v>
      </c>
      <c r="G137" s="222" t="s">
        <v>251</v>
      </c>
      <c r="H137" s="223">
        <v>16</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176</v>
      </c>
      <c r="AT137" s="230" t="s">
        <v>171</v>
      </c>
      <c r="AU137" s="230" t="s">
        <v>86</v>
      </c>
      <c r="AY137" s="18" t="s">
        <v>168</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176</v>
      </c>
      <c r="BM137" s="230" t="s">
        <v>261</v>
      </c>
    </row>
    <row r="138" s="2" customFormat="1">
      <c r="A138" s="39"/>
      <c r="B138" s="40"/>
      <c r="C138" s="41"/>
      <c r="D138" s="232" t="s">
        <v>178</v>
      </c>
      <c r="E138" s="41"/>
      <c r="F138" s="233" t="s">
        <v>2799</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178</v>
      </c>
      <c r="AU138" s="18" t="s">
        <v>86</v>
      </c>
    </row>
    <row r="139" s="2" customFormat="1" ht="16.5" customHeight="1">
      <c r="A139" s="39"/>
      <c r="B139" s="40"/>
      <c r="C139" s="219" t="s">
        <v>223</v>
      </c>
      <c r="D139" s="219" t="s">
        <v>171</v>
      </c>
      <c r="E139" s="220" t="s">
        <v>2485</v>
      </c>
      <c r="F139" s="221" t="s">
        <v>2800</v>
      </c>
      <c r="G139" s="222" t="s">
        <v>251</v>
      </c>
      <c r="H139" s="223">
        <v>3</v>
      </c>
      <c r="I139" s="224"/>
      <c r="J139" s="225">
        <f>ROUND(I139*H139,2)</f>
        <v>0</v>
      </c>
      <c r="K139" s="221" t="s">
        <v>1</v>
      </c>
      <c r="L139" s="45"/>
      <c r="M139" s="226" t="s">
        <v>1</v>
      </c>
      <c r="N139" s="227" t="s">
        <v>41</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176</v>
      </c>
      <c r="AT139" s="230" t="s">
        <v>171</v>
      </c>
      <c r="AU139" s="230" t="s">
        <v>86</v>
      </c>
      <c r="AY139" s="18" t="s">
        <v>168</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176</v>
      </c>
      <c r="BM139" s="230" t="s">
        <v>273</v>
      </c>
    </row>
    <row r="140" s="2" customFormat="1">
      <c r="A140" s="39"/>
      <c r="B140" s="40"/>
      <c r="C140" s="41"/>
      <c r="D140" s="232" t="s">
        <v>178</v>
      </c>
      <c r="E140" s="41"/>
      <c r="F140" s="233" t="s">
        <v>2800</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178</v>
      </c>
      <c r="AU140" s="18" t="s">
        <v>86</v>
      </c>
    </row>
    <row r="141" s="2" customFormat="1" ht="16.5" customHeight="1">
      <c r="A141" s="39"/>
      <c r="B141" s="40"/>
      <c r="C141" s="219" t="s">
        <v>230</v>
      </c>
      <c r="D141" s="219" t="s">
        <v>171</v>
      </c>
      <c r="E141" s="220" t="s">
        <v>2487</v>
      </c>
      <c r="F141" s="221" t="s">
        <v>2801</v>
      </c>
      <c r="G141" s="222" t="s">
        <v>251</v>
      </c>
      <c r="H141" s="223">
        <v>14</v>
      </c>
      <c r="I141" s="224"/>
      <c r="J141" s="225">
        <f>ROUND(I141*H141,2)</f>
        <v>0</v>
      </c>
      <c r="K141" s="221" t="s">
        <v>1</v>
      </c>
      <c r="L141" s="45"/>
      <c r="M141" s="226" t="s">
        <v>1</v>
      </c>
      <c r="N141" s="227" t="s">
        <v>41</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176</v>
      </c>
      <c r="AT141" s="230" t="s">
        <v>171</v>
      </c>
      <c r="AU141" s="230" t="s">
        <v>86</v>
      </c>
      <c r="AY141" s="18" t="s">
        <v>168</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176</v>
      </c>
      <c r="BM141" s="230" t="s">
        <v>285</v>
      </c>
    </row>
    <row r="142" s="2" customFormat="1">
      <c r="A142" s="39"/>
      <c r="B142" s="40"/>
      <c r="C142" s="41"/>
      <c r="D142" s="232" t="s">
        <v>178</v>
      </c>
      <c r="E142" s="41"/>
      <c r="F142" s="233" t="s">
        <v>2801</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178</v>
      </c>
      <c r="AU142" s="18" t="s">
        <v>86</v>
      </c>
    </row>
    <row r="143" s="2" customFormat="1" ht="16.5" customHeight="1">
      <c r="A143" s="39"/>
      <c r="B143" s="40"/>
      <c r="C143" s="219" t="s">
        <v>237</v>
      </c>
      <c r="D143" s="219" t="s">
        <v>171</v>
      </c>
      <c r="E143" s="220" t="s">
        <v>2489</v>
      </c>
      <c r="F143" s="221" t="s">
        <v>2802</v>
      </c>
      <c r="G143" s="222" t="s">
        <v>251</v>
      </c>
      <c r="H143" s="223">
        <v>7</v>
      </c>
      <c r="I143" s="224"/>
      <c r="J143" s="225">
        <f>ROUND(I143*H143,2)</f>
        <v>0</v>
      </c>
      <c r="K143" s="221" t="s">
        <v>1</v>
      </c>
      <c r="L143" s="45"/>
      <c r="M143" s="226" t="s">
        <v>1</v>
      </c>
      <c r="N143" s="227" t="s">
        <v>41</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176</v>
      </c>
      <c r="AT143" s="230" t="s">
        <v>171</v>
      </c>
      <c r="AU143" s="230" t="s">
        <v>86</v>
      </c>
      <c r="AY143" s="18" t="s">
        <v>168</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176</v>
      </c>
      <c r="BM143" s="230" t="s">
        <v>297</v>
      </c>
    </row>
    <row r="144" s="2" customFormat="1">
      <c r="A144" s="39"/>
      <c r="B144" s="40"/>
      <c r="C144" s="41"/>
      <c r="D144" s="232" t="s">
        <v>178</v>
      </c>
      <c r="E144" s="41"/>
      <c r="F144" s="233" t="s">
        <v>2802</v>
      </c>
      <c r="G144" s="41"/>
      <c r="H144" s="41"/>
      <c r="I144" s="234"/>
      <c r="J144" s="41"/>
      <c r="K144" s="41"/>
      <c r="L144" s="45"/>
      <c r="M144" s="235"/>
      <c r="N144" s="236"/>
      <c r="O144" s="92"/>
      <c r="P144" s="92"/>
      <c r="Q144" s="92"/>
      <c r="R144" s="92"/>
      <c r="S144" s="92"/>
      <c r="T144" s="93"/>
      <c r="U144" s="39"/>
      <c r="V144" s="39"/>
      <c r="W144" s="39"/>
      <c r="X144" s="39"/>
      <c r="Y144" s="39"/>
      <c r="Z144" s="39"/>
      <c r="AA144" s="39"/>
      <c r="AB144" s="39"/>
      <c r="AC144" s="39"/>
      <c r="AD144" s="39"/>
      <c r="AE144" s="39"/>
      <c r="AT144" s="18" t="s">
        <v>178</v>
      </c>
      <c r="AU144" s="18" t="s">
        <v>86</v>
      </c>
    </row>
    <row r="145" s="2" customFormat="1" ht="16.5" customHeight="1">
      <c r="A145" s="39"/>
      <c r="B145" s="40"/>
      <c r="C145" s="219" t="s">
        <v>244</v>
      </c>
      <c r="D145" s="219" t="s">
        <v>171</v>
      </c>
      <c r="E145" s="220" t="s">
        <v>2490</v>
      </c>
      <c r="F145" s="221" t="s">
        <v>2803</v>
      </c>
      <c r="G145" s="222" t="s">
        <v>251</v>
      </c>
      <c r="H145" s="223">
        <v>3</v>
      </c>
      <c r="I145" s="224"/>
      <c r="J145" s="225">
        <f>ROUND(I145*H145,2)</f>
        <v>0</v>
      </c>
      <c r="K145" s="221" t="s">
        <v>1</v>
      </c>
      <c r="L145" s="45"/>
      <c r="M145" s="226" t="s">
        <v>1</v>
      </c>
      <c r="N145" s="227" t="s">
        <v>41</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176</v>
      </c>
      <c r="AT145" s="230" t="s">
        <v>171</v>
      </c>
      <c r="AU145" s="230" t="s">
        <v>86</v>
      </c>
      <c r="AY145" s="18" t="s">
        <v>168</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176</v>
      </c>
      <c r="BM145" s="230" t="s">
        <v>309</v>
      </c>
    </row>
    <row r="146" s="2" customFormat="1">
      <c r="A146" s="39"/>
      <c r="B146" s="40"/>
      <c r="C146" s="41"/>
      <c r="D146" s="232" t="s">
        <v>178</v>
      </c>
      <c r="E146" s="41"/>
      <c r="F146" s="233" t="s">
        <v>2803</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178</v>
      </c>
      <c r="AU146" s="18" t="s">
        <v>86</v>
      </c>
    </row>
    <row r="147" s="2" customFormat="1" ht="16.5" customHeight="1">
      <c r="A147" s="39"/>
      <c r="B147" s="40"/>
      <c r="C147" s="219" t="s">
        <v>8</v>
      </c>
      <c r="D147" s="219" t="s">
        <v>171</v>
      </c>
      <c r="E147" s="220" t="s">
        <v>2491</v>
      </c>
      <c r="F147" s="221" t="s">
        <v>2804</v>
      </c>
      <c r="G147" s="222" t="s">
        <v>251</v>
      </c>
      <c r="H147" s="223">
        <v>2</v>
      </c>
      <c r="I147" s="224"/>
      <c r="J147" s="225">
        <f>ROUND(I147*H147,2)</f>
        <v>0</v>
      </c>
      <c r="K147" s="221" t="s">
        <v>1</v>
      </c>
      <c r="L147" s="45"/>
      <c r="M147" s="226" t="s">
        <v>1</v>
      </c>
      <c r="N147" s="227" t="s">
        <v>41</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176</v>
      </c>
      <c r="AT147" s="230" t="s">
        <v>171</v>
      </c>
      <c r="AU147" s="230" t="s">
        <v>86</v>
      </c>
      <c r="AY147" s="18" t="s">
        <v>168</v>
      </c>
      <c r="BE147" s="231">
        <f>IF(N147="základní",J147,0)</f>
        <v>0</v>
      </c>
      <c r="BF147" s="231">
        <f>IF(N147="snížená",J147,0)</f>
        <v>0</v>
      </c>
      <c r="BG147" s="231">
        <f>IF(N147="zákl. přenesená",J147,0)</f>
        <v>0</v>
      </c>
      <c r="BH147" s="231">
        <f>IF(N147="sníž. přenesená",J147,0)</f>
        <v>0</v>
      </c>
      <c r="BI147" s="231">
        <f>IF(N147="nulová",J147,0)</f>
        <v>0</v>
      </c>
      <c r="BJ147" s="18" t="s">
        <v>84</v>
      </c>
      <c r="BK147" s="231">
        <f>ROUND(I147*H147,2)</f>
        <v>0</v>
      </c>
      <c r="BL147" s="18" t="s">
        <v>176</v>
      </c>
      <c r="BM147" s="230" t="s">
        <v>319</v>
      </c>
    </row>
    <row r="148" s="2" customFormat="1">
      <c r="A148" s="39"/>
      <c r="B148" s="40"/>
      <c r="C148" s="41"/>
      <c r="D148" s="232" t="s">
        <v>178</v>
      </c>
      <c r="E148" s="41"/>
      <c r="F148" s="233" t="s">
        <v>2804</v>
      </c>
      <c r="G148" s="41"/>
      <c r="H148" s="41"/>
      <c r="I148" s="234"/>
      <c r="J148" s="41"/>
      <c r="K148" s="41"/>
      <c r="L148" s="45"/>
      <c r="M148" s="235"/>
      <c r="N148" s="236"/>
      <c r="O148" s="92"/>
      <c r="P148" s="92"/>
      <c r="Q148" s="92"/>
      <c r="R148" s="92"/>
      <c r="S148" s="92"/>
      <c r="T148" s="93"/>
      <c r="U148" s="39"/>
      <c r="V148" s="39"/>
      <c r="W148" s="39"/>
      <c r="X148" s="39"/>
      <c r="Y148" s="39"/>
      <c r="Z148" s="39"/>
      <c r="AA148" s="39"/>
      <c r="AB148" s="39"/>
      <c r="AC148" s="39"/>
      <c r="AD148" s="39"/>
      <c r="AE148" s="39"/>
      <c r="AT148" s="18" t="s">
        <v>178</v>
      </c>
      <c r="AU148" s="18" t="s">
        <v>86</v>
      </c>
    </row>
    <row r="149" s="2" customFormat="1" ht="16.5" customHeight="1">
      <c r="A149" s="39"/>
      <c r="B149" s="40"/>
      <c r="C149" s="219" t="s">
        <v>255</v>
      </c>
      <c r="D149" s="219" t="s">
        <v>171</v>
      </c>
      <c r="E149" s="220" t="s">
        <v>2492</v>
      </c>
      <c r="F149" s="221" t="s">
        <v>2805</v>
      </c>
      <c r="G149" s="222" t="s">
        <v>251</v>
      </c>
      <c r="H149" s="223">
        <v>7</v>
      </c>
      <c r="I149" s="224"/>
      <c r="J149" s="225">
        <f>ROUND(I149*H149,2)</f>
        <v>0</v>
      </c>
      <c r="K149" s="221" t="s">
        <v>1</v>
      </c>
      <c r="L149" s="45"/>
      <c r="M149" s="226" t="s">
        <v>1</v>
      </c>
      <c r="N149" s="227" t="s">
        <v>41</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176</v>
      </c>
      <c r="AT149" s="230" t="s">
        <v>171</v>
      </c>
      <c r="AU149" s="230" t="s">
        <v>86</v>
      </c>
      <c r="AY149" s="18" t="s">
        <v>168</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176</v>
      </c>
      <c r="BM149" s="230" t="s">
        <v>339</v>
      </c>
    </row>
    <row r="150" s="2" customFormat="1">
      <c r="A150" s="39"/>
      <c r="B150" s="40"/>
      <c r="C150" s="41"/>
      <c r="D150" s="232" t="s">
        <v>178</v>
      </c>
      <c r="E150" s="41"/>
      <c r="F150" s="233" t="s">
        <v>2805</v>
      </c>
      <c r="G150" s="41"/>
      <c r="H150" s="41"/>
      <c r="I150" s="234"/>
      <c r="J150" s="41"/>
      <c r="K150" s="41"/>
      <c r="L150" s="45"/>
      <c r="M150" s="235"/>
      <c r="N150" s="236"/>
      <c r="O150" s="92"/>
      <c r="P150" s="92"/>
      <c r="Q150" s="92"/>
      <c r="R150" s="92"/>
      <c r="S150" s="92"/>
      <c r="T150" s="93"/>
      <c r="U150" s="39"/>
      <c r="V150" s="39"/>
      <c r="W150" s="39"/>
      <c r="X150" s="39"/>
      <c r="Y150" s="39"/>
      <c r="Z150" s="39"/>
      <c r="AA150" s="39"/>
      <c r="AB150" s="39"/>
      <c r="AC150" s="39"/>
      <c r="AD150" s="39"/>
      <c r="AE150" s="39"/>
      <c r="AT150" s="18" t="s">
        <v>178</v>
      </c>
      <c r="AU150" s="18" t="s">
        <v>86</v>
      </c>
    </row>
    <row r="151" s="2" customFormat="1" ht="16.5" customHeight="1">
      <c r="A151" s="39"/>
      <c r="B151" s="40"/>
      <c r="C151" s="219" t="s">
        <v>261</v>
      </c>
      <c r="D151" s="219" t="s">
        <v>171</v>
      </c>
      <c r="E151" s="220" t="s">
        <v>2493</v>
      </c>
      <c r="F151" s="221" t="s">
        <v>2806</v>
      </c>
      <c r="G151" s="222" t="s">
        <v>251</v>
      </c>
      <c r="H151" s="223">
        <v>6</v>
      </c>
      <c r="I151" s="224"/>
      <c r="J151" s="225">
        <f>ROUND(I151*H151,2)</f>
        <v>0</v>
      </c>
      <c r="K151" s="221" t="s">
        <v>1</v>
      </c>
      <c r="L151" s="45"/>
      <c r="M151" s="226" t="s">
        <v>1</v>
      </c>
      <c r="N151" s="227"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176</v>
      </c>
      <c r="AT151" s="230" t="s">
        <v>171</v>
      </c>
      <c r="AU151" s="230" t="s">
        <v>86</v>
      </c>
      <c r="AY151" s="18" t="s">
        <v>168</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176</v>
      </c>
      <c r="BM151" s="230" t="s">
        <v>353</v>
      </c>
    </row>
    <row r="152" s="2" customFormat="1">
      <c r="A152" s="39"/>
      <c r="B152" s="40"/>
      <c r="C152" s="41"/>
      <c r="D152" s="232" t="s">
        <v>178</v>
      </c>
      <c r="E152" s="41"/>
      <c r="F152" s="233" t="s">
        <v>2806</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178</v>
      </c>
      <c r="AU152" s="18" t="s">
        <v>86</v>
      </c>
    </row>
    <row r="153" s="2" customFormat="1" ht="16.5" customHeight="1">
      <c r="A153" s="39"/>
      <c r="B153" s="40"/>
      <c r="C153" s="219" t="s">
        <v>267</v>
      </c>
      <c r="D153" s="219" t="s">
        <v>171</v>
      </c>
      <c r="E153" s="220" t="s">
        <v>2494</v>
      </c>
      <c r="F153" s="221" t="s">
        <v>2807</v>
      </c>
      <c r="G153" s="222" t="s">
        <v>251</v>
      </c>
      <c r="H153" s="223">
        <v>8</v>
      </c>
      <c r="I153" s="224"/>
      <c r="J153" s="225">
        <f>ROUND(I153*H153,2)</f>
        <v>0</v>
      </c>
      <c r="K153" s="221" t="s">
        <v>1</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176</v>
      </c>
      <c r="AT153" s="230" t="s">
        <v>171</v>
      </c>
      <c r="AU153" s="230" t="s">
        <v>86</v>
      </c>
      <c r="AY153" s="18" t="s">
        <v>168</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176</v>
      </c>
      <c r="BM153" s="230" t="s">
        <v>367</v>
      </c>
    </row>
    <row r="154" s="2" customFormat="1">
      <c r="A154" s="39"/>
      <c r="B154" s="40"/>
      <c r="C154" s="41"/>
      <c r="D154" s="232" t="s">
        <v>178</v>
      </c>
      <c r="E154" s="41"/>
      <c r="F154" s="233" t="s">
        <v>2807</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178</v>
      </c>
      <c r="AU154" s="18" t="s">
        <v>86</v>
      </c>
    </row>
    <row r="155" s="2" customFormat="1" ht="16.5" customHeight="1">
      <c r="A155" s="39"/>
      <c r="B155" s="40"/>
      <c r="C155" s="219" t="s">
        <v>273</v>
      </c>
      <c r="D155" s="219" t="s">
        <v>171</v>
      </c>
      <c r="E155" s="220" t="s">
        <v>2496</v>
      </c>
      <c r="F155" s="221" t="s">
        <v>2808</v>
      </c>
      <c r="G155" s="222" t="s">
        <v>251</v>
      </c>
      <c r="H155" s="223">
        <v>4</v>
      </c>
      <c r="I155" s="224"/>
      <c r="J155" s="225">
        <f>ROUND(I155*H155,2)</f>
        <v>0</v>
      </c>
      <c r="K155" s="221" t="s">
        <v>1</v>
      </c>
      <c r="L155" s="45"/>
      <c r="M155" s="226" t="s">
        <v>1</v>
      </c>
      <c r="N155" s="227" t="s">
        <v>41</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176</v>
      </c>
      <c r="AT155" s="230" t="s">
        <v>171</v>
      </c>
      <c r="AU155" s="230" t="s">
        <v>86</v>
      </c>
      <c r="AY155" s="18" t="s">
        <v>168</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176</v>
      </c>
      <c r="BM155" s="230" t="s">
        <v>379</v>
      </c>
    </row>
    <row r="156" s="2" customFormat="1">
      <c r="A156" s="39"/>
      <c r="B156" s="40"/>
      <c r="C156" s="41"/>
      <c r="D156" s="232" t="s">
        <v>178</v>
      </c>
      <c r="E156" s="41"/>
      <c r="F156" s="233" t="s">
        <v>2808</v>
      </c>
      <c r="G156" s="41"/>
      <c r="H156" s="41"/>
      <c r="I156" s="234"/>
      <c r="J156" s="41"/>
      <c r="K156" s="41"/>
      <c r="L156" s="45"/>
      <c r="M156" s="235"/>
      <c r="N156" s="236"/>
      <c r="O156" s="92"/>
      <c r="P156" s="92"/>
      <c r="Q156" s="92"/>
      <c r="R156" s="92"/>
      <c r="S156" s="92"/>
      <c r="T156" s="93"/>
      <c r="U156" s="39"/>
      <c r="V156" s="39"/>
      <c r="W156" s="39"/>
      <c r="X156" s="39"/>
      <c r="Y156" s="39"/>
      <c r="Z156" s="39"/>
      <c r="AA156" s="39"/>
      <c r="AB156" s="39"/>
      <c r="AC156" s="39"/>
      <c r="AD156" s="39"/>
      <c r="AE156" s="39"/>
      <c r="AT156" s="18" t="s">
        <v>178</v>
      </c>
      <c r="AU156" s="18" t="s">
        <v>86</v>
      </c>
    </row>
    <row r="157" s="2" customFormat="1" ht="16.5" customHeight="1">
      <c r="A157" s="39"/>
      <c r="B157" s="40"/>
      <c r="C157" s="219" t="s">
        <v>279</v>
      </c>
      <c r="D157" s="219" t="s">
        <v>171</v>
      </c>
      <c r="E157" s="220" t="s">
        <v>2498</v>
      </c>
      <c r="F157" s="221" t="s">
        <v>2809</v>
      </c>
      <c r="G157" s="222" t="s">
        <v>251</v>
      </c>
      <c r="H157" s="223">
        <v>2</v>
      </c>
      <c r="I157" s="224"/>
      <c r="J157" s="225">
        <f>ROUND(I157*H157,2)</f>
        <v>0</v>
      </c>
      <c r="K157" s="221" t="s">
        <v>1</v>
      </c>
      <c r="L157" s="45"/>
      <c r="M157" s="226" t="s">
        <v>1</v>
      </c>
      <c r="N157" s="227" t="s">
        <v>41</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176</v>
      </c>
      <c r="AT157" s="230" t="s">
        <v>171</v>
      </c>
      <c r="AU157" s="230" t="s">
        <v>86</v>
      </c>
      <c r="AY157" s="18" t="s">
        <v>168</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176</v>
      </c>
      <c r="BM157" s="230" t="s">
        <v>389</v>
      </c>
    </row>
    <row r="158" s="2" customFormat="1">
      <c r="A158" s="39"/>
      <c r="B158" s="40"/>
      <c r="C158" s="41"/>
      <c r="D158" s="232" t="s">
        <v>178</v>
      </c>
      <c r="E158" s="41"/>
      <c r="F158" s="233" t="s">
        <v>2809</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178</v>
      </c>
      <c r="AU158" s="18" t="s">
        <v>86</v>
      </c>
    </row>
    <row r="159" s="2" customFormat="1" ht="16.5" customHeight="1">
      <c r="A159" s="39"/>
      <c r="B159" s="40"/>
      <c r="C159" s="219" t="s">
        <v>285</v>
      </c>
      <c r="D159" s="219" t="s">
        <v>171</v>
      </c>
      <c r="E159" s="220" t="s">
        <v>2500</v>
      </c>
      <c r="F159" s="221" t="s">
        <v>2810</v>
      </c>
      <c r="G159" s="222" t="s">
        <v>251</v>
      </c>
      <c r="H159" s="223">
        <v>6</v>
      </c>
      <c r="I159" s="224"/>
      <c r="J159" s="225">
        <f>ROUND(I159*H159,2)</f>
        <v>0</v>
      </c>
      <c r="K159" s="221" t="s">
        <v>1</v>
      </c>
      <c r="L159" s="45"/>
      <c r="M159" s="226" t="s">
        <v>1</v>
      </c>
      <c r="N159" s="227" t="s">
        <v>41</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176</v>
      </c>
      <c r="AT159" s="230" t="s">
        <v>171</v>
      </c>
      <c r="AU159" s="230" t="s">
        <v>86</v>
      </c>
      <c r="AY159" s="18" t="s">
        <v>168</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176</v>
      </c>
      <c r="BM159" s="230" t="s">
        <v>399</v>
      </c>
    </row>
    <row r="160" s="2" customFormat="1">
      <c r="A160" s="39"/>
      <c r="B160" s="40"/>
      <c r="C160" s="41"/>
      <c r="D160" s="232" t="s">
        <v>178</v>
      </c>
      <c r="E160" s="41"/>
      <c r="F160" s="233" t="s">
        <v>2810</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178</v>
      </c>
      <c r="AU160" s="18" t="s">
        <v>86</v>
      </c>
    </row>
    <row r="161" s="2" customFormat="1" ht="21.75" customHeight="1">
      <c r="A161" s="39"/>
      <c r="B161" s="40"/>
      <c r="C161" s="219" t="s">
        <v>291</v>
      </c>
      <c r="D161" s="219" t="s">
        <v>171</v>
      </c>
      <c r="E161" s="220" t="s">
        <v>2502</v>
      </c>
      <c r="F161" s="221" t="s">
        <v>2811</v>
      </c>
      <c r="G161" s="222" t="s">
        <v>251</v>
      </c>
      <c r="H161" s="223">
        <v>4</v>
      </c>
      <c r="I161" s="224"/>
      <c r="J161" s="225">
        <f>ROUND(I161*H161,2)</f>
        <v>0</v>
      </c>
      <c r="K161" s="221" t="s">
        <v>1</v>
      </c>
      <c r="L161" s="45"/>
      <c r="M161" s="226" t="s">
        <v>1</v>
      </c>
      <c r="N161" s="227" t="s">
        <v>41</v>
      </c>
      <c r="O161" s="92"/>
      <c r="P161" s="228">
        <f>O161*H161</f>
        <v>0</v>
      </c>
      <c r="Q161" s="228">
        <v>0</v>
      </c>
      <c r="R161" s="228">
        <f>Q161*H161</f>
        <v>0</v>
      </c>
      <c r="S161" s="228">
        <v>0</v>
      </c>
      <c r="T161" s="229">
        <f>S161*H161</f>
        <v>0</v>
      </c>
      <c r="U161" s="39"/>
      <c r="V161" s="39"/>
      <c r="W161" s="39"/>
      <c r="X161" s="39"/>
      <c r="Y161" s="39"/>
      <c r="Z161" s="39"/>
      <c r="AA161" s="39"/>
      <c r="AB161" s="39"/>
      <c r="AC161" s="39"/>
      <c r="AD161" s="39"/>
      <c r="AE161" s="39"/>
      <c r="AR161" s="230" t="s">
        <v>176</v>
      </c>
      <c r="AT161" s="230" t="s">
        <v>171</v>
      </c>
      <c r="AU161" s="230" t="s">
        <v>86</v>
      </c>
      <c r="AY161" s="18" t="s">
        <v>168</v>
      </c>
      <c r="BE161" s="231">
        <f>IF(N161="základní",J161,0)</f>
        <v>0</v>
      </c>
      <c r="BF161" s="231">
        <f>IF(N161="snížená",J161,0)</f>
        <v>0</v>
      </c>
      <c r="BG161" s="231">
        <f>IF(N161="zákl. přenesená",J161,0)</f>
        <v>0</v>
      </c>
      <c r="BH161" s="231">
        <f>IF(N161="sníž. přenesená",J161,0)</f>
        <v>0</v>
      </c>
      <c r="BI161" s="231">
        <f>IF(N161="nulová",J161,0)</f>
        <v>0</v>
      </c>
      <c r="BJ161" s="18" t="s">
        <v>84</v>
      </c>
      <c r="BK161" s="231">
        <f>ROUND(I161*H161,2)</f>
        <v>0</v>
      </c>
      <c r="BL161" s="18" t="s">
        <v>176</v>
      </c>
      <c r="BM161" s="230" t="s">
        <v>440</v>
      </c>
    </row>
    <row r="162" s="2" customFormat="1">
      <c r="A162" s="39"/>
      <c r="B162" s="40"/>
      <c r="C162" s="41"/>
      <c r="D162" s="232" t="s">
        <v>178</v>
      </c>
      <c r="E162" s="41"/>
      <c r="F162" s="233" t="s">
        <v>2811</v>
      </c>
      <c r="G162" s="41"/>
      <c r="H162" s="41"/>
      <c r="I162" s="234"/>
      <c r="J162" s="41"/>
      <c r="K162" s="41"/>
      <c r="L162" s="45"/>
      <c r="M162" s="235"/>
      <c r="N162" s="236"/>
      <c r="O162" s="92"/>
      <c r="P162" s="92"/>
      <c r="Q162" s="92"/>
      <c r="R162" s="92"/>
      <c r="S162" s="92"/>
      <c r="T162" s="93"/>
      <c r="U162" s="39"/>
      <c r="V162" s="39"/>
      <c r="W162" s="39"/>
      <c r="X162" s="39"/>
      <c r="Y162" s="39"/>
      <c r="Z162" s="39"/>
      <c r="AA162" s="39"/>
      <c r="AB162" s="39"/>
      <c r="AC162" s="39"/>
      <c r="AD162" s="39"/>
      <c r="AE162" s="39"/>
      <c r="AT162" s="18" t="s">
        <v>178</v>
      </c>
      <c r="AU162" s="18" t="s">
        <v>86</v>
      </c>
    </row>
    <row r="163" s="2" customFormat="1" ht="21.75" customHeight="1">
      <c r="A163" s="39"/>
      <c r="B163" s="40"/>
      <c r="C163" s="219" t="s">
        <v>297</v>
      </c>
      <c r="D163" s="219" t="s">
        <v>171</v>
      </c>
      <c r="E163" s="220" t="s">
        <v>2504</v>
      </c>
      <c r="F163" s="221" t="s">
        <v>2812</v>
      </c>
      <c r="G163" s="222" t="s">
        <v>251</v>
      </c>
      <c r="H163" s="223">
        <v>5</v>
      </c>
      <c r="I163" s="224"/>
      <c r="J163" s="225">
        <f>ROUND(I163*H163,2)</f>
        <v>0</v>
      </c>
      <c r="K163" s="221" t="s">
        <v>1</v>
      </c>
      <c r="L163" s="45"/>
      <c r="M163" s="226" t="s">
        <v>1</v>
      </c>
      <c r="N163" s="227" t="s">
        <v>41</v>
      </c>
      <c r="O163" s="92"/>
      <c r="P163" s="228">
        <f>O163*H163</f>
        <v>0</v>
      </c>
      <c r="Q163" s="228">
        <v>0</v>
      </c>
      <c r="R163" s="228">
        <f>Q163*H163</f>
        <v>0</v>
      </c>
      <c r="S163" s="228">
        <v>0</v>
      </c>
      <c r="T163" s="229">
        <f>S163*H163</f>
        <v>0</v>
      </c>
      <c r="U163" s="39"/>
      <c r="V163" s="39"/>
      <c r="W163" s="39"/>
      <c r="X163" s="39"/>
      <c r="Y163" s="39"/>
      <c r="Z163" s="39"/>
      <c r="AA163" s="39"/>
      <c r="AB163" s="39"/>
      <c r="AC163" s="39"/>
      <c r="AD163" s="39"/>
      <c r="AE163" s="39"/>
      <c r="AR163" s="230" t="s">
        <v>176</v>
      </c>
      <c r="AT163" s="230" t="s">
        <v>171</v>
      </c>
      <c r="AU163" s="230" t="s">
        <v>86</v>
      </c>
      <c r="AY163" s="18" t="s">
        <v>168</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176</v>
      </c>
      <c r="BM163" s="230" t="s">
        <v>452</v>
      </c>
    </row>
    <row r="164" s="2" customFormat="1">
      <c r="A164" s="39"/>
      <c r="B164" s="40"/>
      <c r="C164" s="41"/>
      <c r="D164" s="232" t="s">
        <v>178</v>
      </c>
      <c r="E164" s="41"/>
      <c r="F164" s="233" t="s">
        <v>2812</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178</v>
      </c>
      <c r="AU164" s="18" t="s">
        <v>86</v>
      </c>
    </row>
    <row r="165" s="2" customFormat="1" ht="21.75" customHeight="1">
      <c r="A165" s="39"/>
      <c r="B165" s="40"/>
      <c r="C165" s="219" t="s">
        <v>7</v>
      </c>
      <c r="D165" s="219" t="s">
        <v>171</v>
      </c>
      <c r="E165" s="220" t="s">
        <v>2506</v>
      </c>
      <c r="F165" s="221" t="s">
        <v>2813</v>
      </c>
      <c r="G165" s="222" t="s">
        <v>251</v>
      </c>
      <c r="H165" s="223">
        <v>5</v>
      </c>
      <c r="I165" s="224"/>
      <c r="J165" s="225">
        <f>ROUND(I165*H165,2)</f>
        <v>0</v>
      </c>
      <c r="K165" s="221" t="s">
        <v>1</v>
      </c>
      <c r="L165" s="45"/>
      <c r="M165" s="226" t="s">
        <v>1</v>
      </c>
      <c r="N165" s="227" t="s">
        <v>41</v>
      </c>
      <c r="O165" s="92"/>
      <c r="P165" s="228">
        <f>O165*H165</f>
        <v>0</v>
      </c>
      <c r="Q165" s="228">
        <v>0</v>
      </c>
      <c r="R165" s="228">
        <f>Q165*H165</f>
        <v>0</v>
      </c>
      <c r="S165" s="228">
        <v>0</v>
      </c>
      <c r="T165" s="229">
        <f>S165*H165</f>
        <v>0</v>
      </c>
      <c r="U165" s="39"/>
      <c r="V165" s="39"/>
      <c r="W165" s="39"/>
      <c r="X165" s="39"/>
      <c r="Y165" s="39"/>
      <c r="Z165" s="39"/>
      <c r="AA165" s="39"/>
      <c r="AB165" s="39"/>
      <c r="AC165" s="39"/>
      <c r="AD165" s="39"/>
      <c r="AE165" s="39"/>
      <c r="AR165" s="230" t="s">
        <v>176</v>
      </c>
      <c r="AT165" s="230" t="s">
        <v>171</v>
      </c>
      <c r="AU165" s="230" t="s">
        <v>86</v>
      </c>
      <c r="AY165" s="18" t="s">
        <v>168</v>
      </c>
      <c r="BE165" s="231">
        <f>IF(N165="základní",J165,0)</f>
        <v>0</v>
      </c>
      <c r="BF165" s="231">
        <f>IF(N165="snížená",J165,0)</f>
        <v>0</v>
      </c>
      <c r="BG165" s="231">
        <f>IF(N165="zákl. přenesená",J165,0)</f>
        <v>0</v>
      </c>
      <c r="BH165" s="231">
        <f>IF(N165="sníž. přenesená",J165,0)</f>
        <v>0</v>
      </c>
      <c r="BI165" s="231">
        <f>IF(N165="nulová",J165,0)</f>
        <v>0</v>
      </c>
      <c r="BJ165" s="18" t="s">
        <v>84</v>
      </c>
      <c r="BK165" s="231">
        <f>ROUND(I165*H165,2)</f>
        <v>0</v>
      </c>
      <c r="BL165" s="18" t="s">
        <v>176</v>
      </c>
      <c r="BM165" s="230" t="s">
        <v>465</v>
      </c>
    </row>
    <row r="166" s="2" customFormat="1">
      <c r="A166" s="39"/>
      <c r="B166" s="40"/>
      <c r="C166" s="41"/>
      <c r="D166" s="232" t="s">
        <v>178</v>
      </c>
      <c r="E166" s="41"/>
      <c r="F166" s="233" t="s">
        <v>2813</v>
      </c>
      <c r="G166" s="41"/>
      <c r="H166" s="41"/>
      <c r="I166" s="234"/>
      <c r="J166" s="41"/>
      <c r="K166" s="41"/>
      <c r="L166" s="45"/>
      <c r="M166" s="235"/>
      <c r="N166" s="236"/>
      <c r="O166" s="92"/>
      <c r="P166" s="92"/>
      <c r="Q166" s="92"/>
      <c r="R166" s="92"/>
      <c r="S166" s="92"/>
      <c r="T166" s="93"/>
      <c r="U166" s="39"/>
      <c r="V166" s="39"/>
      <c r="W166" s="39"/>
      <c r="X166" s="39"/>
      <c r="Y166" s="39"/>
      <c r="Z166" s="39"/>
      <c r="AA166" s="39"/>
      <c r="AB166" s="39"/>
      <c r="AC166" s="39"/>
      <c r="AD166" s="39"/>
      <c r="AE166" s="39"/>
      <c r="AT166" s="18" t="s">
        <v>178</v>
      </c>
      <c r="AU166" s="18" t="s">
        <v>86</v>
      </c>
    </row>
    <row r="167" s="2" customFormat="1" ht="21.75" customHeight="1">
      <c r="A167" s="39"/>
      <c r="B167" s="40"/>
      <c r="C167" s="219" t="s">
        <v>309</v>
      </c>
      <c r="D167" s="219" t="s">
        <v>171</v>
      </c>
      <c r="E167" s="220" t="s">
        <v>2508</v>
      </c>
      <c r="F167" s="221" t="s">
        <v>2814</v>
      </c>
      <c r="G167" s="222" t="s">
        <v>251</v>
      </c>
      <c r="H167" s="223">
        <v>7</v>
      </c>
      <c r="I167" s="224"/>
      <c r="J167" s="225">
        <f>ROUND(I167*H167,2)</f>
        <v>0</v>
      </c>
      <c r="K167" s="221" t="s">
        <v>1</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176</v>
      </c>
      <c r="AT167" s="230" t="s">
        <v>171</v>
      </c>
      <c r="AU167" s="230" t="s">
        <v>86</v>
      </c>
      <c r="AY167" s="18" t="s">
        <v>168</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176</v>
      </c>
      <c r="BM167" s="230" t="s">
        <v>475</v>
      </c>
    </row>
    <row r="168" s="2" customFormat="1">
      <c r="A168" s="39"/>
      <c r="B168" s="40"/>
      <c r="C168" s="41"/>
      <c r="D168" s="232" t="s">
        <v>178</v>
      </c>
      <c r="E168" s="41"/>
      <c r="F168" s="233" t="s">
        <v>2814</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178</v>
      </c>
      <c r="AU168" s="18" t="s">
        <v>86</v>
      </c>
    </row>
    <row r="169" s="2" customFormat="1" ht="21.75" customHeight="1">
      <c r="A169" s="39"/>
      <c r="B169" s="40"/>
      <c r="C169" s="219" t="s">
        <v>314</v>
      </c>
      <c r="D169" s="219" t="s">
        <v>171</v>
      </c>
      <c r="E169" s="220" t="s">
        <v>2510</v>
      </c>
      <c r="F169" s="221" t="s">
        <v>2815</v>
      </c>
      <c r="G169" s="222" t="s">
        <v>251</v>
      </c>
      <c r="H169" s="223">
        <v>6</v>
      </c>
      <c r="I169" s="224"/>
      <c r="J169" s="225">
        <f>ROUND(I169*H169,2)</f>
        <v>0</v>
      </c>
      <c r="K169" s="221" t="s">
        <v>1</v>
      </c>
      <c r="L169" s="45"/>
      <c r="M169" s="226" t="s">
        <v>1</v>
      </c>
      <c r="N169" s="227" t="s">
        <v>41</v>
      </c>
      <c r="O169" s="92"/>
      <c r="P169" s="228">
        <f>O169*H169</f>
        <v>0</v>
      </c>
      <c r="Q169" s="228">
        <v>0</v>
      </c>
      <c r="R169" s="228">
        <f>Q169*H169</f>
        <v>0</v>
      </c>
      <c r="S169" s="228">
        <v>0</v>
      </c>
      <c r="T169" s="229">
        <f>S169*H169</f>
        <v>0</v>
      </c>
      <c r="U169" s="39"/>
      <c r="V169" s="39"/>
      <c r="W169" s="39"/>
      <c r="X169" s="39"/>
      <c r="Y169" s="39"/>
      <c r="Z169" s="39"/>
      <c r="AA169" s="39"/>
      <c r="AB169" s="39"/>
      <c r="AC169" s="39"/>
      <c r="AD169" s="39"/>
      <c r="AE169" s="39"/>
      <c r="AR169" s="230" t="s">
        <v>176</v>
      </c>
      <c r="AT169" s="230" t="s">
        <v>171</v>
      </c>
      <c r="AU169" s="230" t="s">
        <v>86</v>
      </c>
      <c r="AY169" s="18" t="s">
        <v>168</v>
      </c>
      <c r="BE169" s="231">
        <f>IF(N169="základní",J169,0)</f>
        <v>0</v>
      </c>
      <c r="BF169" s="231">
        <f>IF(N169="snížená",J169,0)</f>
        <v>0</v>
      </c>
      <c r="BG169" s="231">
        <f>IF(N169="zákl. přenesená",J169,0)</f>
        <v>0</v>
      </c>
      <c r="BH169" s="231">
        <f>IF(N169="sníž. přenesená",J169,0)</f>
        <v>0</v>
      </c>
      <c r="BI169" s="231">
        <f>IF(N169="nulová",J169,0)</f>
        <v>0</v>
      </c>
      <c r="BJ169" s="18" t="s">
        <v>84</v>
      </c>
      <c r="BK169" s="231">
        <f>ROUND(I169*H169,2)</f>
        <v>0</v>
      </c>
      <c r="BL169" s="18" t="s">
        <v>176</v>
      </c>
      <c r="BM169" s="230" t="s">
        <v>486</v>
      </c>
    </row>
    <row r="170" s="2" customFormat="1">
      <c r="A170" s="39"/>
      <c r="B170" s="40"/>
      <c r="C170" s="41"/>
      <c r="D170" s="232" t="s">
        <v>178</v>
      </c>
      <c r="E170" s="41"/>
      <c r="F170" s="233" t="s">
        <v>2815</v>
      </c>
      <c r="G170" s="41"/>
      <c r="H170" s="41"/>
      <c r="I170" s="234"/>
      <c r="J170" s="41"/>
      <c r="K170" s="41"/>
      <c r="L170" s="45"/>
      <c r="M170" s="235"/>
      <c r="N170" s="236"/>
      <c r="O170" s="92"/>
      <c r="P170" s="92"/>
      <c r="Q170" s="92"/>
      <c r="R170" s="92"/>
      <c r="S170" s="92"/>
      <c r="T170" s="93"/>
      <c r="U170" s="39"/>
      <c r="V170" s="39"/>
      <c r="W170" s="39"/>
      <c r="X170" s="39"/>
      <c r="Y170" s="39"/>
      <c r="Z170" s="39"/>
      <c r="AA170" s="39"/>
      <c r="AB170" s="39"/>
      <c r="AC170" s="39"/>
      <c r="AD170" s="39"/>
      <c r="AE170" s="39"/>
      <c r="AT170" s="18" t="s">
        <v>178</v>
      </c>
      <c r="AU170" s="18" t="s">
        <v>86</v>
      </c>
    </row>
    <row r="171" s="2" customFormat="1" ht="21.75" customHeight="1">
      <c r="A171" s="39"/>
      <c r="B171" s="40"/>
      <c r="C171" s="219" t="s">
        <v>319</v>
      </c>
      <c r="D171" s="219" t="s">
        <v>171</v>
      </c>
      <c r="E171" s="220" t="s">
        <v>2512</v>
      </c>
      <c r="F171" s="221" t="s">
        <v>2816</v>
      </c>
      <c r="G171" s="222" t="s">
        <v>251</v>
      </c>
      <c r="H171" s="223">
        <v>1</v>
      </c>
      <c r="I171" s="224"/>
      <c r="J171" s="225">
        <f>ROUND(I171*H171,2)</f>
        <v>0</v>
      </c>
      <c r="K171" s="221" t="s">
        <v>1</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176</v>
      </c>
      <c r="AT171" s="230" t="s">
        <v>171</v>
      </c>
      <c r="AU171" s="230" t="s">
        <v>86</v>
      </c>
      <c r="AY171" s="18" t="s">
        <v>168</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176</v>
      </c>
      <c r="BM171" s="230" t="s">
        <v>501</v>
      </c>
    </row>
    <row r="172" s="2" customFormat="1">
      <c r="A172" s="39"/>
      <c r="B172" s="40"/>
      <c r="C172" s="41"/>
      <c r="D172" s="232" t="s">
        <v>178</v>
      </c>
      <c r="E172" s="41"/>
      <c r="F172" s="233" t="s">
        <v>2816</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178</v>
      </c>
      <c r="AU172" s="18" t="s">
        <v>86</v>
      </c>
    </row>
    <row r="173" s="2" customFormat="1" ht="21.75" customHeight="1">
      <c r="A173" s="39"/>
      <c r="B173" s="40"/>
      <c r="C173" s="219" t="s">
        <v>324</v>
      </c>
      <c r="D173" s="219" t="s">
        <v>171</v>
      </c>
      <c r="E173" s="220" t="s">
        <v>2817</v>
      </c>
      <c r="F173" s="221" t="s">
        <v>2818</v>
      </c>
      <c r="G173" s="222" t="s">
        <v>251</v>
      </c>
      <c r="H173" s="223">
        <v>8</v>
      </c>
      <c r="I173" s="224"/>
      <c r="J173" s="225">
        <f>ROUND(I173*H173,2)</f>
        <v>0</v>
      </c>
      <c r="K173" s="221" t="s">
        <v>1</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176</v>
      </c>
      <c r="AT173" s="230" t="s">
        <v>171</v>
      </c>
      <c r="AU173" s="230" t="s">
        <v>86</v>
      </c>
      <c r="AY173" s="18" t="s">
        <v>168</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176</v>
      </c>
      <c r="BM173" s="230" t="s">
        <v>512</v>
      </c>
    </row>
    <row r="174" s="2" customFormat="1">
      <c r="A174" s="39"/>
      <c r="B174" s="40"/>
      <c r="C174" s="41"/>
      <c r="D174" s="232" t="s">
        <v>178</v>
      </c>
      <c r="E174" s="41"/>
      <c r="F174" s="233" t="s">
        <v>2818</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178</v>
      </c>
      <c r="AU174" s="18" t="s">
        <v>86</v>
      </c>
    </row>
    <row r="175" s="2" customFormat="1" ht="16.5" customHeight="1">
      <c r="A175" s="39"/>
      <c r="B175" s="40"/>
      <c r="C175" s="219" t="s">
        <v>339</v>
      </c>
      <c r="D175" s="219" t="s">
        <v>171</v>
      </c>
      <c r="E175" s="220" t="s">
        <v>2819</v>
      </c>
      <c r="F175" s="221" t="s">
        <v>2820</v>
      </c>
      <c r="G175" s="222" t="s">
        <v>251</v>
      </c>
      <c r="H175" s="223">
        <v>2</v>
      </c>
      <c r="I175" s="224"/>
      <c r="J175" s="225">
        <f>ROUND(I175*H175,2)</f>
        <v>0</v>
      </c>
      <c r="K175" s="221" t="s">
        <v>1</v>
      </c>
      <c r="L175" s="45"/>
      <c r="M175" s="226" t="s">
        <v>1</v>
      </c>
      <c r="N175" s="227" t="s">
        <v>41</v>
      </c>
      <c r="O175" s="92"/>
      <c r="P175" s="228">
        <f>O175*H175</f>
        <v>0</v>
      </c>
      <c r="Q175" s="228">
        <v>0</v>
      </c>
      <c r="R175" s="228">
        <f>Q175*H175</f>
        <v>0</v>
      </c>
      <c r="S175" s="228">
        <v>0</v>
      </c>
      <c r="T175" s="229">
        <f>S175*H175</f>
        <v>0</v>
      </c>
      <c r="U175" s="39"/>
      <c r="V175" s="39"/>
      <c r="W175" s="39"/>
      <c r="X175" s="39"/>
      <c r="Y175" s="39"/>
      <c r="Z175" s="39"/>
      <c r="AA175" s="39"/>
      <c r="AB175" s="39"/>
      <c r="AC175" s="39"/>
      <c r="AD175" s="39"/>
      <c r="AE175" s="39"/>
      <c r="AR175" s="230" t="s">
        <v>176</v>
      </c>
      <c r="AT175" s="230" t="s">
        <v>171</v>
      </c>
      <c r="AU175" s="230" t="s">
        <v>86</v>
      </c>
      <c r="AY175" s="18" t="s">
        <v>168</v>
      </c>
      <c r="BE175" s="231">
        <f>IF(N175="základní",J175,0)</f>
        <v>0</v>
      </c>
      <c r="BF175" s="231">
        <f>IF(N175="snížená",J175,0)</f>
        <v>0</v>
      </c>
      <c r="BG175" s="231">
        <f>IF(N175="zákl. přenesená",J175,0)</f>
        <v>0</v>
      </c>
      <c r="BH175" s="231">
        <f>IF(N175="sníž. přenesená",J175,0)</f>
        <v>0</v>
      </c>
      <c r="BI175" s="231">
        <f>IF(N175="nulová",J175,0)</f>
        <v>0</v>
      </c>
      <c r="BJ175" s="18" t="s">
        <v>84</v>
      </c>
      <c r="BK175" s="231">
        <f>ROUND(I175*H175,2)</f>
        <v>0</v>
      </c>
      <c r="BL175" s="18" t="s">
        <v>176</v>
      </c>
      <c r="BM175" s="230" t="s">
        <v>526</v>
      </c>
    </row>
    <row r="176" s="2" customFormat="1">
      <c r="A176" s="39"/>
      <c r="B176" s="40"/>
      <c r="C176" s="41"/>
      <c r="D176" s="232" t="s">
        <v>178</v>
      </c>
      <c r="E176" s="41"/>
      <c r="F176" s="233" t="s">
        <v>2820</v>
      </c>
      <c r="G176" s="41"/>
      <c r="H176" s="41"/>
      <c r="I176" s="234"/>
      <c r="J176" s="41"/>
      <c r="K176" s="41"/>
      <c r="L176" s="45"/>
      <c r="M176" s="235"/>
      <c r="N176" s="236"/>
      <c r="O176" s="92"/>
      <c r="P176" s="92"/>
      <c r="Q176" s="92"/>
      <c r="R176" s="92"/>
      <c r="S176" s="92"/>
      <c r="T176" s="93"/>
      <c r="U176" s="39"/>
      <c r="V176" s="39"/>
      <c r="W176" s="39"/>
      <c r="X176" s="39"/>
      <c r="Y176" s="39"/>
      <c r="Z176" s="39"/>
      <c r="AA176" s="39"/>
      <c r="AB176" s="39"/>
      <c r="AC176" s="39"/>
      <c r="AD176" s="39"/>
      <c r="AE176" s="39"/>
      <c r="AT176" s="18" t="s">
        <v>178</v>
      </c>
      <c r="AU176" s="18" t="s">
        <v>86</v>
      </c>
    </row>
    <row r="177" s="2" customFormat="1" ht="16.5" customHeight="1">
      <c r="A177" s="39"/>
      <c r="B177" s="40"/>
      <c r="C177" s="219" t="s">
        <v>347</v>
      </c>
      <c r="D177" s="219" t="s">
        <v>171</v>
      </c>
      <c r="E177" s="220" t="s">
        <v>2821</v>
      </c>
      <c r="F177" s="221" t="s">
        <v>2822</v>
      </c>
      <c r="G177" s="222" t="s">
        <v>251</v>
      </c>
      <c r="H177" s="223">
        <v>1</v>
      </c>
      <c r="I177" s="224"/>
      <c r="J177" s="225">
        <f>ROUND(I177*H177,2)</f>
        <v>0</v>
      </c>
      <c r="K177" s="221" t="s">
        <v>1</v>
      </c>
      <c r="L177" s="45"/>
      <c r="M177" s="226" t="s">
        <v>1</v>
      </c>
      <c r="N177" s="227" t="s">
        <v>41</v>
      </c>
      <c r="O177" s="92"/>
      <c r="P177" s="228">
        <f>O177*H177</f>
        <v>0</v>
      </c>
      <c r="Q177" s="228">
        <v>0</v>
      </c>
      <c r="R177" s="228">
        <f>Q177*H177</f>
        <v>0</v>
      </c>
      <c r="S177" s="228">
        <v>0</v>
      </c>
      <c r="T177" s="229">
        <f>S177*H177</f>
        <v>0</v>
      </c>
      <c r="U177" s="39"/>
      <c r="V177" s="39"/>
      <c r="W177" s="39"/>
      <c r="X177" s="39"/>
      <c r="Y177" s="39"/>
      <c r="Z177" s="39"/>
      <c r="AA177" s="39"/>
      <c r="AB177" s="39"/>
      <c r="AC177" s="39"/>
      <c r="AD177" s="39"/>
      <c r="AE177" s="39"/>
      <c r="AR177" s="230" t="s">
        <v>176</v>
      </c>
      <c r="AT177" s="230" t="s">
        <v>171</v>
      </c>
      <c r="AU177" s="230" t="s">
        <v>86</v>
      </c>
      <c r="AY177" s="18" t="s">
        <v>168</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176</v>
      </c>
      <c r="BM177" s="230" t="s">
        <v>536</v>
      </c>
    </row>
    <row r="178" s="2" customFormat="1">
      <c r="A178" s="39"/>
      <c r="B178" s="40"/>
      <c r="C178" s="41"/>
      <c r="D178" s="232" t="s">
        <v>178</v>
      </c>
      <c r="E178" s="41"/>
      <c r="F178" s="233" t="s">
        <v>2822</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178</v>
      </c>
      <c r="AU178" s="18" t="s">
        <v>86</v>
      </c>
    </row>
    <row r="179" s="2" customFormat="1" ht="21.75" customHeight="1">
      <c r="A179" s="39"/>
      <c r="B179" s="40"/>
      <c r="C179" s="219" t="s">
        <v>353</v>
      </c>
      <c r="D179" s="219" t="s">
        <v>171</v>
      </c>
      <c r="E179" s="220" t="s">
        <v>2823</v>
      </c>
      <c r="F179" s="221" t="s">
        <v>2824</v>
      </c>
      <c r="G179" s="222" t="s">
        <v>251</v>
      </c>
      <c r="H179" s="223">
        <v>2</v>
      </c>
      <c r="I179" s="224"/>
      <c r="J179" s="225">
        <f>ROUND(I179*H179,2)</f>
        <v>0</v>
      </c>
      <c r="K179" s="221" t="s">
        <v>1</v>
      </c>
      <c r="L179" s="45"/>
      <c r="M179" s="226" t="s">
        <v>1</v>
      </c>
      <c r="N179" s="227" t="s">
        <v>41</v>
      </c>
      <c r="O179" s="92"/>
      <c r="P179" s="228">
        <f>O179*H179</f>
        <v>0</v>
      </c>
      <c r="Q179" s="228">
        <v>0</v>
      </c>
      <c r="R179" s="228">
        <f>Q179*H179</f>
        <v>0</v>
      </c>
      <c r="S179" s="228">
        <v>0</v>
      </c>
      <c r="T179" s="229">
        <f>S179*H179</f>
        <v>0</v>
      </c>
      <c r="U179" s="39"/>
      <c r="V179" s="39"/>
      <c r="W179" s="39"/>
      <c r="X179" s="39"/>
      <c r="Y179" s="39"/>
      <c r="Z179" s="39"/>
      <c r="AA179" s="39"/>
      <c r="AB179" s="39"/>
      <c r="AC179" s="39"/>
      <c r="AD179" s="39"/>
      <c r="AE179" s="39"/>
      <c r="AR179" s="230" t="s">
        <v>176</v>
      </c>
      <c r="AT179" s="230" t="s">
        <v>171</v>
      </c>
      <c r="AU179" s="230" t="s">
        <v>86</v>
      </c>
      <c r="AY179" s="18" t="s">
        <v>168</v>
      </c>
      <c r="BE179" s="231">
        <f>IF(N179="základní",J179,0)</f>
        <v>0</v>
      </c>
      <c r="BF179" s="231">
        <f>IF(N179="snížená",J179,0)</f>
        <v>0</v>
      </c>
      <c r="BG179" s="231">
        <f>IF(N179="zákl. přenesená",J179,0)</f>
        <v>0</v>
      </c>
      <c r="BH179" s="231">
        <f>IF(N179="sníž. přenesená",J179,0)</f>
        <v>0</v>
      </c>
      <c r="BI179" s="231">
        <f>IF(N179="nulová",J179,0)</f>
        <v>0</v>
      </c>
      <c r="BJ179" s="18" t="s">
        <v>84</v>
      </c>
      <c r="BK179" s="231">
        <f>ROUND(I179*H179,2)</f>
        <v>0</v>
      </c>
      <c r="BL179" s="18" t="s">
        <v>176</v>
      </c>
      <c r="BM179" s="230" t="s">
        <v>546</v>
      </c>
    </row>
    <row r="180" s="2" customFormat="1">
      <c r="A180" s="39"/>
      <c r="B180" s="40"/>
      <c r="C180" s="41"/>
      <c r="D180" s="232" t="s">
        <v>178</v>
      </c>
      <c r="E180" s="41"/>
      <c r="F180" s="233" t="s">
        <v>2824</v>
      </c>
      <c r="G180" s="41"/>
      <c r="H180" s="41"/>
      <c r="I180" s="234"/>
      <c r="J180" s="41"/>
      <c r="K180" s="41"/>
      <c r="L180" s="45"/>
      <c r="M180" s="235"/>
      <c r="N180" s="236"/>
      <c r="O180" s="92"/>
      <c r="P180" s="92"/>
      <c r="Q180" s="92"/>
      <c r="R180" s="92"/>
      <c r="S180" s="92"/>
      <c r="T180" s="93"/>
      <c r="U180" s="39"/>
      <c r="V180" s="39"/>
      <c r="W180" s="39"/>
      <c r="X180" s="39"/>
      <c r="Y180" s="39"/>
      <c r="Z180" s="39"/>
      <c r="AA180" s="39"/>
      <c r="AB180" s="39"/>
      <c r="AC180" s="39"/>
      <c r="AD180" s="39"/>
      <c r="AE180" s="39"/>
      <c r="AT180" s="18" t="s">
        <v>178</v>
      </c>
      <c r="AU180" s="18" t="s">
        <v>86</v>
      </c>
    </row>
    <row r="181" s="2" customFormat="1" ht="16.5" customHeight="1">
      <c r="A181" s="39"/>
      <c r="B181" s="40"/>
      <c r="C181" s="219" t="s">
        <v>358</v>
      </c>
      <c r="D181" s="219" t="s">
        <v>171</v>
      </c>
      <c r="E181" s="220" t="s">
        <v>2825</v>
      </c>
      <c r="F181" s="221" t="s">
        <v>2826</v>
      </c>
      <c r="G181" s="222" t="s">
        <v>251</v>
      </c>
      <c r="H181" s="223">
        <v>7</v>
      </c>
      <c r="I181" s="224"/>
      <c r="J181" s="225">
        <f>ROUND(I181*H181,2)</f>
        <v>0</v>
      </c>
      <c r="K181" s="221" t="s">
        <v>1</v>
      </c>
      <c r="L181" s="45"/>
      <c r="M181" s="226" t="s">
        <v>1</v>
      </c>
      <c r="N181" s="227" t="s">
        <v>41</v>
      </c>
      <c r="O181" s="92"/>
      <c r="P181" s="228">
        <f>O181*H181</f>
        <v>0</v>
      </c>
      <c r="Q181" s="228">
        <v>0</v>
      </c>
      <c r="R181" s="228">
        <f>Q181*H181</f>
        <v>0</v>
      </c>
      <c r="S181" s="228">
        <v>0</v>
      </c>
      <c r="T181" s="229">
        <f>S181*H181</f>
        <v>0</v>
      </c>
      <c r="U181" s="39"/>
      <c r="V181" s="39"/>
      <c r="W181" s="39"/>
      <c r="X181" s="39"/>
      <c r="Y181" s="39"/>
      <c r="Z181" s="39"/>
      <c r="AA181" s="39"/>
      <c r="AB181" s="39"/>
      <c r="AC181" s="39"/>
      <c r="AD181" s="39"/>
      <c r="AE181" s="39"/>
      <c r="AR181" s="230" t="s">
        <v>176</v>
      </c>
      <c r="AT181" s="230" t="s">
        <v>171</v>
      </c>
      <c r="AU181" s="230" t="s">
        <v>86</v>
      </c>
      <c r="AY181" s="18" t="s">
        <v>168</v>
      </c>
      <c r="BE181" s="231">
        <f>IF(N181="základní",J181,0)</f>
        <v>0</v>
      </c>
      <c r="BF181" s="231">
        <f>IF(N181="snížená",J181,0)</f>
        <v>0</v>
      </c>
      <c r="BG181" s="231">
        <f>IF(N181="zákl. přenesená",J181,0)</f>
        <v>0</v>
      </c>
      <c r="BH181" s="231">
        <f>IF(N181="sníž. přenesená",J181,0)</f>
        <v>0</v>
      </c>
      <c r="BI181" s="231">
        <f>IF(N181="nulová",J181,0)</f>
        <v>0</v>
      </c>
      <c r="BJ181" s="18" t="s">
        <v>84</v>
      </c>
      <c r="BK181" s="231">
        <f>ROUND(I181*H181,2)</f>
        <v>0</v>
      </c>
      <c r="BL181" s="18" t="s">
        <v>176</v>
      </c>
      <c r="BM181" s="230" t="s">
        <v>557</v>
      </c>
    </row>
    <row r="182" s="2" customFormat="1">
      <c r="A182" s="39"/>
      <c r="B182" s="40"/>
      <c r="C182" s="41"/>
      <c r="D182" s="232" t="s">
        <v>178</v>
      </c>
      <c r="E182" s="41"/>
      <c r="F182" s="233" t="s">
        <v>2826</v>
      </c>
      <c r="G182" s="41"/>
      <c r="H182" s="41"/>
      <c r="I182" s="234"/>
      <c r="J182" s="41"/>
      <c r="K182" s="41"/>
      <c r="L182" s="45"/>
      <c r="M182" s="235"/>
      <c r="N182" s="236"/>
      <c r="O182" s="92"/>
      <c r="P182" s="92"/>
      <c r="Q182" s="92"/>
      <c r="R182" s="92"/>
      <c r="S182" s="92"/>
      <c r="T182" s="93"/>
      <c r="U182" s="39"/>
      <c r="V182" s="39"/>
      <c r="W182" s="39"/>
      <c r="X182" s="39"/>
      <c r="Y182" s="39"/>
      <c r="Z182" s="39"/>
      <c r="AA182" s="39"/>
      <c r="AB182" s="39"/>
      <c r="AC182" s="39"/>
      <c r="AD182" s="39"/>
      <c r="AE182" s="39"/>
      <c r="AT182" s="18" t="s">
        <v>178</v>
      </c>
      <c r="AU182" s="18" t="s">
        <v>86</v>
      </c>
    </row>
    <row r="183" s="2" customFormat="1" ht="16.5" customHeight="1">
      <c r="A183" s="39"/>
      <c r="B183" s="40"/>
      <c r="C183" s="219" t="s">
        <v>688</v>
      </c>
      <c r="D183" s="219" t="s">
        <v>171</v>
      </c>
      <c r="E183" s="220" t="s">
        <v>2827</v>
      </c>
      <c r="F183" s="221" t="s">
        <v>2828</v>
      </c>
      <c r="G183" s="222" t="s">
        <v>251</v>
      </c>
      <c r="H183" s="223">
        <v>1</v>
      </c>
      <c r="I183" s="224"/>
      <c r="J183" s="225">
        <f>ROUND(I183*H183,2)</f>
        <v>0</v>
      </c>
      <c r="K183" s="221" t="s">
        <v>1</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176</v>
      </c>
      <c r="AT183" s="230" t="s">
        <v>171</v>
      </c>
      <c r="AU183" s="230" t="s">
        <v>86</v>
      </c>
      <c r="AY183" s="18" t="s">
        <v>168</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176</v>
      </c>
      <c r="BM183" s="230" t="s">
        <v>2829</v>
      </c>
    </row>
    <row r="184" s="2" customFormat="1">
      <c r="A184" s="39"/>
      <c r="B184" s="40"/>
      <c r="C184" s="41"/>
      <c r="D184" s="232" t="s">
        <v>178</v>
      </c>
      <c r="E184" s="41"/>
      <c r="F184" s="233" t="s">
        <v>2828</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178</v>
      </c>
      <c r="AU184" s="18" t="s">
        <v>86</v>
      </c>
    </row>
    <row r="185" s="2" customFormat="1" ht="16.5" customHeight="1">
      <c r="A185" s="39"/>
      <c r="B185" s="40"/>
      <c r="C185" s="219" t="s">
        <v>367</v>
      </c>
      <c r="D185" s="219" t="s">
        <v>171</v>
      </c>
      <c r="E185" s="220" t="s">
        <v>2830</v>
      </c>
      <c r="F185" s="221" t="s">
        <v>2831</v>
      </c>
      <c r="G185" s="222" t="s">
        <v>251</v>
      </c>
      <c r="H185" s="223">
        <v>5</v>
      </c>
      <c r="I185" s="224"/>
      <c r="J185" s="225">
        <f>ROUND(I185*H185,2)</f>
        <v>0</v>
      </c>
      <c r="K185" s="221" t="s">
        <v>1</v>
      </c>
      <c r="L185" s="45"/>
      <c r="M185" s="226" t="s">
        <v>1</v>
      </c>
      <c r="N185" s="227" t="s">
        <v>41</v>
      </c>
      <c r="O185" s="92"/>
      <c r="P185" s="228">
        <f>O185*H185</f>
        <v>0</v>
      </c>
      <c r="Q185" s="228">
        <v>0</v>
      </c>
      <c r="R185" s="228">
        <f>Q185*H185</f>
        <v>0</v>
      </c>
      <c r="S185" s="228">
        <v>0</v>
      </c>
      <c r="T185" s="229">
        <f>S185*H185</f>
        <v>0</v>
      </c>
      <c r="U185" s="39"/>
      <c r="V185" s="39"/>
      <c r="W185" s="39"/>
      <c r="X185" s="39"/>
      <c r="Y185" s="39"/>
      <c r="Z185" s="39"/>
      <c r="AA185" s="39"/>
      <c r="AB185" s="39"/>
      <c r="AC185" s="39"/>
      <c r="AD185" s="39"/>
      <c r="AE185" s="39"/>
      <c r="AR185" s="230" t="s">
        <v>176</v>
      </c>
      <c r="AT185" s="230" t="s">
        <v>171</v>
      </c>
      <c r="AU185" s="230" t="s">
        <v>86</v>
      </c>
      <c r="AY185" s="18" t="s">
        <v>168</v>
      </c>
      <c r="BE185" s="231">
        <f>IF(N185="základní",J185,0)</f>
        <v>0</v>
      </c>
      <c r="BF185" s="231">
        <f>IF(N185="snížená",J185,0)</f>
        <v>0</v>
      </c>
      <c r="BG185" s="231">
        <f>IF(N185="zákl. přenesená",J185,0)</f>
        <v>0</v>
      </c>
      <c r="BH185" s="231">
        <f>IF(N185="sníž. přenesená",J185,0)</f>
        <v>0</v>
      </c>
      <c r="BI185" s="231">
        <f>IF(N185="nulová",J185,0)</f>
        <v>0</v>
      </c>
      <c r="BJ185" s="18" t="s">
        <v>84</v>
      </c>
      <c r="BK185" s="231">
        <f>ROUND(I185*H185,2)</f>
        <v>0</v>
      </c>
      <c r="BL185" s="18" t="s">
        <v>176</v>
      </c>
      <c r="BM185" s="230" t="s">
        <v>577</v>
      </c>
    </row>
    <row r="186" s="2" customFormat="1">
      <c r="A186" s="39"/>
      <c r="B186" s="40"/>
      <c r="C186" s="41"/>
      <c r="D186" s="232" t="s">
        <v>178</v>
      </c>
      <c r="E186" s="41"/>
      <c r="F186" s="233" t="s">
        <v>2831</v>
      </c>
      <c r="G186" s="41"/>
      <c r="H186" s="41"/>
      <c r="I186" s="234"/>
      <c r="J186" s="41"/>
      <c r="K186" s="41"/>
      <c r="L186" s="45"/>
      <c r="M186" s="235"/>
      <c r="N186" s="236"/>
      <c r="O186" s="92"/>
      <c r="P186" s="92"/>
      <c r="Q186" s="92"/>
      <c r="R186" s="92"/>
      <c r="S186" s="92"/>
      <c r="T186" s="93"/>
      <c r="U186" s="39"/>
      <c r="V186" s="39"/>
      <c r="W186" s="39"/>
      <c r="X186" s="39"/>
      <c r="Y186" s="39"/>
      <c r="Z186" s="39"/>
      <c r="AA186" s="39"/>
      <c r="AB186" s="39"/>
      <c r="AC186" s="39"/>
      <c r="AD186" s="39"/>
      <c r="AE186" s="39"/>
      <c r="AT186" s="18" t="s">
        <v>178</v>
      </c>
      <c r="AU186" s="18" t="s">
        <v>86</v>
      </c>
    </row>
    <row r="187" s="2" customFormat="1" ht="16.5" customHeight="1">
      <c r="A187" s="39"/>
      <c r="B187" s="40"/>
      <c r="C187" s="219" t="s">
        <v>373</v>
      </c>
      <c r="D187" s="219" t="s">
        <v>171</v>
      </c>
      <c r="E187" s="220" t="s">
        <v>2832</v>
      </c>
      <c r="F187" s="221" t="s">
        <v>2833</v>
      </c>
      <c r="G187" s="222" t="s">
        <v>251</v>
      </c>
      <c r="H187" s="223">
        <v>1</v>
      </c>
      <c r="I187" s="224"/>
      <c r="J187" s="225">
        <f>ROUND(I187*H187,2)</f>
        <v>0</v>
      </c>
      <c r="K187" s="221" t="s">
        <v>1</v>
      </c>
      <c r="L187" s="45"/>
      <c r="M187" s="226" t="s">
        <v>1</v>
      </c>
      <c r="N187" s="227" t="s">
        <v>41</v>
      </c>
      <c r="O187" s="92"/>
      <c r="P187" s="228">
        <f>O187*H187</f>
        <v>0</v>
      </c>
      <c r="Q187" s="228">
        <v>0</v>
      </c>
      <c r="R187" s="228">
        <f>Q187*H187</f>
        <v>0</v>
      </c>
      <c r="S187" s="228">
        <v>0</v>
      </c>
      <c r="T187" s="229">
        <f>S187*H187</f>
        <v>0</v>
      </c>
      <c r="U187" s="39"/>
      <c r="V187" s="39"/>
      <c r="W187" s="39"/>
      <c r="X187" s="39"/>
      <c r="Y187" s="39"/>
      <c r="Z187" s="39"/>
      <c r="AA187" s="39"/>
      <c r="AB187" s="39"/>
      <c r="AC187" s="39"/>
      <c r="AD187" s="39"/>
      <c r="AE187" s="39"/>
      <c r="AR187" s="230" t="s">
        <v>176</v>
      </c>
      <c r="AT187" s="230" t="s">
        <v>171</v>
      </c>
      <c r="AU187" s="230" t="s">
        <v>86</v>
      </c>
      <c r="AY187" s="18" t="s">
        <v>168</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176</v>
      </c>
      <c r="BM187" s="230" t="s">
        <v>593</v>
      </c>
    </row>
    <row r="188" s="2" customFormat="1">
      <c r="A188" s="39"/>
      <c r="B188" s="40"/>
      <c r="C188" s="41"/>
      <c r="D188" s="232" t="s">
        <v>178</v>
      </c>
      <c r="E188" s="41"/>
      <c r="F188" s="233" t="s">
        <v>2833</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178</v>
      </c>
      <c r="AU188" s="18" t="s">
        <v>86</v>
      </c>
    </row>
    <row r="189" s="2" customFormat="1" ht="16.5" customHeight="1">
      <c r="A189" s="39"/>
      <c r="B189" s="40"/>
      <c r="C189" s="219" t="s">
        <v>379</v>
      </c>
      <c r="D189" s="219" t="s">
        <v>171</v>
      </c>
      <c r="E189" s="220" t="s">
        <v>2834</v>
      </c>
      <c r="F189" s="221" t="s">
        <v>2835</v>
      </c>
      <c r="G189" s="222" t="s">
        <v>251</v>
      </c>
      <c r="H189" s="223">
        <v>1</v>
      </c>
      <c r="I189" s="224"/>
      <c r="J189" s="225">
        <f>ROUND(I189*H189,2)</f>
        <v>0</v>
      </c>
      <c r="K189" s="221" t="s">
        <v>1</v>
      </c>
      <c r="L189" s="45"/>
      <c r="M189" s="226" t="s">
        <v>1</v>
      </c>
      <c r="N189" s="227" t="s">
        <v>41</v>
      </c>
      <c r="O189" s="92"/>
      <c r="P189" s="228">
        <f>O189*H189</f>
        <v>0</v>
      </c>
      <c r="Q189" s="228">
        <v>0</v>
      </c>
      <c r="R189" s="228">
        <f>Q189*H189</f>
        <v>0</v>
      </c>
      <c r="S189" s="228">
        <v>0</v>
      </c>
      <c r="T189" s="229">
        <f>S189*H189</f>
        <v>0</v>
      </c>
      <c r="U189" s="39"/>
      <c r="V189" s="39"/>
      <c r="W189" s="39"/>
      <c r="X189" s="39"/>
      <c r="Y189" s="39"/>
      <c r="Z189" s="39"/>
      <c r="AA189" s="39"/>
      <c r="AB189" s="39"/>
      <c r="AC189" s="39"/>
      <c r="AD189" s="39"/>
      <c r="AE189" s="39"/>
      <c r="AR189" s="230" t="s">
        <v>176</v>
      </c>
      <c r="AT189" s="230" t="s">
        <v>171</v>
      </c>
      <c r="AU189" s="230" t="s">
        <v>86</v>
      </c>
      <c r="AY189" s="18" t="s">
        <v>168</v>
      </c>
      <c r="BE189" s="231">
        <f>IF(N189="základní",J189,0)</f>
        <v>0</v>
      </c>
      <c r="BF189" s="231">
        <f>IF(N189="snížená",J189,0)</f>
        <v>0</v>
      </c>
      <c r="BG189" s="231">
        <f>IF(N189="zákl. přenesená",J189,0)</f>
        <v>0</v>
      </c>
      <c r="BH189" s="231">
        <f>IF(N189="sníž. přenesená",J189,0)</f>
        <v>0</v>
      </c>
      <c r="BI189" s="231">
        <f>IF(N189="nulová",J189,0)</f>
        <v>0</v>
      </c>
      <c r="BJ189" s="18" t="s">
        <v>84</v>
      </c>
      <c r="BK189" s="231">
        <f>ROUND(I189*H189,2)</f>
        <v>0</v>
      </c>
      <c r="BL189" s="18" t="s">
        <v>176</v>
      </c>
      <c r="BM189" s="230" t="s">
        <v>607</v>
      </c>
    </row>
    <row r="190" s="2" customFormat="1">
      <c r="A190" s="39"/>
      <c r="B190" s="40"/>
      <c r="C190" s="41"/>
      <c r="D190" s="232" t="s">
        <v>178</v>
      </c>
      <c r="E190" s="41"/>
      <c r="F190" s="233" t="s">
        <v>2835</v>
      </c>
      <c r="G190" s="41"/>
      <c r="H190" s="41"/>
      <c r="I190" s="234"/>
      <c r="J190" s="41"/>
      <c r="K190" s="41"/>
      <c r="L190" s="45"/>
      <c r="M190" s="235"/>
      <c r="N190" s="236"/>
      <c r="O190" s="92"/>
      <c r="P190" s="92"/>
      <c r="Q190" s="92"/>
      <c r="R190" s="92"/>
      <c r="S190" s="92"/>
      <c r="T190" s="93"/>
      <c r="U190" s="39"/>
      <c r="V190" s="39"/>
      <c r="W190" s="39"/>
      <c r="X190" s="39"/>
      <c r="Y190" s="39"/>
      <c r="Z190" s="39"/>
      <c r="AA190" s="39"/>
      <c r="AB190" s="39"/>
      <c r="AC190" s="39"/>
      <c r="AD190" s="39"/>
      <c r="AE190" s="39"/>
      <c r="AT190" s="18" t="s">
        <v>178</v>
      </c>
      <c r="AU190" s="18" t="s">
        <v>86</v>
      </c>
    </row>
    <row r="191" s="2" customFormat="1" ht="16.5" customHeight="1">
      <c r="A191" s="39"/>
      <c r="B191" s="40"/>
      <c r="C191" s="219" t="s">
        <v>384</v>
      </c>
      <c r="D191" s="219" t="s">
        <v>171</v>
      </c>
      <c r="E191" s="220" t="s">
        <v>2836</v>
      </c>
      <c r="F191" s="221" t="s">
        <v>2837</v>
      </c>
      <c r="G191" s="222" t="s">
        <v>251</v>
      </c>
      <c r="H191" s="223">
        <v>4</v>
      </c>
      <c r="I191" s="224"/>
      <c r="J191" s="225">
        <f>ROUND(I191*H191,2)</f>
        <v>0</v>
      </c>
      <c r="K191" s="221" t="s">
        <v>1</v>
      </c>
      <c r="L191" s="45"/>
      <c r="M191" s="226" t="s">
        <v>1</v>
      </c>
      <c r="N191" s="227" t="s">
        <v>41</v>
      </c>
      <c r="O191" s="92"/>
      <c r="P191" s="228">
        <f>O191*H191</f>
        <v>0</v>
      </c>
      <c r="Q191" s="228">
        <v>0</v>
      </c>
      <c r="R191" s="228">
        <f>Q191*H191</f>
        <v>0</v>
      </c>
      <c r="S191" s="228">
        <v>0</v>
      </c>
      <c r="T191" s="229">
        <f>S191*H191</f>
        <v>0</v>
      </c>
      <c r="U191" s="39"/>
      <c r="V191" s="39"/>
      <c r="W191" s="39"/>
      <c r="X191" s="39"/>
      <c r="Y191" s="39"/>
      <c r="Z191" s="39"/>
      <c r="AA191" s="39"/>
      <c r="AB191" s="39"/>
      <c r="AC191" s="39"/>
      <c r="AD191" s="39"/>
      <c r="AE191" s="39"/>
      <c r="AR191" s="230" t="s">
        <v>176</v>
      </c>
      <c r="AT191" s="230" t="s">
        <v>171</v>
      </c>
      <c r="AU191" s="230" t="s">
        <v>86</v>
      </c>
      <c r="AY191" s="18" t="s">
        <v>168</v>
      </c>
      <c r="BE191" s="231">
        <f>IF(N191="základní",J191,0)</f>
        <v>0</v>
      </c>
      <c r="BF191" s="231">
        <f>IF(N191="snížená",J191,0)</f>
        <v>0</v>
      </c>
      <c r="BG191" s="231">
        <f>IF(N191="zákl. přenesená",J191,0)</f>
        <v>0</v>
      </c>
      <c r="BH191" s="231">
        <f>IF(N191="sníž. přenesená",J191,0)</f>
        <v>0</v>
      </c>
      <c r="BI191" s="231">
        <f>IF(N191="nulová",J191,0)</f>
        <v>0</v>
      </c>
      <c r="BJ191" s="18" t="s">
        <v>84</v>
      </c>
      <c r="BK191" s="231">
        <f>ROUND(I191*H191,2)</f>
        <v>0</v>
      </c>
      <c r="BL191" s="18" t="s">
        <v>176</v>
      </c>
      <c r="BM191" s="230" t="s">
        <v>619</v>
      </c>
    </row>
    <row r="192" s="2" customFormat="1">
      <c r="A192" s="39"/>
      <c r="B192" s="40"/>
      <c r="C192" s="41"/>
      <c r="D192" s="232" t="s">
        <v>178</v>
      </c>
      <c r="E192" s="41"/>
      <c r="F192" s="233" t="s">
        <v>2837</v>
      </c>
      <c r="G192" s="41"/>
      <c r="H192" s="41"/>
      <c r="I192" s="234"/>
      <c r="J192" s="41"/>
      <c r="K192" s="41"/>
      <c r="L192" s="45"/>
      <c r="M192" s="235"/>
      <c r="N192" s="236"/>
      <c r="O192" s="92"/>
      <c r="P192" s="92"/>
      <c r="Q192" s="92"/>
      <c r="R192" s="92"/>
      <c r="S192" s="92"/>
      <c r="T192" s="93"/>
      <c r="U192" s="39"/>
      <c r="V192" s="39"/>
      <c r="W192" s="39"/>
      <c r="X192" s="39"/>
      <c r="Y192" s="39"/>
      <c r="Z192" s="39"/>
      <c r="AA192" s="39"/>
      <c r="AB192" s="39"/>
      <c r="AC192" s="39"/>
      <c r="AD192" s="39"/>
      <c r="AE192" s="39"/>
      <c r="AT192" s="18" t="s">
        <v>178</v>
      </c>
      <c r="AU192" s="18" t="s">
        <v>86</v>
      </c>
    </row>
    <row r="193" s="2" customFormat="1" ht="16.5" customHeight="1">
      <c r="A193" s="39"/>
      <c r="B193" s="40"/>
      <c r="C193" s="219" t="s">
        <v>389</v>
      </c>
      <c r="D193" s="219" t="s">
        <v>171</v>
      </c>
      <c r="E193" s="220" t="s">
        <v>2838</v>
      </c>
      <c r="F193" s="221" t="s">
        <v>2839</v>
      </c>
      <c r="G193" s="222" t="s">
        <v>251</v>
      </c>
      <c r="H193" s="223">
        <v>7</v>
      </c>
      <c r="I193" s="224"/>
      <c r="J193" s="225">
        <f>ROUND(I193*H193,2)</f>
        <v>0</v>
      </c>
      <c r="K193" s="221" t="s">
        <v>1</v>
      </c>
      <c r="L193" s="45"/>
      <c r="M193" s="226" t="s">
        <v>1</v>
      </c>
      <c r="N193" s="227" t="s">
        <v>41</v>
      </c>
      <c r="O193" s="92"/>
      <c r="P193" s="228">
        <f>O193*H193</f>
        <v>0</v>
      </c>
      <c r="Q193" s="228">
        <v>0</v>
      </c>
      <c r="R193" s="228">
        <f>Q193*H193</f>
        <v>0</v>
      </c>
      <c r="S193" s="228">
        <v>0</v>
      </c>
      <c r="T193" s="229">
        <f>S193*H193</f>
        <v>0</v>
      </c>
      <c r="U193" s="39"/>
      <c r="V193" s="39"/>
      <c r="W193" s="39"/>
      <c r="X193" s="39"/>
      <c r="Y193" s="39"/>
      <c r="Z193" s="39"/>
      <c r="AA193" s="39"/>
      <c r="AB193" s="39"/>
      <c r="AC193" s="39"/>
      <c r="AD193" s="39"/>
      <c r="AE193" s="39"/>
      <c r="AR193" s="230" t="s">
        <v>176</v>
      </c>
      <c r="AT193" s="230" t="s">
        <v>171</v>
      </c>
      <c r="AU193" s="230" t="s">
        <v>86</v>
      </c>
      <c r="AY193" s="18" t="s">
        <v>168</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176</v>
      </c>
      <c r="BM193" s="230" t="s">
        <v>630</v>
      </c>
    </row>
    <row r="194" s="2" customFormat="1">
      <c r="A194" s="39"/>
      <c r="B194" s="40"/>
      <c r="C194" s="41"/>
      <c r="D194" s="232" t="s">
        <v>178</v>
      </c>
      <c r="E194" s="41"/>
      <c r="F194" s="233" t="s">
        <v>2839</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178</v>
      </c>
      <c r="AU194" s="18" t="s">
        <v>86</v>
      </c>
    </row>
    <row r="195" s="2" customFormat="1" ht="16.5" customHeight="1">
      <c r="A195" s="39"/>
      <c r="B195" s="40"/>
      <c r="C195" s="219" t="s">
        <v>394</v>
      </c>
      <c r="D195" s="219" t="s">
        <v>171</v>
      </c>
      <c r="E195" s="220" t="s">
        <v>2840</v>
      </c>
      <c r="F195" s="221" t="s">
        <v>2841</v>
      </c>
      <c r="G195" s="222" t="s">
        <v>251</v>
      </c>
      <c r="H195" s="223">
        <v>7</v>
      </c>
      <c r="I195" s="224"/>
      <c r="J195" s="225">
        <f>ROUND(I195*H195,2)</f>
        <v>0</v>
      </c>
      <c r="K195" s="221" t="s">
        <v>1</v>
      </c>
      <c r="L195" s="45"/>
      <c r="M195" s="226" t="s">
        <v>1</v>
      </c>
      <c r="N195" s="227" t="s">
        <v>41</v>
      </c>
      <c r="O195" s="92"/>
      <c r="P195" s="228">
        <f>O195*H195</f>
        <v>0</v>
      </c>
      <c r="Q195" s="228">
        <v>0</v>
      </c>
      <c r="R195" s="228">
        <f>Q195*H195</f>
        <v>0</v>
      </c>
      <c r="S195" s="228">
        <v>0</v>
      </c>
      <c r="T195" s="229">
        <f>S195*H195</f>
        <v>0</v>
      </c>
      <c r="U195" s="39"/>
      <c r="V195" s="39"/>
      <c r="W195" s="39"/>
      <c r="X195" s="39"/>
      <c r="Y195" s="39"/>
      <c r="Z195" s="39"/>
      <c r="AA195" s="39"/>
      <c r="AB195" s="39"/>
      <c r="AC195" s="39"/>
      <c r="AD195" s="39"/>
      <c r="AE195" s="39"/>
      <c r="AR195" s="230" t="s">
        <v>176</v>
      </c>
      <c r="AT195" s="230" t="s">
        <v>171</v>
      </c>
      <c r="AU195" s="230" t="s">
        <v>86</v>
      </c>
      <c r="AY195" s="18" t="s">
        <v>168</v>
      </c>
      <c r="BE195" s="231">
        <f>IF(N195="základní",J195,0)</f>
        <v>0</v>
      </c>
      <c r="BF195" s="231">
        <f>IF(N195="snížená",J195,0)</f>
        <v>0</v>
      </c>
      <c r="BG195" s="231">
        <f>IF(N195="zákl. přenesená",J195,0)</f>
        <v>0</v>
      </c>
      <c r="BH195" s="231">
        <f>IF(N195="sníž. přenesená",J195,0)</f>
        <v>0</v>
      </c>
      <c r="BI195" s="231">
        <f>IF(N195="nulová",J195,0)</f>
        <v>0</v>
      </c>
      <c r="BJ195" s="18" t="s">
        <v>84</v>
      </c>
      <c r="BK195" s="231">
        <f>ROUND(I195*H195,2)</f>
        <v>0</v>
      </c>
      <c r="BL195" s="18" t="s">
        <v>176</v>
      </c>
      <c r="BM195" s="230" t="s">
        <v>642</v>
      </c>
    </row>
    <row r="196" s="2" customFormat="1">
      <c r="A196" s="39"/>
      <c r="B196" s="40"/>
      <c r="C196" s="41"/>
      <c r="D196" s="232" t="s">
        <v>178</v>
      </c>
      <c r="E196" s="41"/>
      <c r="F196" s="233" t="s">
        <v>2841</v>
      </c>
      <c r="G196" s="41"/>
      <c r="H196" s="41"/>
      <c r="I196" s="234"/>
      <c r="J196" s="41"/>
      <c r="K196" s="41"/>
      <c r="L196" s="45"/>
      <c r="M196" s="235"/>
      <c r="N196" s="236"/>
      <c r="O196" s="92"/>
      <c r="P196" s="92"/>
      <c r="Q196" s="92"/>
      <c r="R196" s="92"/>
      <c r="S196" s="92"/>
      <c r="T196" s="93"/>
      <c r="U196" s="39"/>
      <c r="V196" s="39"/>
      <c r="W196" s="39"/>
      <c r="X196" s="39"/>
      <c r="Y196" s="39"/>
      <c r="Z196" s="39"/>
      <c r="AA196" s="39"/>
      <c r="AB196" s="39"/>
      <c r="AC196" s="39"/>
      <c r="AD196" s="39"/>
      <c r="AE196" s="39"/>
      <c r="AT196" s="18" t="s">
        <v>178</v>
      </c>
      <c r="AU196" s="18" t="s">
        <v>86</v>
      </c>
    </row>
    <row r="197" s="2" customFormat="1" ht="16.5" customHeight="1">
      <c r="A197" s="39"/>
      <c r="B197" s="40"/>
      <c r="C197" s="219" t="s">
        <v>399</v>
      </c>
      <c r="D197" s="219" t="s">
        <v>171</v>
      </c>
      <c r="E197" s="220" t="s">
        <v>2842</v>
      </c>
      <c r="F197" s="221" t="s">
        <v>2843</v>
      </c>
      <c r="G197" s="222" t="s">
        <v>251</v>
      </c>
      <c r="H197" s="223">
        <v>4</v>
      </c>
      <c r="I197" s="224"/>
      <c r="J197" s="225">
        <f>ROUND(I197*H197,2)</f>
        <v>0</v>
      </c>
      <c r="K197" s="221" t="s">
        <v>1</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176</v>
      </c>
      <c r="AT197" s="230" t="s">
        <v>171</v>
      </c>
      <c r="AU197" s="230" t="s">
        <v>86</v>
      </c>
      <c r="AY197" s="18" t="s">
        <v>168</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176</v>
      </c>
      <c r="BM197" s="230" t="s">
        <v>656</v>
      </c>
    </row>
    <row r="198" s="2" customFormat="1">
      <c r="A198" s="39"/>
      <c r="B198" s="40"/>
      <c r="C198" s="41"/>
      <c r="D198" s="232" t="s">
        <v>178</v>
      </c>
      <c r="E198" s="41"/>
      <c r="F198" s="233" t="s">
        <v>2843</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178</v>
      </c>
      <c r="AU198" s="18" t="s">
        <v>86</v>
      </c>
    </row>
    <row r="199" s="2" customFormat="1" ht="16.5" customHeight="1">
      <c r="A199" s="39"/>
      <c r="B199" s="40"/>
      <c r="C199" s="219" t="s">
        <v>415</v>
      </c>
      <c r="D199" s="219" t="s">
        <v>171</v>
      </c>
      <c r="E199" s="220" t="s">
        <v>2844</v>
      </c>
      <c r="F199" s="221" t="s">
        <v>2845</v>
      </c>
      <c r="G199" s="222" t="s">
        <v>251</v>
      </c>
      <c r="H199" s="223">
        <v>8</v>
      </c>
      <c r="I199" s="224"/>
      <c r="J199" s="225">
        <f>ROUND(I199*H199,2)</f>
        <v>0</v>
      </c>
      <c r="K199" s="221" t="s">
        <v>1</v>
      </c>
      <c r="L199" s="45"/>
      <c r="M199" s="226" t="s">
        <v>1</v>
      </c>
      <c r="N199" s="227" t="s">
        <v>41</v>
      </c>
      <c r="O199" s="92"/>
      <c r="P199" s="228">
        <f>O199*H199</f>
        <v>0</v>
      </c>
      <c r="Q199" s="228">
        <v>0</v>
      </c>
      <c r="R199" s="228">
        <f>Q199*H199</f>
        <v>0</v>
      </c>
      <c r="S199" s="228">
        <v>0</v>
      </c>
      <c r="T199" s="229">
        <f>S199*H199</f>
        <v>0</v>
      </c>
      <c r="U199" s="39"/>
      <c r="V199" s="39"/>
      <c r="W199" s="39"/>
      <c r="X199" s="39"/>
      <c r="Y199" s="39"/>
      <c r="Z199" s="39"/>
      <c r="AA199" s="39"/>
      <c r="AB199" s="39"/>
      <c r="AC199" s="39"/>
      <c r="AD199" s="39"/>
      <c r="AE199" s="39"/>
      <c r="AR199" s="230" t="s">
        <v>176</v>
      </c>
      <c r="AT199" s="230" t="s">
        <v>171</v>
      </c>
      <c r="AU199" s="230" t="s">
        <v>86</v>
      </c>
      <c r="AY199" s="18" t="s">
        <v>168</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176</v>
      </c>
      <c r="BM199" s="230" t="s">
        <v>670</v>
      </c>
    </row>
    <row r="200" s="2" customFormat="1">
      <c r="A200" s="39"/>
      <c r="B200" s="40"/>
      <c r="C200" s="41"/>
      <c r="D200" s="232" t="s">
        <v>178</v>
      </c>
      <c r="E200" s="41"/>
      <c r="F200" s="233" t="s">
        <v>2845</v>
      </c>
      <c r="G200" s="41"/>
      <c r="H200" s="41"/>
      <c r="I200" s="234"/>
      <c r="J200" s="41"/>
      <c r="K200" s="41"/>
      <c r="L200" s="45"/>
      <c r="M200" s="235"/>
      <c r="N200" s="236"/>
      <c r="O200" s="92"/>
      <c r="P200" s="92"/>
      <c r="Q200" s="92"/>
      <c r="R200" s="92"/>
      <c r="S200" s="92"/>
      <c r="T200" s="93"/>
      <c r="U200" s="39"/>
      <c r="V200" s="39"/>
      <c r="W200" s="39"/>
      <c r="X200" s="39"/>
      <c r="Y200" s="39"/>
      <c r="Z200" s="39"/>
      <c r="AA200" s="39"/>
      <c r="AB200" s="39"/>
      <c r="AC200" s="39"/>
      <c r="AD200" s="39"/>
      <c r="AE200" s="39"/>
      <c r="AT200" s="18" t="s">
        <v>178</v>
      </c>
      <c r="AU200" s="18" t="s">
        <v>86</v>
      </c>
    </row>
    <row r="201" s="2" customFormat="1" ht="16.5" customHeight="1">
      <c r="A201" s="39"/>
      <c r="B201" s="40"/>
      <c r="C201" s="219" t="s">
        <v>695</v>
      </c>
      <c r="D201" s="219" t="s">
        <v>171</v>
      </c>
      <c r="E201" s="220" t="s">
        <v>2846</v>
      </c>
      <c r="F201" s="221" t="s">
        <v>2847</v>
      </c>
      <c r="G201" s="222" t="s">
        <v>213</v>
      </c>
      <c r="H201" s="223">
        <v>7.5</v>
      </c>
      <c r="I201" s="224"/>
      <c r="J201" s="225">
        <f>ROUND(I201*H201,2)</f>
        <v>0</v>
      </c>
      <c r="K201" s="221" t="s">
        <v>1</v>
      </c>
      <c r="L201" s="45"/>
      <c r="M201" s="226" t="s">
        <v>1</v>
      </c>
      <c r="N201" s="227" t="s">
        <v>41</v>
      </c>
      <c r="O201" s="92"/>
      <c r="P201" s="228">
        <f>O201*H201</f>
        <v>0</v>
      </c>
      <c r="Q201" s="228">
        <v>0</v>
      </c>
      <c r="R201" s="228">
        <f>Q201*H201</f>
        <v>0</v>
      </c>
      <c r="S201" s="228">
        <v>0</v>
      </c>
      <c r="T201" s="229">
        <f>S201*H201</f>
        <v>0</v>
      </c>
      <c r="U201" s="39"/>
      <c r="V201" s="39"/>
      <c r="W201" s="39"/>
      <c r="X201" s="39"/>
      <c r="Y201" s="39"/>
      <c r="Z201" s="39"/>
      <c r="AA201" s="39"/>
      <c r="AB201" s="39"/>
      <c r="AC201" s="39"/>
      <c r="AD201" s="39"/>
      <c r="AE201" s="39"/>
      <c r="AR201" s="230" t="s">
        <v>176</v>
      </c>
      <c r="AT201" s="230" t="s">
        <v>171</v>
      </c>
      <c r="AU201" s="230" t="s">
        <v>86</v>
      </c>
      <c r="AY201" s="18" t="s">
        <v>168</v>
      </c>
      <c r="BE201" s="231">
        <f>IF(N201="základní",J201,0)</f>
        <v>0</v>
      </c>
      <c r="BF201" s="231">
        <f>IF(N201="snížená",J201,0)</f>
        <v>0</v>
      </c>
      <c r="BG201" s="231">
        <f>IF(N201="zákl. přenesená",J201,0)</f>
        <v>0</v>
      </c>
      <c r="BH201" s="231">
        <f>IF(N201="sníž. přenesená",J201,0)</f>
        <v>0</v>
      </c>
      <c r="BI201" s="231">
        <f>IF(N201="nulová",J201,0)</f>
        <v>0</v>
      </c>
      <c r="BJ201" s="18" t="s">
        <v>84</v>
      </c>
      <c r="BK201" s="231">
        <f>ROUND(I201*H201,2)</f>
        <v>0</v>
      </c>
      <c r="BL201" s="18" t="s">
        <v>176</v>
      </c>
      <c r="BM201" s="230" t="s">
        <v>2848</v>
      </c>
    </row>
    <row r="202" s="2" customFormat="1">
      <c r="A202" s="39"/>
      <c r="B202" s="40"/>
      <c r="C202" s="41"/>
      <c r="D202" s="232" t="s">
        <v>178</v>
      </c>
      <c r="E202" s="41"/>
      <c r="F202" s="233" t="s">
        <v>2847</v>
      </c>
      <c r="G202" s="41"/>
      <c r="H202" s="41"/>
      <c r="I202" s="234"/>
      <c r="J202" s="41"/>
      <c r="K202" s="41"/>
      <c r="L202" s="45"/>
      <c r="M202" s="235"/>
      <c r="N202" s="236"/>
      <c r="O202" s="92"/>
      <c r="P202" s="92"/>
      <c r="Q202" s="92"/>
      <c r="R202" s="92"/>
      <c r="S202" s="92"/>
      <c r="T202" s="93"/>
      <c r="U202" s="39"/>
      <c r="V202" s="39"/>
      <c r="W202" s="39"/>
      <c r="X202" s="39"/>
      <c r="Y202" s="39"/>
      <c r="Z202" s="39"/>
      <c r="AA202" s="39"/>
      <c r="AB202" s="39"/>
      <c r="AC202" s="39"/>
      <c r="AD202" s="39"/>
      <c r="AE202" s="39"/>
      <c r="AT202" s="18" t="s">
        <v>178</v>
      </c>
      <c r="AU202" s="18" t="s">
        <v>86</v>
      </c>
    </row>
    <row r="203" s="12" customFormat="1" ht="22.8" customHeight="1">
      <c r="A203" s="12"/>
      <c r="B203" s="203"/>
      <c r="C203" s="204"/>
      <c r="D203" s="205" t="s">
        <v>75</v>
      </c>
      <c r="E203" s="217" t="s">
        <v>2572</v>
      </c>
      <c r="F203" s="217" t="s">
        <v>2849</v>
      </c>
      <c r="G203" s="204"/>
      <c r="H203" s="204"/>
      <c r="I203" s="207"/>
      <c r="J203" s="218">
        <f>BK203</f>
        <v>0</v>
      </c>
      <c r="K203" s="204"/>
      <c r="L203" s="209"/>
      <c r="M203" s="210"/>
      <c r="N203" s="211"/>
      <c r="O203" s="211"/>
      <c r="P203" s="212">
        <f>SUM(P204:P223)</f>
        <v>0</v>
      </c>
      <c r="Q203" s="211"/>
      <c r="R203" s="212">
        <f>SUM(R204:R223)</f>
        <v>0</v>
      </c>
      <c r="S203" s="211"/>
      <c r="T203" s="213">
        <f>SUM(T204:T223)</f>
        <v>0</v>
      </c>
      <c r="U203" s="12"/>
      <c r="V203" s="12"/>
      <c r="W203" s="12"/>
      <c r="X203" s="12"/>
      <c r="Y203" s="12"/>
      <c r="Z203" s="12"/>
      <c r="AA203" s="12"/>
      <c r="AB203" s="12"/>
      <c r="AC203" s="12"/>
      <c r="AD203" s="12"/>
      <c r="AE203" s="12"/>
      <c r="AR203" s="214" t="s">
        <v>84</v>
      </c>
      <c r="AT203" s="215" t="s">
        <v>75</v>
      </c>
      <c r="AU203" s="215" t="s">
        <v>84</v>
      </c>
      <c r="AY203" s="214" t="s">
        <v>168</v>
      </c>
      <c r="BK203" s="216">
        <f>SUM(BK204:BK223)</f>
        <v>0</v>
      </c>
    </row>
    <row r="204" s="2" customFormat="1" ht="16.5" customHeight="1">
      <c r="A204" s="39"/>
      <c r="B204" s="40"/>
      <c r="C204" s="219" t="s">
        <v>440</v>
      </c>
      <c r="D204" s="219" t="s">
        <v>171</v>
      </c>
      <c r="E204" s="220" t="s">
        <v>2850</v>
      </c>
      <c r="F204" s="221" t="s">
        <v>2851</v>
      </c>
      <c r="G204" s="222" t="s">
        <v>213</v>
      </c>
      <c r="H204" s="223">
        <v>88</v>
      </c>
      <c r="I204" s="224"/>
      <c r="J204" s="225">
        <f>ROUND(I204*H204,2)</f>
        <v>0</v>
      </c>
      <c r="K204" s="221" t="s">
        <v>1</v>
      </c>
      <c r="L204" s="45"/>
      <c r="M204" s="226" t="s">
        <v>1</v>
      </c>
      <c r="N204" s="227" t="s">
        <v>41</v>
      </c>
      <c r="O204" s="92"/>
      <c r="P204" s="228">
        <f>O204*H204</f>
        <v>0</v>
      </c>
      <c r="Q204" s="228">
        <v>0</v>
      </c>
      <c r="R204" s="228">
        <f>Q204*H204</f>
        <v>0</v>
      </c>
      <c r="S204" s="228">
        <v>0</v>
      </c>
      <c r="T204" s="229">
        <f>S204*H204</f>
        <v>0</v>
      </c>
      <c r="U204" s="39"/>
      <c r="V204" s="39"/>
      <c r="W204" s="39"/>
      <c r="X204" s="39"/>
      <c r="Y204" s="39"/>
      <c r="Z204" s="39"/>
      <c r="AA204" s="39"/>
      <c r="AB204" s="39"/>
      <c r="AC204" s="39"/>
      <c r="AD204" s="39"/>
      <c r="AE204" s="39"/>
      <c r="AR204" s="230" t="s">
        <v>176</v>
      </c>
      <c r="AT204" s="230" t="s">
        <v>171</v>
      </c>
      <c r="AU204" s="230" t="s">
        <v>86</v>
      </c>
      <c r="AY204" s="18" t="s">
        <v>168</v>
      </c>
      <c r="BE204" s="231">
        <f>IF(N204="základní",J204,0)</f>
        <v>0</v>
      </c>
      <c r="BF204" s="231">
        <f>IF(N204="snížená",J204,0)</f>
        <v>0</v>
      </c>
      <c r="BG204" s="231">
        <f>IF(N204="zákl. přenesená",J204,0)</f>
        <v>0</v>
      </c>
      <c r="BH204" s="231">
        <f>IF(N204="sníž. přenesená",J204,0)</f>
        <v>0</v>
      </c>
      <c r="BI204" s="231">
        <f>IF(N204="nulová",J204,0)</f>
        <v>0</v>
      </c>
      <c r="BJ204" s="18" t="s">
        <v>84</v>
      </c>
      <c r="BK204" s="231">
        <f>ROUND(I204*H204,2)</f>
        <v>0</v>
      </c>
      <c r="BL204" s="18" t="s">
        <v>176</v>
      </c>
      <c r="BM204" s="230" t="s">
        <v>682</v>
      </c>
    </row>
    <row r="205" s="2" customFormat="1">
      <c r="A205" s="39"/>
      <c r="B205" s="40"/>
      <c r="C205" s="41"/>
      <c r="D205" s="232" t="s">
        <v>178</v>
      </c>
      <c r="E205" s="41"/>
      <c r="F205" s="233" t="s">
        <v>2851</v>
      </c>
      <c r="G205" s="41"/>
      <c r="H205" s="41"/>
      <c r="I205" s="234"/>
      <c r="J205" s="41"/>
      <c r="K205" s="41"/>
      <c r="L205" s="45"/>
      <c r="M205" s="235"/>
      <c r="N205" s="236"/>
      <c r="O205" s="92"/>
      <c r="P205" s="92"/>
      <c r="Q205" s="92"/>
      <c r="R205" s="92"/>
      <c r="S205" s="92"/>
      <c r="T205" s="93"/>
      <c r="U205" s="39"/>
      <c r="V205" s="39"/>
      <c r="W205" s="39"/>
      <c r="X205" s="39"/>
      <c r="Y205" s="39"/>
      <c r="Z205" s="39"/>
      <c r="AA205" s="39"/>
      <c r="AB205" s="39"/>
      <c r="AC205" s="39"/>
      <c r="AD205" s="39"/>
      <c r="AE205" s="39"/>
      <c r="AT205" s="18" t="s">
        <v>178</v>
      </c>
      <c r="AU205" s="18" t="s">
        <v>86</v>
      </c>
    </row>
    <row r="206" s="2" customFormat="1" ht="16.5" customHeight="1">
      <c r="A206" s="39"/>
      <c r="B206" s="40"/>
      <c r="C206" s="219" t="s">
        <v>445</v>
      </c>
      <c r="D206" s="219" t="s">
        <v>171</v>
      </c>
      <c r="E206" s="220" t="s">
        <v>2852</v>
      </c>
      <c r="F206" s="221" t="s">
        <v>2853</v>
      </c>
      <c r="G206" s="222" t="s">
        <v>213</v>
      </c>
      <c r="H206" s="223">
        <v>30</v>
      </c>
      <c r="I206" s="224"/>
      <c r="J206" s="225">
        <f>ROUND(I206*H206,2)</f>
        <v>0</v>
      </c>
      <c r="K206" s="221" t="s">
        <v>1</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176</v>
      </c>
      <c r="AT206" s="230" t="s">
        <v>171</v>
      </c>
      <c r="AU206" s="230" t="s">
        <v>86</v>
      </c>
      <c r="AY206" s="18" t="s">
        <v>168</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176</v>
      </c>
      <c r="BM206" s="230" t="s">
        <v>695</v>
      </c>
    </row>
    <row r="207" s="2" customFormat="1">
      <c r="A207" s="39"/>
      <c r="B207" s="40"/>
      <c r="C207" s="41"/>
      <c r="D207" s="232" t="s">
        <v>178</v>
      </c>
      <c r="E207" s="41"/>
      <c r="F207" s="233" t="s">
        <v>2853</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178</v>
      </c>
      <c r="AU207" s="18" t="s">
        <v>86</v>
      </c>
    </row>
    <row r="208" s="2" customFormat="1" ht="21.75" customHeight="1">
      <c r="A208" s="39"/>
      <c r="B208" s="40"/>
      <c r="C208" s="219" t="s">
        <v>452</v>
      </c>
      <c r="D208" s="219" t="s">
        <v>171</v>
      </c>
      <c r="E208" s="220" t="s">
        <v>2854</v>
      </c>
      <c r="F208" s="221" t="s">
        <v>2855</v>
      </c>
      <c r="G208" s="222" t="s">
        <v>213</v>
      </c>
      <c r="H208" s="223">
        <v>15</v>
      </c>
      <c r="I208" s="224"/>
      <c r="J208" s="225">
        <f>ROUND(I208*H208,2)</f>
        <v>0</v>
      </c>
      <c r="K208" s="221" t="s">
        <v>1</v>
      </c>
      <c r="L208" s="45"/>
      <c r="M208" s="226" t="s">
        <v>1</v>
      </c>
      <c r="N208" s="227" t="s">
        <v>41</v>
      </c>
      <c r="O208" s="92"/>
      <c r="P208" s="228">
        <f>O208*H208</f>
        <v>0</v>
      </c>
      <c r="Q208" s="228">
        <v>0</v>
      </c>
      <c r="R208" s="228">
        <f>Q208*H208</f>
        <v>0</v>
      </c>
      <c r="S208" s="228">
        <v>0</v>
      </c>
      <c r="T208" s="229">
        <f>S208*H208</f>
        <v>0</v>
      </c>
      <c r="U208" s="39"/>
      <c r="V208" s="39"/>
      <c r="W208" s="39"/>
      <c r="X208" s="39"/>
      <c r="Y208" s="39"/>
      <c r="Z208" s="39"/>
      <c r="AA208" s="39"/>
      <c r="AB208" s="39"/>
      <c r="AC208" s="39"/>
      <c r="AD208" s="39"/>
      <c r="AE208" s="39"/>
      <c r="AR208" s="230" t="s">
        <v>176</v>
      </c>
      <c r="AT208" s="230" t="s">
        <v>171</v>
      </c>
      <c r="AU208" s="230" t="s">
        <v>86</v>
      </c>
      <c r="AY208" s="18" t="s">
        <v>168</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176</v>
      </c>
      <c r="BM208" s="230" t="s">
        <v>707</v>
      </c>
    </row>
    <row r="209" s="2" customFormat="1">
      <c r="A209" s="39"/>
      <c r="B209" s="40"/>
      <c r="C209" s="41"/>
      <c r="D209" s="232" t="s">
        <v>178</v>
      </c>
      <c r="E209" s="41"/>
      <c r="F209" s="233" t="s">
        <v>2855</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178</v>
      </c>
      <c r="AU209" s="18" t="s">
        <v>86</v>
      </c>
    </row>
    <row r="210" s="2" customFormat="1" ht="21.75" customHeight="1">
      <c r="A210" s="39"/>
      <c r="B210" s="40"/>
      <c r="C210" s="219" t="s">
        <v>458</v>
      </c>
      <c r="D210" s="219" t="s">
        <v>171</v>
      </c>
      <c r="E210" s="220" t="s">
        <v>2856</v>
      </c>
      <c r="F210" s="221" t="s">
        <v>2857</v>
      </c>
      <c r="G210" s="222" t="s">
        <v>213</v>
      </c>
      <c r="H210" s="223">
        <v>34</v>
      </c>
      <c r="I210" s="224"/>
      <c r="J210" s="225">
        <f>ROUND(I210*H210,2)</f>
        <v>0</v>
      </c>
      <c r="K210" s="221" t="s">
        <v>1</v>
      </c>
      <c r="L210" s="45"/>
      <c r="M210" s="226" t="s">
        <v>1</v>
      </c>
      <c r="N210" s="227" t="s">
        <v>41</v>
      </c>
      <c r="O210" s="92"/>
      <c r="P210" s="228">
        <f>O210*H210</f>
        <v>0</v>
      </c>
      <c r="Q210" s="228">
        <v>0</v>
      </c>
      <c r="R210" s="228">
        <f>Q210*H210</f>
        <v>0</v>
      </c>
      <c r="S210" s="228">
        <v>0</v>
      </c>
      <c r="T210" s="229">
        <f>S210*H210</f>
        <v>0</v>
      </c>
      <c r="U210" s="39"/>
      <c r="V210" s="39"/>
      <c r="W210" s="39"/>
      <c r="X210" s="39"/>
      <c r="Y210" s="39"/>
      <c r="Z210" s="39"/>
      <c r="AA210" s="39"/>
      <c r="AB210" s="39"/>
      <c r="AC210" s="39"/>
      <c r="AD210" s="39"/>
      <c r="AE210" s="39"/>
      <c r="AR210" s="230" t="s">
        <v>176</v>
      </c>
      <c r="AT210" s="230" t="s">
        <v>171</v>
      </c>
      <c r="AU210" s="230" t="s">
        <v>86</v>
      </c>
      <c r="AY210" s="18" t="s">
        <v>168</v>
      </c>
      <c r="BE210" s="231">
        <f>IF(N210="základní",J210,0)</f>
        <v>0</v>
      </c>
      <c r="BF210" s="231">
        <f>IF(N210="snížená",J210,0)</f>
        <v>0</v>
      </c>
      <c r="BG210" s="231">
        <f>IF(N210="zákl. přenesená",J210,0)</f>
        <v>0</v>
      </c>
      <c r="BH210" s="231">
        <f>IF(N210="sníž. přenesená",J210,0)</f>
        <v>0</v>
      </c>
      <c r="BI210" s="231">
        <f>IF(N210="nulová",J210,0)</f>
        <v>0</v>
      </c>
      <c r="BJ210" s="18" t="s">
        <v>84</v>
      </c>
      <c r="BK210" s="231">
        <f>ROUND(I210*H210,2)</f>
        <v>0</v>
      </c>
      <c r="BL210" s="18" t="s">
        <v>176</v>
      </c>
      <c r="BM210" s="230" t="s">
        <v>715</v>
      </c>
    </row>
    <row r="211" s="2" customFormat="1">
      <c r="A211" s="39"/>
      <c r="B211" s="40"/>
      <c r="C211" s="41"/>
      <c r="D211" s="232" t="s">
        <v>178</v>
      </c>
      <c r="E211" s="41"/>
      <c r="F211" s="233" t="s">
        <v>2857</v>
      </c>
      <c r="G211" s="41"/>
      <c r="H211" s="41"/>
      <c r="I211" s="234"/>
      <c r="J211" s="41"/>
      <c r="K211" s="41"/>
      <c r="L211" s="45"/>
      <c r="M211" s="235"/>
      <c r="N211" s="236"/>
      <c r="O211" s="92"/>
      <c r="P211" s="92"/>
      <c r="Q211" s="92"/>
      <c r="R211" s="92"/>
      <c r="S211" s="92"/>
      <c r="T211" s="93"/>
      <c r="U211" s="39"/>
      <c r="V211" s="39"/>
      <c r="W211" s="39"/>
      <c r="X211" s="39"/>
      <c r="Y211" s="39"/>
      <c r="Z211" s="39"/>
      <c r="AA211" s="39"/>
      <c r="AB211" s="39"/>
      <c r="AC211" s="39"/>
      <c r="AD211" s="39"/>
      <c r="AE211" s="39"/>
      <c r="AT211" s="18" t="s">
        <v>178</v>
      </c>
      <c r="AU211" s="18" t="s">
        <v>86</v>
      </c>
    </row>
    <row r="212" s="2" customFormat="1" ht="16.5" customHeight="1">
      <c r="A212" s="39"/>
      <c r="B212" s="40"/>
      <c r="C212" s="219" t="s">
        <v>465</v>
      </c>
      <c r="D212" s="219" t="s">
        <v>171</v>
      </c>
      <c r="E212" s="220" t="s">
        <v>2858</v>
      </c>
      <c r="F212" s="221" t="s">
        <v>2859</v>
      </c>
      <c r="G212" s="222" t="s">
        <v>251</v>
      </c>
      <c r="H212" s="223">
        <v>13</v>
      </c>
      <c r="I212" s="224"/>
      <c r="J212" s="225">
        <f>ROUND(I212*H212,2)</f>
        <v>0</v>
      </c>
      <c r="K212" s="221" t="s">
        <v>1</v>
      </c>
      <c r="L212" s="45"/>
      <c r="M212" s="226" t="s">
        <v>1</v>
      </c>
      <c r="N212" s="227" t="s">
        <v>41</v>
      </c>
      <c r="O212" s="92"/>
      <c r="P212" s="228">
        <f>O212*H212</f>
        <v>0</v>
      </c>
      <c r="Q212" s="228">
        <v>0</v>
      </c>
      <c r="R212" s="228">
        <f>Q212*H212</f>
        <v>0</v>
      </c>
      <c r="S212" s="228">
        <v>0</v>
      </c>
      <c r="T212" s="229">
        <f>S212*H212</f>
        <v>0</v>
      </c>
      <c r="U212" s="39"/>
      <c r="V212" s="39"/>
      <c r="W212" s="39"/>
      <c r="X212" s="39"/>
      <c r="Y212" s="39"/>
      <c r="Z212" s="39"/>
      <c r="AA212" s="39"/>
      <c r="AB212" s="39"/>
      <c r="AC212" s="39"/>
      <c r="AD212" s="39"/>
      <c r="AE212" s="39"/>
      <c r="AR212" s="230" t="s">
        <v>176</v>
      </c>
      <c r="AT212" s="230" t="s">
        <v>171</v>
      </c>
      <c r="AU212" s="230" t="s">
        <v>86</v>
      </c>
      <c r="AY212" s="18" t="s">
        <v>168</v>
      </c>
      <c r="BE212" s="231">
        <f>IF(N212="základní",J212,0)</f>
        <v>0</v>
      </c>
      <c r="BF212" s="231">
        <f>IF(N212="snížená",J212,0)</f>
        <v>0</v>
      </c>
      <c r="BG212" s="231">
        <f>IF(N212="zákl. přenesená",J212,0)</f>
        <v>0</v>
      </c>
      <c r="BH212" s="231">
        <f>IF(N212="sníž. přenesená",J212,0)</f>
        <v>0</v>
      </c>
      <c r="BI212" s="231">
        <f>IF(N212="nulová",J212,0)</f>
        <v>0</v>
      </c>
      <c r="BJ212" s="18" t="s">
        <v>84</v>
      </c>
      <c r="BK212" s="231">
        <f>ROUND(I212*H212,2)</f>
        <v>0</v>
      </c>
      <c r="BL212" s="18" t="s">
        <v>176</v>
      </c>
      <c r="BM212" s="230" t="s">
        <v>725</v>
      </c>
    </row>
    <row r="213" s="2" customFormat="1">
      <c r="A213" s="39"/>
      <c r="B213" s="40"/>
      <c r="C213" s="41"/>
      <c r="D213" s="232" t="s">
        <v>178</v>
      </c>
      <c r="E213" s="41"/>
      <c r="F213" s="233" t="s">
        <v>2859</v>
      </c>
      <c r="G213" s="41"/>
      <c r="H213" s="41"/>
      <c r="I213" s="234"/>
      <c r="J213" s="41"/>
      <c r="K213" s="41"/>
      <c r="L213" s="45"/>
      <c r="M213" s="235"/>
      <c r="N213" s="236"/>
      <c r="O213" s="92"/>
      <c r="P213" s="92"/>
      <c r="Q213" s="92"/>
      <c r="R213" s="92"/>
      <c r="S213" s="92"/>
      <c r="T213" s="93"/>
      <c r="U213" s="39"/>
      <c r="V213" s="39"/>
      <c r="W213" s="39"/>
      <c r="X213" s="39"/>
      <c r="Y213" s="39"/>
      <c r="Z213" s="39"/>
      <c r="AA213" s="39"/>
      <c r="AB213" s="39"/>
      <c r="AC213" s="39"/>
      <c r="AD213" s="39"/>
      <c r="AE213" s="39"/>
      <c r="AT213" s="18" t="s">
        <v>178</v>
      </c>
      <c r="AU213" s="18" t="s">
        <v>86</v>
      </c>
    </row>
    <row r="214" s="2" customFormat="1" ht="16.5" customHeight="1">
      <c r="A214" s="39"/>
      <c r="B214" s="40"/>
      <c r="C214" s="219" t="s">
        <v>470</v>
      </c>
      <c r="D214" s="219" t="s">
        <v>171</v>
      </c>
      <c r="E214" s="220" t="s">
        <v>2860</v>
      </c>
      <c r="F214" s="221" t="s">
        <v>2861</v>
      </c>
      <c r="G214" s="222" t="s">
        <v>251</v>
      </c>
      <c r="H214" s="223">
        <v>10</v>
      </c>
      <c r="I214" s="224"/>
      <c r="J214" s="225">
        <f>ROUND(I214*H214,2)</f>
        <v>0</v>
      </c>
      <c r="K214" s="221" t="s">
        <v>1</v>
      </c>
      <c r="L214" s="45"/>
      <c r="M214" s="226" t="s">
        <v>1</v>
      </c>
      <c r="N214" s="227" t="s">
        <v>41</v>
      </c>
      <c r="O214" s="92"/>
      <c r="P214" s="228">
        <f>O214*H214</f>
        <v>0</v>
      </c>
      <c r="Q214" s="228">
        <v>0</v>
      </c>
      <c r="R214" s="228">
        <f>Q214*H214</f>
        <v>0</v>
      </c>
      <c r="S214" s="228">
        <v>0</v>
      </c>
      <c r="T214" s="229">
        <f>S214*H214</f>
        <v>0</v>
      </c>
      <c r="U214" s="39"/>
      <c r="V214" s="39"/>
      <c r="W214" s="39"/>
      <c r="X214" s="39"/>
      <c r="Y214" s="39"/>
      <c r="Z214" s="39"/>
      <c r="AA214" s="39"/>
      <c r="AB214" s="39"/>
      <c r="AC214" s="39"/>
      <c r="AD214" s="39"/>
      <c r="AE214" s="39"/>
      <c r="AR214" s="230" t="s">
        <v>176</v>
      </c>
      <c r="AT214" s="230" t="s">
        <v>171</v>
      </c>
      <c r="AU214" s="230" t="s">
        <v>86</v>
      </c>
      <c r="AY214" s="18" t="s">
        <v>168</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176</v>
      </c>
      <c r="BM214" s="230" t="s">
        <v>736</v>
      </c>
    </row>
    <row r="215" s="2" customFormat="1">
      <c r="A215" s="39"/>
      <c r="B215" s="40"/>
      <c r="C215" s="41"/>
      <c r="D215" s="232" t="s">
        <v>178</v>
      </c>
      <c r="E215" s="41"/>
      <c r="F215" s="233" t="s">
        <v>2861</v>
      </c>
      <c r="G215" s="41"/>
      <c r="H215" s="41"/>
      <c r="I215" s="234"/>
      <c r="J215" s="41"/>
      <c r="K215" s="41"/>
      <c r="L215" s="45"/>
      <c r="M215" s="235"/>
      <c r="N215" s="236"/>
      <c r="O215" s="92"/>
      <c r="P215" s="92"/>
      <c r="Q215" s="92"/>
      <c r="R215" s="92"/>
      <c r="S215" s="92"/>
      <c r="T215" s="93"/>
      <c r="U215" s="39"/>
      <c r="V215" s="39"/>
      <c r="W215" s="39"/>
      <c r="X215" s="39"/>
      <c r="Y215" s="39"/>
      <c r="Z215" s="39"/>
      <c r="AA215" s="39"/>
      <c r="AB215" s="39"/>
      <c r="AC215" s="39"/>
      <c r="AD215" s="39"/>
      <c r="AE215" s="39"/>
      <c r="AT215" s="18" t="s">
        <v>178</v>
      </c>
      <c r="AU215" s="18" t="s">
        <v>86</v>
      </c>
    </row>
    <row r="216" s="2" customFormat="1" ht="16.5" customHeight="1">
      <c r="A216" s="39"/>
      <c r="B216" s="40"/>
      <c r="C216" s="219" t="s">
        <v>475</v>
      </c>
      <c r="D216" s="219" t="s">
        <v>171</v>
      </c>
      <c r="E216" s="220" t="s">
        <v>2862</v>
      </c>
      <c r="F216" s="221" t="s">
        <v>2863</v>
      </c>
      <c r="G216" s="222" t="s">
        <v>251</v>
      </c>
      <c r="H216" s="223">
        <v>2</v>
      </c>
      <c r="I216" s="224"/>
      <c r="J216" s="225">
        <f>ROUND(I216*H216,2)</f>
        <v>0</v>
      </c>
      <c r="K216" s="221" t="s">
        <v>1</v>
      </c>
      <c r="L216" s="45"/>
      <c r="M216" s="226" t="s">
        <v>1</v>
      </c>
      <c r="N216" s="227" t="s">
        <v>41</v>
      </c>
      <c r="O216" s="92"/>
      <c r="P216" s="228">
        <f>O216*H216</f>
        <v>0</v>
      </c>
      <c r="Q216" s="228">
        <v>0</v>
      </c>
      <c r="R216" s="228">
        <f>Q216*H216</f>
        <v>0</v>
      </c>
      <c r="S216" s="228">
        <v>0</v>
      </c>
      <c r="T216" s="229">
        <f>S216*H216</f>
        <v>0</v>
      </c>
      <c r="U216" s="39"/>
      <c r="V216" s="39"/>
      <c r="W216" s="39"/>
      <c r="X216" s="39"/>
      <c r="Y216" s="39"/>
      <c r="Z216" s="39"/>
      <c r="AA216" s="39"/>
      <c r="AB216" s="39"/>
      <c r="AC216" s="39"/>
      <c r="AD216" s="39"/>
      <c r="AE216" s="39"/>
      <c r="AR216" s="230" t="s">
        <v>176</v>
      </c>
      <c r="AT216" s="230" t="s">
        <v>171</v>
      </c>
      <c r="AU216" s="230" t="s">
        <v>86</v>
      </c>
      <c r="AY216" s="18" t="s">
        <v>168</v>
      </c>
      <c r="BE216" s="231">
        <f>IF(N216="základní",J216,0)</f>
        <v>0</v>
      </c>
      <c r="BF216" s="231">
        <f>IF(N216="snížená",J216,0)</f>
        <v>0</v>
      </c>
      <c r="BG216" s="231">
        <f>IF(N216="zákl. přenesená",J216,0)</f>
        <v>0</v>
      </c>
      <c r="BH216" s="231">
        <f>IF(N216="sníž. přenesená",J216,0)</f>
        <v>0</v>
      </c>
      <c r="BI216" s="231">
        <f>IF(N216="nulová",J216,0)</f>
        <v>0</v>
      </c>
      <c r="BJ216" s="18" t="s">
        <v>84</v>
      </c>
      <c r="BK216" s="231">
        <f>ROUND(I216*H216,2)</f>
        <v>0</v>
      </c>
      <c r="BL216" s="18" t="s">
        <v>176</v>
      </c>
      <c r="BM216" s="230" t="s">
        <v>751</v>
      </c>
    </row>
    <row r="217" s="2" customFormat="1">
      <c r="A217" s="39"/>
      <c r="B217" s="40"/>
      <c r="C217" s="41"/>
      <c r="D217" s="232" t="s">
        <v>178</v>
      </c>
      <c r="E217" s="41"/>
      <c r="F217" s="233" t="s">
        <v>2863</v>
      </c>
      <c r="G217" s="41"/>
      <c r="H217" s="41"/>
      <c r="I217" s="234"/>
      <c r="J217" s="41"/>
      <c r="K217" s="41"/>
      <c r="L217" s="45"/>
      <c r="M217" s="235"/>
      <c r="N217" s="236"/>
      <c r="O217" s="92"/>
      <c r="P217" s="92"/>
      <c r="Q217" s="92"/>
      <c r="R217" s="92"/>
      <c r="S217" s="92"/>
      <c r="T217" s="93"/>
      <c r="U217" s="39"/>
      <c r="V217" s="39"/>
      <c r="W217" s="39"/>
      <c r="X217" s="39"/>
      <c r="Y217" s="39"/>
      <c r="Z217" s="39"/>
      <c r="AA217" s="39"/>
      <c r="AB217" s="39"/>
      <c r="AC217" s="39"/>
      <c r="AD217" s="39"/>
      <c r="AE217" s="39"/>
      <c r="AT217" s="18" t="s">
        <v>178</v>
      </c>
      <c r="AU217" s="18" t="s">
        <v>86</v>
      </c>
    </row>
    <row r="218" s="2" customFormat="1" ht="16.5" customHeight="1">
      <c r="A218" s="39"/>
      <c r="B218" s="40"/>
      <c r="C218" s="219" t="s">
        <v>481</v>
      </c>
      <c r="D218" s="219" t="s">
        <v>171</v>
      </c>
      <c r="E218" s="220" t="s">
        <v>2864</v>
      </c>
      <c r="F218" s="221" t="s">
        <v>2865</v>
      </c>
      <c r="G218" s="222" t="s">
        <v>251</v>
      </c>
      <c r="H218" s="223">
        <v>2</v>
      </c>
      <c r="I218" s="224"/>
      <c r="J218" s="225">
        <f>ROUND(I218*H218,2)</f>
        <v>0</v>
      </c>
      <c r="K218" s="221" t="s">
        <v>1</v>
      </c>
      <c r="L218" s="45"/>
      <c r="M218" s="226" t="s">
        <v>1</v>
      </c>
      <c r="N218" s="227" t="s">
        <v>41</v>
      </c>
      <c r="O218" s="92"/>
      <c r="P218" s="228">
        <f>O218*H218</f>
        <v>0</v>
      </c>
      <c r="Q218" s="228">
        <v>0</v>
      </c>
      <c r="R218" s="228">
        <f>Q218*H218</f>
        <v>0</v>
      </c>
      <c r="S218" s="228">
        <v>0</v>
      </c>
      <c r="T218" s="229">
        <f>S218*H218</f>
        <v>0</v>
      </c>
      <c r="U218" s="39"/>
      <c r="V218" s="39"/>
      <c r="W218" s="39"/>
      <c r="X218" s="39"/>
      <c r="Y218" s="39"/>
      <c r="Z218" s="39"/>
      <c r="AA218" s="39"/>
      <c r="AB218" s="39"/>
      <c r="AC218" s="39"/>
      <c r="AD218" s="39"/>
      <c r="AE218" s="39"/>
      <c r="AR218" s="230" t="s">
        <v>176</v>
      </c>
      <c r="AT218" s="230" t="s">
        <v>171</v>
      </c>
      <c r="AU218" s="230" t="s">
        <v>86</v>
      </c>
      <c r="AY218" s="18" t="s">
        <v>168</v>
      </c>
      <c r="BE218" s="231">
        <f>IF(N218="základní",J218,0)</f>
        <v>0</v>
      </c>
      <c r="BF218" s="231">
        <f>IF(N218="snížená",J218,0)</f>
        <v>0</v>
      </c>
      <c r="BG218" s="231">
        <f>IF(N218="zákl. přenesená",J218,0)</f>
        <v>0</v>
      </c>
      <c r="BH218" s="231">
        <f>IF(N218="sníž. přenesená",J218,0)</f>
        <v>0</v>
      </c>
      <c r="BI218" s="231">
        <f>IF(N218="nulová",J218,0)</f>
        <v>0</v>
      </c>
      <c r="BJ218" s="18" t="s">
        <v>84</v>
      </c>
      <c r="BK218" s="231">
        <f>ROUND(I218*H218,2)</f>
        <v>0</v>
      </c>
      <c r="BL218" s="18" t="s">
        <v>176</v>
      </c>
      <c r="BM218" s="230" t="s">
        <v>762</v>
      </c>
    </row>
    <row r="219" s="2" customFormat="1">
      <c r="A219" s="39"/>
      <c r="B219" s="40"/>
      <c r="C219" s="41"/>
      <c r="D219" s="232" t="s">
        <v>178</v>
      </c>
      <c r="E219" s="41"/>
      <c r="F219" s="233" t="s">
        <v>2865</v>
      </c>
      <c r="G219" s="41"/>
      <c r="H219" s="41"/>
      <c r="I219" s="234"/>
      <c r="J219" s="41"/>
      <c r="K219" s="41"/>
      <c r="L219" s="45"/>
      <c r="M219" s="235"/>
      <c r="N219" s="236"/>
      <c r="O219" s="92"/>
      <c r="P219" s="92"/>
      <c r="Q219" s="92"/>
      <c r="R219" s="92"/>
      <c r="S219" s="92"/>
      <c r="T219" s="93"/>
      <c r="U219" s="39"/>
      <c r="V219" s="39"/>
      <c r="W219" s="39"/>
      <c r="X219" s="39"/>
      <c r="Y219" s="39"/>
      <c r="Z219" s="39"/>
      <c r="AA219" s="39"/>
      <c r="AB219" s="39"/>
      <c r="AC219" s="39"/>
      <c r="AD219" s="39"/>
      <c r="AE219" s="39"/>
      <c r="AT219" s="18" t="s">
        <v>178</v>
      </c>
      <c r="AU219" s="18" t="s">
        <v>86</v>
      </c>
    </row>
    <row r="220" s="2" customFormat="1" ht="16.5" customHeight="1">
      <c r="A220" s="39"/>
      <c r="B220" s="40"/>
      <c r="C220" s="219" t="s">
        <v>486</v>
      </c>
      <c r="D220" s="219" t="s">
        <v>171</v>
      </c>
      <c r="E220" s="220" t="s">
        <v>2866</v>
      </c>
      <c r="F220" s="221" t="s">
        <v>2867</v>
      </c>
      <c r="G220" s="222" t="s">
        <v>251</v>
      </c>
      <c r="H220" s="223">
        <v>1</v>
      </c>
      <c r="I220" s="224"/>
      <c r="J220" s="225">
        <f>ROUND(I220*H220,2)</f>
        <v>0</v>
      </c>
      <c r="K220" s="221" t="s">
        <v>1</v>
      </c>
      <c r="L220" s="45"/>
      <c r="M220" s="226" t="s">
        <v>1</v>
      </c>
      <c r="N220" s="227" t="s">
        <v>41</v>
      </c>
      <c r="O220" s="92"/>
      <c r="P220" s="228">
        <f>O220*H220</f>
        <v>0</v>
      </c>
      <c r="Q220" s="228">
        <v>0</v>
      </c>
      <c r="R220" s="228">
        <f>Q220*H220</f>
        <v>0</v>
      </c>
      <c r="S220" s="228">
        <v>0</v>
      </c>
      <c r="T220" s="229">
        <f>S220*H220</f>
        <v>0</v>
      </c>
      <c r="U220" s="39"/>
      <c r="V220" s="39"/>
      <c r="W220" s="39"/>
      <c r="X220" s="39"/>
      <c r="Y220" s="39"/>
      <c r="Z220" s="39"/>
      <c r="AA220" s="39"/>
      <c r="AB220" s="39"/>
      <c r="AC220" s="39"/>
      <c r="AD220" s="39"/>
      <c r="AE220" s="39"/>
      <c r="AR220" s="230" t="s">
        <v>176</v>
      </c>
      <c r="AT220" s="230" t="s">
        <v>171</v>
      </c>
      <c r="AU220" s="230" t="s">
        <v>86</v>
      </c>
      <c r="AY220" s="18" t="s">
        <v>168</v>
      </c>
      <c r="BE220" s="231">
        <f>IF(N220="základní",J220,0)</f>
        <v>0</v>
      </c>
      <c r="BF220" s="231">
        <f>IF(N220="snížená",J220,0)</f>
        <v>0</v>
      </c>
      <c r="BG220" s="231">
        <f>IF(N220="zákl. přenesená",J220,0)</f>
        <v>0</v>
      </c>
      <c r="BH220" s="231">
        <f>IF(N220="sníž. přenesená",J220,0)</f>
        <v>0</v>
      </c>
      <c r="BI220" s="231">
        <f>IF(N220="nulová",J220,0)</f>
        <v>0</v>
      </c>
      <c r="BJ220" s="18" t="s">
        <v>84</v>
      </c>
      <c r="BK220" s="231">
        <f>ROUND(I220*H220,2)</f>
        <v>0</v>
      </c>
      <c r="BL220" s="18" t="s">
        <v>176</v>
      </c>
      <c r="BM220" s="230" t="s">
        <v>773</v>
      </c>
    </row>
    <row r="221" s="2" customFormat="1">
      <c r="A221" s="39"/>
      <c r="B221" s="40"/>
      <c r="C221" s="41"/>
      <c r="D221" s="232" t="s">
        <v>178</v>
      </c>
      <c r="E221" s="41"/>
      <c r="F221" s="233" t="s">
        <v>2867</v>
      </c>
      <c r="G221" s="41"/>
      <c r="H221" s="41"/>
      <c r="I221" s="234"/>
      <c r="J221" s="41"/>
      <c r="K221" s="41"/>
      <c r="L221" s="45"/>
      <c r="M221" s="235"/>
      <c r="N221" s="236"/>
      <c r="O221" s="92"/>
      <c r="P221" s="92"/>
      <c r="Q221" s="92"/>
      <c r="R221" s="92"/>
      <c r="S221" s="92"/>
      <c r="T221" s="93"/>
      <c r="U221" s="39"/>
      <c r="V221" s="39"/>
      <c r="W221" s="39"/>
      <c r="X221" s="39"/>
      <c r="Y221" s="39"/>
      <c r="Z221" s="39"/>
      <c r="AA221" s="39"/>
      <c r="AB221" s="39"/>
      <c r="AC221" s="39"/>
      <c r="AD221" s="39"/>
      <c r="AE221" s="39"/>
      <c r="AT221" s="18" t="s">
        <v>178</v>
      </c>
      <c r="AU221" s="18" t="s">
        <v>86</v>
      </c>
    </row>
    <row r="222" s="2" customFormat="1" ht="16.5" customHeight="1">
      <c r="A222" s="39"/>
      <c r="B222" s="40"/>
      <c r="C222" s="219" t="s">
        <v>491</v>
      </c>
      <c r="D222" s="219" t="s">
        <v>171</v>
      </c>
      <c r="E222" s="220" t="s">
        <v>2868</v>
      </c>
      <c r="F222" s="221" t="s">
        <v>2869</v>
      </c>
      <c r="G222" s="222" t="s">
        <v>251</v>
      </c>
      <c r="H222" s="223">
        <v>43</v>
      </c>
      <c r="I222" s="224"/>
      <c r="J222" s="225">
        <f>ROUND(I222*H222,2)</f>
        <v>0</v>
      </c>
      <c r="K222" s="221" t="s">
        <v>1</v>
      </c>
      <c r="L222" s="45"/>
      <c r="M222" s="226" t="s">
        <v>1</v>
      </c>
      <c r="N222" s="227" t="s">
        <v>41</v>
      </c>
      <c r="O222" s="92"/>
      <c r="P222" s="228">
        <f>O222*H222</f>
        <v>0</v>
      </c>
      <c r="Q222" s="228">
        <v>0</v>
      </c>
      <c r="R222" s="228">
        <f>Q222*H222</f>
        <v>0</v>
      </c>
      <c r="S222" s="228">
        <v>0</v>
      </c>
      <c r="T222" s="229">
        <f>S222*H222</f>
        <v>0</v>
      </c>
      <c r="U222" s="39"/>
      <c r="V222" s="39"/>
      <c r="W222" s="39"/>
      <c r="X222" s="39"/>
      <c r="Y222" s="39"/>
      <c r="Z222" s="39"/>
      <c r="AA222" s="39"/>
      <c r="AB222" s="39"/>
      <c r="AC222" s="39"/>
      <c r="AD222" s="39"/>
      <c r="AE222" s="39"/>
      <c r="AR222" s="230" t="s">
        <v>176</v>
      </c>
      <c r="AT222" s="230" t="s">
        <v>171</v>
      </c>
      <c r="AU222" s="230" t="s">
        <v>86</v>
      </c>
      <c r="AY222" s="18" t="s">
        <v>168</v>
      </c>
      <c r="BE222" s="231">
        <f>IF(N222="základní",J222,0)</f>
        <v>0</v>
      </c>
      <c r="BF222" s="231">
        <f>IF(N222="snížená",J222,0)</f>
        <v>0</v>
      </c>
      <c r="BG222" s="231">
        <f>IF(N222="zákl. přenesená",J222,0)</f>
        <v>0</v>
      </c>
      <c r="BH222" s="231">
        <f>IF(N222="sníž. přenesená",J222,0)</f>
        <v>0</v>
      </c>
      <c r="BI222" s="231">
        <f>IF(N222="nulová",J222,0)</f>
        <v>0</v>
      </c>
      <c r="BJ222" s="18" t="s">
        <v>84</v>
      </c>
      <c r="BK222" s="231">
        <f>ROUND(I222*H222,2)</f>
        <v>0</v>
      </c>
      <c r="BL222" s="18" t="s">
        <v>176</v>
      </c>
      <c r="BM222" s="230" t="s">
        <v>783</v>
      </c>
    </row>
    <row r="223" s="2" customFormat="1">
      <c r="A223" s="39"/>
      <c r="B223" s="40"/>
      <c r="C223" s="41"/>
      <c r="D223" s="232" t="s">
        <v>178</v>
      </c>
      <c r="E223" s="41"/>
      <c r="F223" s="233" t="s">
        <v>2869</v>
      </c>
      <c r="G223" s="41"/>
      <c r="H223" s="41"/>
      <c r="I223" s="234"/>
      <c r="J223" s="41"/>
      <c r="K223" s="41"/>
      <c r="L223" s="45"/>
      <c r="M223" s="235"/>
      <c r="N223" s="236"/>
      <c r="O223" s="92"/>
      <c r="P223" s="92"/>
      <c r="Q223" s="92"/>
      <c r="R223" s="92"/>
      <c r="S223" s="92"/>
      <c r="T223" s="93"/>
      <c r="U223" s="39"/>
      <c r="V223" s="39"/>
      <c r="W223" s="39"/>
      <c r="X223" s="39"/>
      <c r="Y223" s="39"/>
      <c r="Z223" s="39"/>
      <c r="AA223" s="39"/>
      <c r="AB223" s="39"/>
      <c r="AC223" s="39"/>
      <c r="AD223" s="39"/>
      <c r="AE223" s="39"/>
      <c r="AT223" s="18" t="s">
        <v>178</v>
      </c>
      <c r="AU223" s="18" t="s">
        <v>86</v>
      </c>
    </row>
    <row r="224" s="12" customFormat="1" ht="22.8" customHeight="1">
      <c r="A224" s="12"/>
      <c r="B224" s="203"/>
      <c r="C224" s="204"/>
      <c r="D224" s="205" t="s">
        <v>75</v>
      </c>
      <c r="E224" s="217" t="s">
        <v>2686</v>
      </c>
      <c r="F224" s="217" t="s">
        <v>2870</v>
      </c>
      <c r="G224" s="204"/>
      <c r="H224" s="204"/>
      <c r="I224" s="207"/>
      <c r="J224" s="218">
        <f>BK224</f>
        <v>0</v>
      </c>
      <c r="K224" s="204"/>
      <c r="L224" s="209"/>
      <c r="M224" s="210"/>
      <c r="N224" s="211"/>
      <c r="O224" s="211"/>
      <c r="P224" s="212">
        <f>SUM(P225:P228)</f>
        <v>0</v>
      </c>
      <c r="Q224" s="211"/>
      <c r="R224" s="212">
        <f>SUM(R225:R228)</f>
        <v>0</v>
      </c>
      <c r="S224" s="211"/>
      <c r="T224" s="213">
        <f>SUM(T225:T228)</f>
        <v>0</v>
      </c>
      <c r="U224" s="12"/>
      <c r="V224" s="12"/>
      <c r="W224" s="12"/>
      <c r="X224" s="12"/>
      <c r="Y224" s="12"/>
      <c r="Z224" s="12"/>
      <c r="AA224" s="12"/>
      <c r="AB224" s="12"/>
      <c r="AC224" s="12"/>
      <c r="AD224" s="12"/>
      <c r="AE224" s="12"/>
      <c r="AR224" s="214" t="s">
        <v>84</v>
      </c>
      <c r="AT224" s="215" t="s">
        <v>75</v>
      </c>
      <c r="AU224" s="215" t="s">
        <v>84</v>
      </c>
      <c r="AY224" s="214" t="s">
        <v>168</v>
      </c>
      <c r="BK224" s="216">
        <f>SUM(BK225:BK228)</f>
        <v>0</v>
      </c>
    </row>
    <row r="225" s="2" customFormat="1" ht="16.5" customHeight="1">
      <c r="A225" s="39"/>
      <c r="B225" s="40"/>
      <c r="C225" s="219" t="s">
        <v>501</v>
      </c>
      <c r="D225" s="219" t="s">
        <v>171</v>
      </c>
      <c r="E225" s="220" t="s">
        <v>2871</v>
      </c>
      <c r="F225" s="221" t="s">
        <v>2872</v>
      </c>
      <c r="G225" s="222" t="s">
        <v>213</v>
      </c>
      <c r="H225" s="223">
        <v>83</v>
      </c>
      <c r="I225" s="224"/>
      <c r="J225" s="225">
        <f>ROUND(I225*H225,2)</f>
        <v>0</v>
      </c>
      <c r="K225" s="221" t="s">
        <v>1</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176</v>
      </c>
      <c r="AT225" s="230" t="s">
        <v>171</v>
      </c>
      <c r="AU225" s="230" t="s">
        <v>86</v>
      </c>
      <c r="AY225" s="18" t="s">
        <v>168</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176</v>
      </c>
      <c r="BM225" s="230" t="s">
        <v>805</v>
      </c>
    </row>
    <row r="226" s="2" customFormat="1">
      <c r="A226" s="39"/>
      <c r="B226" s="40"/>
      <c r="C226" s="41"/>
      <c r="D226" s="232" t="s">
        <v>178</v>
      </c>
      <c r="E226" s="41"/>
      <c r="F226" s="233" t="s">
        <v>2872</v>
      </c>
      <c r="G226" s="41"/>
      <c r="H226" s="41"/>
      <c r="I226" s="234"/>
      <c r="J226" s="41"/>
      <c r="K226" s="41"/>
      <c r="L226" s="45"/>
      <c r="M226" s="235"/>
      <c r="N226" s="236"/>
      <c r="O226" s="92"/>
      <c r="P226" s="92"/>
      <c r="Q226" s="92"/>
      <c r="R226" s="92"/>
      <c r="S226" s="92"/>
      <c r="T226" s="93"/>
      <c r="U226" s="39"/>
      <c r="V226" s="39"/>
      <c r="W226" s="39"/>
      <c r="X226" s="39"/>
      <c r="Y226" s="39"/>
      <c r="Z226" s="39"/>
      <c r="AA226" s="39"/>
      <c r="AB226" s="39"/>
      <c r="AC226" s="39"/>
      <c r="AD226" s="39"/>
      <c r="AE226" s="39"/>
      <c r="AT226" s="18" t="s">
        <v>178</v>
      </c>
      <c r="AU226" s="18" t="s">
        <v>86</v>
      </c>
    </row>
    <row r="227" s="2" customFormat="1" ht="16.5" customHeight="1">
      <c r="A227" s="39"/>
      <c r="B227" s="40"/>
      <c r="C227" s="219" t="s">
        <v>506</v>
      </c>
      <c r="D227" s="219" t="s">
        <v>171</v>
      </c>
      <c r="E227" s="220" t="s">
        <v>2873</v>
      </c>
      <c r="F227" s="221" t="s">
        <v>2874</v>
      </c>
      <c r="G227" s="222" t="s">
        <v>213</v>
      </c>
      <c r="H227" s="223">
        <v>30</v>
      </c>
      <c r="I227" s="224"/>
      <c r="J227" s="225">
        <f>ROUND(I227*H227,2)</f>
        <v>0</v>
      </c>
      <c r="K227" s="221" t="s">
        <v>1</v>
      </c>
      <c r="L227" s="45"/>
      <c r="M227" s="226" t="s">
        <v>1</v>
      </c>
      <c r="N227" s="227" t="s">
        <v>41</v>
      </c>
      <c r="O227" s="92"/>
      <c r="P227" s="228">
        <f>O227*H227</f>
        <v>0</v>
      </c>
      <c r="Q227" s="228">
        <v>0</v>
      </c>
      <c r="R227" s="228">
        <f>Q227*H227</f>
        <v>0</v>
      </c>
      <c r="S227" s="228">
        <v>0</v>
      </c>
      <c r="T227" s="229">
        <f>S227*H227</f>
        <v>0</v>
      </c>
      <c r="U227" s="39"/>
      <c r="V227" s="39"/>
      <c r="W227" s="39"/>
      <c r="X227" s="39"/>
      <c r="Y227" s="39"/>
      <c r="Z227" s="39"/>
      <c r="AA227" s="39"/>
      <c r="AB227" s="39"/>
      <c r="AC227" s="39"/>
      <c r="AD227" s="39"/>
      <c r="AE227" s="39"/>
      <c r="AR227" s="230" t="s">
        <v>176</v>
      </c>
      <c r="AT227" s="230" t="s">
        <v>171</v>
      </c>
      <c r="AU227" s="230" t="s">
        <v>86</v>
      </c>
      <c r="AY227" s="18" t="s">
        <v>168</v>
      </c>
      <c r="BE227" s="231">
        <f>IF(N227="základní",J227,0)</f>
        <v>0</v>
      </c>
      <c r="BF227" s="231">
        <f>IF(N227="snížená",J227,0)</f>
        <v>0</v>
      </c>
      <c r="BG227" s="231">
        <f>IF(N227="zákl. přenesená",J227,0)</f>
        <v>0</v>
      </c>
      <c r="BH227" s="231">
        <f>IF(N227="sníž. přenesená",J227,0)</f>
        <v>0</v>
      </c>
      <c r="BI227" s="231">
        <f>IF(N227="nulová",J227,0)</f>
        <v>0</v>
      </c>
      <c r="BJ227" s="18" t="s">
        <v>84</v>
      </c>
      <c r="BK227" s="231">
        <f>ROUND(I227*H227,2)</f>
        <v>0</v>
      </c>
      <c r="BL227" s="18" t="s">
        <v>176</v>
      </c>
      <c r="BM227" s="230" t="s">
        <v>824</v>
      </c>
    </row>
    <row r="228" s="2" customFormat="1">
      <c r="A228" s="39"/>
      <c r="B228" s="40"/>
      <c r="C228" s="41"/>
      <c r="D228" s="232" t="s">
        <v>178</v>
      </c>
      <c r="E228" s="41"/>
      <c r="F228" s="233" t="s">
        <v>2874</v>
      </c>
      <c r="G228" s="41"/>
      <c r="H228" s="41"/>
      <c r="I228" s="234"/>
      <c r="J228" s="41"/>
      <c r="K228" s="41"/>
      <c r="L228" s="45"/>
      <c r="M228" s="235"/>
      <c r="N228" s="236"/>
      <c r="O228" s="92"/>
      <c r="P228" s="92"/>
      <c r="Q228" s="92"/>
      <c r="R228" s="92"/>
      <c r="S228" s="92"/>
      <c r="T228" s="93"/>
      <c r="U228" s="39"/>
      <c r="V228" s="39"/>
      <c r="W228" s="39"/>
      <c r="X228" s="39"/>
      <c r="Y228" s="39"/>
      <c r="Z228" s="39"/>
      <c r="AA228" s="39"/>
      <c r="AB228" s="39"/>
      <c r="AC228" s="39"/>
      <c r="AD228" s="39"/>
      <c r="AE228" s="39"/>
      <c r="AT228" s="18" t="s">
        <v>178</v>
      </c>
      <c r="AU228" s="18" t="s">
        <v>86</v>
      </c>
    </row>
    <row r="229" s="12" customFormat="1" ht="22.8" customHeight="1">
      <c r="A229" s="12"/>
      <c r="B229" s="203"/>
      <c r="C229" s="204"/>
      <c r="D229" s="205" t="s">
        <v>75</v>
      </c>
      <c r="E229" s="217" t="s">
        <v>2690</v>
      </c>
      <c r="F229" s="217" t="s">
        <v>2875</v>
      </c>
      <c r="G229" s="204"/>
      <c r="H229" s="204"/>
      <c r="I229" s="207"/>
      <c r="J229" s="218">
        <f>BK229</f>
        <v>0</v>
      </c>
      <c r="K229" s="204"/>
      <c r="L229" s="209"/>
      <c r="M229" s="210"/>
      <c r="N229" s="211"/>
      <c r="O229" s="211"/>
      <c r="P229" s="212">
        <f>SUM(P230:P255)</f>
        <v>0</v>
      </c>
      <c r="Q229" s="211"/>
      <c r="R229" s="212">
        <f>SUM(R230:R255)</f>
        <v>0</v>
      </c>
      <c r="S229" s="211"/>
      <c r="T229" s="213">
        <f>SUM(T230:T255)</f>
        <v>0</v>
      </c>
      <c r="U229" s="12"/>
      <c r="V229" s="12"/>
      <c r="W229" s="12"/>
      <c r="X229" s="12"/>
      <c r="Y229" s="12"/>
      <c r="Z229" s="12"/>
      <c r="AA229" s="12"/>
      <c r="AB229" s="12"/>
      <c r="AC229" s="12"/>
      <c r="AD229" s="12"/>
      <c r="AE229" s="12"/>
      <c r="AR229" s="214" t="s">
        <v>84</v>
      </c>
      <c r="AT229" s="215" t="s">
        <v>75</v>
      </c>
      <c r="AU229" s="215" t="s">
        <v>84</v>
      </c>
      <c r="AY229" s="214" t="s">
        <v>168</v>
      </c>
      <c r="BK229" s="216">
        <f>SUM(BK230:BK255)</f>
        <v>0</v>
      </c>
    </row>
    <row r="230" s="2" customFormat="1" ht="16.5" customHeight="1">
      <c r="A230" s="39"/>
      <c r="B230" s="40"/>
      <c r="C230" s="219" t="s">
        <v>512</v>
      </c>
      <c r="D230" s="219" t="s">
        <v>171</v>
      </c>
      <c r="E230" s="220" t="s">
        <v>2876</v>
      </c>
      <c r="F230" s="221" t="s">
        <v>2877</v>
      </c>
      <c r="G230" s="222" t="s">
        <v>251</v>
      </c>
      <c r="H230" s="223">
        <v>18</v>
      </c>
      <c r="I230" s="224"/>
      <c r="J230" s="225">
        <f>ROUND(I230*H230,2)</f>
        <v>0</v>
      </c>
      <c r="K230" s="221" t="s">
        <v>1</v>
      </c>
      <c r="L230" s="45"/>
      <c r="M230" s="226" t="s">
        <v>1</v>
      </c>
      <c r="N230" s="227" t="s">
        <v>41</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176</v>
      </c>
      <c r="AT230" s="230" t="s">
        <v>171</v>
      </c>
      <c r="AU230" s="230" t="s">
        <v>86</v>
      </c>
      <c r="AY230" s="18" t="s">
        <v>168</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176</v>
      </c>
      <c r="BM230" s="230" t="s">
        <v>836</v>
      </c>
    </row>
    <row r="231" s="2" customFormat="1">
      <c r="A231" s="39"/>
      <c r="B231" s="40"/>
      <c r="C231" s="41"/>
      <c r="D231" s="232" t="s">
        <v>178</v>
      </c>
      <c r="E231" s="41"/>
      <c r="F231" s="233" t="s">
        <v>2877</v>
      </c>
      <c r="G231" s="41"/>
      <c r="H231" s="41"/>
      <c r="I231" s="234"/>
      <c r="J231" s="41"/>
      <c r="K231" s="41"/>
      <c r="L231" s="45"/>
      <c r="M231" s="235"/>
      <c r="N231" s="236"/>
      <c r="O231" s="92"/>
      <c r="P231" s="92"/>
      <c r="Q231" s="92"/>
      <c r="R231" s="92"/>
      <c r="S231" s="92"/>
      <c r="T231" s="93"/>
      <c r="U231" s="39"/>
      <c r="V231" s="39"/>
      <c r="W231" s="39"/>
      <c r="X231" s="39"/>
      <c r="Y231" s="39"/>
      <c r="Z231" s="39"/>
      <c r="AA231" s="39"/>
      <c r="AB231" s="39"/>
      <c r="AC231" s="39"/>
      <c r="AD231" s="39"/>
      <c r="AE231" s="39"/>
      <c r="AT231" s="18" t="s">
        <v>178</v>
      </c>
      <c r="AU231" s="18" t="s">
        <v>86</v>
      </c>
    </row>
    <row r="232" s="2" customFormat="1" ht="16.5" customHeight="1">
      <c r="A232" s="39"/>
      <c r="B232" s="40"/>
      <c r="C232" s="219" t="s">
        <v>520</v>
      </c>
      <c r="D232" s="219" t="s">
        <v>171</v>
      </c>
      <c r="E232" s="220" t="s">
        <v>2878</v>
      </c>
      <c r="F232" s="221" t="s">
        <v>2879</v>
      </c>
      <c r="G232" s="222" t="s">
        <v>251</v>
      </c>
      <c r="H232" s="223">
        <v>7</v>
      </c>
      <c r="I232" s="224"/>
      <c r="J232" s="225">
        <f>ROUND(I232*H232,2)</f>
        <v>0</v>
      </c>
      <c r="K232" s="221" t="s">
        <v>1</v>
      </c>
      <c r="L232" s="45"/>
      <c r="M232" s="226" t="s">
        <v>1</v>
      </c>
      <c r="N232" s="227" t="s">
        <v>41</v>
      </c>
      <c r="O232" s="92"/>
      <c r="P232" s="228">
        <f>O232*H232</f>
        <v>0</v>
      </c>
      <c r="Q232" s="228">
        <v>0</v>
      </c>
      <c r="R232" s="228">
        <f>Q232*H232</f>
        <v>0</v>
      </c>
      <c r="S232" s="228">
        <v>0</v>
      </c>
      <c r="T232" s="229">
        <f>S232*H232</f>
        <v>0</v>
      </c>
      <c r="U232" s="39"/>
      <c r="V232" s="39"/>
      <c r="W232" s="39"/>
      <c r="X232" s="39"/>
      <c r="Y232" s="39"/>
      <c r="Z232" s="39"/>
      <c r="AA232" s="39"/>
      <c r="AB232" s="39"/>
      <c r="AC232" s="39"/>
      <c r="AD232" s="39"/>
      <c r="AE232" s="39"/>
      <c r="AR232" s="230" t="s">
        <v>176</v>
      </c>
      <c r="AT232" s="230" t="s">
        <v>171</v>
      </c>
      <c r="AU232" s="230" t="s">
        <v>86</v>
      </c>
      <c r="AY232" s="18" t="s">
        <v>168</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176</v>
      </c>
      <c r="BM232" s="230" t="s">
        <v>847</v>
      </c>
    </row>
    <row r="233" s="2" customFormat="1">
      <c r="A233" s="39"/>
      <c r="B233" s="40"/>
      <c r="C233" s="41"/>
      <c r="D233" s="232" t="s">
        <v>178</v>
      </c>
      <c r="E233" s="41"/>
      <c r="F233" s="233" t="s">
        <v>2879</v>
      </c>
      <c r="G233" s="41"/>
      <c r="H233" s="41"/>
      <c r="I233" s="234"/>
      <c r="J233" s="41"/>
      <c r="K233" s="41"/>
      <c r="L233" s="45"/>
      <c r="M233" s="235"/>
      <c r="N233" s="236"/>
      <c r="O233" s="92"/>
      <c r="P233" s="92"/>
      <c r="Q233" s="92"/>
      <c r="R233" s="92"/>
      <c r="S233" s="92"/>
      <c r="T233" s="93"/>
      <c r="U233" s="39"/>
      <c r="V233" s="39"/>
      <c r="W233" s="39"/>
      <c r="X233" s="39"/>
      <c r="Y233" s="39"/>
      <c r="Z233" s="39"/>
      <c r="AA233" s="39"/>
      <c r="AB233" s="39"/>
      <c r="AC233" s="39"/>
      <c r="AD233" s="39"/>
      <c r="AE233" s="39"/>
      <c r="AT233" s="18" t="s">
        <v>178</v>
      </c>
      <c r="AU233" s="18" t="s">
        <v>86</v>
      </c>
    </row>
    <row r="234" s="2" customFormat="1" ht="21.75" customHeight="1">
      <c r="A234" s="39"/>
      <c r="B234" s="40"/>
      <c r="C234" s="219" t="s">
        <v>526</v>
      </c>
      <c r="D234" s="219" t="s">
        <v>171</v>
      </c>
      <c r="E234" s="220" t="s">
        <v>2880</v>
      </c>
      <c r="F234" s="221" t="s">
        <v>2881</v>
      </c>
      <c r="G234" s="222" t="s">
        <v>251</v>
      </c>
      <c r="H234" s="223">
        <v>4</v>
      </c>
      <c r="I234" s="224"/>
      <c r="J234" s="225">
        <f>ROUND(I234*H234,2)</f>
        <v>0</v>
      </c>
      <c r="K234" s="221" t="s">
        <v>1</v>
      </c>
      <c r="L234" s="45"/>
      <c r="M234" s="226" t="s">
        <v>1</v>
      </c>
      <c r="N234" s="227" t="s">
        <v>41</v>
      </c>
      <c r="O234" s="92"/>
      <c r="P234" s="228">
        <f>O234*H234</f>
        <v>0</v>
      </c>
      <c r="Q234" s="228">
        <v>0</v>
      </c>
      <c r="R234" s="228">
        <f>Q234*H234</f>
        <v>0</v>
      </c>
      <c r="S234" s="228">
        <v>0</v>
      </c>
      <c r="T234" s="229">
        <f>S234*H234</f>
        <v>0</v>
      </c>
      <c r="U234" s="39"/>
      <c r="V234" s="39"/>
      <c r="W234" s="39"/>
      <c r="X234" s="39"/>
      <c r="Y234" s="39"/>
      <c r="Z234" s="39"/>
      <c r="AA234" s="39"/>
      <c r="AB234" s="39"/>
      <c r="AC234" s="39"/>
      <c r="AD234" s="39"/>
      <c r="AE234" s="39"/>
      <c r="AR234" s="230" t="s">
        <v>176</v>
      </c>
      <c r="AT234" s="230" t="s">
        <v>171</v>
      </c>
      <c r="AU234" s="230" t="s">
        <v>86</v>
      </c>
      <c r="AY234" s="18" t="s">
        <v>168</v>
      </c>
      <c r="BE234" s="231">
        <f>IF(N234="základní",J234,0)</f>
        <v>0</v>
      </c>
      <c r="BF234" s="231">
        <f>IF(N234="snížená",J234,0)</f>
        <v>0</v>
      </c>
      <c r="BG234" s="231">
        <f>IF(N234="zákl. přenesená",J234,0)</f>
        <v>0</v>
      </c>
      <c r="BH234" s="231">
        <f>IF(N234="sníž. přenesená",J234,0)</f>
        <v>0</v>
      </c>
      <c r="BI234" s="231">
        <f>IF(N234="nulová",J234,0)</f>
        <v>0</v>
      </c>
      <c r="BJ234" s="18" t="s">
        <v>84</v>
      </c>
      <c r="BK234" s="231">
        <f>ROUND(I234*H234,2)</f>
        <v>0</v>
      </c>
      <c r="BL234" s="18" t="s">
        <v>176</v>
      </c>
      <c r="BM234" s="230" t="s">
        <v>858</v>
      </c>
    </row>
    <row r="235" s="2" customFormat="1">
      <c r="A235" s="39"/>
      <c r="B235" s="40"/>
      <c r="C235" s="41"/>
      <c r="D235" s="232" t="s">
        <v>178</v>
      </c>
      <c r="E235" s="41"/>
      <c r="F235" s="233" t="s">
        <v>2881</v>
      </c>
      <c r="G235" s="41"/>
      <c r="H235" s="41"/>
      <c r="I235" s="234"/>
      <c r="J235" s="41"/>
      <c r="K235" s="41"/>
      <c r="L235" s="45"/>
      <c r="M235" s="235"/>
      <c r="N235" s="236"/>
      <c r="O235" s="92"/>
      <c r="P235" s="92"/>
      <c r="Q235" s="92"/>
      <c r="R235" s="92"/>
      <c r="S235" s="92"/>
      <c r="T235" s="93"/>
      <c r="U235" s="39"/>
      <c r="V235" s="39"/>
      <c r="W235" s="39"/>
      <c r="X235" s="39"/>
      <c r="Y235" s="39"/>
      <c r="Z235" s="39"/>
      <c r="AA235" s="39"/>
      <c r="AB235" s="39"/>
      <c r="AC235" s="39"/>
      <c r="AD235" s="39"/>
      <c r="AE235" s="39"/>
      <c r="AT235" s="18" t="s">
        <v>178</v>
      </c>
      <c r="AU235" s="18" t="s">
        <v>86</v>
      </c>
    </row>
    <row r="236" s="2" customFormat="1" ht="16.5" customHeight="1">
      <c r="A236" s="39"/>
      <c r="B236" s="40"/>
      <c r="C236" s="219" t="s">
        <v>531</v>
      </c>
      <c r="D236" s="219" t="s">
        <v>171</v>
      </c>
      <c r="E236" s="220" t="s">
        <v>2882</v>
      </c>
      <c r="F236" s="221" t="s">
        <v>2883</v>
      </c>
      <c r="G236" s="222" t="s">
        <v>251</v>
      </c>
      <c r="H236" s="223">
        <v>3</v>
      </c>
      <c r="I236" s="224"/>
      <c r="J236" s="225">
        <f>ROUND(I236*H236,2)</f>
        <v>0</v>
      </c>
      <c r="K236" s="221" t="s">
        <v>1</v>
      </c>
      <c r="L236" s="45"/>
      <c r="M236" s="226" t="s">
        <v>1</v>
      </c>
      <c r="N236" s="227" t="s">
        <v>41</v>
      </c>
      <c r="O236" s="92"/>
      <c r="P236" s="228">
        <f>O236*H236</f>
        <v>0</v>
      </c>
      <c r="Q236" s="228">
        <v>0</v>
      </c>
      <c r="R236" s="228">
        <f>Q236*H236</f>
        <v>0</v>
      </c>
      <c r="S236" s="228">
        <v>0</v>
      </c>
      <c r="T236" s="229">
        <f>S236*H236</f>
        <v>0</v>
      </c>
      <c r="U236" s="39"/>
      <c r="V236" s="39"/>
      <c r="W236" s="39"/>
      <c r="X236" s="39"/>
      <c r="Y236" s="39"/>
      <c r="Z236" s="39"/>
      <c r="AA236" s="39"/>
      <c r="AB236" s="39"/>
      <c r="AC236" s="39"/>
      <c r="AD236" s="39"/>
      <c r="AE236" s="39"/>
      <c r="AR236" s="230" t="s">
        <v>176</v>
      </c>
      <c r="AT236" s="230" t="s">
        <v>171</v>
      </c>
      <c r="AU236" s="230" t="s">
        <v>86</v>
      </c>
      <c r="AY236" s="18" t="s">
        <v>168</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176</v>
      </c>
      <c r="BM236" s="230" t="s">
        <v>868</v>
      </c>
    </row>
    <row r="237" s="2" customFormat="1">
      <c r="A237" s="39"/>
      <c r="B237" s="40"/>
      <c r="C237" s="41"/>
      <c r="D237" s="232" t="s">
        <v>178</v>
      </c>
      <c r="E237" s="41"/>
      <c r="F237" s="233" t="s">
        <v>2883</v>
      </c>
      <c r="G237" s="41"/>
      <c r="H237" s="41"/>
      <c r="I237" s="234"/>
      <c r="J237" s="41"/>
      <c r="K237" s="41"/>
      <c r="L237" s="45"/>
      <c r="M237" s="235"/>
      <c r="N237" s="236"/>
      <c r="O237" s="92"/>
      <c r="P237" s="92"/>
      <c r="Q237" s="92"/>
      <c r="R237" s="92"/>
      <c r="S237" s="92"/>
      <c r="T237" s="93"/>
      <c r="U237" s="39"/>
      <c r="V237" s="39"/>
      <c r="W237" s="39"/>
      <c r="X237" s="39"/>
      <c r="Y237" s="39"/>
      <c r="Z237" s="39"/>
      <c r="AA237" s="39"/>
      <c r="AB237" s="39"/>
      <c r="AC237" s="39"/>
      <c r="AD237" s="39"/>
      <c r="AE237" s="39"/>
      <c r="AT237" s="18" t="s">
        <v>178</v>
      </c>
      <c r="AU237" s="18" t="s">
        <v>86</v>
      </c>
    </row>
    <row r="238" s="2" customFormat="1" ht="16.5" customHeight="1">
      <c r="A238" s="39"/>
      <c r="B238" s="40"/>
      <c r="C238" s="219" t="s">
        <v>536</v>
      </c>
      <c r="D238" s="219" t="s">
        <v>171</v>
      </c>
      <c r="E238" s="220" t="s">
        <v>2884</v>
      </c>
      <c r="F238" s="221" t="s">
        <v>2885</v>
      </c>
      <c r="G238" s="222" t="s">
        <v>251</v>
      </c>
      <c r="H238" s="223">
        <v>6</v>
      </c>
      <c r="I238" s="224"/>
      <c r="J238" s="225">
        <f>ROUND(I238*H238,2)</f>
        <v>0</v>
      </c>
      <c r="K238" s="221" t="s">
        <v>1</v>
      </c>
      <c r="L238" s="45"/>
      <c r="M238" s="226" t="s">
        <v>1</v>
      </c>
      <c r="N238" s="227" t="s">
        <v>41</v>
      </c>
      <c r="O238" s="92"/>
      <c r="P238" s="228">
        <f>O238*H238</f>
        <v>0</v>
      </c>
      <c r="Q238" s="228">
        <v>0</v>
      </c>
      <c r="R238" s="228">
        <f>Q238*H238</f>
        <v>0</v>
      </c>
      <c r="S238" s="228">
        <v>0</v>
      </c>
      <c r="T238" s="229">
        <f>S238*H238</f>
        <v>0</v>
      </c>
      <c r="U238" s="39"/>
      <c r="V238" s="39"/>
      <c r="W238" s="39"/>
      <c r="X238" s="39"/>
      <c r="Y238" s="39"/>
      <c r="Z238" s="39"/>
      <c r="AA238" s="39"/>
      <c r="AB238" s="39"/>
      <c r="AC238" s="39"/>
      <c r="AD238" s="39"/>
      <c r="AE238" s="39"/>
      <c r="AR238" s="230" t="s">
        <v>176</v>
      </c>
      <c r="AT238" s="230" t="s">
        <v>171</v>
      </c>
      <c r="AU238" s="230" t="s">
        <v>86</v>
      </c>
      <c r="AY238" s="18" t="s">
        <v>168</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176</v>
      </c>
      <c r="BM238" s="230" t="s">
        <v>878</v>
      </c>
    </row>
    <row r="239" s="2" customFormat="1">
      <c r="A239" s="39"/>
      <c r="B239" s="40"/>
      <c r="C239" s="41"/>
      <c r="D239" s="232" t="s">
        <v>178</v>
      </c>
      <c r="E239" s="41"/>
      <c r="F239" s="233" t="s">
        <v>2885</v>
      </c>
      <c r="G239" s="41"/>
      <c r="H239" s="41"/>
      <c r="I239" s="234"/>
      <c r="J239" s="41"/>
      <c r="K239" s="41"/>
      <c r="L239" s="45"/>
      <c r="M239" s="235"/>
      <c r="N239" s="236"/>
      <c r="O239" s="92"/>
      <c r="P239" s="92"/>
      <c r="Q239" s="92"/>
      <c r="R239" s="92"/>
      <c r="S239" s="92"/>
      <c r="T239" s="93"/>
      <c r="U239" s="39"/>
      <c r="V239" s="39"/>
      <c r="W239" s="39"/>
      <c r="X239" s="39"/>
      <c r="Y239" s="39"/>
      <c r="Z239" s="39"/>
      <c r="AA239" s="39"/>
      <c r="AB239" s="39"/>
      <c r="AC239" s="39"/>
      <c r="AD239" s="39"/>
      <c r="AE239" s="39"/>
      <c r="AT239" s="18" t="s">
        <v>178</v>
      </c>
      <c r="AU239" s="18" t="s">
        <v>86</v>
      </c>
    </row>
    <row r="240" s="2" customFormat="1" ht="21.75" customHeight="1">
      <c r="A240" s="39"/>
      <c r="B240" s="40"/>
      <c r="C240" s="219" t="s">
        <v>541</v>
      </c>
      <c r="D240" s="219" t="s">
        <v>171</v>
      </c>
      <c r="E240" s="220" t="s">
        <v>2886</v>
      </c>
      <c r="F240" s="221" t="s">
        <v>2887</v>
      </c>
      <c r="G240" s="222" t="s">
        <v>251</v>
      </c>
      <c r="H240" s="223">
        <v>12</v>
      </c>
      <c r="I240" s="224"/>
      <c r="J240" s="225">
        <f>ROUND(I240*H240,2)</f>
        <v>0</v>
      </c>
      <c r="K240" s="221" t="s">
        <v>1</v>
      </c>
      <c r="L240" s="45"/>
      <c r="M240" s="226" t="s">
        <v>1</v>
      </c>
      <c r="N240" s="227" t="s">
        <v>41</v>
      </c>
      <c r="O240" s="92"/>
      <c r="P240" s="228">
        <f>O240*H240</f>
        <v>0</v>
      </c>
      <c r="Q240" s="228">
        <v>0</v>
      </c>
      <c r="R240" s="228">
        <f>Q240*H240</f>
        <v>0</v>
      </c>
      <c r="S240" s="228">
        <v>0</v>
      </c>
      <c r="T240" s="229">
        <f>S240*H240</f>
        <v>0</v>
      </c>
      <c r="U240" s="39"/>
      <c r="V240" s="39"/>
      <c r="W240" s="39"/>
      <c r="X240" s="39"/>
      <c r="Y240" s="39"/>
      <c r="Z240" s="39"/>
      <c r="AA240" s="39"/>
      <c r="AB240" s="39"/>
      <c r="AC240" s="39"/>
      <c r="AD240" s="39"/>
      <c r="AE240" s="39"/>
      <c r="AR240" s="230" t="s">
        <v>176</v>
      </c>
      <c r="AT240" s="230" t="s">
        <v>171</v>
      </c>
      <c r="AU240" s="230" t="s">
        <v>86</v>
      </c>
      <c r="AY240" s="18" t="s">
        <v>168</v>
      </c>
      <c r="BE240" s="231">
        <f>IF(N240="základní",J240,0)</f>
        <v>0</v>
      </c>
      <c r="BF240" s="231">
        <f>IF(N240="snížená",J240,0)</f>
        <v>0</v>
      </c>
      <c r="BG240" s="231">
        <f>IF(N240="zákl. přenesená",J240,0)</f>
        <v>0</v>
      </c>
      <c r="BH240" s="231">
        <f>IF(N240="sníž. přenesená",J240,0)</f>
        <v>0</v>
      </c>
      <c r="BI240" s="231">
        <f>IF(N240="nulová",J240,0)</f>
        <v>0</v>
      </c>
      <c r="BJ240" s="18" t="s">
        <v>84</v>
      </c>
      <c r="BK240" s="231">
        <f>ROUND(I240*H240,2)</f>
        <v>0</v>
      </c>
      <c r="BL240" s="18" t="s">
        <v>176</v>
      </c>
      <c r="BM240" s="230" t="s">
        <v>892</v>
      </c>
    </row>
    <row r="241" s="2" customFormat="1">
      <c r="A241" s="39"/>
      <c r="B241" s="40"/>
      <c r="C241" s="41"/>
      <c r="D241" s="232" t="s">
        <v>178</v>
      </c>
      <c r="E241" s="41"/>
      <c r="F241" s="233" t="s">
        <v>2887</v>
      </c>
      <c r="G241" s="41"/>
      <c r="H241" s="41"/>
      <c r="I241" s="234"/>
      <c r="J241" s="41"/>
      <c r="K241" s="41"/>
      <c r="L241" s="45"/>
      <c r="M241" s="235"/>
      <c r="N241" s="236"/>
      <c r="O241" s="92"/>
      <c r="P241" s="92"/>
      <c r="Q241" s="92"/>
      <c r="R241" s="92"/>
      <c r="S241" s="92"/>
      <c r="T241" s="93"/>
      <c r="U241" s="39"/>
      <c r="V241" s="39"/>
      <c r="W241" s="39"/>
      <c r="X241" s="39"/>
      <c r="Y241" s="39"/>
      <c r="Z241" s="39"/>
      <c r="AA241" s="39"/>
      <c r="AB241" s="39"/>
      <c r="AC241" s="39"/>
      <c r="AD241" s="39"/>
      <c r="AE241" s="39"/>
      <c r="AT241" s="18" t="s">
        <v>178</v>
      </c>
      <c r="AU241" s="18" t="s">
        <v>86</v>
      </c>
    </row>
    <row r="242" s="2" customFormat="1">
      <c r="A242" s="39"/>
      <c r="B242" s="40"/>
      <c r="C242" s="41"/>
      <c r="D242" s="232" t="s">
        <v>306</v>
      </c>
      <c r="E242" s="41"/>
      <c r="F242" s="269" t="s">
        <v>2888</v>
      </c>
      <c r="G242" s="41"/>
      <c r="H242" s="41"/>
      <c r="I242" s="234"/>
      <c r="J242" s="41"/>
      <c r="K242" s="41"/>
      <c r="L242" s="45"/>
      <c r="M242" s="235"/>
      <c r="N242" s="236"/>
      <c r="O242" s="92"/>
      <c r="P242" s="92"/>
      <c r="Q242" s="92"/>
      <c r="R242" s="92"/>
      <c r="S242" s="92"/>
      <c r="T242" s="93"/>
      <c r="U242" s="39"/>
      <c r="V242" s="39"/>
      <c r="W242" s="39"/>
      <c r="X242" s="39"/>
      <c r="Y242" s="39"/>
      <c r="Z242" s="39"/>
      <c r="AA242" s="39"/>
      <c r="AB242" s="39"/>
      <c r="AC242" s="39"/>
      <c r="AD242" s="39"/>
      <c r="AE242" s="39"/>
      <c r="AT242" s="18" t="s">
        <v>306</v>
      </c>
      <c r="AU242" s="18" t="s">
        <v>86</v>
      </c>
    </row>
    <row r="243" s="2" customFormat="1" ht="16.5" customHeight="1">
      <c r="A243" s="39"/>
      <c r="B243" s="40"/>
      <c r="C243" s="219" t="s">
        <v>546</v>
      </c>
      <c r="D243" s="219" t="s">
        <v>171</v>
      </c>
      <c r="E243" s="220" t="s">
        <v>2889</v>
      </c>
      <c r="F243" s="221" t="s">
        <v>2890</v>
      </c>
      <c r="G243" s="222" t="s">
        <v>251</v>
      </c>
      <c r="H243" s="223">
        <v>4</v>
      </c>
      <c r="I243" s="224"/>
      <c r="J243" s="225">
        <f>ROUND(I243*H243,2)</f>
        <v>0</v>
      </c>
      <c r="K243" s="221" t="s">
        <v>1</v>
      </c>
      <c r="L243" s="45"/>
      <c r="M243" s="226" t="s">
        <v>1</v>
      </c>
      <c r="N243" s="227" t="s">
        <v>41</v>
      </c>
      <c r="O243" s="92"/>
      <c r="P243" s="228">
        <f>O243*H243</f>
        <v>0</v>
      </c>
      <c r="Q243" s="228">
        <v>0</v>
      </c>
      <c r="R243" s="228">
        <f>Q243*H243</f>
        <v>0</v>
      </c>
      <c r="S243" s="228">
        <v>0</v>
      </c>
      <c r="T243" s="229">
        <f>S243*H243</f>
        <v>0</v>
      </c>
      <c r="U243" s="39"/>
      <c r="V243" s="39"/>
      <c r="W243" s="39"/>
      <c r="X243" s="39"/>
      <c r="Y243" s="39"/>
      <c r="Z243" s="39"/>
      <c r="AA243" s="39"/>
      <c r="AB243" s="39"/>
      <c r="AC243" s="39"/>
      <c r="AD243" s="39"/>
      <c r="AE243" s="39"/>
      <c r="AR243" s="230" t="s">
        <v>176</v>
      </c>
      <c r="AT243" s="230" t="s">
        <v>171</v>
      </c>
      <c r="AU243" s="230" t="s">
        <v>86</v>
      </c>
      <c r="AY243" s="18" t="s">
        <v>168</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176</v>
      </c>
      <c r="BM243" s="230" t="s">
        <v>911</v>
      </c>
    </row>
    <row r="244" s="2" customFormat="1">
      <c r="A244" s="39"/>
      <c r="B244" s="40"/>
      <c r="C244" s="41"/>
      <c r="D244" s="232" t="s">
        <v>178</v>
      </c>
      <c r="E244" s="41"/>
      <c r="F244" s="233" t="s">
        <v>2890</v>
      </c>
      <c r="G244" s="41"/>
      <c r="H244" s="41"/>
      <c r="I244" s="234"/>
      <c r="J244" s="41"/>
      <c r="K244" s="41"/>
      <c r="L244" s="45"/>
      <c r="M244" s="235"/>
      <c r="N244" s="236"/>
      <c r="O244" s="92"/>
      <c r="P244" s="92"/>
      <c r="Q244" s="92"/>
      <c r="R244" s="92"/>
      <c r="S244" s="92"/>
      <c r="T244" s="93"/>
      <c r="U244" s="39"/>
      <c r="V244" s="39"/>
      <c r="W244" s="39"/>
      <c r="X244" s="39"/>
      <c r="Y244" s="39"/>
      <c r="Z244" s="39"/>
      <c r="AA244" s="39"/>
      <c r="AB244" s="39"/>
      <c r="AC244" s="39"/>
      <c r="AD244" s="39"/>
      <c r="AE244" s="39"/>
      <c r="AT244" s="18" t="s">
        <v>178</v>
      </c>
      <c r="AU244" s="18" t="s">
        <v>86</v>
      </c>
    </row>
    <row r="245" s="2" customFormat="1" ht="16.5" customHeight="1">
      <c r="A245" s="39"/>
      <c r="B245" s="40"/>
      <c r="C245" s="219" t="s">
        <v>552</v>
      </c>
      <c r="D245" s="219" t="s">
        <v>171</v>
      </c>
      <c r="E245" s="220" t="s">
        <v>2891</v>
      </c>
      <c r="F245" s="221" t="s">
        <v>2892</v>
      </c>
      <c r="G245" s="222" t="s">
        <v>251</v>
      </c>
      <c r="H245" s="223">
        <v>1</v>
      </c>
      <c r="I245" s="224"/>
      <c r="J245" s="225">
        <f>ROUND(I245*H245,2)</f>
        <v>0</v>
      </c>
      <c r="K245" s="221" t="s">
        <v>1</v>
      </c>
      <c r="L245" s="45"/>
      <c r="M245" s="226" t="s">
        <v>1</v>
      </c>
      <c r="N245" s="227" t="s">
        <v>41</v>
      </c>
      <c r="O245" s="92"/>
      <c r="P245" s="228">
        <f>O245*H245</f>
        <v>0</v>
      </c>
      <c r="Q245" s="228">
        <v>0</v>
      </c>
      <c r="R245" s="228">
        <f>Q245*H245</f>
        <v>0</v>
      </c>
      <c r="S245" s="228">
        <v>0</v>
      </c>
      <c r="T245" s="229">
        <f>S245*H245</f>
        <v>0</v>
      </c>
      <c r="U245" s="39"/>
      <c r="V245" s="39"/>
      <c r="W245" s="39"/>
      <c r="X245" s="39"/>
      <c r="Y245" s="39"/>
      <c r="Z245" s="39"/>
      <c r="AA245" s="39"/>
      <c r="AB245" s="39"/>
      <c r="AC245" s="39"/>
      <c r="AD245" s="39"/>
      <c r="AE245" s="39"/>
      <c r="AR245" s="230" t="s">
        <v>176</v>
      </c>
      <c r="AT245" s="230" t="s">
        <v>171</v>
      </c>
      <c r="AU245" s="230" t="s">
        <v>86</v>
      </c>
      <c r="AY245" s="18" t="s">
        <v>168</v>
      </c>
      <c r="BE245" s="231">
        <f>IF(N245="základní",J245,0)</f>
        <v>0</v>
      </c>
      <c r="BF245" s="231">
        <f>IF(N245="snížená",J245,0)</f>
        <v>0</v>
      </c>
      <c r="BG245" s="231">
        <f>IF(N245="zákl. přenesená",J245,0)</f>
        <v>0</v>
      </c>
      <c r="BH245" s="231">
        <f>IF(N245="sníž. přenesená",J245,0)</f>
        <v>0</v>
      </c>
      <c r="BI245" s="231">
        <f>IF(N245="nulová",J245,0)</f>
        <v>0</v>
      </c>
      <c r="BJ245" s="18" t="s">
        <v>84</v>
      </c>
      <c r="BK245" s="231">
        <f>ROUND(I245*H245,2)</f>
        <v>0</v>
      </c>
      <c r="BL245" s="18" t="s">
        <v>176</v>
      </c>
      <c r="BM245" s="230" t="s">
        <v>923</v>
      </c>
    </row>
    <row r="246" s="2" customFormat="1">
      <c r="A246" s="39"/>
      <c r="B246" s="40"/>
      <c r="C246" s="41"/>
      <c r="D246" s="232" t="s">
        <v>178</v>
      </c>
      <c r="E246" s="41"/>
      <c r="F246" s="233" t="s">
        <v>2892</v>
      </c>
      <c r="G246" s="41"/>
      <c r="H246" s="41"/>
      <c r="I246" s="234"/>
      <c r="J246" s="41"/>
      <c r="K246" s="41"/>
      <c r="L246" s="45"/>
      <c r="M246" s="235"/>
      <c r="N246" s="236"/>
      <c r="O246" s="92"/>
      <c r="P246" s="92"/>
      <c r="Q246" s="92"/>
      <c r="R246" s="92"/>
      <c r="S246" s="92"/>
      <c r="T246" s="93"/>
      <c r="U246" s="39"/>
      <c r="V246" s="39"/>
      <c r="W246" s="39"/>
      <c r="X246" s="39"/>
      <c r="Y246" s="39"/>
      <c r="Z246" s="39"/>
      <c r="AA246" s="39"/>
      <c r="AB246" s="39"/>
      <c r="AC246" s="39"/>
      <c r="AD246" s="39"/>
      <c r="AE246" s="39"/>
      <c r="AT246" s="18" t="s">
        <v>178</v>
      </c>
      <c r="AU246" s="18" t="s">
        <v>86</v>
      </c>
    </row>
    <row r="247" s="2" customFormat="1" ht="16.5" customHeight="1">
      <c r="A247" s="39"/>
      <c r="B247" s="40"/>
      <c r="C247" s="219" t="s">
        <v>557</v>
      </c>
      <c r="D247" s="219" t="s">
        <v>171</v>
      </c>
      <c r="E247" s="220" t="s">
        <v>2893</v>
      </c>
      <c r="F247" s="221" t="s">
        <v>2894</v>
      </c>
      <c r="G247" s="222" t="s">
        <v>251</v>
      </c>
      <c r="H247" s="223">
        <v>1</v>
      </c>
      <c r="I247" s="224"/>
      <c r="J247" s="225">
        <f>ROUND(I247*H247,2)</f>
        <v>0</v>
      </c>
      <c r="K247" s="221" t="s">
        <v>1</v>
      </c>
      <c r="L247" s="45"/>
      <c r="M247" s="226" t="s">
        <v>1</v>
      </c>
      <c r="N247" s="227" t="s">
        <v>41</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176</v>
      </c>
      <c r="AT247" s="230" t="s">
        <v>171</v>
      </c>
      <c r="AU247" s="230" t="s">
        <v>86</v>
      </c>
      <c r="AY247" s="18" t="s">
        <v>168</v>
      </c>
      <c r="BE247" s="231">
        <f>IF(N247="základní",J247,0)</f>
        <v>0</v>
      </c>
      <c r="BF247" s="231">
        <f>IF(N247="snížená",J247,0)</f>
        <v>0</v>
      </c>
      <c r="BG247" s="231">
        <f>IF(N247="zákl. přenesená",J247,0)</f>
        <v>0</v>
      </c>
      <c r="BH247" s="231">
        <f>IF(N247="sníž. přenesená",J247,0)</f>
        <v>0</v>
      </c>
      <c r="BI247" s="231">
        <f>IF(N247="nulová",J247,0)</f>
        <v>0</v>
      </c>
      <c r="BJ247" s="18" t="s">
        <v>84</v>
      </c>
      <c r="BK247" s="231">
        <f>ROUND(I247*H247,2)</f>
        <v>0</v>
      </c>
      <c r="BL247" s="18" t="s">
        <v>176</v>
      </c>
      <c r="BM247" s="230" t="s">
        <v>945</v>
      </c>
    </row>
    <row r="248" s="2" customFormat="1">
      <c r="A248" s="39"/>
      <c r="B248" s="40"/>
      <c r="C248" s="41"/>
      <c r="D248" s="232" t="s">
        <v>178</v>
      </c>
      <c r="E248" s="41"/>
      <c r="F248" s="233" t="s">
        <v>2894</v>
      </c>
      <c r="G248" s="41"/>
      <c r="H248" s="41"/>
      <c r="I248" s="234"/>
      <c r="J248" s="41"/>
      <c r="K248" s="41"/>
      <c r="L248" s="45"/>
      <c r="M248" s="235"/>
      <c r="N248" s="236"/>
      <c r="O248" s="92"/>
      <c r="P248" s="92"/>
      <c r="Q248" s="92"/>
      <c r="R248" s="92"/>
      <c r="S248" s="92"/>
      <c r="T248" s="93"/>
      <c r="U248" s="39"/>
      <c r="V248" s="39"/>
      <c r="W248" s="39"/>
      <c r="X248" s="39"/>
      <c r="Y248" s="39"/>
      <c r="Z248" s="39"/>
      <c r="AA248" s="39"/>
      <c r="AB248" s="39"/>
      <c r="AC248" s="39"/>
      <c r="AD248" s="39"/>
      <c r="AE248" s="39"/>
      <c r="AT248" s="18" t="s">
        <v>178</v>
      </c>
      <c r="AU248" s="18" t="s">
        <v>86</v>
      </c>
    </row>
    <row r="249" s="2" customFormat="1" ht="21.75" customHeight="1">
      <c r="A249" s="39"/>
      <c r="B249" s="40"/>
      <c r="C249" s="219" t="s">
        <v>568</v>
      </c>
      <c r="D249" s="219" t="s">
        <v>171</v>
      </c>
      <c r="E249" s="220" t="s">
        <v>2895</v>
      </c>
      <c r="F249" s="221" t="s">
        <v>2896</v>
      </c>
      <c r="G249" s="222" t="s">
        <v>251</v>
      </c>
      <c r="H249" s="223">
        <v>7</v>
      </c>
      <c r="I249" s="224"/>
      <c r="J249" s="225">
        <f>ROUND(I249*H249,2)</f>
        <v>0</v>
      </c>
      <c r="K249" s="221" t="s">
        <v>1</v>
      </c>
      <c r="L249" s="45"/>
      <c r="M249" s="226" t="s">
        <v>1</v>
      </c>
      <c r="N249" s="227" t="s">
        <v>41</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176</v>
      </c>
      <c r="AT249" s="230" t="s">
        <v>171</v>
      </c>
      <c r="AU249" s="230" t="s">
        <v>86</v>
      </c>
      <c r="AY249" s="18" t="s">
        <v>168</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176</v>
      </c>
      <c r="BM249" s="230" t="s">
        <v>954</v>
      </c>
    </row>
    <row r="250" s="2" customFormat="1">
      <c r="A250" s="39"/>
      <c r="B250" s="40"/>
      <c r="C250" s="41"/>
      <c r="D250" s="232" t="s">
        <v>178</v>
      </c>
      <c r="E250" s="41"/>
      <c r="F250" s="233" t="s">
        <v>2896</v>
      </c>
      <c r="G250" s="41"/>
      <c r="H250" s="41"/>
      <c r="I250" s="234"/>
      <c r="J250" s="41"/>
      <c r="K250" s="41"/>
      <c r="L250" s="45"/>
      <c r="M250" s="235"/>
      <c r="N250" s="236"/>
      <c r="O250" s="92"/>
      <c r="P250" s="92"/>
      <c r="Q250" s="92"/>
      <c r="R250" s="92"/>
      <c r="S250" s="92"/>
      <c r="T250" s="93"/>
      <c r="U250" s="39"/>
      <c r="V250" s="39"/>
      <c r="W250" s="39"/>
      <c r="X250" s="39"/>
      <c r="Y250" s="39"/>
      <c r="Z250" s="39"/>
      <c r="AA250" s="39"/>
      <c r="AB250" s="39"/>
      <c r="AC250" s="39"/>
      <c r="AD250" s="39"/>
      <c r="AE250" s="39"/>
      <c r="AT250" s="18" t="s">
        <v>178</v>
      </c>
      <c r="AU250" s="18" t="s">
        <v>86</v>
      </c>
    </row>
    <row r="251" s="2" customFormat="1" ht="21.75" customHeight="1">
      <c r="A251" s="39"/>
      <c r="B251" s="40"/>
      <c r="C251" s="219" t="s">
        <v>577</v>
      </c>
      <c r="D251" s="219" t="s">
        <v>171</v>
      </c>
      <c r="E251" s="220" t="s">
        <v>2897</v>
      </c>
      <c r="F251" s="221" t="s">
        <v>2898</v>
      </c>
      <c r="G251" s="222" t="s">
        <v>251</v>
      </c>
      <c r="H251" s="223">
        <v>1</v>
      </c>
      <c r="I251" s="224"/>
      <c r="J251" s="225">
        <f>ROUND(I251*H251,2)</f>
        <v>0</v>
      </c>
      <c r="K251" s="221" t="s">
        <v>1</v>
      </c>
      <c r="L251" s="45"/>
      <c r="M251" s="226" t="s">
        <v>1</v>
      </c>
      <c r="N251" s="227" t="s">
        <v>41</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176</v>
      </c>
      <c r="AT251" s="230" t="s">
        <v>171</v>
      </c>
      <c r="AU251" s="230" t="s">
        <v>86</v>
      </c>
      <c r="AY251" s="18" t="s">
        <v>168</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176</v>
      </c>
      <c r="BM251" s="230" t="s">
        <v>963</v>
      </c>
    </row>
    <row r="252" s="2" customFormat="1">
      <c r="A252" s="39"/>
      <c r="B252" s="40"/>
      <c r="C252" s="41"/>
      <c r="D252" s="232" t="s">
        <v>178</v>
      </c>
      <c r="E252" s="41"/>
      <c r="F252" s="233" t="s">
        <v>2898</v>
      </c>
      <c r="G252" s="41"/>
      <c r="H252" s="41"/>
      <c r="I252" s="234"/>
      <c r="J252" s="41"/>
      <c r="K252" s="41"/>
      <c r="L252" s="45"/>
      <c r="M252" s="235"/>
      <c r="N252" s="236"/>
      <c r="O252" s="92"/>
      <c r="P252" s="92"/>
      <c r="Q252" s="92"/>
      <c r="R252" s="92"/>
      <c r="S252" s="92"/>
      <c r="T252" s="93"/>
      <c r="U252" s="39"/>
      <c r="V252" s="39"/>
      <c r="W252" s="39"/>
      <c r="X252" s="39"/>
      <c r="Y252" s="39"/>
      <c r="Z252" s="39"/>
      <c r="AA252" s="39"/>
      <c r="AB252" s="39"/>
      <c r="AC252" s="39"/>
      <c r="AD252" s="39"/>
      <c r="AE252" s="39"/>
      <c r="AT252" s="18" t="s">
        <v>178</v>
      </c>
      <c r="AU252" s="18" t="s">
        <v>86</v>
      </c>
    </row>
    <row r="253" s="2" customFormat="1">
      <c r="A253" s="39"/>
      <c r="B253" s="40"/>
      <c r="C253" s="41"/>
      <c r="D253" s="232" t="s">
        <v>306</v>
      </c>
      <c r="E253" s="41"/>
      <c r="F253" s="269" t="s">
        <v>2899</v>
      </c>
      <c r="G253" s="41"/>
      <c r="H253" s="41"/>
      <c r="I253" s="234"/>
      <c r="J253" s="41"/>
      <c r="K253" s="41"/>
      <c r="L253" s="45"/>
      <c r="M253" s="235"/>
      <c r="N253" s="236"/>
      <c r="O253" s="92"/>
      <c r="P253" s="92"/>
      <c r="Q253" s="92"/>
      <c r="R253" s="92"/>
      <c r="S253" s="92"/>
      <c r="T253" s="93"/>
      <c r="U253" s="39"/>
      <c r="V253" s="39"/>
      <c r="W253" s="39"/>
      <c r="X253" s="39"/>
      <c r="Y253" s="39"/>
      <c r="Z253" s="39"/>
      <c r="AA253" s="39"/>
      <c r="AB253" s="39"/>
      <c r="AC253" s="39"/>
      <c r="AD253" s="39"/>
      <c r="AE253" s="39"/>
      <c r="AT253" s="18" t="s">
        <v>306</v>
      </c>
      <c r="AU253" s="18" t="s">
        <v>86</v>
      </c>
    </row>
    <row r="254" s="2" customFormat="1" ht="16.5" customHeight="1">
      <c r="A254" s="39"/>
      <c r="B254" s="40"/>
      <c r="C254" s="219" t="s">
        <v>587</v>
      </c>
      <c r="D254" s="219" t="s">
        <v>171</v>
      </c>
      <c r="E254" s="220" t="s">
        <v>2900</v>
      </c>
      <c r="F254" s="221" t="s">
        <v>2901</v>
      </c>
      <c r="G254" s="222" t="s">
        <v>251</v>
      </c>
      <c r="H254" s="223">
        <v>2</v>
      </c>
      <c r="I254" s="224"/>
      <c r="J254" s="225">
        <f>ROUND(I254*H254,2)</f>
        <v>0</v>
      </c>
      <c r="K254" s="221" t="s">
        <v>1</v>
      </c>
      <c r="L254" s="45"/>
      <c r="M254" s="226" t="s">
        <v>1</v>
      </c>
      <c r="N254" s="227" t="s">
        <v>41</v>
      </c>
      <c r="O254" s="92"/>
      <c r="P254" s="228">
        <f>O254*H254</f>
        <v>0</v>
      </c>
      <c r="Q254" s="228">
        <v>0</v>
      </c>
      <c r="R254" s="228">
        <f>Q254*H254</f>
        <v>0</v>
      </c>
      <c r="S254" s="228">
        <v>0</v>
      </c>
      <c r="T254" s="229">
        <f>S254*H254</f>
        <v>0</v>
      </c>
      <c r="U254" s="39"/>
      <c r="V254" s="39"/>
      <c r="W254" s="39"/>
      <c r="X254" s="39"/>
      <c r="Y254" s="39"/>
      <c r="Z254" s="39"/>
      <c r="AA254" s="39"/>
      <c r="AB254" s="39"/>
      <c r="AC254" s="39"/>
      <c r="AD254" s="39"/>
      <c r="AE254" s="39"/>
      <c r="AR254" s="230" t="s">
        <v>176</v>
      </c>
      <c r="AT254" s="230" t="s">
        <v>171</v>
      </c>
      <c r="AU254" s="230" t="s">
        <v>86</v>
      </c>
      <c r="AY254" s="18" t="s">
        <v>168</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176</v>
      </c>
      <c r="BM254" s="230" t="s">
        <v>975</v>
      </c>
    </row>
    <row r="255" s="2" customFormat="1">
      <c r="A255" s="39"/>
      <c r="B255" s="40"/>
      <c r="C255" s="41"/>
      <c r="D255" s="232" t="s">
        <v>178</v>
      </c>
      <c r="E255" s="41"/>
      <c r="F255" s="233" t="s">
        <v>2901</v>
      </c>
      <c r="G255" s="41"/>
      <c r="H255" s="41"/>
      <c r="I255" s="234"/>
      <c r="J255" s="41"/>
      <c r="K255" s="41"/>
      <c r="L255" s="45"/>
      <c r="M255" s="235"/>
      <c r="N255" s="236"/>
      <c r="O255" s="92"/>
      <c r="P255" s="92"/>
      <c r="Q255" s="92"/>
      <c r="R255" s="92"/>
      <c r="S255" s="92"/>
      <c r="T255" s="93"/>
      <c r="U255" s="39"/>
      <c r="V255" s="39"/>
      <c r="W255" s="39"/>
      <c r="X255" s="39"/>
      <c r="Y255" s="39"/>
      <c r="Z255" s="39"/>
      <c r="AA255" s="39"/>
      <c r="AB255" s="39"/>
      <c r="AC255" s="39"/>
      <c r="AD255" s="39"/>
      <c r="AE255" s="39"/>
      <c r="AT255" s="18" t="s">
        <v>178</v>
      </c>
      <c r="AU255" s="18" t="s">
        <v>86</v>
      </c>
    </row>
    <row r="256" s="12" customFormat="1" ht="25.92" customHeight="1">
      <c r="A256" s="12"/>
      <c r="B256" s="203"/>
      <c r="C256" s="204"/>
      <c r="D256" s="205" t="s">
        <v>75</v>
      </c>
      <c r="E256" s="206" t="s">
        <v>2902</v>
      </c>
      <c r="F256" s="206" t="s">
        <v>2617</v>
      </c>
      <c r="G256" s="204"/>
      <c r="H256" s="204"/>
      <c r="I256" s="207"/>
      <c r="J256" s="208">
        <f>BK256</f>
        <v>0</v>
      </c>
      <c r="K256" s="204"/>
      <c r="L256" s="209"/>
      <c r="M256" s="210"/>
      <c r="N256" s="211"/>
      <c r="O256" s="211"/>
      <c r="P256" s="212">
        <f>SUM(P257:P271)</f>
        <v>0</v>
      </c>
      <c r="Q256" s="211"/>
      <c r="R256" s="212">
        <f>SUM(R257:R271)</f>
        <v>0</v>
      </c>
      <c r="S256" s="211"/>
      <c r="T256" s="213">
        <f>SUM(T257:T271)</f>
        <v>0</v>
      </c>
      <c r="U256" s="12"/>
      <c r="V256" s="12"/>
      <c r="W256" s="12"/>
      <c r="X256" s="12"/>
      <c r="Y256" s="12"/>
      <c r="Z256" s="12"/>
      <c r="AA256" s="12"/>
      <c r="AB256" s="12"/>
      <c r="AC256" s="12"/>
      <c r="AD256" s="12"/>
      <c r="AE256" s="12"/>
      <c r="AR256" s="214" t="s">
        <v>84</v>
      </c>
      <c r="AT256" s="215" t="s">
        <v>75</v>
      </c>
      <c r="AU256" s="215" t="s">
        <v>76</v>
      </c>
      <c r="AY256" s="214" t="s">
        <v>168</v>
      </c>
      <c r="BK256" s="216">
        <f>SUM(BK257:BK271)</f>
        <v>0</v>
      </c>
    </row>
    <row r="257" s="2" customFormat="1" ht="21.75" customHeight="1">
      <c r="A257" s="39"/>
      <c r="B257" s="40"/>
      <c r="C257" s="219" t="s">
        <v>593</v>
      </c>
      <c r="D257" s="219" t="s">
        <v>171</v>
      </c>
      <c r="E257" s="220" t="s">
        <v>2903</v>
      </c>
      <c r="F257" s="221" t="s">
        <v>2904</v>
      </c>
      <c r="G257" s="222" t="s">
        <v>213</v>
      </c>
      <c r="H257" s="223">
        <v>164</v>
      </c>
      <c r="I257" s="224"/>
      <c r="J257" s="225">
        <f>ROUND(I257*H257,2)</f>
        <v>0</v>
      </c>
      <c r="K257" s="221" t="s">
        <v>1</v>
      </c>
      <c r="L257" s="45"/>
      <c r="M257" s="226" t="s">
        <v>1</v>
      </c>
      <c r="N257" s="227" t="s">
        <v>41</v>
      </c>
      <c r="O257" s="92"/>
      <c r="P257" s="228">
        <f>O257*H257</f>
        <v>0</v>
      </c>
      <c r="Q257" s="228">
        <v>0</v>
      </c>
      <c r="R257" s="228">
        <f>Q257*H257</f>
        <v>0</v>
      </c>
      <c r="S257" s="228">
        <v>0</v>
      </c>
      <c r="T257" s="229">
        <f>S257*H257</f>
        <v>0</v>
      </c>
      <c r="U257" s="39"/>
      <c r="V257" s="39"/>
      <c r="W257" s="39"/>
      <c r="X257" s="39"/>
      <c r="Y257" s="39"/>
      <c r="Z257" s="39"/>
      <c r="AA257" s="39"/>
      <c r="AB257" s="39"/>
      <c r="AC257" s="39"/>
      <c r="AD257" s="39"/>
      <c r="AE257" s="39"/>
      <c r="AR257" s="230" t="s">
        <v>176</v>
      </c>
      <c r="AT257" s="230" t="s">
        <v>171</v>
      </c>
      <c r="AU257" s="230" t="s">
        <v>84</v>
      </c>
      <c r="AY257" s="18" t="s">
        <v>168</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176</v>
      </c>
      <c r="BM257" s="230" t="s">
        <v>2905</v>
      </c>
    </row>
    <row r="258" s="2" customFormat="1" ht="16.5" customHeight="1">
      <c r="A258" s="39"/>
      <c r="B258" s="40"/>
      <c r="C258" s="219" t="s">
        <v>600</v>
      </c>
      <c r="D258" s="219" t="s">
        <v>171</v>
      </c>
      <c r="E258" s="220" t="s">
        <v>2906</v>
      </c>
      <c r="F258" s="221" t="s">
        <v>2907</v>
      </c>
      <c r="G258" s="222" t="s">
        <v>213</v>
      </c>
      <c r="H258" s="223">
        <v>12</v>
      </c>
      <c r="I258" s="224"/>
      <c r="J258" s="225">
        <f>ROUND(I258*H258,2)</f>
        <v>0</v>
      </c>
      <c r="K258" s="221" t="s">
        <v>1</v>
      </c>
      <c r="L258" s="45"/>
      <c r="M258" s="226" t="s">
        <v>1</v>
      </c>
      <c r="N258" s="227" t="s">
        <v>41</v>
      </c>
      <c r="O258" s="92"/>
      <c r="P258" s="228">
        <f>O258*H258</f>
        <v>0</v>
      </c>
      <c r="Q258" s="228">
        <v>0</v>
      </c>
      <c r="R258" s="228">
        <f>Q258*H258</f>
        <v>0</v>
      </c>
      <c r="S258" s="228">
        <v>0</v>
      </c>
      <c r="T258" s="229">
        <f>S258*H258</f>
        <v>0</v>
      </c>
      <c r="U258" s="39"/>
      <c r="V258" s="39"/>
      <c r="W258" s="39"/>
      <c r="X258" s="39"/>
      <c r="Y258" s="39"/>
      <c r="Z258" s="39"/>
      <c r="AA258" s="39"/>
      <c r="AB258" s="39"/>
      <c r="AC258" s="39"/>
      <c r="AD258" s="39"/>
      <c r="AE258" s="39"/>
      <c r="AR258" s="230" t="s">
        <v>176</v>
      </c>
      <c r="AT258" s="230" t="s">
        <v>171</v>
      </c>
      <c r="AU258" s="230" t="s">
        <v>84</v>
      </c>
      <c r="AY258" s="18" t="s">
        <v>168</v>
      </c>
      <c r="BE258" s="231">
        <f>IF(N258="základní",J258,0)</f>
        <v>0</v>
      </c>
      <c r="BF258" s="231">
        <f>IF(N258="snížená",J258,0)</f>
        <v>0</v>
      </c>
      <c r="BG258" s="231">
        <f>IF(N258="zákl. přenesená",J258,0)</f>
        <v>0</v>
      </c>
      <c r="BH258" s="231">
        <f>IF(N258="sníž. přenesená",J258,0)</f>
        <v>0</v>
      </c>
      <c r="BI258" s="231">
        <f>IF(N258="nulová",J258,0)</f>
        <v>0</v>
      </c>
      <c r="BJ258" s="18" t="s">
        <v>84</v>
      </c>
      <c r="BK258" s="231">
        <f>ROUND(I258*H258,2)</f>
        <v>0</v>
      </c>
      <c r="BL258" s="18" t="s">
        <v>176</v>
      </c>
      <c r="BM258" s="230" t="s">
        <v>2908</v>
      </c>
    </row>
    <row r="259" s="2" customFormat="1" ht="16.5" customHeight="1">
      <c r="A259" s="39"/>
      <c r="B259" s="40"/>
      <c r="C259" s="219" t="s">
        <v>607</v>
      </c>
      <c r="D259" s="219" t="s">
        <v>171</v>
      </c>
      <c r="E259" s="220" t="s">
        <v>2909</v>
      </c>
      <c r="F259" s="221" t="s">
        <v>2910</v>
      </c>
      <c r="G259" s="222" t="s">
        <v>251</v>
      </c>
      <c r="H259" s="223">
        <v>11</v>
      </c>
      <c r="I259" s="224"/>
      <c r="J259" s="225">
        <f>ROUND(I259*H259,2)</f>
        <v>0</v>
      </c>
      <c r="K259" s="221" t="s">
        <v>1</v>
      </c>
      <c r="L259" s="45"/>
      <c r="M259" s="226" t="s">
        <v>1</v>
      </c>
      <c r="N259" s="227" t="s">
        <v>41</v>
      </c>
      <c r="O259" s="92"/>
      <c r="P259" s="228">
        <f>O259*H259</f>
        <v>0</v>
      </c>
      <c r="Q259" s="228">
        <v>0</v>
      </c>
      <c r="R259" s="228">
        <f>Q259*H259</f>
        <v>0</v>
      </c>
      <c r="S259" s="228">
        <v>0</v>
      </c>
      <c r="T259" s="229">
        <f>S259*H259</f>
        <v>0</v>
      </c>
      <c r="U259" s="39"/>
      <c r="V259" s="39"/>
      <c r="W259" s="39"/>
      <c r="X259" s="39"/>
      <c r="Y259" s="39"/>
      <c r="Z259" s="39"/>
      <c r="AA259" s="39"/>
      <c r="AB259" s="39"/>
      <c r="AC259" s="39"/>
      <c r="AD259" s="39"/>
      <c r="AE259" s="39"/>
      <c r="AR259" s="230" t="s">
        <v>176</v>
      </c>
      <c r="AT259" s="230" t="s">
        <v>171</v>
      </c>
      <c r="AU259" s="230" t="s">
        <v>84</v>
      </c>
      <c r="AY259" s="18" t="s">
        <v>168</v>
      </c>
      <c r="BE259" s="231">
        <f>IF(N259="základní",J259,0)</f>
        <v>0</v>
      </c>
      <c r="BF259" s="231">
        <f>IF(N259="snížená",J259,0)</f>
        <v>0</v>
      </c>
      <c r="BG259" s="231">
        <f>IF(N259="zákl. přenesená",J259,0)</f>
        <v>0</v>
      </c>
      <c r="BH259" s="231">
        <f>IF(N259="sníž. přenesená",J259,0)</f>
        <v>0</v>
      </c>
      <c r="BI259" s="231">
        <f>IF(N259="nulová",J259,0)</f>
        <v>0</v>
      </c>
      <c r="BJ259" s="18" t="s">
        <v>84</v>
      </c>
      <c r="BK259" s="231">
        <f>ROUND(I259*H259,2)</f>
        <v>0</v>
      </c>
      <c r="BL259" s="18" t="s">
        <v>176</v>
      </c>
      <c r="BM259" s="230" t="s">
        <v>2911</v>
      </c>
    </row>
    <row r="260" s="2" customFormat="1" ht="16.5" customHeight="1">
      <c r="A260" s="39"/>
      <c r="B260" s="40"/>
      <c r="C260" s="219" t="s">
        <v>613</v>
      </c>
      <c r="D260" s="219" t="s">
        <v>171</v>
      </c>
      <c r="E260" s="220" t="s">
        <v>2912</v>
      </c>
      <c r="F260" s="221" t="s">
        <v>2913</v>
      </c>
      <c r="G260" s="222" t="s">
        <v>251</v>
      </c>
      <c r="H260" s="223">
        <v>6</v>
      </c>
      <c r="I260" s="224"/>
      <c r="J260" s="225">
        <f>ROUND(I260*H260,2)</f>
        <v>0</v>
      </c>
      <c r="K260" s="221" t="s">
        <v>1</v>
      </c>
      <c r="L260" s="45"/>
      <c r="M260" s="226" t="s">
        <v>1</v>
      </c>
      <c r="N260" s="227"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176</v>
      </c>
      <c r="AT260" s="230" t="s">
        <v>171</v>
      </c>
      <c r="AU260" s="230" t="s">
        <v>84</v>
      </c>
      <c r="AY260" s="18" t="s">
        <v>168</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176</v>
      </c>
      <c r="BM260" s="230" t="s">
        <v>2914</v>
      </c>
    </row>
    <row r="261" s="2" customFormat="1" ht="16.5" customHeight="1">
      <c r="A261" s="39"/>
      <c r="B261" s="40"/>
      <c r="C261" s="219" t="s">
        <v>619</v>
      </c>
      <c r="D261" s="219" t="s">
        <v>171</v>
      </c>
      <c r="E261" s="220" t="s">
        <v>2915</v>
      </c>
      <c r="F261" s="221" t="s">
        <v>2916</v>
      </c>
      <c r="G261" s="222" t="s">
        <v>213</v>
      </c>
      <c r="H261" s="223">
        <v>126</v>
      </c>
      <c r="I261" s="224"/>
      <c r="J261" s="225">
        <f>ROUND(I261*H261,2)</f>
        <v>0</v>
      </c>
      <c r="K261" s="221" t="s">
        <v>1</v>
      </c>
      <c r="L261" s="45"/>
      <c r="M261" s="226" t="s">
        <v>1</v>
      </c>
      <c r="N261" s="227" t="s">
        <v>41</v>
      </c>
      <c r="O261" s="92"/>
      <c r="P261" s="228">
        <f>O261*H261</f>
        <v>0</v>
      </c>
      <c r="Q261" s="228">
        <v>0</v>
      </c>
      <c r="R261" s="228">
        <f>Q261*H261</f>
        <v>0</v>
      </c>
      <c r="S261" s="228">
        <v>0</v>
      </c>
      <c r="T261" s="229">
        <f>S261*H261</f>
        <v>0</v>
      </c>
      <c r="U261" s="39"/>
      <c r="V261" s="39"/>
      <c r="W261" s="39"/>
      <c r="X261" s="39"/>
      <c r="Y261" s="39"/>
      <c r="Z261" s="39"/>
      <c r="AA261" s="39"/>
      <c r="AB261" s="39"/>
      <c r="AC261" s="39"/>
      <c r="AD261" s="39"/>
      <c r="AE261" s="39"/>
      <c r="AR261" s="230" t="s">
        <v>176</v>
      </c>
      <c r="AT261" s="230" t="s">
        <v>171</v>
      </c>
      <c r="AU261" s="230" t="s">
        <v>84</v>
      </c>
      <c r="AY261" s="18" t="s">
        <v>168</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176</v>
      </c>
      <c r="BM261" s="230" t="s">
        <v>2917</v>
      </c>
    </row>
    <row r="262" s="2" customFormat="1" ht="16.5" customHeight="1">
      <c r="A262" s="39"/>
      <c r="B262" s="40"/>
      <c r="C262" s="219" t="s">
        <v>624</v>
      </c>
      <c r="D262" s="219" t="s">
        <v>171</v>
      </c>
      <c r="E262" s="220" t="s">
        <v>2918</v>
      </c>
      <c r="F262" s="221" t="s">
        <v>2919</v>
      </c>
      <c r="G262" s="222" t="s">
        <v>213</v>
      </c>
      <c r="H262" s="223">
        <v>6</v>
      </c>
      <c r="I262" s="224"/>
      <c r="J262" s="225">
        <f>ROUND(I262*H262,2)</f>
        <v>0</v>
      </c>
      <c r="K262" s="221" t="s">
        <v>1</v>
      </c>
      <c r="L262" s="45"/>
      <c r="M262" s="226" t="s">
        <v>1</v>
      </c>
      <c r="N262" s="227" t="s">
        <v>41</v>
      </c>
      <c r="O262" s="92"/>
      <c r="P262" s="228">
        <f>O262*H262</f>
        <v>0</v>
      </c>
      <c r="Q262" s="228">
        <v>0</v>
      </c>
      <c r="R262" s="228">
        <f>Q262*H262</f>
        <v>0</v>
      </c>
      <c r="S262" s="228">
        <v>0</v>
      </c>
      <c r="T262" s="229">
        <f>S262*H262</f>
        <v>0</v>
      </c>
      <c r="U262" s="39"/>
      <c r="V262" s="39"/>
      <c r="W262" s="39"/>
      <c r="X262" s="39"/>
      <c r="Y262" s="39"/>
      <c r="Z262" s="39"/>
      <c r="AA262" s="39"/>
      <c r="AB262" s="39"/>
      <c r="AC262" s="39"/>
      <c r="AD262" s="39"/>
      <c r="AE262" s="39"/>
      <c r="AR262" s="230" t="s">
        <v>176</v>
      </c>
      <c r="AT262" s="230" t="s">
        <v>171</v>
      </c>
      <c r="AU262" s="230" t="s">
        <v>84</v>
      </c>
      <c r="AY262" s="18" t="s">
        <v>168</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176</v>
      </c>
      <c r="BM262" s="230" t="s">
        <v>2920</v>
      </c>
    </row>
    <row r="263" s="2" customFormat="1" ht="16.5" customHeight="1">
      <c r="A263" s="39"/>
      <c r="B263" s="40"/>
      <c r="C263" s="219" t="s">
        <v>630</v>
      </c>
      <c r="D263" s="219" t="s">
        <v>171</v>
      </c>
      <c r="E263" s="220" t="s">
        <v>2921</v>
      </c>
      <c r="F263" s="221" t="s">
        <v>2922</v>
      </c>
      <c r="G263" s="222" t="s">
        <v>251</v>
      </c>
      <c r="H263" s="223">
        <v>6</v>
      </c>
      <c r="I263" s="224"/>
      <c r="J263" s="225">
        <f>ROUND(I263*H263,2)</f>
        <v>0</v>
      </c>
      <c r="K263" s="221" t="s">
        <v>1</v>
      </c>
      <c r="L263" s="45"/>
      <c r="M263" s="226" t="s">
        <v>1</v>
      </c>
      <c r="N263" s="227" t="s">
        <v>41</v>
      </c>
      <c r="O263" s="92"/>
      <c r="P263" s="228">
        <f>O263*H263</f>
        <v>0</v>
      </c>
      <c r="Q263" s="228">
        <v>0</v>
      </c>
      <c r="R263" s="228">
        <f>Q263*H263</f>
        <v>0</v>
      </c>
      <c r="S263" s="228">
        <v>0</v>
      </c>
      <c r="T263" s="229">
        <f>S263*H263</f>
        <v>0</v>
      </c>
      <c r="U263" s="39"/>
      <c r="V263" s="39"/>
      <c r="W263" s="39"/>
      <c r="X263" s="39"/>
      <c r="Y263" s="39"/>
      <c r="Z263" s="39"/>
      <c r="AA263" s="39"/>
      <c r="AB263" s="39"/>
      <c r="AC263" s="39"/>
      <c r="AD263" s="39"/>
      <c r="AE263" s="39"/>
      <c r="AR263" s="230" t="s">
        <v>176</v>
      </c>
      <c r="AT263" s="230" t="s">
        <v>171</v>
      </c>
      <c r="AU263" s="230" t="s">
        <v>84</v>
      </c>
      <c r="AY263" s="18" t="s">
        <v>168</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176</v>
      </c>
      <c r="BM263" s="230" t="s">
        <v>2923</v>
      </c>
    </row>
    <row r="264" s="2" customFormat="1" ht="16.5" customHeight="1">
      <c r="A264" s="39"/>
      <c r="B264" s="40"/>
      <c r="C264" s="219" t="s">
        <v>636</v>
      </c>
      <c r="D264" s="219" t="s">
        <v>171</v>
      </c>
      <c r="E264" s="220" t="s">
        <v>2924</v>
      </c>
      <c r="F264" s="221" t="s">
        <v>2925</v>
      </c>
      <c r="G264" s="222" t="s">
        <v>251</v>
      </c>
      <c r="H264" s="223">
        <v>11</v>
      </c>
      <c r="I264" s="224"/>
      <c r="J264" s="225">
        <f>ROUND(I264*H264,2)</f>
        <v>0</v>
      </c>
      <c r="K264" s="221" t="s">
        <v>1</v>
      </c>
      <c r="L264" s="45"/>
      <c r="M264" s="226" t="s">
        <v>1</v>
      </c>
      <c r="N264" s="227" t="s">
        <v>41</v>
      </c>
      <c r="O264" s="92"/>
      <c r="P264" s="228">
        <f>O264*H264</f>
        <v>0</v>
      </c>
      <c r="Q264" s="228">
        <v>0</v>
      </c>
      <c r="R264" s="228">
        <f>Q264*H264</f>
        <v>0</v>
      </c>
      <c r="S264" s="228">
        <v>0</v>
      </c>
      <c r="T264" s="229">
        <f>S264*H264</f>
        <v>0</v>
      </c>
      <c r="U264" s="39"/>
      <c r="V264" s="39"/>
      <c r="W264" s="39"/>
      <c r="X264" s="39"/>
      <c r="Y264" s="39"/>
      <c r="Z264" s="39"/>
      <c r="AA264" s="39"/>
      <c r="AB264" s="39"/>
      <c r="AC264" s="39"/>
      <c r="AD264" s="39"/>
      <c r="AE264" s="39"/>
      <c r="AR264" s="230" t="s">
        <v>176</v>
      </c>
      <c r="AT264" s="230" t="s">
        <v>171</v>
      </c>
      <c r="AU264" s="230" t="s">
        <v>84</v>
      </c>
      <c r="AY264" s="18" t="s">
        <v>168</v>
      </c>
      <c r="BE264" s="231">
        <f>IF(N264="základní",J264,0)</f>
        <v>0</v>
      </c>
      <c r="BF264" s="231">
        <f>IF(N264="snížená",J264,0)</f>
        <v>0</v>
      </c>
      <c r="BG264" s="231">
        <f>IF(N264="zákl. přenesená",J264,0)</f>
        <v>0</v>
      </c>
      <c r="BH264" s="231">
        <f>IF(N264="sníž. přenesená",J264,0)</f>
        <v>0</v>
      </c>
      <c r="BI264" s="231">
        <f>IF(N264="nulová",J264,0)</f>
        <v>0</v>
      </c>
      <c r="BJ264" s="18" t="s">
        <v>84</v>
      </c>
      <c r="BK264" s="231">
        <f>ROUND(I264*H264,2)</f>
        <v>0</v>
      </c>
      <c r="BL264" s="18" t="s">
        <v>176</v>
      </c>
      <c r="BM264" s="230" t="s">
        <v>2926</v>
      </c>
    </row>
    <row r="265" s="2" customFormat="1" ht="21.75" customHeight="1">
      <c r="A265" s="39"/>
      <c r="B265" s="40"/>
      <c r="C265" s="219" t="s">
        <v>642</v>
      </c>
      <c r="D265" s="219" t="s">
        <v>171</v>
      </c>
      <c r="E265" s="220" t="s">
        <v>2927</v>
      </c>
      <c r="F265" s="221" t="s">
        <v>2928</v>
      </c>
      <c r="G265" s="222" t="s">
        <v>251</v>
      </c>
      <c r="H265" s="223">
        <v>8</v>
      </c>
      <c r="I265" s="224"/>
      <c r="J265" s="225">
        <f>ROUND(I265*H265,2)</f>
        <v>0</v>
      </c>
      <c r="K265" s="221" t="s">
        <v>1</v>
      </c>
      <c r="L265" s="45"/>
      <c r="M265" s="226" t="s">
        <v>1</v>
      </c>
      <c r="N265" s="227" t="s">
        <v>41</v>
      </c>
      <c r="O265" s="92"/>
      <c r="P265" s="228">
        <f>O265*H265</f>
        <v>0</v>
      </c>
      <c r="Q265" s="228">
        <v>0</v>
      </c>
      <c r="R265" s="228">
        <f>Q265*H265</f>
        <v>0</v>
      </c>
      <c r="S265" s="228">
        <v>0</v>
      </c>
      <c r="T265" s="229">
        <f>S265*H265</f>
        <v>0</v>
      </c>
      <c r="U265" s="39"/>
      <c r="V265" s="39"/>
      <c r="W265" s="39"/>
      <c r="X265" s="39"/>
      <c r="Y265" s="39"/>
      <c r="Z265" s="39"/>
      <c r="AA265" s="39"/>
      <c r="AB265" s="39"/>
      <c r="AC265" s="39"/>
      <c r="AD265" s="39"/>
      <c r="AE265" s="39"/>
      <c r="AR265" s="230" t="s">
        <v>176</v>
      </c>
      <c r="AT265" s="230" t="s">
        <v>171</v>
      </c>
      <c r="AU265" s="230" t="s">
        <v>84</v>
      </c>
      <c r="AY265" s="18" t="s">
        <v>168</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176</v>
      </c>
      <c r="BM265" s="230" t="s">
        <v>2929</v>
      </c>
    </row>
    <row r="266" s="2" customFormat="1" ht="21.75" customHeight="1">
      <c r="A266" s="39"/>
      <c r="B266" s="40"/>
      <c r="C266" s="219" t="s">
        <v>648</v>
      </c>
      <c r="D266" s="219" t="s">
        <v>171</v>
      </c>
      <c r="E266" s="220" t="s">
        <v>2930</v>
      </c>
      <c r="F266" s="221" t="s">
        <v>2931</v>
      </c>
      <c r="G266" s="222" t="s">
        <v>251</v>
      </c>
      <c r="H266" s="223">
        <v>4</v>
      </c>
      <c r="I266" s="224"/>
      <c r="J266" s="225">
        <f>ROUND(I266*H266,2)</f>
        <v>0</v>
      </c>
      <c r="K266" s="221" t="s">
        <v>1</v>
      </c>
      <c r="L266" s="45"/>
      <c r="M266" s="226" t="s">
        <v>1</v>
      </c>
      <c r="N266" s="227" t="s">
        <v>41</v>
      </c>
      <c r="O266" s="92"/>
      <c r="P266" s="228">
        <f>O266*H266</f>
        <v>0</v>
      </c>
      <c r="Q266" s="228">
        <v>0</v>
      </c>
      <c r="R266" s="228">
        <f>Q266*H266</f>
        <v>0</v>
      </c>
      <c r="S266" s="228">
        <v>0</v>
      </c>
      <c r="T266" s="229">
        <f>S266*H266</f>
        <v>0</v>
      </c>
      <c r="U266" s="39"/>
      <c r="V266" s="39"/>
      <c r="W266" s="39"/>
      <c r="X266" s="39"/>
      <c r="Y266" s="39"/>
      <c r="Z266" s="39"/>
      <c r="AA266" s="39"/>
      <c r="AB266" s="39"/>
      <c r="AC266" s="39"/>
      <c r="AD266" s="39"/>
      <c r="AE266" s="39"/>
      <c r="AR266" s="230" t="s">
        <v>176</v>
      </c>
      <c r="AT266" s="230" t="s">
        <v>171</v>
      </c>
      <c r="AU266" s="230" t="s">
        <v>84</v>
      </c>
      <c r="AY266" s="18" t="s">
        <v>168</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176</v>
      </c>
      <c r="BM266" s="230" t="s">
        <v>2932</v>
      </c>
    </row>
    <row r="267" s="2" customFormat="1" ht="24.15" customHeight="1">
      <c r="A267" s="39"/>
      <c r="B267" s="40"/>
      <c r="C267" s="219" t="s">
        <v>656</v>
      </c>
      <c r="D267" s="219" t="s">
        <v>171</v>
      </c>
      <c r="E267" s="220" t="s">
        <v>2933</v>
      </c>
      <c r="F267" s="221" t="s">
        <v>2934</v>
      </c>
      <c r="G267" s="222" t="s">
        <v>251</v>
      </c>
      <c r="H267" s="223">
        <v>20</v>
      </c>
      <c r="I267" s="224"/>
      <c r="J267" s="225">
        <f>ROUND(I267*H267,2)</f>
        <v>0</v>
      </c>
      <c r="K267" s="221" t="s">
        <v>1</v>
      </c>
      <c r="L267" s="45"/>
      <c r="M267" s="226" t="s">
        <v>1</v>
      </c>
      <c r="N267" s="227" t="s">
        <v>41</v>
      </c>
      <c r="O267" s="92"/>
      <c r="P267" s="228">
        <f>O267*H267</f>
        <v>0</v>
      </c>
      <c r="Q267" s="228">
        <v>0</v>
      </c>
      <c r="R267" s="228">
        <f>Q267*H267</f>
        <v>0</v>
      </c>
      <c r="S267" s="228">
        <v>0</v>
      </c>
      <c r="T267" s="229">
        <f>S267*H267</f>
        <v>0</v>
      </c>
      <c r="U267" s="39"/>
      <c r="V267" s="39"/>
      <c r="W267" s="39"/>
      <c r="X267" s="39"/>
      <c r="Y267" s="39"/>
      <c r="Z267" s="39"/>
      <c r="AA267" s="39"/>
      <c r="AB267" s="39"/>
      <c r="AC267" s="39"/>
      <c r="AD267" s="39"/>
      <c r="AE267" s="39"/>
      <c r="AR267" s="230" t="s">
        <v>176</v>
      </c>
      <c r="AT267" s="230" t="s">
        <v>171</v>
      </c>
      <c r="AU267" s="230" t="s">
        <v>84</v>
      </c>
      <c r="AY267" s="18" t="s">
        <v>168</v>
      </c>
      <c r="BE267" s="231">
        <f>IF(N267="základní",J267,0)</f>
        <v>0</v>
      </c>
      <c r="BF267" s="231">
        <f>IF(N267="snížená",J267,0)</f>
        <v>0</v>
      </c>
      <c r="BG267" s="231">
        <f>IF(N267="zákl. přenesená",J267,0)</f>
        <v>0</v>
      </c>
      <c r="BH267" s="231">
        <f>IF(N267="sníž. přenesená",J267,0)</f>
        <v>0</v>
      </c>
      <c r="BI267" s="231">
        <f>IF(N267="nulová",J267,0)</f>
        <v>0</v>
      </c>
      <c r="BJ267" s="18" t="s">
        <v>84</v>
      </c>
      <c r="BK267" s="231">
        <f>ROUND(I267*H267,2)</f>
        <v>0</v>
      </c>
      <c r="BL267" s="18" t="s">
        <v>176</v>
      </c>
      <c r="BM267" s="230" t="s">
        <v>2935</v>
      </c>
    </row>
    <row r="268" s="2" customFormat="1" ht="21.75" customHeight="1">
      <c r="A268" s="39"/>
      <c r="B268" s="40"/>
      <c r="C268" s="219" t="s">
        <v>665</v>
      </c>
      <c r="D268" s="219" t="s">
        <v>171</v>
      </c>
      <c r="E268" s="220" t="s">
        <v>2936</v>
      </c>
      <c r="F268" s="221" t="s">
        <v>2937</v>
      </c>
      <c r="G268" s="222" t="s">
        <v>251</v>
      </c>
      <c r="H268" s="223">
        <v>2</v>
      </c>
      <c r="I268" s="224"/>
      <c r="J268" s="225">
        <f>ROUND(I268*H268,2)</f>
        <v>0</v>
      </c>
      <c r="K268" s="221" t="s">
        <v>1</v>
      </c>
      <c r="L268" s="45"/>
      <c r="M268" s="226" t="s">
        <v>1</v>
      </c>
      <c r="N268" s="227" t="s">
        <v>41</v>
      </c>
      <c r="O268" s="92"/>
      <c r="P268" s="228">
        <f>O268*H268</f>
        <v>0</v>
      </c>
      <c r="Q268" s="228">
        <v>0</v>
      </c>
      <c r="R268" s="228">
        <f>Q268*H268</f>
        <v>0</v>
      </c>
      <c r="S268" s="228">
        <v>0</v>
      </c>
      <c r="T268" s="229">
        <f>S268*H268</f>
        <v>0</v>
      </c>
      <c r="U268" s="39"/>
      <c r="V268" s="39"/>
      <c r="W268" s="39"/>
      <c r="X268" s="39"/>
      <c r="Y268" s="39"/>
      <c r="Z268" s="39"/>
      <c r="AA268" s="39"/>
      <c r="AB268" s="39"/>
      <c r="AC268" s="39"/>
      <c r="AD268" s="39"/>
      <c r="AE268" s="39"/>
      <c r="AR268" s="230" t="s">
        <v>176</v>
      </c>
      <c r="AT268" s="230" t="s">
        <v>171</v>
      </c>
      <c r="AU268" s="230" t="s">
        <v>84</v>
      </c>
      <c r="AY268" s="18" t="s">
        <v>168</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176</v>
      </c>
      <c r="BM268" s="230" t="s">
        <v>2938</v>
      </c>
    </row>
    <row r="269" s="2" customFormat="1" ht="16.5" customHeight="1">
      <c r="A269" s="39"/>
      <c r="B269" s="40"/>
      <c r="C269" s="219" t="s">
        <v>670</v>
      </c>
      <c r="D269" s="219" t="s">
        <v>171</v>
      </c>
      <c r="E269" s="220" t="s">
        <v>2939</v>
      </c>
      <c r="F269" s="221" t="s">
        <v>2940</v>
      </c>
      <c r="G269" s="222" t="s">
        <v>251</v>
      </c>
      <c r="H269" s="223">
        <v>12</v>
      </c>
      <c r="I269" s="224"/>
      <c r="J269" s="225">
        <f>ROUND(I269*H269,2)</f>
        <v>0</v>
      </c>
      <c r="K269" s="221" t="s">
        <v>1</v>
      </c>
      <c r="L269" s="45"/>
      <c r="M269" s="226" t="s">
        <v>1</v>
      </c>
      <c r="N269" s="227" t="s">
        <v>41</v>
      </c>
      <c r="O269" s="92"/>
      <c r="P269" s="228">
        <f>O269*H269</f>
        <v>0</v>
      </c>
      <c r="Q269" s="228">
        <v>0</v>
      </c>
      <c r="R269" s="228">
        <f>Q269*H269</f>
        <v>0</v>
      </c>
      <c r="S269" s="228">
        <v>0</v>
      </c>
      <c r="T269" s="229">
        <f>S269*H269</f>
        <v>0</v>
      </c>
      <c r="U269" s="39"/>
      <c r="V269" s="39"/>
      <c r="W269" s="39"/>
      <c r="X269" s="39"/>
      <c r="Y269" s="39"/>
      <c r="Z269" s="39"/>
      <c r="AA269" s="39"/>
      <c r="AB269" s="39"/>
      <c r="AC269" s="39"/>
      <c r="AD269" s="39"/>
      <c r="AE269" s="39"/>
      <c r="AR269" s="230" t="s">
        <v>176</v>
      </c>
      <c r="AT269" s="230" t="s">
        <v>171</v>
      </c>
      <c r="AU269" s="230" t="s">
        <v>84</v>
      </c>
      <c r="AY269" s="18" t="s">
        <v>168</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176</v>
      </c>
      <c r="BM269" s="230" t="s">
        <v>2941</v>
      </c>
    </row>
    <row r="270" s="2" customFormat="1" ht="16.5" customHeight="1">
      <c r="A270" s="39"/>
      <c r="B270" s="40"/>
      <c r="C270" s="219" t="s">
        <v>677</v>
      </c>
      <c r="D270" s="219" t="s">
        <v>171</v>
      </c>
      <c r="E270" s="220" t="s">
        <v>2942</v>
      </c>
      <c r="F270" s="221" t="s">
        <v>2943</v>
      </c>
      <c r="G270" s="222" t="s">
        <v>251</v>
      </c>
      <c r="H270" s="223">
        <v>3</v>
      </c>
      <c r="I270" s="224"/>
      <c r="J270" s="225">
        <f>ROUND(I270*H270,2)</f>
        <v>0</v>
      </c>
      <c r="K270" s="221" t="s">
        <v>1</v>
      </c>
      <c r="L270" s="45"/>
      <c r="M270" s="226" t="s">
        <v>1</v>
      </c>
      <c r="N270" s="227" t="s">
        <v>41</v>
      </c>
      <c r="O270" s="92"/>
      <c r="P270" s="228">
        <f>O270*H270</f>
        <v>0</v>
      </c>
      <c r="Q270" s="228">
        <v>0</v>
      </c>
      <c r="R270" s="228">
        <f>Q270*H270</f>
        <v>0</v>
      </c>
      <c r="S270" s="228">
        <v>0</v>
      </c>
      <c r="T270" s="229">
        <f>S270*H270</f>
        <v>0</v>
      </c>
      <c r="U270" s="39"/>
      <c r="V270" s="39"/>
      <c r="W270" s="39"/>
      <c r="X270" s="39"/>
      <c r="Y270" s="39"/>
      <c r="Z270" s="39"/>
      <c r="AA270" s="39"/>
      <c r="AB270" s="39"/>
      <c r="AC270" s="39"/>
      <c r="AD270" s="39"/>
      <c r="AE270" s="39"/>
      <c r="AR270" s="230" t="s">
        <v>176</v>
      </c>
      <c r="AT270" s="230" t="s">
        <v>171</v>
      </c>
      <c r="AU270" s="230" t="s">
        <v>84</v>
      </c>
      <c r="AY270" s="18" t="s">
        <v>168</v>
      </c>
      <c r="BE270" s="231">
        <f>IF(N270="základní",J270,0)</f>
        <v>0</v>
      </c>
      <c r="BF270" s="231">
        <f>IF(N270="snížená",J270,0)</f>
        <v>0</v>
      </c>
      <c r="BG270" s="231">
        <f>IF(N270="zákl. přenesená",J270,0)</f>
        <v>0</v>
      </c>
      <c r="BH270" s="231">
        <f>IF(N270="sníž. přenesená",J270,0)</f>
        <v>0</v>
      </c>
      <c r="BI270" s="231">
        <f>IF(N270="nulová",J270,0)</f>
        <v>0</v>
      </c>
      <c r="BJ270" s="18" t="s">
        <v>84</v>
      </c>
      <c r="BK270" s="231">
        <f>ROUND(I270*H270,2)</f>
        <v>0</v>
      </c>
      <c r="BL270" s="18" t="s">
        <v>176</v>
      </c>
      <c r="BM270" s="230" t="s">
        <v>2944</v>
      </c>
    </row>
    <row r="271" s="2" customFormat="1" ht="16.5" customHeight="1">
      <c r="A271" s="39"/>
      <c r="B271" s="40"/>
      <c r="C271" s="219" t="s">
        <v>682</v>
      </c>
      <c r="D271" s="219" t="s">
        <v>171</v>
      </c>
      <c r="E271" s="220" t="s">
        <v>2945</v>
      </c>
      <c r="F271" s="221" t="s">
        <v>2946</v>
      </c>
      <c r="G271" s="222" t="s">
        <v>957</v>
      </c>
      <c r="H271" s="223">
        <v>1</v>
      </c>
      <c r="I271" s="224"/>
      <c r="J271" s="225">
        <f>ROUND(I271*H271,2)</f>
        <v>0</v>
      </c>
      <c r="K271" s="221" t="s">
        <v>1</v>
      </c>
      <c r="L271" s="45"/>
      <c r="M271" s="302" t="s">
        <v>1</v>
      </c>
      <c r="N271" s="303" t="s">
        <v>41</v>
      </c>
      <c r="O271" s="300"/>
      <c r="P271" s="304">
        <f>O271*H271</f>
        <v>0</v>
      </c>
      <c r="Q271" s="304">
        <v>0</v>
      </c>
      <c r="R271" s="304">
        <f>Q271*H271</f>
        <v>0</v>
      </c>
      <c r="S271" s="304">
        <v>0</v>
      </c>
      <c r="T271" s="305">
        <f>S271*H271</f>
        <v>0</v>
      </c>
      <c r="U271" s="39"/>
      <c r="V271" s="39"/>
      <c r="W271" s="39"/>
      <c r="X271" s="39"/>
      <c r="Y271" s="39"/>
      <c r="Z271" s="39"/>
      <c r="AA271" s="39"/>
      <c r="AB271" s="39"/>
      <c r="AC271" s="39"/>
      <c r="AD271" s="39"/>
      <c r="AE271" s="39"/>
      <c r="AR271" s="230" t="s">
        <v>176</v>
      </c>
      <c r="AT271" s="230" t="s">
        <v>171</v>
      </c>
      <c r="AU271" s="230" t="s">
        <v>84</v>
      </c>
      <c r="AY271" s="18" t="s">
        <v>168</v>
      </c>
      <c r="BE271" s="231">
        <f>IF(N271="základní",J271,0)</f>
        <v>0</v>
      </c>
      <c r="BF271" s="231">
        <f>IF(N271="snížená",J271,0)</f>
        <v>0</v>
      </c>
      <c r="BG271" s="231">
        <f>IF(N271="zákl. přenesená",J271,0)</f>
        <v>0</v>
      </c>
      <c r="BH271" s="231">
        <f>IF(N271="sníž. přenesená",J271,0)</f>
        <v>0</v>
      </c>
      <c r="BI271" s="231">
        <f>IF(N271="nulová",J271,0)</f>
        <v>0</v>
      </c>
      <c r="BJ271" s="18" t="s">
        <v>84</v>
      </c>
      <c r="BK271" s="231">
        <f>ROUND(I271*H271,2)</f>
        <v>0</v>
      </c>
      <c r="BL271" s="18" t="s">
        <v>176</v>
      </c>
      <c r="BM271" s="230" t="s">
        <v>2947</v>
      </c>
    </row>
    <row r="272" s="2" customFormat="1" ht="6.96" customHeight="1">
      <c r="A272" s="39"/>
      <c r="B272" s="67"/>
      <c r="C272" s="68"/>
      <c r="D272" s="68"/>
      <c r="E272" s="68"/>
      <c r="F272" s="68"/>
      <c r="G272" s="68"/>
      <c r="H272" s="68"/>
      <c r="I272" s="68"/>
      <c r="J272" s="68"/>
      <c r="K272" s="68"/>
      <c r="L272" s="45"/>
      <c r="M272" s="39"/>
      <c r="O272" s="39"/>
      <c r="P272" s="39"/>
      <c r="Q272" s="39"/>
      <c r="R272" s="39"/>
      <c r="S272" s="39"/>
      <c r="T272" s="39"/>
      <c r="U272" s="39"/>
      <c r="V272" s="39"/>
      <c r="W272" s="39"/>
      <c r="X272" s="39"/>
      <c r="Y272" s="39"/>
      <c r="Z272" s="39"/>
      <c r="AA272" s="39"/>
      <c r="AB272" s="39"/>
      <c r="AC272" s="39"/>
      <c r="AD272" s="39"/>
      <c r="AE272" s="39"/>
    </row>
  </sheetData>
  <sheetProtection sheet="1" autoFilter="0" formatColumns="0" formatRows="0" objects="1" scenarios="1" spinCount="100000" saltValue="4fLSC6imkqAV8Ja6wK8Ynhxri5a/ZMAOTOWdwujmctU236bsD5dDwN/w0m3FiotaeEGDR/vmVLAj73o9B84sew==" hashValue="1vlMVmqzLOUCelVarQ9RDRQRtaIpfN4wyX2+5RzACK6VR2uLedIQmqXPJjKshyI1n4N1M9gKuQrpog63Absc5A==" algorithmName="SHA-512" password="CC35"/>
  <autoFilter ref="C121:K271"/>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116</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2948</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ROUND(J120,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ROUND((SUM(BE120:BE172)),  2)</f>
        <v>0</v>
      </c>
      <c r="G33" s="39"/>
      <c r="H33" s="39"/>
      <c r="I33" s="156">
        <v>0.20999999999999999</v>
      </c>
      <c r="J33" s="155">
        <f>ROUND(((SUM(BE120:BE172))*I33),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ROUND((SUM(BF120:BF172)),  2)</f>
        <v>0</v>
      </c>
      <c r="G34" s="39"/>
      <c r="H34" s="39"/>
      <c r="I34" s="156">
        <v>0.12</v>
      </c>
      <c r="J34" s="155">
        <f>ROUND(((SUM(BF120:BF172))*I34),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ROUND((SUM(BG120:BG172)),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ROUND((SUM(BH120:BH172)),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ROUND((SUM(BI120:BI172)),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017 - SO 01 Gymnázium - Likvidace dešťových vod</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J120</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2949</v>
      </c>
      <c r="E97" s="183"/>
      <c r="F97" s="183"/>
      <c r="G97" s="183"/>
      <c r="H97" s="183"/>
      <c r="I97" s="183"/>
      <c r="J97" s="184">
        <f>J121</f>
        <v>0</v>
      </c>
      <c r="K97" s="181"/>
      <c r="L97" s="185"/>
      <c r="S97" s="9"/>
      <c r="T97" s="9"/>
      <c r="U97" s="9"/>
      <c r="V97" s="9"/>
      <c r="W97" s="9"/>
      <c r="X97" s="9"/>
      <c r="Y97" s="9"/>
      <c r="Z97" s="9"/>
      <c r="AA97" s="9"/>
      <c r="AB97" s="9"/>
      <c r="AC97" s="9"/>
      <c r="AD97" s="9"/>
      <c r="AE97" s="9"/>
    </row>
    <row r="98" s="10" customFormat="1" ht="19.92" customHeight="1">
      <c r="A98" s="10"/>
      <c r="B98" s="186"/>
      <c r="C98" s="187"/>
      <c r="D98" s="188" t="s">
        <v>2950</v>
      </c>
      <c r="E98" s="189"/>
      <c r="F98" s="189"/>
      <c r="G98" s="189"/>
      <c r="H98" s="189"/>
      <c r="I98" s="189"/>
      <c r="J98" s="190">
        <f>J122</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2951</v>
      </c>
      <c r="E99" s="189"/>
      <c r="F99" s="189"/>
      <c r="G99" s="189"/>
      <c r="H99" s="189"/>
      <c r="I99" s="189"/>
      <c r="J99" s="190">
        <f>J141</f>
        <v>0</v>
      </c>
      <c r="K99" s="187"/>
      <c r="L99" s="191"/>
      <c r="S99" s="10"/>
      <c r="T99" s="10"/>
      <c r="U99" s="10"/>
      <c r="V99" s="10"/>
      <c r="W99" s="10"/>
      <c r="X99" s="10"/>
      <c r="Y99" s="10"/>
      <c r="Z99" s="10"/>
      <c r="AA99" s="10"/>
      <c r="AB99" s="10"/>
      <c r="AC99" s="10"/>
      <c r="AD99" s="10"/>
      <c r="AE99" s="10"/>
    </row>
    <row r="100" s="9" customFormat="1" ht="24.96" customHeight="1">
      <c r="A100" s="9"/>
      <c r="B100" s="180"/>
      <c r="C100" s="181"/>
      <c r="D100" s="182" t="s">
        <v>2952</v>
      </c>
      <c r="E100" s="183"/>
      <c r="F100" s="183"/>
      <c r="G100" s="183"/>
      <c r="H100" s="183"/>
      <c r="I100" s="183"/>
      <c r="J100" s="184">
        <f>J146</f>
        <v>0</v>
      </c>
      <c r="K100" s="181"/>
      <c r="L100" s="185"/>
      <c r="S100" s="9"/>
      <c r="T100" s="9"/>
      <c r="U100" s="9"/>
      <c r="V100" s="9"/>
      <c r="W100" s="9"/>
      <c r="X100" s="9"/>
      <c r="Y100" s="9"/>
      <c r="Z100" s="9"/>
      <c r="AA100" s="9"/>
      <c r="AB100" s="9"/>
      <c r="AC100" s="9"/>
      <c r="AD100" s="9"/>
      <c r="AE100" s="9"/>
    </row>
    <row r="101" s="2" customFormat="1" ht="21.84" customHeight="1">
      <c r="A101" s="39"/>
      <c r="B101" s="40"/>
      <c r="C101" s="41"/>
      <c r="D101" s="41"/>
      <c r="E101" s="41"/>
      <c r="F101" s="41"/>
      <c r="G101" s="41"/>
      <c r="H101" s="41"/>
      <c r="I101" s="41"/>
      <c r="J101" s="41"/>
      <c r="K101" s="41"/>
      <c r="L101" s="64"/>
      <c r="S101" s="39"/>
      <c r="T101" s="39"/>
      <c r="U101" s="39"/>
      <c r="V101" s="39"/>
      <c r="W101" s="39"/>
      <c r="X101" s="39"/>
      <c r="Y101" s="39"/>
      <c r="Z101" s="39"/>
      <c r="AA101" s="39"/>
      <c r="AB101" s="39"/>
      <c r="AC101" s="39"/>
      <c r="AD101" s="39"/>
      <c r="AE101" s="39"/>
    </row>
    <row r="102" s="2" customFormat="1" ht="6.96" customHeight="1">
      <c r="A102" s="39"/>
      <c r="B102" s="67"/>
      <c r="C102" s="68"/>
      <c r="D102" s="68"/>
      <c r="E102" s="68"/>
      <c r="F102" s="68"/>
      <c r="G102" s="68"/>
      <c r="H102" s="68"/>
      <c r="I102" s="68"/>
      <c r="J102" s="68"/>
      <c r="K102" s="68"/>
      <c r="L102" s="64"/>
      <c r="S102" s="39"/>
      <c r="T102" s="39"/>
      <c r="U102" s="39"/>
      <c r="V102" s="39"/>
      <c r="W102" s="39"/>
      <c r="X102" s="39"/>
      <c r="Y102" s="39"/>
      <c r="Z102" s="39"/>
      <c r="AA102" s="39"/>
      <c r="AB102" s="39"/>
      <c r="AC102" s="39"/>
      <c r="AD102" s="39"/>
      <c r="AE102" s="39"/>
    </row>
    <row r="106" s="2" customFormat="1" ht="6.96" customHeight="1">
      <c r="A106" s="39"/>
      <c r="B106" s="69"/>
      <c r="C106" s="70"/>
      <c r="D106" s="70"/>
      <c r="E106" s="70"/>
      <c r="F106" s="70"/>
      <c r="G106" s="70"/>
      <c r="H106" s="70"/>
      <c r="I106" s="70"/>
      <c r="J106" s="70"/>
      <c r="K106" s="70"/>
      <c r="L106" s="64"/>
      <c r="S106" s="39"/>
      <c r="T106" s="39"/>
      <c r="U106" s="39"/>
      <c r="V106" s="39"/>
      <c r="W106" s="39"/>
      <c r="X106" s="39"/>
      <c r="Y106" s="39"/>
      <c r="Z106" s="39"/>
      <c r="AA106" s="39"/>
      <c r="AB106" s="39"/>
      <c r="AC106" s="39"/>
      <c r="AD106" s="39"/>
      <c r="AE106" s="39"/>
    </row>
    <row r="107" s="2" customFormat="1" ht="24.96" customHeight="1">
      <c r="A107" s="39"/>
      <c r="B107" s="40"/>
      <c r="C107" s="24" t="s">
        <v>153</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16</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175" t="str">
        <f>E7</f>
        <v>Gymnázium Plasy - nástavba pavilonu č.1</v>
      </c>
      <c r="F110" s="33"/>
      <c r="G110" s="33"/>
      <c r="H110" s="33"/>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125</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77" t="str">
        <f>E9</f>
        <v>017 - SO 01 Gymnázium - Likvidace dešťových vod</v>
      </c>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20</v>
      </c>
      <c r="D114" s="41"/>
      <c r="E114" s="41"/>
      <c r="F114" s="28" t="str">
        <f>F12</f>
        <v xml:space="preserve"> </v>
      </c>
      <c r="G114" s="41"/>
      <c r="H114" s="41"/>
      <c r="I114" s="33" t="s">
        <v>22</v>
      </c>
      <c r="J114" s="80" t="str">
        <f>IF(J12="","",J12)</f>
        <v>17. 3. 2025</v>
      </c>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5.15" customHeight="1">
      <c r="A116" s="39"/>
      <c r="B116" s="40"/>
      <c r="C116" s="33" t="s">
        <v>24</v>
      </c>
      <c r="D116" s="41"/>
      <c r="E116" s="41"/>
      <c r="F116" s="28" t="str">
        <f>E15</f>
        <v>Gymnázium a Střední odborná škola, Plasy</v>
      </c>
      <c r="G116" s="41"/>
      <c r="H116" s="41"/>
      <c r="I116" s="33" t="s">
        <v>30</v>
      </c>
      <c r="J116" s="37" t="str">
        <f>E21</f>
        <v>VKV projekt s.r.o.</v>
      </c>
      <c r="K116" s="41"/>
      <c r="L116" s="64"/>
      <c r="S116" s="39"/>
      <c r="T116" s="39"/>
      <c r="U116" s="39"/>
      <c r="V116" s="39"/>
      <c r="W116" s="39"/>
      <c r="X116" s="39"/>
      <c r="Y116" s="39"/>
      <c r="Z116" s="39"/>
      <c r="AA116" s="39"/>
      <c r="AB116" s="39"/>
      <c r="AC116" s="39"/>
      <c r="AD116" s="39"/>
      <c r="AE116" s="39"/>
    </row>
    <row r="117" s="2" customFormat="1" ht="15.15" customHeight="1">
      <c r="A117" s="39"/>
      <c r="B117" s="40"/>
      <c r="C117" s="33" t="s">
        <v>28</v>
      </c>
      <c r="D117" s="41"/>
      <c r="E117" s="41"/>
      <c r="F117" s="28" t="str">
        <f>IF(E18="","",E18)</f>
        <v>Vyplň údaj</v>
      </c>
      <c r="G117" s="41"/>
      <c r="H117" s="41"/>
      <c r="I117" s="33" t="s">
        <v>33</v>
      </c>
      <c r="J117" s="37" t="str">
        <f>E24</f>
        <v xml:space="preserve"> </v>
      </c>
      <c r="K117" s="41"/>
      <c r="L117" s="64"/>
      <c r="S117" s="39"/>
      <c r="T117" s="39"/>
      <c r="U117" s="39"/>
      <c r="V117" s="39"/>
      <c r="W117" s="39"/>
      <c r="X117" s="39"/>
      <c r="Y117" s="39"/>
      <c r="Z117" s="39"/>
      <c r="AA117" s="39"/>
      <c r="AB117" s="39"/>
      <c r="AC117" s="39"/>
      <c r="AD117" s="39"/>
      <c r="AE117" s="39"/>
    </row>
    <row r="118" s="2" customFormat="1" ht="10.32"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11" customFormat="1" ht="29.28" customHeight="1">
      <c r="A119" s="192"/>
      <c r="B119" s="193"/>
      <c r="C119" s="194" t="s">
        <v>154</v>
      </c>
      <c r="D119" s="195" t="s">
        <v>61</v>
      </c>
      <c r="E119" s="195" t="s">
        <v>57</v>
      </c>
      <c r="F119" s="195" t="s">
        <v>58</v>
      </c>
      <c r="G119" s="195" t="s">
        <v>155</v>
      </c>
      <c r="H119" s="195" t="s">
        <v>156</v>
      </c>
      <c r="I119" s="195" t="s">
        <v>157</v>
      </c>
      <c r="J119" s="195" t="s">
        <v>129</v>
      </c>
      <c r="K119" s="196" t="s">
        <v>158</v>
      </c>
      <c r="L119" s="197"/>
      <c r="M119" s="101" t="s">
        <v>1</v>
      </c>
      <c r="N119" s="102" t="s">
        <v>40</v>
      </c>
      <c r="O119" s="102" t="s">
        <v>159</v>
      </c>
      <c r="P119" s="102" t="s">
        <v>160</v>
      </c>
      <c r="Q119" s="102" t="s">
        <v>161</v>
      </c>
      <c r="R119" s="102" t="s">
        <v>162</v>
      </c>
      <c r="S119" s="102" t="s">
        <v>163</v>
      </c>
      <c r="T119" s="103" t="s">
        <v>164</v>
      </c>
      <c r="U119" s="192"/>
      <c r="V119" s="192"/>
      <c r="W119" s="192"/>
      <c r="X119" s="192"/>
      <c r="Y119" s="192"/>
      <c r="Z119" s="192"/>
      <c r="AA119" s="192"/>
      <c r="AB119" s="192"/>
      <c r="AC119" s="192"/>
      <c r="AD119" s="192"/>
      <c r="AE119" s="192"/>
    </row>
    <row r="120" s="2" customFormat="1" ht="22.8" customHeight="1">
      <c r="A120" s="39"/>
      <c r="B120" s="40"/>
      <c r="C120" s="108" t="s">
        <v>165</v>
      </c>
      <c r="D120" s="41"/>
      <c r="E120" s="41"/>
      <c r="F120" s="41"/>
      <c r="G120" s="41"/>
      <c r="H120" s="41"/>
      <c r="I120" s="41"/>
      <c r="J120" s="198">
        <f>BK120</f>
        <v>0</v>
      </c>
      <c r="K120" s="41"/>
      <c r="L120" s="45"/>
      <c r="M120" s="104"/>
      <c r="N120" s="199"/>
      <c r="O120" s="105"/>
      <c r="P120" s="200">
        <f>P121+P146</f>
        <v>0</v>
      </c>
      <c r="Q120" s="105"/>
      <c r="R120" s="200">
        <f>R121+R146</f>
        <v>0</v>
      </c>
      <c r="S120" s="105"/>
      <c r="T120" s="201">
        <f>T121+T146</f>
        <v>0</v>
      </c>
      <c r="U120" s="39"/>
      <c r="V120" s="39"/>
      <c r="W120" s="39"/>
      <c r="X120" s="39"/>
      <c r="Y120" s="39"/>
      <c r="Z120" s="39"/>
      <c r="AA120" s="39"/>
      <c r="AB120" s="39"/>
      <c r="AC120" s="39"/>
      <c r="AD120" s="39"/>
      <c r="AE120" s="39"/>
      <c r="AT120" s="18" t="s">
        <v>75</v>
      </c>
      <c r="AU120" s="18" t="s">
        <v>131</v>
      </c>
      <c r="BK120" s="202">
        <f>BK121+BK146</f>
        <v>0</v>
      </c>
    </row>
    <row r="121" s="12" customFormat="1" ht="25.92" customHeight="1">
      <c r="A121" s="12"/>
      <c r="B121" s="203"/>
      <c r="C121" s="204"/>
      <c r="D121" s="205" t="s">
        <v>75</v>
      </c>
      <c r="E121" s="206" t="s">
        <v>2406</v>
      </c>
      <c r="F121" s="206" t="s">
        <v>2953</v>
      </c>
      <c r="G121" s="204"/>
      <c r="H121" s="204"/>
      <c r="I121" s="207"/>
      <c r="J121" s="208">
        <f>BK121</f>
        <v>0</v>
      </c>
      <c r="K121" s="204"/>
      <c r="L121" s="209"/>
      <c r="M121" s="210"/>
      <c r="N121" s="211"/>
      <c r="O121" s="211"/>
      <c r="P121" s="212">
        <f>P122+P141</f>
        <v>0</v>
      </c>
      <c r="Q121" s="211"/>
      <c r="R121" s="212">
        <f>R122+R141</f>
        <v>0</v>
      </c>
      <c r="S121" s="211"/>
      <c r="T121" s="213">
        <f>T122+T141</f>
        <v>0</v>
      </c>
      <c r="U121" s="12"/>
      <c r="V121" s="12"/>
      <c r="W121" s="12"/>
      <c r="X121" s="12"/>
      <c r="Y121" s="12"/>
      <c r="Z121" s="12"/>
      <c r="AA121" s="12"/>
      <c r="AB121" s="12"/>
      <c r="AC121" s="12"/>
      <c r="AD121" s="12"/>
      <c r="AE121" s="12"/>
      <c r="AR121" s="214" t="s">
        <v>84</v>
      </c>
      <c r="AT121" s="215" t="s">
        <v>75</v>
      </c>
      <c r="AU121" s="215" t="s">
        <v>76</v>
      </c>
      <c r="AY121" s="214" t="s">
        <v>168</v>
      </c>
      <c r="BK121" s="216">
        <f>BK122+BK141</f>
        <v>0</v>
      </c>
    </row>
    <row r="122" s="12" customFormat="1" ht="22.8" customHeight="1">
      <c r="A122" s="12"/>
      <c r="B122" s="203"/>
      <c r="C122" s="204"/>
      <c r="D122" s="205" t="s">
        <v>75</v>
      </c>
      <c r="E122" s="217" t="s">
        <v>2483</v>
      </c>
      <c r="F122" s="217" t="s">
        <v>2954</v>
      </c>
      <c r="G122" s="204"/>
      <c r="H122" s="204"/>
      <c r="I122" s="207"/>
      <c r="J122" s="218">
        <f>BK122</f>
        <v>0</v>
      </c>
      <c r="K122" s="204"/>
      <c r="L122" s="209"/>
      <c r="M122" s="210"/>
      <c r="N122" s="211"/>
      <c r="O122" s="211"/>
      <c r="P122" s="212">
        <f>SUM(P123:P140)</f>
        <v>0</v>
      </c>
      <c r="Q122" s="211"/>
      <c r="R122" s="212">
        <f>SUM(R123:R140)</f>
        <v>0</v>
      </c>
      <c r="S122" s="211"/>
      <c r="T122" s="213">
        <f>SUM(T123:T140)</f>
        <v>0</v>
      </c>
      <c r="U122" s="12"/>
      <c r="V122" s="12"/>
      <c r="W122" s="12"/>
      <c r="X122" s="12"/>
      <c r="Y122" s="12"/>
      <c r="Z122" s="12"/>
      <c r="AA122" s="12"/>
      <c r="AB122" s="12"/>
      <c r="AC122" s="12"/>
      <c r="AD122" s="12"/>
      <c r="AE122" s="12"/>
      <c r="AR122" s="214" t="s">
        <v>84</v>
      </c>
      <c r="AT122" s="215" t="s">
        <v>75</v>
      </c>
      <c r="AU122" s="215" t="s">
        <v>84</v>
      </c>
      <c r="AY122" s="214" t="s">
        <v>168</v>
      </c>
      <c r="BK122" s="216">
        <f>SUM(BK123:BK140)</f>
        <v>0</v>
      </c>
    </row>
    <row r="123" s="2" customFormat="1" ht="16.5" customHeight="1">
      <c r="A123" s="39"/>
      <c r="B123" s="40"/>
      <c r="C123" s="219" t="s">
        <v>84</v>
      </c>
      <c r="D123" s="219" t="s">
        <v>171</v>
      </c>
      <c r="E123" s="220" t="s">
        <v>2936</v>
      </c>
      <c r="F123" s="221" t="s">
        <v>2955</v>
      </c>
      <c r="G123" s="222" t="s">
        <v>213</v>
      </c>
      <c r="H123" s="223">
        <v>72</v>
      </c>
      <c r="I123" s="224"/>
      <c r="J123" s="225">
        <f>ROUND(I123*H123,2)</f>
        <v>0</v>
      </c>
      <c r="K123" s="221" t="s">
        <v>1</v>
      </c>
      <c r="L123" s="45"/>
      <c r="M123" s="226" t="s">
        <v>1</v>
      </c>
      <c r="N123" s="227" t="s">
        <v>41</v>
      </c>
      <c r="O123" s="92"/>
      <c r="P123" s="228">
        <f>O123*H123</f>
        <v>0</v>
      </c>
      <c r="Q123" s="228">
        <v>0</v>
      </c>
      <c r="R123" s="228">
        <f>Q123*H123</f>
        <v>0</v>
      </c>
      <c r="S123" s="228">
        <v>0</v>
      </c>
      <c r="T123" s="229">
        <f>S123*H123</f>
        <v>0</v>
      </c>
      <c r="U123" s="39"/>
      <c r="V123" s="39"/>
      <c r="W123" s="39"/>
      <c r="X123" s="39"/>
      <c r="Y123" s="39"/>
      <c r="Z123" s="39"/>
      <c r="AA123" s="39"/>
      <c r="AB123" s="39"/>
      <c r="AC123" s="39"/>
      <c r="AD123" s="39"/>
      <c r="AE123" s="39"/>
      <c r="AR123" s="230" t="s">
        <v>176</v>
      </c>
      <c r="AT123" s="230" t="s">
        <v>171</v>
      </c>
      <c r="AU123" s="230" t="s">
        <v>86</v>
      </c>
      <c r="AY123" s="18" t="s">
        <v>168</v>
      </c>
      <c r="BE123" s="231">
        <f>IF(N123="základní",J123,0)</f>
        <v>0</v>
      </c>
      <c r="BF123" s="231">
        <f>IF(N123="snížená",J123,0)</f>
        <v>0</v>
      </c>
      <c r="BG123" s="231">
        <f>IF(N123="zákl. přenesená",J123,0)</f>
        <v>0</v>
      </c>
      <c r="BH123" s="231">
        <f>IF(N123="sníž. přenesená",J123,0)</f>
        <v>0</v>
      </c>
      <c r="BI123" s="231">
        <f>IF(N123="nulová",J123,0)</f>
        <v>0</v>
      </c>
      <c r="BJ123" s="18" t="s">
        <v>84</v>
      </c>
      <c r="BK123" s="231">
        <f>ROUND(I123*H123,2)</f>
        <v>0</v>
      </c>
      <c r="BL123" s="18" t="s">
        <v>176</v>
      </c>
      <c r="BM123" s="230" t="s">
        <v>86</v>
      </c>
    </row>
    <row r="124" s="2" customFormat="1">
      <c r="A124" s="39"/>
      <c r="B124" s="40"/>
      <c r="C124" s="41"/>
      <c r="D124" s="232" t="s">
        <v>178</v>
      </c>
      <c r="E124" s="41"/>
      <c r="F124" s="233" t="s">
        <v>2955</v>
      </c>
      <c r="G124" s="41"/>
      <c r="H124" s="41"/>
      <c r="I124" s="234"/>
      <c r="J124" s="41"/>
      <c r="K124" s="41"/>
      <c r="L124" s="45"/>
      <c r="M124" s="235"/>
      <c r="N124" s="236"/>
      <c r="O124" s="92"/>
      <c r="P124" s="92"/>
      <c r="Q124" s="92"/>
      <c r="R124" s="92"/>
      <c r="S124" s="92"/>
      <c r="T124" s="93"/>
      <c r="U124" s="39"/>
      <c r="V124" s="39"/>
      <c r="W124" s="39"/>
      <c r="X124" s="39"/>
      <c r="Y124" s="39"/>
      <c r="Z124" s="39"/>
      <c r="AA124" s="39"/>
      <c r="AB124" s="39"/>
      <c r="AC124" s="39"/>
      <c r="AD124" s="39"/>
      <c r="AE124" s="39"/>
      <c r="AT124" s="18" t="s">
        <v>178</v>
      </c>
      <c r="AU124" s="18" t="s">
        <v>86</v>
      </c>
    </row>
    <row r="125" s="2" customFormat="1" ht="16.5" customHeight="1">
      <c r="A125" s="39"/>
      <c r="B125" s="40"/>
      <c r="C125" s="219" t="s">
        <v>86</v>
      </c>
      <c r="D125" s="219" t="s">
        <v>171</v>
      </c>
      <c r="E125" s="220" t="s">
        <v>2939</v>
      </c>
      <c r="F125" s="221" t="s">
        <v>2956</v>
      </c>
      <c r="G125" s="222" t="s">
        <v>213</v>
      </c>
      <c r="H125" s="223">
        <v>50</v>
      </c>
      <c r="I125" s="224"/>
      <c r="J125" s="225">
        <f>ROUND(I125*H125,2)</f>
        <v>0</v>
      </c>
      <c r="K125" s="221" t="s">
        <v>1</v>
      </c>
      <c r="L125" s="45"/>
      <c r="M125" s="226" t="s">
        <v>1</v>
      </c>
      <c r="N125" s="227" t="s">
        <v>41</v>
      </c>
      <c r="O125" s="92"/>
      <c r="P125" s="228">
        <f>O125*H125</f>
        <v>0</v>
      </c>
      <c r="Q125" s="228">
        <v>0</v>
      </c>
      <c r="R125" s="228">
        <f>Q125*H125</f>
        <v>0</v>
      </c>
      <c r="S125" s="228">
        <v>0</v>
      </c>
      <c r="T125" s="229">
        <f>S125*H125</f>
        <v>0</v>
      </c>
      <c r="U125" s="39"/>
      <c r="V125" s="39"/>
      <c r="W125" s="39"/>
      <c r="X125" s="39"/>
      <c r="Y125" s="39"/>
      <c r="Z125" s="39"/>
      <c r="AA125" s="39"/>
      <c r="AB125" s="39"/>
      <c r="AC125" s="39"/>
      <c r="AD125" s="39"/>
      <c r="AE125" s="39"/>
      <c r="AR125" s="230" t="s">
        <v>176</v>
      </c>
      <c r="AT125" s="230" t="s">
        <v>171</v>
      </c>
      <c r="AU125" s="230" t="s">
        <v>86</v>
      </c>
      <c r="AY125" s="18" t="s">
        <v>168</v>
      </c>
      <c r="BE125" s="231">
        <f>IF(N125="základní",J125,0)</f>
        <v>0</v>
      </c>
      <c r="BF125" s="231">
        <f>IF(N125="snížená",J125,0)</f>
        <v>0</v>
      </c>
      <c r="BG125" s="231">
        <f>IF(N125="zákl. přenesená",J125,0)</f>
        <v>0</v>
      </c>
      <c r="BH125" s="231">
        <f>IF(N125="sníž. přenesená",J125,0)</f>
        <v>0</v>
      </c>
      <c r="BI125" s="231">
        <f>IF(N125="nulová",J125,0)</f>
        <v>0</v>
      </c>
      <c r="BJ125" s="18" t="s">
        <v>84</v>
      </c>
      <c r="BK125" s="231">
        <f>ROUND(I125*H125,2)</f>
        <v>0</v>
      </c>
      <c r="BL125" s="18" t="s">
        <v>176</v>
      </c>
      <c r="BM125" s="230" t="s">
        <v>176</v>
      </c>
    </row>
    <row r="126" s="2" customFormat="1">
      <c r="A126" s="39"/>
      <c r="B126" s="40"/>
      <c r="C126" s="41"/>
      <c r="D126" s="232" t="s">
        <v>178</v>
      </c>
      <c r="E126" s="41"/>
      <c r="F126" s="233" t="s">
        <v>2956</v>
      </c>
      <c r="G126" s="41"/>
      <c r="H126" s="41"/>
      <c r="I126" s="234"/>
      <c r="J126" s="41"/>
      <c r="K126" s="41"/>
      <c r="L126" s="45"/>
      <c r="M126" s="235"/>
      <c r="N126" s="236"/>
      <c r="O126" s="92"/>
      <c r="P126" s="92"/>
      <c r="Q126" s="92"/>
      <c r="R126" s="92"/>
      <c r="S126" s="92"/>
      <c r="T126" s="93"/>
      <c r="U126" s="39"/>
      <c r="V126" s="39"/>
      <c r="W126" s="39"/>
      <c r="X126" s="39"/>
      <c r="Y126" s="39"/>
      <c r="Z126" s="39"/>
      <c r="AA126" s="39"/>
      <c r="AB126" s="39"/>
      <c r="AC126" s="39"/>
      <c r="AD126" s="39"/>
      <c r="AE126" s="39"/>
      <c r="AT126" s="18" t="s">
        <v>178</v>
      </c>
      <c r="AU126" s="18" t="s">
        <v>86</v>
      </c>
    </row>
    <row r="127" s="2" customFormat="1" ht="21.75" customHeight="1">
      <c r="A127" s="39"/>
      <c r="B127" s="40"/>
      <c r="C127" s="219" t="s">
        <v>169</v>
      </c>
      <c r="D127" s="219" t="s">
        <v>171</v>
      </c>
      <c r="E127" s="220" t="s">
        <v>2942</v>
      </c>
      <c r="F127" s="221" t="s">
        <v>2957</v>
      </c>
      <c r="G127" s="222" t="s">
        <v>251</v>
      </c>
      <c r="H127" s="223">
        <v>2</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176</v>
      </c>
      <c r="AT127" s="230" t="s">
        <v>171</v>
      </c>
      <c r="AU127" s="230" t="s">
        <v>86</v>
      </c>
      <c r="AY127" s="18" t="s">
        <v>168</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176</v>
      </c>
      <c r="BM127" s="230" t="s">
        <v>210</v>
      </c>
    </row>
    <row r="128" s="2" customFormat="1">
      <c r="A128" s="39"/>
      <c r="B128" s="40"/>
      <c r="C128" s="41"/>
      <c r="D128" s="232" t="s">
        <v>178</v>
      </c>
      <c r="E128" s="41"/>
      <c r="F128" s="233" t="s">
        <v>2957</v>
      </c>
      <c r="G128" s="41"/>
      <c r="H128" s="41"/>
      <c r="I128" s="234"/>
      <c r="J128" s="41"/>
      <c r="K128" s="41"/>
      <c r="L128" s="45"/>
      <c r="M128" s="235"/>
      <c r="N128" s="236"/>
      <c r="O128" s="92"/>
      <c r="P128" s="92"/>
      <c r="Q128" s="92"/>
      <c r="R128" s="92"/>
      <c r="S128" s="92"/>
      <c r="T128" s="93"/>
      <c r="U128" s="39"/>
      <c r="V128" s="39"/>
      <c r="W128" s="39"/>
      <c r="X128" s="39"/>
      <c r="Y128" s="39"/>
      <c r="Z128" s="39"/>
      <c r="AA128" s="39"/>
      <c r="AB128" s="39"/>
      <c r="AC128" s="39"/>
      <c r="AD128" s="39"/>
      <c r="AE128" s="39"/>
      <c r="AT128" s="18" t="s">
        <v>178</v>
      </c>
      <c r="AU128" s="18" t="s">
        <v>86</v>
      </c>
    </row>
    <row r="129" s="2" customFormat="1" ht="16.5" customHeight="1">
      <c r="A129" s="39"/>
      <c r="B129" s="40"/>
      <c r="C129" s="219" t="s">
        <v>176</v>
      </c>
      <c r="D129" s="219" t="s">
        <v>171</v>
      </c>
      <c r="E129" s="220" t="s">
        <v>2945</v>
      </c>
      <c r="F129" s="221" t="s">
        <v>2958</v>
      </c>
      <c r="G129" s="222" t="s">
        <v>251</v>
      </c>
      <c r="H129" s="223">
        <v>1</v>
      </c>
      <c r="I129" s="224"/>
      <c r="J129" s="225">
        <f>ROUND(I129*H129,2)</f>
        <v>0</v>
      </c>
      <c r="K129" s="221" t="s">
        <v>1</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176</v>
      </c>
      <c r="AT129" s="230" t="s">
        <v>171</v>
      </c>
      <c r="AU129" s="230" t="s">
        <v>86</v>
      </c>
      <c r="AY129" s="18" t="s">
        <v>168</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176</v>
      </c>
      <c r="BM129" s="230" t="s">
        <v>223</v>
      </c>
    </row>
    <row r="130" s="2" customFormat="1">
      <c r="A130" s="39"/>
      <c r="B130" s="40"/>
      <c r="C130" s="41"/>
      <c r="D130" s="232" t="s">
        <v>178</v>
      </c>
      <c r="E130" s="41"/>
      <c r="F130" s="233" t="s">
        <v>2958</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178</v>
      </c>
      <c r="AU130" s="18" t="s">
        <v>86</v>
      </c>
    </row>
    <row r="131" s="2" customFormat="1" ht="16.5" customHeight="1">
      <c r="A131" s="39"/>
      <c r="B131" s="40"/>
      <c r="C131" s="219" t="s">
        <v>203</v>
      </c>
      <c r="D131" s="219" t="s">
        <v>171</v>
      </c>
      <c r="E131" s="220" t="s">
        <v>2959</v>
      </c>
      <c r="F131" s="221" t="s">
        <v>2960</v>
      </c>
      <c r="G131" s="222" t="s">
        <v>251</v>
      </c>
      <c r="H131" s="223">
        <v>7</v>
      </c>
      <c r="I131" s="224"/>
      <c r="J131" s="225">
        <f>ROUND(I131*H131,2)</f>
        <v>0</v>
      </c>
      <c r="K131" s="221" t="s">
        <v>1</v>
      </c>
      <c r="L131" s="45"/>
      <c r="M131" s="226" t="s">
        <v>1</v>
      </c>
      <c r="N131" s="227" t="s">
        <v>41</v>
      </c>
      <c r="O131" s="92"/>
      <c r="P131" s="228">
        <f>O131*H131</f>
        <v>0</v>
      </c>
      <c r="Q131" s="228">
        <v>0</v>
      </c>
      <c r="R131" s="228">
        <f>Q131*H131</f>
        <v>0</v>
      </c>
      <c r="S131" s="228">
        <v>0</v>
      </c>
      <c r="T131" s="229">
        <f>S131*H131</f>
        <v>0</v>
      </c>
      <c r="U131" s="39"/>
      <c r="V131" s="39"/>
      <c r="W131" s="39"/>
      <c r="X131" s="39"/>
      <c r="Y131" s="39"/>
      <c r="Z131" s="39"/>
      <c r="AA131" s="39"/>
      <c r="AB131" s="39"/>
      <c r="AC131" s="39"/>
      <c r="AD131" s="39"/>
      <c r="AE131" s="39"/>
      <c r="AR131" s="230" t="s">
        <v>176</v>
      </c>
      <c r="AT131" s="230" t="s">
        <v>171</v>
      </c>
      <c r="AU131" s="230" t="s">
        <v>86</v>
      </c>
      <c r="AY131" s="18" t="s">
        <v>168</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176</v>
      </c>
      <c r="BM131" s="230" t="s">
        <v>237</v>
      </c>
    </row>
    <row r="132" s="2" customFormat="1">
      <c r="A132" s="39"/>
      <c r="B132" s="40"/>
      <c r="C132" s="41"/>
      <c r="D132" s="232" t="s">
        <v>178</v>
      </c>
      <c r="E132" s="41"/>
      <c r="F132" s="233" t="s">
        <v>2960</v>
      </c>
      <c r="G132" s="41"/>
      <c r="H132" s="41"/>
      <c r="I132" s="234"/>
      <c r="J132" s="41"/>
      <c r="K132" s="41"/>
      <c r="L132" s="45"/>
      <c r="M132" s="235"/>
      <c r="N132" s="236"/>
      <c r="O132" s="92"/>
      <c r="P132" s="92"/>
      <c r="Q132" s="92"/>
      <c r="R132" s="92"/>
      <c r="S132" s="92"/>
      <c r="T132" s="93"/>
      <c r="U132" s="39"/>
      <c r="V132" s="39"/>
      <c r="W132" s="39"/>
      <c r="X132" s="39"/>
      <c r="Y132" s="39"/>
      <c r="Z132" s="39"/>
      <c r="AA132" s="39"/>
      <c r="AB132" s="39"/>
      <c r="AC132" s="39"/>
      <c r="AD132" s="39"/>
      <c r="AE132" s="39"/>
      <c r="AT132" s="18" t="s">
        <v>178</v>
      </c>
      <c r="AU132" s="18" t="s">
        <v>86</v>
      </c>
    </row>
    <row r="133" s="2" customFormat="1" ht="16.5" customHeight="1">
      <c r="A133" s="39"/>
      <c r="B133" s="40"/>
      <c r="C133" s="219" t="s">
        <v>210</v>
      </c>
      <c r="D133" s="219" t="s">
        <v>171</v>
      </c>
      <c r="E133" s="220" t="s">
        <v>2961</v>
      </c>
      <c r="F133" s="221" t="s">
        <v>2962</v>
      </c>
      <c r="G133" s="222" t="s">
        <v>251</v>
      </c>
      <c r="H133" s="223">
        <v>6</v>
      </c>
      <c r="I133" s="224"/>
      <c r="J133" s="225">
        <f>ROUND(I133*H133,2)</f>
        <v>0</v>
      </c>
      <c r="K133" s="221" t="s">
        <v>1</v>
      </c>
      <c r="L133" s="45"/>
      <c r="M133" s="226" t="s">
        <v>1</v>
      </c>
      <c r="N133" s="227" t="s">
        <v>41</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176</v>
      </c>
      <c r="AT133" s="230" t="s">
        <v>171</v>
      </c>
      <c r="AU133" s="230" t="s">
        <v>86</v>
      </c>
      <c r="AY133" s="18" t="s">
        <v>168</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176</v>
      </c>
      <c r="BM133" s="230" t="s">
        <v>8</v>
      </c>
    </row>
    <row r="134" s="2" customFormat="1">
      <c r="A134" s="39"/>
      <c r="B134" s="40"/>
      <c r="C134" s="41"/>
      <c r="D134" s="232" t="s">
        <v>178</v>
      </c>
      <c r="E134" s="41"/>
      <c r="F134" s="233" t="s">
        <v>2962</v>
      </c>
      <c r="G134" s="41"/>
      <c r="H134" s="41"/>
      <c r="I134" s="234"/>
      <c r="J134" s="41"/>
      <c r="K134" s="41"/>
      <c r="L134" s="45"/>
      <c r="M134" s="235"/>
      <c r="N134" s="236"/>
      <c r="O134" s="92"/>
      <c r="P134" s="92"/>
      <c r="Q134" s="92"/>
      <c r="R134" s="92"/>
      <c r="S134" s="92"/>
      <c r="T134" s="93"/>
      <c r="U134" s="39"/>
      <c r="V134" s="39"/>
      <c r="W134" s="39"/>
      <c r="X134" s="39"/>
      <c r="Y134" s="39"/>
      <c r="Z134" s="39"/>
      <c r="AA134" s="39"/>
      <c r="AB134" s="39"/>
      <c r="AC134" s="39"/>
      <c r="AD134" s="39"/>
      <c r="AE134" s="39"/>
      <c r="AT134" s="18" t="s">
        <v>178</v>
      </c>
      <c r="AU134" s="18" t="s">
        <v>86</v>
      </c>
    </row>
    <row r="135" s="2" customFormat="1" ht="16.5" customHeight="1">
      <c r="A135" s="39"/>
      <c r="B135" s="40"/>
      <c r="C135" s="219" t="s">
        <v>217</v>
      </c>
      <c r="D135" s="219" t="s">
        <v>171</v>
      </c>
      <c r="E135" s="220" t="s">
        <v>2963</v>
      </c>
      <c r="F135" s="221" t="s">
        <v>2964</v>
      </c>
      <c r="G135" s="222" t="s">
        <v>251</v>
      </c>
      <c r="H135" s="223">
        <v>4</v>
      </c>
      <c r="I135" s="224"/>
      <c r="J135" s="225">
        <f>ROUND(I135*H135,2)</f>
        <v>0</v>
      </c>
      <c r="K135" s="221" t="s">
        <v>1</v>
      </c>
      <c r="L135" s="45"/>
      <c r="M135" s="226" t="s">
        <v>1</v>
      </c>
      <c r="N135" s="227" t="s">
        <v>41</v>
      </c>
      <c r="O135" s="92"/>
      <c r="P135" s="228">
        <f>O135*H135</f>
        <v>0</v>
      </c>
      <c r="Q135" s="228">
        <v>0</v>
      </c>
      <c r="R135" s="228">
        <f>Q135*H135</f>
        <v>0</v>
      </c>
      <c r="S135" s="228">
        <v>0</v>
      </c>
      <c r="T135" s="229">
        <f>S135*H135</f>
        <v>0</v>
      </c>
      <c r="U135" s="39"/>
      <c r="V135" s="39"/>
      <c r="W135" s="39"/>
      <c r="X135" s="39"/>
      <c r="Y135" s="39"/>
      <c r="Z135" s="39"/>
      <c r="AA135" s="39"/>
      <c r="AB135" s="39"/>
      <c r="AC135" s="39"/>
      <c r="AD135" s="39"/>
      <c r="AE135" s="39"/>
      <c r="AR135" s="230" t="s">
        <v>176</v>
      </c>
      <c r="AT135" s="230" t="s">
        <v>171</v>
      </c>
      <c r="AU135" s="230" t="s">
        <v>86</v>
      </c>
      <c r="AY135" s="18" t="s">
        <v>168</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176</v>
      </c>
      <c r="BM135" s="230" t="s">
        <v>261</v>
      </c>
    </row>
    <row r="136" s="2" customFormat="1">
      <c r="A136" s="39"/>
      <c r="B136" s="40"/>
      <c r="C136" s="41"/>
      <c r="D136" s="232" t="s">
        <v>178</v>
      </c>
      <c r="E136" s="41"/>
      <c r="F136" s="233" t="s">
        <v>2964</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178</v>
      </c>
      <c r="AU136" s="18" t="s">
        <v>86</v>
      </c>
    </row>
    <row r="137" s="2" customFormat="1" ht="16.5" customHeight="1">
      <c r="A137" s="39"/>
      <c r="B137" s="40"/>
      <c r="C137" s="219" t="s">
        <v>223</v>
      </c>
      <c r="D137" s="219" t="s">
        <v>171</v>
      </c>
      <c r="E137" s="220" t="s">
        <v>2965</v>
      </c>
      <c r="F137" s="221" t="s">
        <v>2966</v>
      </c>
      <c r="G137" s="222" t="s">
        <v>251</v>
      </c>
      <c r="H137" s="223">
        <v>2</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176</v>
      </c>
      <c r="AT137" s="230" t="s">
        <v>171</v>
      </c>
      <c r="AU137" s="230" t="s">
        <v>86</v>
      </c>
      <c r="AY137" s="18" t="s">
        <v>168</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176</v>
      </c>
      <c r="BM137" s="230" t="s">
        <v>273</v>
      </c>
    </row>
    <row r="138" s="2" customFormat="1">
      <c r="A138" s="39"/>
      <c r="B138" s="40"/>
      <c r="C138" s="41"/>
      <c r="D138" s="232" t="s">
        <v>178</v>
      </c>
      <c r="E138" s="41"/>
      <c r="F138" s="233" t="s">
        <v>2966</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178</v>
      </c>
      <c r="AU138" s="18" t="s">
        <v>86</v>
      </c>
    </row>
    <row r="139" s="2" customFormat="1" ht="16.5" customHeight="1">
      <c r="A139" s="39"/>
      <c r="B139" s="40"/>
      <c r="C139" s="219" t="s">
        <v>230</v>
      </c>
      <c r="D139" s="219" t="s">
        <v>171</v>
      </c>
      <c r="E139" s="220" t="s">
        <v>2967</v>
      </c>
      <c r="F139" s="221" t="s">
        <v>2968</v>
      </c>
      <c r="G139" s="222" t="s">
        <v>251</v>
      </c>
      <c r="H139" s="223">
        <v>4</v>
      </c>
      <c r="I139" s="224"/>
      <c r="J139" s="225">
        <f>ROUND(I139*H139,2)</f>
        <v>0</v>
      </c>
      <c r="K139" s="221" t="s">
        <v>1</v>
      </c>
      <c r="L139" s="45"/>
      <c r="M139" s="226" t="s">
        <v>1</v>
      </c>
      <c r="N139" s="227" t="s">
        <v>41</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176</v>
      </c>
      <c r="AT139" s="230" t="s">
        <v>171</v>
      </c>
      <c r="AU139" s="230" t="s">
        <v>86</v>
      </c>
      <c r="AY139" s="18" t="s">
        <v>168</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176</v>
      </c>
      <c r="BM139" s="230" t="s">
        <v>285</v>
      </c>
    </row>
    <row r="140" s="2" customFormat="1">
      <c r="A140" s="39"/>
      <c r="B140" s="40"/>
      <c r="C140" s="41"/>
      <c r="D140" s="232" t="s">
        <v>178</v>
      </c>
      <c r="E140" s="41"/>
      <c r="F140" s="233" t="s">
        <v>2968</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178</v>
      </c>
      <c r="AU140" s="18" t="s">
        <v>86</v>
      </c>
    </row>
    <row r="141" s="12" customFormat="1" ht="22.8" customHeight="1">
      <c r="A141" s="12"/>
      <c r="B141" s="203"/>
      <c r="C141" s="204"/>
      <c r="D141" s="205" t="s">
        <v>75</v>
      </c>
      <c r="E141" s="217" t="s">
        <v>2572</v>
      </c>
      <c r="F141" s="217" t="s">
        <v>2969</v>
      </c>
      <c r="G141" s="204"/>
      <c r="H141" s="204"/>
      <c r="I141" s="207"/>
      <c r="J141" s="218">
        <f>BK141</f>
        <v>0</v>
      </c>
      <c r="K141" s="204"/>
      <c r="L141" s="209"/>
      <c r="M141" s="210"/>
      <c r="N141" s="211"/>
      <c r="O141" s="211"/>
      <c r="P141" s="212">
        <f>SUM(P142:P145)</f>
        <v>0</v>
      </c>
      <c r="Q141" s="211"/>
      <c r="R141" s="212">
        <f>SUM(R142:R145)</f>
        <v>0</v>
      </c>
      <c r="S141" s="211"/>
      <c r="T141" s="213">
        <f>SUM(T142:T145)</f>
        <v>0</v>
      </c>
      <c r="U141" s="12"/>
      <c r="V141" s="12"/>
      <c r="W141" s="12"/>
      <c r="X141" s="12"/>
      <c r="Y141" s="12"/>
      <c r="Z141" s="12"/>
      <c r="AA141" s="12"/>
      <c r="AB141" s="12"/>
      <c r="AC141" s="12"/>
      <c r="AD141" s="12"/>
      <c r="AE141" s="12"/>
      <c r="AR141" s="214" t="s">
        <v>84</v>
      </c>
      <c r="AT141" s="215" t="s">
        <v>75</v>
      </c>
      <c r="AU141" s="215" t="s">
        <v>84</v>
      </c>
      <c r="AY141" s="214" t="s">
        <v>168</v>
      </c>
      <c r="BK141" s="216">
        <f>SUM(BK142:BK145)</f>
        <v>0</v>
      </c>
    </row>
    <row r="142" s="2" customFormat="1" ht="33" customHeight="1">
      <c r="A142" s="39"/>
      <c r="B142" s="40"/>
      <c r="C142" s="219" t="s">
        <v>237</v>
      </c>
      <c r="D142" s="219" t="s">
        <v>171</v>
      </c>
      <c r="E142" s="220" t="s">
        <v>2970</v>
      </c>
      <c r="F142" s="221" t="s">
        <v>2971</v>
      </c>
      <c r="G142" s="222" t="s">
        <v>251</v>
      </c>
      <c r="H142" s="223">
        <v>1</v>
      </c>
      <c r="I142" s="224"/>
      <c r="J142" s="225">
        <f>ROUND(I142*H142,2)</f>
        <v>0</v>
      </c>
      <c r="K142" s="221" t="s">
        <v>1</v>
      </c>
      <c r="L142" s="45"/>
      <c r="M142" s="226" t="s">
        <v>1</v>
      </c>
      <c r="N142" s="227" t="s">
        <v>41</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176</v>
      </c>
      <c r="AT142" s="230" t="s">
        <v>171</v>
      </c>
      <c r="AU142" s="230" t="s">
        <v>86</v>
      </c>
      <c r="AY142" s="18" t="s">
        <v>168</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176</v>
      </c>
      <c r="BM142" s="230" t="s">
        <v>297</v>
      </c>
    </row>
    <row r="143" s="2" customFormat="1">
      <c r="A143" s="39"/>
      <c r="B143" s="40"/>
      <c r="C143" s="41"/>
      <c r="D143" s="232" t="s">
        <v>178</v>
      </c>
      <c r="E143" s="41"/>
      <c r="F143" s="233" t="s">
        <v>2972</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178</v>
      </c>
      <c r="AU143" s="18" t="s">
        <v>86</v>
      </c>
    </row>
    <row r="144" s="2" customFormat="1" ht="37.8" customHeight="1">
      <c r="A144" s="39"/>
      <c r="B144" s="40"/>
      <c r="C144" s="219" t="s">
        <v>244</v>
      </c>
      <c r="D144" s="219" t="s">
        <v>171</v>
      </c>
      <c r="E144" s="220" t="s">
        <v>2973</v>
      </c>
      <c r="F144" s="221" t="s">
        <v>2974</v>
      </c>
      <c r="G144" s="222" t="s">
        <v>251</v>
      </c>
      <c r="H144" s="223">
        <v>1</v>
      </c>
      <c r="I144" s="224"/>
      <c r="J144" s="225">
        <f>ROUND(I144*H144,2)</f>
        <v>0</v>
      </c>
      <c r="K144" s="221" t="s">
        <v>1</v>
      </c>
      <c r="L144" s="45"/>
      <c r="M144" s="226" t="s">
        <v>1</v>
      </c>
      <c r="N144" s="227" t="s">
        <v>41</v>
      </c>
      <c r="O144" s="92"/>
      <c r="P144" s="228">
        <f>O144*H144</f>
        <v>0</v>
      </c>
      <c r="Q144" s="228">
        <v>0</v>
      </c>
      <c r="R144" s="228">
        <f>Q144*H144</f>
        <v>0</v>
      </c>
      <c r="S144" s="228">
        <v>0</v>
      </c>
      <c r="T144" s="229">
        <f>S144*H144</f>
        <v>0</v>
      </c>
      <c r="U144" s="39"/>
      <c r="V144" s="39"/>
      <c r="W144" s="39"/>
      <c r="X144" s="39"/>
      <c r="Y144" s="39"/>
      <c r="Z144" s="39"/>
      <c r="AA144" s="39"/>
      <c r="AB144" s="39"/>
      <c r="AC144" s="39"/>
      <c r="AD144" s="39"/>
      <c r="AE144" s="39"/>
      <c r="AR144" s="230" t="s">
        <v>176</v>
      </c>
      <c r="AT144" s="230" t="s">
        <v>171</v>
      </c>
      <c r="AU144" s="230" t="s">
        <v>86</v>
      </c>
      <c r="AY144" s="18" t="s">
        <v>168</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176</v>
      </c>
      <c r="BM144" s="230" t="s">
        <v>309</v>
      </c>
    </row>
    <row r="145" s="2" customFormat="1">
      <c r="A145" s="39"/>
      <c r="B145" s="40"/>
      <c r="C145" s="41"/>
      <c r="D145" s="232" t="s">
        <v>178</v>
      </c>
      <c r="E145" s="41"/>
      <c r="F145" s="233" t="s">
        <v>2974</v>
      </c>
      <c r="G145" s="41"/>
      <c r="H145" s="41"/>
      <c r="I145" s="234"/>
      <c r="J145" s="41"/>
      <c r="K145" s="41"/>
      <c r="L145" s="45"/>
      <c r="M145" s="235"/>
      <c r="N145" s="236"/>
      <c r="O145" s="92"/>
      <c r="P145" s="92"/>
      <c r="Q145" s="92"/>
      <c r="R145" s="92"/>
      <c r="S145" s="92"/>
      <c r="T145" s="93"/>
      <c r="U145" s="39"/>
      <c r="V145" s="39"/>
      <c r="W145" s="39"/>
      <c r="X145" s="39"/>
      <c r="Y145" s="39"/>
      <c r="Z145" s="39"/>
      <c r="AA145" s="39"/>
      <c r="AB145" s="39"/>
      <c r="AC145" s="39"/>
      <c r="AD145" s="39"/>
      <c r="AE145" s="39"/>
      <c r="AT145" s="18" t="s">
        <v>178</v>
      </c>
      <c r="AU145" s="18" t="s">
        <v>86</v>
      </c>
    </row>
    <row r="146" s="12" customFormat="1" ht="25.92" customHeight="1">
      <c r="A146" s="12"/>
      <c r="B146" s="203"/>
      <c r="C146" s="204"/>
      <c r="D146" s="205" t="s">
        <v>75</v>
      </c>
      <c r="E146" s="206" t="s">
        <v>2686</v>
      </c>
      <c r="F146" s="206" t="s">
        <v>2617</v>
      </c>
      <c r="G146" s="204"/>
      <c r="H146" s="204"/>
      <c r="I146" s="207"/>
      <c r="J146" s="208">
        <f>BK146</f>
        <v>0</v>
      </c>
      <c r="K146" s="204"/>
      <c r="L146" s="209"/>
      <c r="M146" s="210"/>
      <c r="N146" s="211"/>
      <c r="O146" s="211"/>
      <c r="P146" s="212">
        <f>SUM(P147:P172)</f>
        <v>0</v>
      </c>
      <c r="Q146" s="211"/>
      <c r="R146" s="212">
        <f>SUM(R147:R172)</f>
        <v>0</v>
      </c>
      <c r="S146" s="211"/>
      <c r="T146" s="213">
        <f>SUM(T147:T172)</f>
        <v>0</v>
      </c>
      <c r="U146" s="12"/>
      <c r="V146" s="12"/>
      <c r="W146" s="12"/>
      <c r="X146" s="12"/>
      <c r="Y146" s="12"/>
      <c r="Z146" s="12"/>
      <c r="AA146" s="12"/>
      <c r="AB146" s="12"/>
      <c r="AC146" s="12"/>
      <c r="AD146" s="12"/>
      <c r="AE146" s="12"/>
      <c r="AR146" s="214" t="s">
        <v>84</v>
      </c>
      <c r="AT146" s="215" t="s">
        <v>75</v>
      </c>
      <c r="AU146" s="215" t="s">
        <v>76</v>
      </c>
      <c r="AY146" s="214" t="s">
        <v>168</v>
      </c>
      <c r="BK146" s="216">
        <f>SUM(BK147:BK172)</f>
        <v>0</v>
      </c>
    </row>
    <row r="147" s="2" customFormat="1" ht="16.5" customHeight="1">
      <c r="A147" s="39"/>
      <c r="B147" s="40"/>
      <c r="C147" s="219" t="s">
        <v>8</v>
      </c>
      <c r="D147" s="219" t="s">
        <v>171</v>
      </c>
      <c r="E147" s="220" t="s">
        <v>2975</v>
      </c>
      <c r="F147" s="221" t="s">
        <v>2976</v>
      </c>
      <c r="G147" s="222" t="s">
        <v>240</v>
      </c>
      <c r="H147" s="223">
        <v>103.8</v>
      </c>
      <c r="I147" s="224"/>
      <c r="J147" s="225">
        <f>ROUND(I147*H147,2)</f>
        <v>0</v>
      </c>
      <c r="K147" s="221" t="s">
        <v>1</v>
      </c>
      <c r="L147" s="45"/>
      <c r="M147" s="226" t="s">
        <v>1</v>
      </c>
      <c r="N147" s="227" t="s">
        <v>41</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176</v>
      </c>
      <c r="AT147" s="230" t="s">
        <v>171</v>
      </c>
      <c r="AU147" s="230" t="s">
        <v>84</v>
      </c>
      <c r="AY147" s="18" t="s">
        <v>168</v>
      </c>
      <c r="BE147" s="231">
        <f>IF(N147="základní",J147,0)</f>
        <v>0</v>
      </c>
      <c r="BF147" s="231">
        <f>IF(N147="snížená",J147,0)</f>
        <v>0</v>
      </c>
      <c r="BG147" s="231">
        <f>IF(N147="zákl. přenesená",J147,0)</f>
        <v>0</v>
      </c>
      <c r="BH147" s="231">
        <f>IF(N147="sníž. přenesená",J147,0)</f>
        <v>0</v>
      </c>
      <c r="BI147" s="231">
        <f>IF(N147="nulová",J147,0)</f>
        <v>0</v>
      </c>
      <c r="BJ147" s="18" t="s">
        <v>84</v>
      </c>
      <c r="BK147" s="231">
        <f>ROUND(I147*H147,2)</f>
        <v>0</v>
      </c>
      <c r="BL147" s="18" t="s">
        <v>176</v>
      </c>
      <c r="BM147" s="230" t="s">
        <v>2977</v>
      </c>
    </row>
    <row r="148" s="2" customFormat="1">
      <c r="A148" s="39"/>
      <c r="B148" s="40"/>
      <c r="C148" s="41"/>
      <c r="D148" s="232" t="s">
        <v>178</v>
      </c>
      <c r="E148" s="41"/>
      <c r="F148" s="233" t="s">
        <v>2974</v>
      </c>
      <c r="G148" s="41"/>
      <c r="H148" s="41"/>
      <c r="I148" s="234"/>
      <c r="J148" s="41"/>
      <c r="K148" s="41"/>
      <c r="L148" s="45"/>
      <c r="M148" s="235"/>
      <c r="N148" s="236"/>
      <c r="O148" s="92"/>
      <c r="P148" s="92"/>
      <c r="Q148" s="92"/>
      <c r="R148" s="92"/>
      <c r="S148" s="92"/>
      <c r="T148" s="93"/>
      <c r="U148" s="39"/>
      <c r="V148" s="39"/>
      <c r="W148" s="39"/>
      <c r="X148" s="39"/>
      <c r="Y148" s="39"/>
      <c r="Z148" s="39"/>
      <c r="AA148" s="39"/>
      <c r="AB148" s="39"/>
      <c r="AC148" s="39"/>
      <c r="AD148" s="39"/>
      <c r="AE148" s="39"/>
      <c r="AT148" s="18" t="s">
        <v>178</v>
      </c>
      <c r="AU148" s="18" t="s">
        <v>84</v>
      </c>
    </row>
    <row r="149" s="2" customFormat="1" ht="16.5" customHeight="1">
      <c r="A149" s="39"/>
      <c r="B149" s="40"/>
      <c r="C149" s="219" t="s">
        <v>255</v>
      </c>
      <c r="D149" s="219" t="s">
        <v>171</v>
      </c>
      <c r="E149" s="220" t="s">
        <v>2978</v>
      </c>
      <c r="F149" s="221" t="s">
        <v>2979</v>
      </c>
      <c r="G149" s="222" t="s">
        <v>240</v>
      </c>
      <c r="H149" s="223">
        <v>22.800000000000001</v>
      </c>
      <c r="I149" s="224"/>
      <c r="J149" s="225">
        <f>ROUND(I149*H149,2)</f>
        <v>0</v>
      </c>
      <c r="K149" s="221" t="s">
        <v>1</v>
      </c>
      <c r="L149" s="45"/>
      <c r="M149" s="226" t="s">
        <v>1</v>
      </c>
      <c r="N149" s="227" t="s">
        <v>41</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176</v>
      </c>
      <c r="AT149" s="230" t="s">
        <v>171</v>
      </c>
      <c r="AU149" s="230" t="s">
        <v>84</v>
      </c>
      <c r="AY149" s="18" t="s">
        <v>168</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176</v>
      </c>
      <c r="BM149" s="230" t="s">
        <v>2980</v>
      </c>
    </row>
    <row r="150" s="2" customFormat="1">
      <c r="A150" s="39"/>
      <c r="B150" s="40"/>
      <c r="C150" s="41"/>
      <c r="D150" s="232" t="s">
        <v>178</v>
      </c>
      <c r="E150" s="41"/>
      <c r="F150" s="233" t="s">
        <v>2974</v>
      </c>
      <c r="G150" s="41"/>
      <c r="H150" s="41"/>
      <c r="I150" s="234"/>
      <c r="J150" s="41"/>
      <c r="K150" s="41"/>
      <c r="L150" s="45"/>
      <c r="M150" s="235"/>
      <c r="N150" s="236"/>
      <c r="O150" s="92"/>
      <c r="P150" s="92"/>
      <c r="Q150" s="92"/>
      <c r="R150" s="92"/>
      <c r="S150" s="92"/>
      <c r="T150" s="93"/>
      <c r="U150" s="39"/>
      <c r="V150" s="39"/>
      <c r="W150" s="39"/>
      <c r="X150" s="39"/>
      <c r="Y150" s="39"/>
      <c r="Z150" s="39"/>
      <c r="AA150" s="39"/>
      <c r="AB150" s="39"/>
      <c r="AC150" s="39"/>
      <c r="AD150" s="39"/>
      <c r="AE150" s="39"/>
      <c r="AT150" s="18" t="s">
        <v>178</v>
      </c>
      <c r="AU150" s="18" t="s">
        <v>84</v>
      </c>
    </row>
    <row r="151" s="2" customFormat="1" ht="16.5" customHeight="1">
      <c r="A151" s="39"/>
      <c r="B151" s="40"/>
      <c r="C151" s="219" t="s">
        <v>261</v>
      </c>
      <c r="D151" s="219" t="s">
        <v>171</v>
      </c>
      <c r="E151" s="220" t="s">
        <v>2981</v>
      </c>
      <c r="F151" s="221" t="s">
        <v>2982</v>
      </c>
      <c r="G151" s="222" t="s">
        <v>240</v>
      </c>
      <c r="H151" s="223">
        <v>74.5</v>
      </c>
      <c r="I151" s="224"/>
      <c r="J151" s="225">
        <f>ROUND(I151*H151,2)</f>
        <v>0</v>
      </c>
      <c r="K151" s="221" t="s">
        <v>1</v>
      </c>
      <c r="L151" s="45"/>
      <c r="M151" s="226" t="s">
        <v>1</v>
      </c>
      <c r="N151" s="227"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176</v>
      </c>
      <c r="AT151" s="230" t="s">
        <v>171</v>
      </c>
      <c r="AU151" s="230" t="s">
        <v>84</v>
      </c>
      <c r="AY151" s="18" t="s">
        <v>168</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176</v>
      </c>
      <c r="BM151" s="230" t="s">
        <v>2983</v>
      </c>
    </row>
    <row r="152" s="2" customFormat="1">
      <c r="A152" s="39"/>
      <c r="B152" s="40"/>
      <c r="C152" s="41"/>
      <c r="D152" s="232" t="s">
        <v>178</v>
      </c>
      <c r="E152" s="41"/>
      <c r="F152" s="233" t="s">
        <v>2974</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178</v>
      </c>
      <c r="AU152" s="18" t="s">
        <v>84</v>
      </c>
    </row>
    <row r="153" s="2" customFormat="1" ht="16.5" customHeight="1">
      <c r="A153" s="39"/>
      <c r="B153" s="40"/>
      <c r="C153" s="219" t="s">
        <v>267</v>
      </c>
      <c r="D153" s="219" t="s">
        <v>171</v>
      </c>
      <c r="E153" s="220" t="s">
        <v>2984</v>
      </c>
      <c r="F153" s="221" t="s">
        <v>2985</v>
      </c>
      <c r="G153" s="222" t="s">
        <v>174</v>
      </c>
      <c r="H153" s="223">
        <v>290</v>
      </c>
      <c r="I153" s="224"/>
      <c r="J153" s="225">
        <f>ROUND(I153*H153,2)</f>
        <v>0</v>
      </c>
      <c r="K153" s="221" t="s">
        <v>1</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176</v>
      </c>
      <c r="AT153" s="230" t="s">
        <v>171</v>
      </c>
      <c r="AU153" s="230" t="s">
        <v>84</v>
      </c>
      <c r="AY153" s="18" t="s">
        <v>168</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176</v>
      </c>
      <c r="BM153" s="230" t="s">
        <v>2986</v>
      </c>
    </row>
    <row r="154" s="2" customFormat="1">
      <c r="A154" s="39"/>
      <c r="B154" s="40"/>
      <c r="C154" s="41"/>
      <c r="D154" s="232" t="s">
        <v>178</v>
      </c>
      <c r="E154" s="41"/>
      <c r="F154" s="233" t="s">
        <v>2974</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178</v>
      </c>
      <c r="AU154" s="18" t="s">
        <v>84</v>
      </c>
    </row>
    <row r="155" s="2" customFormat="1" ht="16.5" customHeight="1">
      <c r="A155" s="39"/>
      <c r="B155" s="40"/>
      <c r="C155" s="219" t="s">
        <v>273</v>
      </c>
      <c r="D155" s="219" t="s">
        <v>171</v>
      </c>
      <c r="E155" s="220" t="s">
        <v>2987</v>
      </c>
      <c r="F155" s="221" t="s">
        <v>2988</v>
      </c>
      <c r="G155" s="222" t="s">
        <v>240</v>
      </c>
      <c r="H155" s="223">
        <v>102.09999999999999</v>
      </c>
      <c r="I155" s="224"/>
      <c r="J155" s="225">
        <f>ROUND(I155*H155,2)</f>
        <v>0</v>
      </c>
      <c r="K155" s="221" t="s">
        <v>1</v>
      </c>
      <c r="L155" s="45"/>
      <c r="M155" s="226" t="s">
        <v>1</v>
      </c>
      <c r="N155" s="227" t="s">
        <v>41</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176</v>
      </c>
      <c r="AT155" s="230" t="s">
        <v>171</v>
      </c>
      <c r="AU155" s="230" t="s">
        <v>84</v>
      </c>
      <c r="AY155" s="18" t="s">
        <v>168</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176</v>
      </c>
      <c r="BM155" s="230" t="s">
        <v>2989</v>
      </c>
    </row>
    <row r="156" s="2" customFormat="1">
      <c r="A156" s="39"/>
      <c r="B156" s="40"/>
      <c r="C156" s="41"/>
      <c r="D156" s="232" t="s">
        <v>178</v>
      </c>
      <c r="E156" s="41"/>
      <c r="F156" s="233" t="s">
        <v>2974</v>
      </c>
      <c r="G156" s="41"/>
      <c r="H156" s="41"/>
      <c r="I156" s="234"/>
      <c r="J156" s="41"/>
      <c r="K156" s="41"/>
      <c r="L156" s="45"/>
      <c r="M156" s="235"/>
      <c r="N156" s="236"/>
      <c r="O156" s="92"/>
      <c r="P156" s="92"/>
      <c r="Q156" s="92"/>
      <c r="R156" s="92"/>
      <c r="S156" s="92"/>
      <c r="T156" s="93"/>
      <c r="U156" s="39"/>
      <c r="V156" s="39"/>
      <c r="W156" s="39"/>
      <c r="X156" s="39"/>
      <c r="Y156" s="39"/>
      <c r="Z156" s="39"/>
      <c r="AA156" s="39"/>
      <c r="AB156" s="39"/>
      <c r="AC156" s="39"/>
      <c r="AD156" s="39"/>
      <c r="AE156" s="39"/>
      <c r="AT156" s="18" t="s">
        <v>178</v>
      </c>
      <c r="AU156" s="18" t="s">
        <v>84</v>
      </c>
    </row>
    <row r="157" s="2" customFormat="1" ht="16.5" customHeight="1">
      <c r="A157" s="39"/>
      <c r="B157" s="40"/>
      <c r="C157" s="219" t="s">
        <v>279</v>
      </c>
      <c r="D157" s="219" t="s">
        <v>171</v>
      </c>
      <c r="E157" s="220" t="s">
        <v>2990</v>
      </c>
      <c r="F157" s="221" t="s">
        <v>2991</v>
      </c>
      <c r="G157" s="222" t="s">
        <v>240</v>
      </c>
      <c r="H157" s="223">
        <v>59.200000000000003</v>
      </c>
      <c r="I157" s="224"/>
      <c r="J157" s="225">
        <f>ROUND(I157*H157,2)</f>
        <v>0</v>
      </c>
      <c r="K157" s="221" t="s">
        <v>1</v>
      </c>
      <c r="L157" s="45"/>
      <c r="M157" s="226" t="s">
        <v>1</v>
      </c>
      <c r="N157" s="227" t="s">
        <v>41</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176</v>
      </c>
      <c r="AT157" s="230" t="s">
        <v>171</v>
      </c>
      <c r="AU157" s="230" t="s">
        <v>84</v>
      </c>
      <c r="AY157" s="18" t="s">
        <v>168</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176</v>
      </c>
      <c r="BM157" s="230" t="s">
        <v>2992</v>
      </c>
    </row>
    <row r="158" s="2" customFormat="1">
      <c r="A158" s="39"/>
      <c r="B158" s="40"/>
      <c r="C158" s="41"/>
      <c r="D158" s="232" t="s">
        <v>178</v>
      </c>
      <c r="E158" s="41"/>
      <c r="F158" s="233" t="s">
        <v>2974</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178</v>
      </c>
      <c r="AU158" s="18" t="s">
        <v>84</v>
      </c>
    </row>
    <row r="159" s="2" customFormat="1" ht="16.5" customHeight="1">
      <c r="A159" s="39"/>
      <c r="B159" s="40"/>
      <c r="C159" s="219" t="s">
        <v>285</v>
      </c>
      <c r="D159" s="219" t="s">
        <v>171</v>
      </c>
      <c r="E159" s="220" t="s">
        <v>2993</v>
      </c>
      <c r="F159" s="221" t="s">
        <v>2994</v>
      </c>
      <c r="G159" s="222" t="s">
        <v>174</v>
      </c>
      <c r="H159" s="223">
        <v>28</v>
      </c>
      <c r="I159" s="224"/>
      <c r="J159" s="225">
        <f>ROUND(I159*H159,2)</f>
        <v>0</v>
      </c>
      <c r="K159" s="221" t="s">
        <v>1</v>
      </c>
      <c r="L159" s="45"/>
      <c r="M159" s="226" t="s">
        <v>1</v>
      </c>
      <c r="N159" s="227" t="s">
        <v>41</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176</v>
      </c>
      <c r="AT159" s="230" t="s">
        <v>171</v>
      </c>
      <c r="AU159" s="230" t="s">
        <v>84</v>
      </c>
      <c r="AY159" s="18" t="s">
        <v>168</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176</v>
      </c>
      <c r="BM159" s="230" t="s">
        <v>2995</v>
      </c>
    </row>
    <row r="160" s="2" customFormat="1">
      <c r="A160" s="39"/>
      <c r="B160" s="40"/>
      <c r="C160" s="41"/>
      <c r="D160" s="232" t="s">
        <v>178</v>
      </c>
      <c r="E160" s="41"/>
      <c r="F160" s="233" t="s">
        <v>2974</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178</v>
      </c>
      <c r="AU160" s="18" t="s">
        <v>84</v>
      </c>
    </row>
    <row r="161" s="2" customFormat="1" ht="21.75" customHeight="1">
      <c r="A161" s="39"/>
      <c r="B161" s="40"/>
      <c r="C161" s="219" t="s">
        <v>291</v>
      </c>
      <c r="D161" s="219" t="s">
        <v>171</v>
      </c>
      <c r="E161" s="220" t="s">
        <v>2996</v>
      </c>
      <c r="F161" s="221" t="s">
        <v>2997</v>
      </c>
      <c r="G161" s="222" t="s">
        <v>251</v>
      </c>
      <c r="H161" s="223">
        <v>4</v>
      </c>
      <c r="I161" s="224"/>
      <c r="J161" s="225">
        <f>ROUND(I161*H161,2)</f>
        <v>0</v>
      </c>
      <c r="K161" s="221" t="s">
        <v>1</v>
      </c>
      <c r="L161" s="45"/>
      <c r="M161" s="226" t="s">
        <v>1</v>
      </c>
      <c r="N161" s="227" t="s">
        <v>41</v>
      </c>
      <c r="O161" s="92"/>
      <c r="P161" s="228">
        <f>O161*H161</f>
        <v>0</v>
      </c>
      <c r="Q161" s="228">
        <v>0</v>
      </c>
      <c r="R161" s="228">
        <f>Q161*H161</f>
        <v>0</v>
      </c>
      <c r="S161" s="228">
        <v>0</v>
      </c>
      <c r="T161" s="229">
        <f>S161*H161</f>
        <v>0</v>
      </c>
      <c r="U161" s="39"/>
      <c r="V161" s="39"/>
      <c r="W161" s="39"/>
      <c r="X161" s="39"/>
      <c r="Y161" s="39"/>
      <c r="Z161" s="39"/>
      <c r="AA161" s="39"/>
      <c r="AB161" s="39"/>
      <c r="AC161" s="39"/>
      <c r="AD161" s="39"/>
      <c r="AE161" s="39"/>
      <c r="AR161" s="230" t="s">
        <v>176</v>
      </c>
      <c r="AT161" s="230" t="s">
        <v>171</v>
      </c>
      <c r="AU161" s="230" t="s">
        <v>84</v>
      </c>
      <c r="AY161" s="18" t="s">
        <v>168</v>
      </c>
      <c r="BE161" s="231">
        <f>IF(N161="základní",J161,0)</f>
        <v>0</v>
      </c>
      <c r="BF161" s="231">
        <f>IF(N161="snížená",J161,0)</f>
        <v>0</v>
      </c>
      <c r="BG161" s="231">
        <f>IF(N161="zákl. přenesená",J161,0)</f>
        <v>0</v>
      </c>
      <c r="BH161" s="231">
        <f>IF(N161="sníž. přenesená",J161,0)</f>
        <v>0</v>
      </c>
      <c r="BI161" s="231">
        <f>IF(N161="nulová",J161,0)</f>
        <v>0</v>
      </c>
      <c r="BJ161" s="18" t="s">
        <v>84</v>
      </c>
      <c r="BK161" s="231">
        <f>ROUND(I161*H161,2)</f>
        <v>0</v>
      </c>
      <c r="BL161" s="18" t="s">
        <v>176</v>
      </c>
      <c r="BM161" s="230" t="s">
        <v>2998</v>
      </c>
    </row>
    <row r="162" s="2" customFormat="1">
      <c r="A162" s="39"/>
      <c r="B162" s="40"/>
      <c r="C162" s="41"/>
      <c r="D162" s="232" t="s">
        <v>178</v>
      </c>
      <c r="E162" s="41"/>
      <c r="F162" s="233" t="s">
        <v>2974</v>
      </c>
      <c r="G162" s="41"/>
      <c r="H162" s="41"/>
      <c r="I162" s="234"/>
      <c r="J162" s="41"/>
      <c r="K162" s="41"/>
      <c r="L162" s="45"/>
      <c r="M162" s="235"/>
      <c r="N162" s="236"/>
      <c r="O162" s="92"/>
      <c r="P162" s="92"/>
      <c r="Q162" s="92"/>
      <c r="R162" s="92"/>
      <c r="S162" s="92"/>
      <c r="T162" s="93"/>
      <c r="U162" s="39"/>
      <c r="V162" s="39"/>
      <c r="W162" s="39"/>
      <c r="X162" s="39"/>
      <c r="Y162" s="39"/>
      <c r="Z162" s="39"/>
      <c r="AA162" s="39"/>
      <c r="AB162" s="39"/>
      <c r="AC162" s="39"/>
      <c r="AD162" s="39"/>
      <c r="AE162" s="39"/>
      <c r="AT162" s="18" t="s">
        <v>178</v>
      </c>
      <c r="AU162" s="18" t="s">
        <v>84</v>
      </c>
    </row>
    <row r="163" s="2" customFormat="1" ht="21.75" customHeight="1">
      <c r="A163" s="39"/>
      <c r="B163" s="40"/>
      <c r="C163" s="219" t="s">
        <v>297</v>
      </c>
      <c r="D163" s="219" t="s">
        <v>171</v>
      </c>
      <c r="E163" s="220" t="s">
        <v>2999</v>
      </c>
      <c r="F163" s="221" t="s">
        <v>3000</v>
      </c>
      <c r="G163" s="222" t="s">
        <v>240</v>
      </c>
      <c r="H163" s="223">
        <v>14.5</v>
      </c>
      <c r="I163" s="224"/>
      <c r="J163" s="225">
        <f>ROUND(I163*H163,2)</f>
        <v>0</v>
      </c>
      <c r="K163" s="221" t="s">
        <v>1</v>
      </c>
      <c r="L163" s="45"/>
      <c r="M163" s="226" t="s">
        <v>1</v>
      </c>
      <c r="N163" s="227" t="s">
        <v>41</v>
      </c>
      <c r="O163" s="92"/>
      <c r="P163" s="228">
        <f>O163*H163</f>
        <v>0</v>
      </c>
      <c r="Q163" s="228">
        <v>0</v>
      </c>
      <c r="R163" s="228">
        <f>Q163*H163</f>
        <v>0</v>
      </c>
      <c r="S163" s="228">
        <v>0</v>
      </c>
      <c r="T163" s="229">
        <f>S163*H163</f>
        <v>0</v>
      </c>
      <c r="U163" s="39"/>
      <c r="V163" s="39"/>
      <c r="W163" s="39"/>
      <c r="X163" s="39"/>
      <c r="Y163" s="39"/>
      <c r="Z163" s="39"/>
      <c r="AA163" s="39"/>
      <c r="AB163" s="39"/>
      <c r="AC163" s="39"/>
      <c r="AD163" s="39"/>
      <c r="AE163" s="39"/>
      <c r="AR163" s="230" t="s">
        <v>176</v>
      </c>
      <c r="AT163" s="230" t="s">
        <v>171</v>
      </c>
      <c r="AU163" s="230" t="s">
        <v>84</v>
      </c>
      <c r="AY163" s="18" t="s">
        <v>168</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176</v>
      </c>
      <c r="BM163" s="230" t="s">
        <v>3001</v>
      </c>
    </row>
    <row r="164" s="2" customFormat="1">
      <c r="A164" s="39"/>
      <c r="B164" s="40"/>
      <c r="C164" s="41"/>
      <c r="D164" s="232" t="s">
        <v>178</v>
      </c>
      <c r="E164" s="41"/>
      <c r="F164" s="233" t="s">
        <v>2974</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178</v>
      </c>
      <c r="AU164" s="18" t="s">
        <v>84</v>
      </c>
    </row>
    <row r="165" s="2" customFormat="1" ht="16.5" customHeight="1">
      <c r="A165" s="39"/>
      <c r="B165" s="40"/>
      <c r="C165" s="219" t="s">
        <v>7</v>
      </c>
      <c r="D165" s="219" t="s">
        <v>171</v>
      </c>
      <c r="E165" s="220" t="s">
        <v>3002</v>
      </c>
      <c r="F165" s="221" t="s">
        <v>3003</v>
      </c>
      <c r="G165" s="222" t="s">
        <v>240</v>
      </c>
      <c r="H165" s="223">
        <v>10.300000000000001</v>
      </c>
      <c r="I165" s="224"/>
      <c r="J165" s="225">
        <f>ROUND(I165*H165,2)</f>
        <v>0</v>
      </c>
      <c r="K165" s="221" t="s">
        <v>1</v>
      </c>
      <c r="L165" s="45"/>
      <c r="M165" s="226" t="s">
        <v>1</v>
      </c>
      <c r="N165" s="227" t="s">
        <v>41</v>
      </c>
      <c r="O165" s="92"/>
      <c r="P165" s="228">
        <f>O165*H165</f>
        <v>0</v>
      </c>
      <c r="Q165" s="228">
        <v>0</v>
      </c>
      <c r="R165" s="228">
        <f>Q165*H165</f>
        <v>0</v>
      </c>
      <c r="S165" s="228">
        <v>0</v>
      </c>
      <c r="T165" s="229">
        <f>S165*H165</f>
        <v>0</v>
      </c>
      <c r="U165" s="39"/>
      <c r="V165" s="39"/>
      <c r="W165" s="39"/>
      <c r="X165" s="39"/>
      <c r="Y165" s="39"/>
      <c r="Z165" s="39"/>
      <c r="AA165" s="39"/>
      <c r="AB165" s="39"/>
      <c r="AC165" s="39"/>
      <c r="AD165" s="39"/>
      <c r="AE165" s="39"/>
      <c r="AR165" s="230" t="s">
        <v>176</v>
      </c>
      <c r="AT165" s="230" t="s">
        <v>171</v>
      </c>
      <c r="AU165" s="230" t="s">
        <v>84</v>
      </c>
      <c r="AY165" s="18" t="s">
        <v>168</v>
      </c>
      <c r="BE165" s="231">
        <f>IF(N165="základní",J165,0)</f>
        <v>0</v>
      </c>
      <c r="BF165" s="231">
        <f>IF(N165="snížená",J165,0)</f>
        <v>0</v>
      </c>
      <c r="BG165" s="231">
        <f>IF(N165="zákl. přenesená",J165,0)</f>
        <v>0</v>
      </c>
      <c r="BH165" s="231">
        <f>IF(N165="sníž. přenesená",J165,0)</f>
        <v>0</v>
      </c>
      <c r="BI165" s="231">
        <f>IF(N165="nulová",J165,0)</f>
        <v>0</v>
      </c>
      <c r="BJ165" s="18" t="s">
        <v>84</v>
      </c>
      <c r="BK165" s="231">
        <f>ROUND(I165*H165,2)</f>
        <v>0</v>
      </c>
      <c r="BL165" s="18" t="s">
        <v>176</v>
      </c>
      <c r="BM165" s="230" t="s">
        <v>3004</v>
      </c>
    </row>
    <row r="166" s="2" customFormat="1">
      <c r="A166" s="39"/>
      <c r="B166" s="40"/>
      <c r="C166" s="41"/>
      <c r="D166" s="232" t="s">
        <v>178</v>
      </c>
      <c r="E166" s="41"/>
      <c r="F166" s="233" t="s">
        <v>2974</v>
      </c>
      <c r="G166" s="41"/>
      <c r="H166" s="41"/>
      <c r="I166" s="234"/>
      <c r="J166" s="41"/>
      <c r="K166" s="41"/>
      <c r="L166" s="45"/>
      <c r="M166" s="235"/>
      <c r="N166" s="236"/>
      <c r="O166" s="92"/>
      <c r="P166" s="92"/>
      <c r="Q166" s="92"/>
      <c r="R166" s="92"/>
      <c r="S166" s="92"/>
      <c r="T166" s="93"/>
      <c r="U166" s="39"/>
      <c r="V166" s="39"/>
      <c r="W166" s="39"/>
      <c r="X166" s="39"/>
      <c r="Y166" s="39"/>
      <c r="Z166" s="39"/>
      <c r="AA166" s="39"/>
      <c r="AB166" s="39"/>
      <c r="AC166" s="39"/>
      <c r="AD166" s="39"/>
      <c r="AE166" s="39"/>
      <c r="AT166" s="18" t="s">
        <v>178</v>
      </c>
      <c r="AU166" s="18" t="s">
        <v>84</v>
      </c>
    </row>
    <row r="167" s="2" customFormat="1" ht="16.5" customHeight="1">
      <c r="A167" s="39"/>
      <c r="B167" s="40"/>
      <c r="C167" s="219" t="s">
        <v>309</v>
      </c>
      <c r="D167" s="219" t="s">
        <v>171</v>
      </c>
      <c r="E167" s="220" t="s">
        <v>3005</v>
      </c>
      <c r="F167" s="221" t="s">
        <v>3006</v>
      </c>
      <c r="G167" s="222" t="s">
        <v>240</v>
      </c>
      <c r="H167" s="223">
        <v>42.600000000000001</v>
      </c>
      <c r="I167" s="224"/>
      <c r="J167" s="225">
        <f>ROUND(I167*H167,2)</f>
        <v>0</v>
      </c>
      <c r="K167" s="221" t="s">
        <v>1</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176</v>
      </c>
      <c r="AT167" s="230" t="s">
        <v>171</v>
      </c>
      <c r="AU167" s="230" t="s">
        <v>84</v>
      </c>
      <c r="AY167" s="18" t="s">
        <v>168</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176</v>
      </c>
      <c r="BM167" s="230" t="s">
        <v>3007</v>
      </c>
    </row>
    <row r="168" s="2" customFormat="1">
      <c r="A168" s="39"/>
      <c r="B168" s="40"/>
      <c r="C168" s="41"/>
      <c r="D168" s="232" t="s">
        <v>178</v>
      </c>
      <c r="E168" s="41"/>
      <c r="F168" s="233" t="s">
        <v>2974</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178</v>
      </c>
      <c r="AU168" s="18" t="s">
        <v>84</v>
      </c>
    </row>
    <row r="169" s="2" customFormat="1" ht="16.5" customHeight="1">
      <c r="A169" s="39"/>
      <c r="B169" s="40"/>
      <c r="C169" s="219" t="s">
        <v>314</v>
      </c>
      <c r="D169" s="219" t="s">
        <v>171</v>
      </c>
      <c r="E169" s="220" t="s">
        <v>3008</v>
      </c>
      <c r="F169" s="221" t="s">
        <v>3009</v>
      </c>
      <c r="G169" s="222" t="s">
        <v>240</v>
      </c>
      <c r="H169" s="223">
        <v>18.300000000000001</v>
      </c>
      <c r="I169" s="224"/>
      <c r="J169" s="225">
        <f>ROUND(I169*H169,2)</f>
        <v>0</v>
      </c>
      <c r="K169" s="221" t="s">
        <v>1</v>
      </c>
      <c r="L169" s="45"/>
      <c r="M169" s="226" t="s">
        <v>1</v>
      </c>
      <c r="N169" s="227" t="s">
        <v>41</v>
      </c>
      <c r="O169" s="92"/>
      <c r="P169" s="228">
        <f>O169*H169</f>
        <v>0</v>
      </c>
      <c r="Q169" s="228">
        <v>0</v>
      </c>
      <c r="R169" s="228">
        <f>Q169*H169</f>
        <v>0</v>
      </c>
      <c r="S169" s="228">
        <v>0</v>
      </c>
      <c r="T169" s="229">
        <f>S169*H169</f>
        <v>0</v>
      </c>
      <c r="U169" s="39"/>
      <c r="V169" s="39"/>
      <c r="W169" s="39"/>
      <c r="X169" s="39"/>
      <c r="Y169" s="39"/>
      <c r="Z169" s="39"/>
      <c r="AA169" s="39"/>
      <c r="AB169" s="39"/>
      <c r="AC169" s="39"/>
      <c r="AD169" s="39"/>
      <c r="AE169" s="39"/>
      <c r="AR169" s="230" t="s">
        <v>176</v>
      </c>
      <c r="AT169" s="230" t="s">
        <v>171</v>
      </c>
      <c r="AU169" s="230" t="s">
        <v>84</v>
      </c>
      <c r="AY169" s="18" t="s">
        <v>168</v>
      </c>
      <c r="BE169" s="231">
        <f>IF(N169="základní",J169,0)</f>
        <v>0</v>
      </c>
      <c r="BF169" s="231">
        <f>IF(N169="snížená",J169,0)</f>
        <v>0</v>
      </c>
      <c r="BG169" s="231">
        <f>IF(N169="zákl. přenesená",J169,0)</f>
        <v>0</v>
      </c>
      <c r="BH169" s="231">
        <f>IF(N169="sníž. přenesená",J169,0)</f>
        <v>0</v>
      </c>
      <c r="BI169" s="231">
        <f>IF(N169="nulová",J169,0)</f>
        <v>0</v>
      </c>
      <c r="BJ169" s="18" t="s">
        <v>84</v>
      </c>
      <c r="BK169" s="231">
        <f>ROUND(I169*H169,2)</f>
        <v>0</v>
      </c>
      <c r="BL169" s="18" t="s">
        <v>176</v>
      </c>
      <c r="BM169" s="230" t="s">
        <v>3010</v>
      </c>
    </row>
    <row r="170" s="2" customFormat="1">
      <c r="A170" s="39"/>
      <c r="B170" s="40"/>
      <c r="C170" s="41"/>
      <c r="D170" s="232" t="s">
        <v>178</v>
      </c>
      <c r="E170" s="41"/>
      <c r="F170" s="233" t="s">
        <v>2974</v>
      </c>
      <c r="G170" s="41"/>
      <c r="H170" s="41"/>
      <c r="I170" s="234"/>
      <c r="J170" s="41"/>
      <c r="K170" s="41"/>
      <c r="L170" s="45"/>
      <c r="M170" s="235"/>
      <c r="N170" s="236"/>
      <c r="O170" s="92"/>
      <c r="P170" s="92"/>
      <c r="Q170" s="92"/>
      <c r="R170" s="92"/>
      <c r="S170" s="92"/>
      <c r="T170" s="93"/>
      <c r="U170" s="39"/>
      <c r="V170" s="39"/>
      <c r="W170" s="39"/>
      <c r="X170" s="39"/>
      <c r="Y170" s="39"/>
      <c r="Z170" s="39"/>
      <c r="AA170" s="39"/>
      <c r="AB170" s="39"/>
      <c r="AC170" s="39"/>
      <c r="AD170" s="39"/>
      <c r="AE170" s="39"/>
      <c r="AT170" s="18" t="s">
        <v>178</v>
      </c>
      <c r="AU170" s="18" t="s">
        <v>84</v>
      </c>
    </row>
    <row r="171" s="2" customFormat="1" ht="16.5" customHeight="1">
      <c r="A171" s="39"/>
      <c r="B171" s="40"/>
      <c r="C171" s="219" t="s">
        <v>319</v>
      </c>
      <c r="D171" s="219" t="s">
        <v>171</v>
      </c>
      <c r="E171" s="220" t="s">
        <v>3011</v>
      </c>
      <c r="F171" s="221" t="s">
        <v>3012</v>
      </c>
      <c r="G171" s="222" t="s">
        <v>251</v>
      </c>
      <c r="H171" s="223">
        <v>2</v>
      </c>
      <c r="I171" s="224"/>
      <c r="J171" s="225">
        <f>ROUND(I171*H171,2)</f>
        <v>0</v>
      </c>
      <c r="K171" s="221" t="s">
        <v>1</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176</v>
      </c>
      <c r="AT171" s="230" t="s">
        <v>171</v>
      </c>
      <c r="AU171" s="230" t="s">
        <v>84</v>
      </c>
      <c r="AY171" s="18" t="s">
        <v>168</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176</v>
      </c>
      <c r="BM171" s="230" t="s">
        <v>3013</v>
      </c>
    </row>
    <row r="172" s="2" customFormat="1">
      <c r="A172" s="39"/>
      <c r="B172" s="40"/>
      <c r="C172" s="41"/>
      <c r="D172" s="232" t="s">
        <v>178</v>
      </c>
      <c r="E172" s="41"/>
      <c r="F172" s="233" t="s">
        <v>2974</v>
      </c>
      <c r="G172" s="41"/>
      <c r="H172" s="41"/>
      <c r="I172" s="234"/>
      <c r="J172" s="41"/>
      <c r="K172" s="41"/>
      <c r="L172" s="45"/>
      <c r="M172" s="298"/>
      <c r="N172" s="299"/>
      <c r="O172" s="300"/>
      <c r="P172" s="300"/>
      <c r="Q172" s="300"/>
      <c r="R172" s="300"/>
      <c r="S172" s="300"/>
      <c r="T172" s="301"/>
      <c r="U172" s="39"/>
      <c r="V172" s="39"/>
      <c r="W172" s="39"/>
      <c r="X172" s="39"/>
      <c r="Y172" s="39"/>
      <c r="Z172" s="39"/>
      <c r="AA172" s="39"/>
      <c r="AB172" s="39"/>
      <c r="AC172" s="39"/>
      <c r="AD172" s="39"/>
      <c r="AE172" s="39"/>
      <c r="AT172" s="18" t="s">
        <v>178</v>
      </c>
      <c r="AU172" s="18" t="s">
        <v>84</v>
      </c>
    </row>
    <row r="173" s="2" customFormat="1" ht="6.96" customHeight="1">
      <c r="A173" s="39"/>
      <c r="B173" s="67"/>
      <c r="C173" s="68"/>
      <c r="D173" s="68"/>
      <c r="E173" s="68"/>
      <c r="F173" s="68"/>
      <c r="G173" s="68"/>
      <c r="H173" s="68"/>
      <c r="I173" s="68"/>
      <c r="J173" s="68"/>
      <c r="K173" s="68"/>
      <c r="L173" s="45"/>
      <c r="M173" s="39"/>
      <c r="O173" s="39"/>
      <c r="P173" s="39"/>
      <c r="Q173" s="39"/>
      <c r="R173" s="39"/>
      <c r="S173" s="39"/>
      <c r="T173" s="39"/>
      <c r="U173" s="39"/>
      <c r="V173" s="39"/>
      <c r="W173" s="39"/>
      <c r="X173" s="39"/>
      <c r="Y173" s="39"/>
      <c r="Z173" s="39"/>
      <c r="AA173" s="39"/>
      <c r="AB173" s="39"/>
      <c r="AC173" s="39"/>
      <c r="AD173" s="39"/>
      <c r="AE173" s="39"/>
    </row>
  </sheetData>
  <sheetProtection sheet="1" autoFilter="0" formatColumns="0" formatRows="0" objects="1" scenarios="1" spinCount="100000" saltValue="Q0vO+qAY8EMnV+mWM/4l7vdxFdYvwllyoU3v+UF5zZiuQ089nJYP7nrZXvb04ZqIwasdNGDAUSadKTQSOtw5VQ==" hashValue="3R0M57XC9V1B7s70xafiomKxZlWXAKAWPiFYYMS8To2Zkj5KYAVZBhtYp3pFJzw/iPKs/aU6o2jdb/Ls5ZIYRQ==" algorithmName="SHA-512" password="CC35"/>
  <autoFilter ref="C119:K172"/>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119</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3014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ROUND(J160,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ROUND((SUM(BE160:BE823)),  2)</f>
        <v>0</v>
      </c>
      <c r="G33" s="39"/>
      <c r="H33" s="39"/>
      <c r="I33" s="156">
        <v>0.20999999999999999</v>
      </c>
      <c r="J33" s="155">
        <f>ROUND(((SUM(BE160:BE823))*I33),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ROUND((SUM(BF160:BF823)),  2)</f>
        <v>0</v>
      </c>
      <c r="G34" s="39"/>
      <c r="H34" s="39"/>
      <c r="I34" s="156">
        <v>0.12</v>
      </c>
      <c r="J34" s="155">
        <f>ROUND(((SUM(BF160:BF823))*I34),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ROUND((SUM(BG160:BG823)),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ROUND((SUM(BH160:BH823)),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ROUND((SUM(BI160:BI823)),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018 - SO 01 Gymnázium - Elektroinstalace</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J160</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3015</v>
      </c>
      <c r="E97" s="183"/>
      <c r="F97" s="183"/>
      <c r="G97" s="183"/>
      <c r="H97" s="183"/>
      <c r="I97" s="183"/>
      <c r="J97" s="184">
        <f>J161</f>
        <v>0</v>
      </c>
      <c r="K97" s="181"/>
      <c r="L97" s="185"/>
      <c r="S97" s="9"/>
      <c r="T97" s="9"/>
      <c r="U97" s="9"/>
      <c r="V97" s="9"/>
      <c r="W97" s="9"/>
      <c r="X97" s="9"/>
      <c r="Y97" s="9"/>
      <c r="Z97" s="9"/>
      <c r="AA97" s="9"/>
      <c r="AB97" s="9"/>
      <c r="AC97" s="9"/>
      <c r="AD97" s="9"/>
      <c r="AE97" s="9"/>
    </row>
    <row r="98" s="10" customFormat="1" ht="19.92" customHeight="1">
      <c r="A98" s="10"/>
      <c r="B98" s="186"/>
      <c r="C98" s="187"/>
      <c r="D98" s="188" t="s">
        <v>3016</v>
      </c>
      <c r="E98" s="189"/>
      <c r="F98" s="189"/>
      <c r="G98" s="189"/>
      <c r="H98" s="189"/>
      <c r="I98" s="189"/>
      <c r="J98" s="190">
        <f>J162</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3017</v>
      </c>
      <c r="E99" s="189"/>
      <c r="F99" s="189"/>
      <c r="G99" s="189"/>
      <c r="H99" s="189"/>
      <c r="I99" s="189"/>
      <c r="J99" s="190">
        <f>J183</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3018</v>
      </c>
      <c r="E100" s="189"/>
      <c r="F100" s="189"/>
      <c r="G100" s="189"/>
      <c r="H100" s="189"/>
      <c r="I100" s="189"/>
      <c r="J100" s="190">
        <f>J214</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3019</v>
      </c>
      <c r="E101" s="189"/>
      <c r="F101" s="189"/>
      <c r="G101" s="189"/>
      <c r="H101" s="189"/>
      <c r="I101" s="189"/>
      <c r="J101" s="190">
        <f>J235</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3020</v>
      </c>
      <c r="E102" s="189"/>
      <c r="F102" s="189"/>
      <c r="G102" s="189"/>
      <c r="H102" s="189"/>
      <c r="I102" s="189"/>
      <c r="J102" s="190">
        <f>J276</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3021</v>
      </c>
      <c r="E103" s="189"/>
      <c r="F103" s="189"/>
      <c r="G103" s="189"/>
      <c r="H103" s="189"/>
      <c r="I103" s="189"/>
      <c r="J103" s="190">
        <f>J301</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3022</v>
      </c>
      <c r="E104" s="189"/>
      <c r="F104" s="189"/>
      <c r="G104" s="189"/>
      <c r="H104" s="189"/>
      <c r="I104" s="189"/>
      <c r="J104" s="190">
        <f>J310</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3023</v>
      </c>
      <c r="E105" s="189"/>
      <c r="F105" s="189"/>
      <c r="G105" s="189"/>
      <c r="H105" s="189"/>
      <c r="I105" s="189"/>
      <c r="J105" s="190">
        <f>J323</f>
        <v>0</v>
      </c>
      <c r="K105" s="187"/>
      <c r="L105" s="191"/>
      <c r="S105" s="10"/>
      <c r="T105" s="10"/>
      <c r="U105" s="10"/>
      <c r="V105" s="10"/>
      <c r="W105" s="10"/>
      <c r="X105" s="10"/>
      <c r="Y105" s="10"/>
      <c r="Z105" s="10"/>
      <c r="AA105" s="10"/>
      <c r="AB105" s="10"/>
      <c r="AC105" s="10"/>
      <c r="AD105" s="10"/>
      <c r="AE105" s="10"/>
    </row>
    <row r="106" s="10" customFormat="1" ht="19.92" customHeight="1">
      <c r="A106" s="10"/>
      <c r="B106" s="186"/>
      <c r="C106" s="187"/>
      <c r="D106" s="188" t="s">
        <v>3024</v>
      </c>
      <c r="E106" s="189"/>
      <c r="F106" s="189"/>
      <c r="G106" s="189"/>
      <c r="H106" s="189"/>
      <c r="I106" s="189"/>
      <c r="J106" s="190">
        <f>J330</f>
        <v>0</v>
      </c>
      <c r="K106" s="187"/>
      <c r="L106" s="191"/>
      <c r="S106" s="10"/>
      <c r="T106" s="10"/>
      <c r="U106" s="10"/>
      <c r="V106" s="10"/>
      <c r="W106" s="10"/>
      <c r="X106" s="10"/>
      <c r="Y106" s="10"/>
      <c r="Z106" s="10"/>
      <c r="AA106" s="10"/>
      <c r="AB106" s="10"/>
      <c r="AC106" s="10"/>
      <c r="AD106" s="10"/>
      <c r="AE106" s="10"/>
    </row>
    <row r="107" s="10" customFormat="1" ht="19.92" customHeight="1">
      <c r="A107" s="10"/>
      <c r="B107" s="186"/>
      <c r="C107" s="187"/>
      <c r="D107" s="188" t="s">
        <v>3025</v>
      </c>
      <c r="E107" s="189"/>
      <c r="F107" s="189"/>
      <c r="G107" s="189"/>
      <c r="H107" s="189"/>
      <c r="I107" s="189"/>
      <c r="J107" s="190">
        <f>J351</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3026</v>
      </c>
      <c r="E108" s="189"/>
      <c r="F108" s="189"/>
      <c r="G108" s="189"/>
      <c r="H108" s="189"/>
      <c r="I108" s="189"/>
      <c r="J108" s="190">
        <f>J406</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3027</v>
      </c>
      <c r="E109" s="189"/>
      <c r="F109" s="189"/>
      <c r="G109" s="189"/>
      <c r="H109" s="189"/>
      <c r="I109" s="189"/>
      <c r="J109" s="190">
        <f>J409</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3028</v>
      </c>
      <c r="E110" s="189"/>
      <c r="F110" s="189"/>
      <c r="G110" s="189"/>
      <c r="H110" s="189"/>
      <c r="I110" s="189"/>
      <c r="J110" s="190">
        <f>J416</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3029</v>
      </c>
      <c r="E111" s="189"/>
      <c r="F111" s="189"/>
      <c r="G111" s="189"/>
      <c r="H111" s="189"/>
      <c r="I111" s="189"/>
      <c r="J111" s="190">
        <f>J434</f>
        <v>0</v>
      </c>
      <c r="K111" s="187"/>
      <c r="L111" s="191"/>
      <c r="S111" s="10"/>
      <c r="T111" s="10"/>
      <c r="U111" s="10"/>
      <c r="V111" s="10"/>
      <c r="W111" s="10"/>
      <c r="X111" s="10"/>
      <c r="Y111" s="10"/>
      <c r="Z111" s="10"/>
      <c r="AA111" s="10"/>
      <c r="AB111" s="10"/>
      <c r="AC111" s="10"/>
      <c r="AD111" s="10"/>
      <c r="AE111" s="10"/>
    </row>
    <row r="112" s="10" customFormat="1" ht="19.92" customHeight="1">
      <c r="A112" s="10"/>
      <c r="B112" s="186"/>
      <c r="C112" s="187"/>
      <c r="D112" s="188" t="s">
        <v>3030</v>
      </c>
      <c r="E112" s="189"/>
      <c r="F112" s="189"/>
      <c r="G112" s="189"/>
      <c r="H112" s="189"/>
      <c r="I112" s="189"/>
      <c r="J112" s="190">
        <f>J461</f>
        <v>0</v>
      </c>
      <c r="K112" s="187"/>
      <c r="L112" s="191"/>
      <c r="S112" s="10"/>
      <c r="T112" s="10"/>
      <c r="U112" s="10"/>
      <c r="V112" s="10"/>
      <c r="W112" s="10"/>
      <c r="X112" s="10"/>
      <c r="Y112" s="10"/>
      <c r="Z112" s="10"/>
      <c r="AA112" s="10"/>
      <c r="AB112" s="10"/>
      <c r="AC112" s="10"/>
      <c r="AD112" s="10"/>
      <c r="AE112" s="10"/>
    </row>
    <row r="113" s="10" customFormat="1" ht="19.92" customHeight="1">
      <c r="A113" s="10"/>
      <c r="B113" s="186"/>
      <c r="C113" s="187"/>
      <c r="D113" s="188" t="s">
        <v>3031</v>
      </c>
      <c r="E113" s="189"/>
      <c r="F113" s="189"/>
      <c r="G113" s="189"/>
      <c r="H113" s="189"/>
      <c r="I113" s="189"/>
      <c r="J113" s="190">
        <f>J463</f>
        <v>0</v>
      </c>
      <c r="K113" s="187"/>
      <c r="L113" s="191"/>
      <c r="S113" s="10"/>
      <c r="T113" s="10"/>
      <c r="U113" s="10"/>
      <c r="V113" s="10"/>
      <c r="W113" s="10"/>
      <c r="X113" s="10"/>
      <c r="Y113" s="10"/>
      <c r="Z113" s="10"/>
      <c r="AA113" s="10"/>
      <c r="AB113" s="10"/>
      <c r="AC113" s="10"/>
      <c r="AD113" s="10"/>
      <c r="AE113" s="10"/>
    </row>
    <row r="114" s="9" customFormat="1" ht="24.96" customHeight="1">
      <c r="A114" s="9"/>
      <c r="B114" s="180"/>
      <c r="C114" s="181"/>
      <c r="D114" s="182" t="s">
        <v>3032</v>
      </c>
      <c r="E114" s="183"/>
      <c r="F114" s="183"/>
      <c r="G114" s="183"/>
      <c r="H114" s="183"/>
      <c r="I114" s="183"/>
      <c r="J114" s="184">
        <f>J466</f>
        <v>0</v>
      </c>
      <c r="K114" s="181"/>
      <c r="L114" s="185"/>
      <c r="S114" s="9"/>
      <c r="T114" s="9"/>
      <c r="U114" s="9"/>
      <c r="V114" s="9"/>
      <c r="W114" s="9"/>
      <c r="X114" s="9"/>
      <c r="Y114" s="9"/>
      <c r="Z114" s="9"/>
      <c r="AA114" s="9"/>
      <c r="AB114" s="9"/>
      <c r="AC114" s="9"/>
      <c r="AD114" s="9"/>
      <c r="AE114" s="9"/>
    </row>
    <row r="115" s="10" customFormat="1" ht="19.92" customHeight="1">
      <c r="A115" s="10"/>
      <c r="B115" s="186"/>
      <c r="C115" s="187"/>
      <c r="D115" s="188" t="s">
        <v>3033</v>
      </c>
      <c r="E115" s="189"/>
      <c r="F115" s="189"/>
      <c r="G115" s="189"/>
      <c r="H115" s="189"/>
      <c r="I115" s="189"/>
      <c r="J115" s="190">
        <f>J467</f>
        <v>0</v>
      </c>
      <c r="K115" s="187"/>
      <c r="L115" s="191"/>
      <c r="S115" s="10"/>
      <c r="T115" s="10"/>
      <c r="U115" s="10"/>
      <c r="V115" s="10"/>
      <c r="W115" s="10"/>
      <c r="X115" s="10"/>
      <c r="Y115" s="10"/>
      <c r="Z115" s="10"/>
      <c r="AA115" s="10"/>
      <c r="AB115" s="10"/>
      <c r="AC115" s="10"/>
      <c r="AD115" s="10"/>
      <c r="AE115" s="10"/>
    </row>
    <row r="116" s="10" customFormat="1" ht="19.92" customHeight="1">
      <c r="A116" s="10"/>
      <c r="B116" s="186"/>
      <c r="C116" s="187"/>
      <c r="D116" s="188" t="s">
        <v>3034</v>
      </c>
      <c r="E116" s="189"/>
      <c r="F116" s="189"/>
      <c r="G116" s="189"/>
      <c r="H116" s="189"/>
      <c r="I116" s="189"/>
      <c r="J116" s="190">
        <f>J470</f>
        <v>0</v>
      </c>
      <c r="K116" s="187"/>
      <c r="L116" s="191"/>
      <c r="S116" s="10"/>
      <c r="T116" s="10"/>
      <c r="U116" s="10"/>
      <c r="V116" s="10"/>
      <c r="W116" s="10"/>
      <c r="X116" s="10"/>
      <c r="Y116" s="10"/>
      <c r="Z116" s="10"/>
      <c r="AA116" s="10"/>
      <c r="AB116" s="10"/>
      <c r="AC116" s="10"/>
      <c r="AD116" s="10"/>
      <c r="AE116" s="10"/>
    </row>
    <row r="117" s="10" customFormat="1" ht="19.92" customHeight="1">
      <c r="A117" s="10"/>
      <c r="B117" s="186"/>
      <c r="C117" s="187"/>
      <c r="D117" s="188" t="s">
        <v>3035</v>
      </c>
      <c r="E117" s="189"/>
      <c r="F117" s="189"/>
      <c r="G117" s="189"/>
      <c r="H117" s="189"/>
      <c r="I117" s="189"/>
      <c r="J117" s="190">
        <f>J473</f>
        <v>0</v>
      </c>
      <c r="K117" s="187"/>
      <c r="L117" s="191"/>
      <c r="S117" s="10"/>
      <c r="T117" s="10"/>
      <c r="U117" s="10"/>
      <c r="V117" s="10"/>
      <c r="W117" s="10"/>
      <c r="X117" s="10"/>
      <c r="Y117" s="10"/>
      <c r="Z117" s="10"/>
      <c r="AA117" s="10"/>
      <c r="AB117" s="10"/>
      <c r="AC117" s="10"/>
      <c r="AD117" s="10"/>
      <c r="AE117" s="10"/>
    </row>
    <row r="118" s="10" customFormat="1" ht="19.92" customHeight="1">
      <c r="A118" s="10"/>
      <c r="B118" s="186"/>
      <c r="C118" s="187"/>
      <c r="D118" s="188" t="s">
        <v>3036</v>
      </c>
      <c r="E118" s="189"/>
      <c r="F118" s="189"/>
      <c r="G118" s="189"/>
      <c r="H118" s="189"/>
      <c r="I118" s="189"/>
      <c r="J118" s="190">
        <f>J476</f>
        <v>0</v>
      </c>
      <c r="K118" s="187"/>
      <c r="L118" s="191"/>
      <c r="S118" s="10"/>
      <c r="T118" s="10"/>
      <c r="U118" s="10"/>
      <c r="V118" s="10"/>
      <c r="W118" s="10"/>
      <c r="X118" s="10"/>
      <c r="Y118" s="10"/>
      <c r="Z118" s="10"/>
      <c r="AA118" s="10"/>
      <c r="AB118" s="10"/>
      <c r="AC118" s="10"/>
      <c r="AD118" s="10"/>
      <c r="AE118" s="10"/>
    </row>
    <row r="119" s="10" customFormat="1" ht="19.92" customHeight="1">
      <c r="A119" s="10"/>
      <c r="B119" s="186"/>
      <c r="C119" s="187"/>
      <c r="D119" s="188" t="s">
        <v>3037</v>
      </c>
      <c r="E119" s="189"/>
      <c r="F119" s="189"/>
      <c r="G119" s="189"/>
      <c r="H119" s="189"/>
      <c r="I119" s="189"/>
      <c r="J119" s="190">
        <f>J479</f>
        <v>0</v>
      </c>
      <c r="K119" s="187"/>
      <c r="L119" s="191"/>
      <c r="S119" s="10"/>
      <c r="T119" s="10"/>
      <c r="U119" s="10"/>
      <c r="V119" s="10"/>
      <c r="W119" s="10"/>
      <c r="X119" s="10"/>
      <c r="Y119" s="10"/>
      <c r="Z119" s="10"/>
      <c r="AA119" s="10"/>
      <c r="AB119" s="10"/>
      <c r="AC119" s="10"/>
      <c r="AD119" s="10"/>
      <c r="AE119" s="10"/>
    </row>
    <row r="120" s="10" customFormat="1" ht="19.92" customHeight="1">
      <c r="A120" s="10"/>
      <c r="B120" s="186"/>
      <c r="C120" s="187"/>
      <c r="D120" s="188" t="s">
        <v>3038</v>
      </c>
      <c r="E120" s="189"/>
      <c r="F120" s="189"/>
      <c r="G120" s="189"/>
      <c r="H120" s="189"/>
      <c r="I120" s="189"/>
      <c r="J120" s="190">
        <f>J482</f>
        <v>0</v>
      </c>
      <c r="K120" s="187"/>
      <c r="L120" s="191"/>
      <c r="S120" s="10"/>
      <c r="T120" s="10"/>
      <c r="U120" s="10"/>
      <c r="V120" s="10"/>
      <c r="W120" s="10"/>
      <c r="X120" s="10"/>
      <c r="Y120" s="10"/>
      <c r="Z120" s="10"/>
      <c r="AA120" s="10"/>
      <c r="AB120" s="10"/>
      <c r="AC120" s="10"/>
      <c r="AD120" s="10"/>
      <c r="AE120" s="10"/>
    </row>
    <row r="121" s="10" customFormat="1" ht="19.92" customHeight="1">
      <c r="A121" s="10"/>
      <c r="B121" s="186"/>
      <c r="C121" s="187"/>
      <c r="D121" s="188" t="s">
        <v>3039</v>
      </c>
      <c r="E121" s="189"/>
      <c r="F121" s="189"/>
      <c r="G121" s="189"/>
      <c r="H121" s="189"/>
      <c r="I121" s="189"/>
      <c r="J121" s="190">
        <f>J485</f>
        <v>0</v>
      </c>
      <c r="K121" s="187"/>
      <c r="L121" s="191"/>
      <c r="S121" s="10"/>
      <c r="T121" s="10"/>
      <c r="U121" s="10"/>
      <c r="V121" s="10"/>
      <c r="W121" s="10"/>
      <c r="X121" s="10"/>
      <c r="Y121" s="10"/>
      <c r="Z121" s="10"/>
      <c r="AA121" s="10"/>
      <c r="AB121" s="10"/>
      <c r="AC121" s="10"/>
      <c r="AD121" s="10"/>
      <c r="AE121" s="10"/>
    </row>
    <row r="122" s="10" customFormat="1" ht="19.92" customHeight="1">
      <c r="A122" s="10"/>
      <c r="B122" s="186"/>
      <c r="C122" s="187"/>
      <c r="D122" s="188" t="s">
        <v>3040</v>
      </c>
      <c r="E122" s="189"/>
      <c r="F122" s="189"/>
      <c r="G122" s="189"/>
      <c r="H122" s="189"/>
      <c r="I122" s="189"/>
      <c r="J122" s="190">
        <f>J488</f>
        <v>0</v>
      </c>
      <c r="K122" s="187"/>
      <c r="L122" s="191"/>
      <c r="S122" s="10"/>
      <c r="T122" s="10"/>
      <c r="U122" s="10"/>
      <c r="V122" s="10"/>
      <c r="W122" s="10"/>
      <c r="X122" s="10"/>
      <c r="Y122" s="10"/>
      <c r="Z122" s="10"/>
      <c r="AA122" s="10"/>
      <c r="AB122" s="10"/>
      <c r="AC122" s="10"/>
      <c r="AD122" s="10"/>
      <c r="AE122" s="10"/>
    </row>
    <row r="123" s="9" customFormat="1" ht="24.96" customHeight="1">
      <c r="A123" s="9"/>
      <c r="B123" s="180"/>
      <c r="C123" s="181"/>
      <c r="D123" s="182" t="s">
        <v>3041</v>
      </c>
      <c r="E123" s="183"/>
      <c r="F123" s="183"/>
      <c r="G123" s="183"/>
      <c r="H123" s="183"/>
      <c r="I123" s="183"/>
      <c r="J123" s="184">
        <f>J493</f>
        <v>0</v>
      </c>
      <c r="K123" s="181"/>
      <c r="L123" s="185"/>
      <c r="S123" s="9"/>
      <c r="T123" s="9"/>
      <c r="U123" s="9"/>
      <c r="V123" s="9"/>
      <c r="W123" s="9"/>
      <c r="X123" s="9"/>
      <c r="Y123" s="9"/>
      <c r="Z123" s="9"/>
      <c r="AA123" s="9"/>
      <c r="AB123" s="9"/>
      <c r="AC123" s="9"/>
      <c r="AD123" s="9"/>
      <c r="AE123" s="9"/>
    </row>
    <row r="124" s="9" customFormat="1" ht="24.96" customHeight="1">
      <c r="A124" s="9"/>
      <c r="B124" s="180"/>
      <c r="C124" s="181"/>
      <c r="D124" s="182" t="s">
        <v>3042</v>
      </c>
      <c r="E124" s="183"/>
      <c r="F124" s="183"/>
      <c r="G124" s="183"/>
      <c r="H124" s="183"/>
      <c r="I124" s="183"/>
      <c r="J124" s="184">
        <f>J506</f>
        <v>0</v>
      </c>
      <c r="K124" s="181"/>
      <c r="L124" s="185"/>
      <c r="S124" s="9"/>
      <c r="T124" s="9"/>
      <c r="U124" s="9"/>
      <c r="V124" s="9"/>
      <c r="W124" s="9"/>
      <c r="X124" s="9"/>
      <c r="Y124" s="9"/>
      <c r="Z124" s="9"/>
      <c r="AA124" s="9"/>
      <c r="AB124" s="9"/>
      <c r="AC124" s="9"/>
      <c r="AD124" s="9"/>
      <c r="AE124" s="9"/>
    </row>
    <row r="125" s="10" customFormat="1" ht="19.92" customHeight="1">
      <c r="A125" s="10"/>
      <c r="B125" s="186"/>
      <c r="C125" s="187"/>
      <c r="D125" s="188" t="s">
        <v>3043</v>
      </c>
      <c r="E125" s="189"/>
      <c r="F125" s="189"/>
      <c r="G125" s="189"/>
      <c r="H125" s="189"/>
      <c r="I125" s="189"/>
      <c r="J125" s="190">
        <f>J507</f>
        <v>0</v>
      </c>
      <c r="K125" s="187"/>
      <c r="L125" s="191"/>
      <c r="S125" s="10"/>
      <c r="T125" s="10"/>
      <c r="U125" s="10"/>
      <c r="V125" s="10"/>
      <c r="W125" s="10"/>
      <c r="X125" s="10"/>
      <c r="Y125" s="10"/>
      <c r="Z125" s="10"/>
      <c r="AA125" s="10"/>
      <c r="AB125" s="10"/>
      <c r="AC125" s="10"/>
      <c r="AD125" s="10"/>
      <c r="AE125" s="10"/>
    </row>
    <row r="126" s="10" customFormat="1" ht="19.92" customHeight="1">
      <c r="A126" s="10"/>
      <c r="B126" s="186"/>
      <c r="C126" s="187"/>
      <c r="D126" s="188" t="s">
        <v>3044</v>
      </c>
      <c r="E126" s="189"/>
      <c r="F126" s="189"/>
      <c r="G126" s="189"/>
      <c r="H126" s="189"/>
      <c r="I126" s="189"/>
      <c r="J126" s="190">
        <f>J532</f>
        <v>0</v>
      </c>
      <c r="K126" s="187"/>
      <c r="L126" s="191"/>
      <c r="S126" s="10"/>
      <c r="T126" s="10"/>
      <c r="U126" s="10"/>
      <c r="V126" s="10"/>
      <c r="W126" s="10"/>
      <c r="X126" s="10"/>
      <c r="Y126" s="10"/>
      <c r="Z126" s="10"/>
      <c r="AA126" s="10"/>
      <c r="AB126" s="10"/>
      <c r="AC126" s="10"/>
      <c r="AD126" s="10"/>
      <c r="AE126" s="10"/>
    </row>
    <row r="127" s="10" customFormat="1" ht="19.92" customHeight="1">
      <c r="A127" s="10"/>
      <c r="B127" s="186"/>
      <c r="C127" s="187"/>
      <c r="D127" s="188" t="s">
        <v>3045</v>
      </c>
      <c r="E127" s="189"/>
      <c r="F127" s="189"/>
      <c r="G127" s="189"/>
      <c r="H127" s="189"/>
      <c r="I127" s="189"/>
      <c r="J127" s="190">
        <f>J565</f>
        <v>0</v>
      </c>
      <c r="K127" s="187"/>
      <c r="L127" s="191"/>
      <c r="S127" s="10"/>
      <c r="T127" s="10"/>
      <c r="U127" s="10"/>
      <c r="V127" s="10"/>
      <c r="W127" s="10"/>
      <c r="X127" s="10"/>
      <c r="Y127" s="10"/>
      <c r="Z127" s="10"/>
      <c r="AA127" s="10"/>
      <c r="AB127" s="10"/>
      <c r="AC127" s="10"/>
      <c r="AD127" s="10"/>
      <c r="AE127" s="10"/>
    </row>
    <row r="128" s="10" customFormat="1" ht="19.92" customHeight="1">
      <c r="A128" s="10"/>
      <c r="B128" s="186"/>
      <c r="C128" s="187"/>
      <c r="D128" s="188" t="s">
        <v>3046</v>
      </c>
      <c r="E128" s="189"/>
      <c r="F128" s="189"/>
      <c r="G128" s="189"/>
      <c r="H128" s="189"/>
      <c r="I128" s="189"/>
      <c r="J128" s="190">
        <f>J586</f>
        <v>0</v>
      </c>
      <c r="K128" s="187"/>
      <c r="L128" s="191"/>
      <c r="S128" s="10"/>
      <c r="T128" s="10"/>
      <c r="U128" s="10"/>
      <c r="V128" s="10"/>
      <c r="W128" s="10"/>
      <c r="X128" s="10"/>
      <c r="Y128" s="10"/>
      <c r="Z128" s="10"/>
      <c r="AA128" s="10"/>
      <c r="AB128" s="10"/>
      <c r="AC128" s="10"/>
      <c r="AD128" s="10"/>
      <c r="AE128" s="10"/>
    </row>
    <row r="129" s="10" customFormat="1" ht="19.92" customHeight="1">
      <c r="A129" s="10"/>
      <c r="B129" s="186"/>
      <c r="C129" s="187"/>
      <c r="D129" s="188" t="s">
        <v>3047</v>
      </c>
      <c r="E129" s="189"/>
      <c r="F129" s="189"/>
      <c r="G129" s="189"/>
      <c r="H129" s="189"/>
      <c r="I129" s="189"/>
      <c r="J129" s="190">
        <f>J629</f>
        <v>0</v>
      </c>
      <c r="K129" s="187"/>
      <c r="L129" s="191"/>
      <c r="S129" s="10"/>
      <c r="T129" s="10"/>
      <c r="U129" s="10"/>
      <c r="V129" s="10"/>
      <c r="W129" s="10"/>
      <c r="X129" s="10"/>
      <c r="Y129" s="10"/>
      <c r="Z129" s="10"/>
      <c r="AA129" s="10"/>
      <c r="AB129" s="10"/>
      <c r="AC129" s="10"/>
      <c r="AD129" s="10"/>
      <c r="AE129" s="10"/>
    </row>
    <row r="130" s="10" customFormat="1" ht="19.92" customHeight="1">
      <c r="A130" s="10"/>
      <c r="B130" s="186"/>
      <c r="C130" s="187"/>
      <c r="D130" s="188" t="s">
        <v>3048</v>
      </c>
      <c r="E130" s="189"/>
      <c r="F130" s="189"/>
      <c r="G130" s="189"/>
      <c r="H130" s="189"/>
      <c r="I130" s="189"/>
      <c r="J130" s="190">
        <f>J654</f>
        <v>0</v>
      </c>
      <c r="K130" s="187"/>
      <c r="L130" s="191"/>
      <c r="S130" s="10"/>
      <c r="T130" s="10"/>
      <c r="U130" s="10"/>
      <c r="V130" s="10"/>
      <c r="W130" s="10"/>
      <c r="X130" s="10"/>
      <c r="Y130" s="10"/>
      <c r="Z130" s="10"/>
      <c r="AA130" s="10"/>
      <c r="AB130" s="10"/>
      <c r="AC130" s="10"/>
      <c r="AD130" s="10"/>
      <c r="AE130" s="10"/>
    </row>
    <row r="131" s="10" customFormat="1" ht="19.92" customHeight="1">
      <c r="A131" s="10"/>
      <c r="B131" s="186"/>
      <c r="C131" s="187"/>
      <c r="D131" s="188" t="s">
        <v>3049</v>
      </c>
      <c r="E131" s="189"/>
      <c r="F131" s="189"/>
      <c r="G131" s="189"/>
      <c r="H131" s="189"/>
      <c r="I131" s="189"/>
      <c r="J131" s="190">
        <f>J663</f>
        <v>0</v>
      </c>
      <c r="K131" s="187"/>
      <c r="L131" s="191"/>
      <c r="S131" s="10"/>
      <c r="T131" s="10"/>
      <c r="U131" s="10"/>
      <c r="V131" s="10"/>
      <c r="W131" s="10"/>
      <c r="X131" s="10"/>
      <c r="Y131" s="10"/>
      <c r="Z131" s="10"/>
      <c r="AA131" s="10"/>
      <c r="AB131" s="10"/>
      <c r="AC131" s="10"/>
      <c r="AD131" s="10"/>
      <c r="AE131" s="10"/>
    </row>
    <row r="132" s="10" customFormat="1" ht="19.92" customHeight="1">
      <c r="A132" s="10"/>
      <c r="B132" s="186"/>
      <c r="C132" s="187"/>
      <c r="D132" s="188" t="s">
        <v>3050</v>
      </c>
      <c r="E132" s="189"/>
      <c r="F132" s="189"/>
      <c r="G132" s="189"/>
      <c r="H132" s="189"/>
      <c r="I132" s="189"/>
      <c r="J132" s="190">
        <f>J676</f>
        <v>0</v>
      </c>
      <c r="K132" s="187"/>
      <c r="L132" s="191"/>
      <c r="S132" s="10"/>
      <c r="T132" s="10"/>
      <c r="U132" s="10"/>
      <c r="V132" s="10"/>
      <c r="W132" s="10"/>
      <c r="X132" s="10"/>
      <c r="Y132" s="10"/>
      <c r="Z132" s="10"/>
      <c r="AA132" s="10"/>
      <c r="AB132" s="10"/>
      <c r="AC132" s="10"/>
      <c r="AD132" s="10"/>
      <c r="AE132" s="10"/>
    </row>
    <row r="133" s="10" customFormat="1" ht="19.92" customHeight="1">
      <c r="A133" s="10"/>
      <c r="B133" s="186"/>
      <c r="C133" s="187"/>
      <c r="D133" s="188" t="s">
        <v>3051</v>
      </c>
      <c r="E133" s="189"/>
      <c r="F133" s="189"/>
      <c r="G133" s="189"/>
      <c r="H133" s="189"/>
      <c r="I133" s="189"/>
      <c r="J133" s="190">
        <f>J683</f>
        <v>0</v>
      </c>
      <c r="K133" s="187"/>
      <c r="L133" s="191"/>
      <c r="S133" s="10"/>
      <c r="T133" s="10"/>
      <c r="U133" s="10"/>
      <c r="V133" s="10"/>
      <c r="W133" s="10"/>
      <c r="X133" s="10"/>
      <c r="Y133" s="10"/>
      <c r="Z133" s="10"/>
      <c r="AA133" s="10"/>
      <c r="AB133" s="10"/>
      <c r="AC133" s="10"/>
      <c r="AD133" s="10"/>
      <c r="AE133" s="10"/>
    </row>
    <row r="134" s="10" customFormat="1" ht="19.92" customHeight="1">
      <c r="A134" s="10"/>
      <c r="B134" s="186"/>
      <c r="C134" s="187"/>
      <c r="D134" s="188" t="s">
        <v>3052</v>
      </c>
      <c r="E134" s="189"/>
      <c r="F134" s="189"/>
      <c r="G134" s="189"/>
      <c r="H134" s="189"/>
      <c r="I134" s="189"/>
      <c r="J134" s="190">
        <f>J704</f>
        <v>0</v>
      </c>
      <c r="K134" s="187"/>
      <c r="L134" s="191"/>
      <c r="S134" s="10"/>
      <c r="T134" s="10"/>
      <c r="U134" s="10"/>
      <c r="V134" s="10"/>
      <c r="W134" s="10"/>
      <c r="X134" s="10"/>
      <c r="Y134" s="10"/>
      <c r="Z134" s="10"/>
      <c r="AA134" s="10"/>
      <c r="AB134" s="10"/>
      <c r="AC134" s="10"/>
      <c r="AD134" s="10"/>
      <c r="AE134" s="10"/>
    </row>
    <row r="135" s="10" customFormat="1" ht="19.92" customHeight="1">
      <c r="A135" s="10"/>
      <c r="B135" s="186"/>
      <c r="C135" s="187"/>
      <c r="D135" s="188" t="s">
        <v>3053</v>
      </c>
      <c r="E135" s="189"/>
      <c r="F135" s="189"/>
      <c r="G135" s="189"/>
      <c r="H135" s="189"/>
      <c r="I135" s="189"/>
      <c r="J135" s="190">
        <f>J759</f>
        <v>0</v>
      </c>
      <c r="K135" s="187"/>
      <c r="L135" s="191"/>
      <c r="S135" s="10"/>
      <c r="T135" s="10"/>
      <c r="U135" s="10"/>
      <c r="V135" s="10"/>
      <c r="W135" s="10"/>
      <c r="X135" s="10"/>
      <c r="Y135" s="10"/>
      <c r="Z135" s="10"/>
      <c r="AA135" s="10"/>
      <c r="AB135" s="10"/>
      <c r="AC135" s="10"/>
      <c r="AD135" s="10"/>
      <c r="AE135" s="10"/>
    </row>
    <row r="136" s="10" customFormat="1" ht="19.92" customHeight="1">
      <c r="A136" s="10"/>
      <c r="B136" s="186"/>
      <c r="C136" s="187"/>
      <c r="D136" s="188" t="s">
        <v>3054</v>
      </c>
      <c r="E136" s="189"/>
      <c r="F136" s="189"/>
      <c r="G136" s="189"/>
      <c r="H136" s="189"/>
      <c r="I136" s="189"/>
      <c r="J136" s="190">
        <f>J762</f>
        <v>0</v>
      </c>
      <c r="K136" s="187"/>
      <c r="L136" s="191"/>
      <c r="S136" s="10"/>
      <c r="T136" s="10"/>
      <c r="U136" s="10"/>
      <c r="V136" s="10"/>
      <c r="W136" s="10"/>
      <c r="X136" s="10"/>
      <c r="Y136" s="10"/>
      <c r="Z136" s="10"/>
      <c r="AA136" s="10"/>
      <c r="AB136" s="10"/>
      <c r="AC136" s="10"/>
      <c r="AD136" s="10"/>
      <c r="AE136" s="10"/>
    </row>
    <row r="137" s="10" customFormat="1" ht="19.92" customHeight="1">
      <c r="A137" s="10"/>
      <c r="B137" s="186"/>
      <c r="C137" s="187"/>
      <c r="D137" s="188" t="s">
        <v>3055</v>
      </c>
      <c r="E137" s="189"/>
      <c r="F137" s="189"/>
      <c r="G137" s="189"/>
      <c r="H137" s="189"/>
      <c r="I137" s="189"/>
      <c r="J137" s="190">
        <f>J769</f>
        <v>0</v>
      </c>
      <c r="K137" s="187"/>
      <c r="L137" s="191"/>
      <c r="S137" s="10"/>
      <c r="T137" s="10"/>
      <c r="U137" s="10"/>
      <c r="V137" s="10"/>
      <c r="W137" s="10"/>
      <c r="X137" s="10"/>
      <c r="Y137" s="10"/>
      <c r="Z137" s="10"/>
      <c r="AA137" s="10"/>
      <c r="AB137" s="10"/>
      <c r="AC137" s="10"/>
      <c r="AD137" s="10"/>
      <c r="AE137" s="10"/>
    </row>
    <row r="138" s="10" customFormat="1" ht="19.92" customHeight="1">
      <c r="A138" s="10"/>
      <c r="B138" s="186"/>
      <c r="C138" s="187"/>
      <c r="D138" s="188" t="s">
        <v>3056</v>
      </c>
      <c r="E138" s="189"/>
      <c r="F138" s="189"/>
      <c r="G138" s="189"/>
      <c r="H138" s="189"/>
      <c r="I138" s="189"/>
      <c r="J138" s="190">
        <f>J789</f>
        <v>0</v>
      </c>
      <c r="K138" s="187"/>
      <c r="L138" s="191"/>
      <c r="S138" s="10"/>
      <c r="T138" s="10"/>
      <c r="U138" s="10"/>
      <c r="V138" s="10"/>
      <c r="W138" s="10"/>
      <c r="X138" s="10"/>
      <c r="Y138" s="10"/>
      <c r="Z138" s="10"/>
      <c r="AA138" s="10"/>
      <c r="AB138" s="10"/>
      <c r="AC138" s="10"/>
      <c r="AD138" s="10"/>
      <c r="AE138" s="10"/>
    </row>
    <row r="139" s="10" customFormat="1" ht="19.92" customHeight="1">
      <c r="A139" s="10"/>
      <c r="B139" s="186"/>
      <c r="C139" s="187"/>
      <c r="D139" s="188" t="s">
        <v>3057</v>
      </c>
      <c r="E139" s="189"/>
      <c r="F139" s="189"/>
      <c r="G139" s="189"/>
      <c r="H139" s="189"/>
      <c r="I139" s="189"/>
      <c r="J139" s="190">
        <f>J816</f>
        <v>0</v>
      </c>
      <c r="K139" s="187"/>
      <c r="L139" s="191"/>
      <c r="S139" s="10"/>
      <c r="T139" s="10"/>
      <c r="U139" s="10"/>
      <c r="V139" s="10"/>
      <c r="W139" s="10"/>
      <c r="X139" s="10"/>
      <c r="Y139" s="10"/>
      <c r="Z139" s="10"/>
      <c r="AA139" s="10"/>
      <c r="AB139" s="10"/>
      <c r="AC139" s="10"/>
      <c r="AD139" s="10"/>
      <c r="AE139" s="10"/>
    </row>
    <row r="140" s="9" customFormat="1" ht="24.96" customHeight="1">
      <c r="A140" s="9"/>
      <c r="B140" s="180"/>
      <c r="C140" s="181"/>
      <c r="D140" s="182" t="s">
        <v>3058</v>
      </c>
      <c r="E140" s="183"/>
      <c r="F140" s="183"/>
      <c r="G140" s="183"/>
      <c r="H140" s="183"/>
      <c r="I140" s="183"/>
      <c r="J140" s="184">
        <f>J819</f>
        <v>0</v>
      </c>
      <c r="K140" s="181"/>
      <c r="L140" s="185"/>
      <c r="S140" s="9"/>
      <c r="T140" s="9"/>
      <c r="U140" s="9"/>
      <c r="V140" s="9"/>
      <c r="W140" s="9"/>
      <c r="X140" s="9"/>
      <c r="Y140" s="9"/>
      <c r="Z140" s="9"/>
      <c r="AA140" s="9"/>
      <c r="AB140" s="9"/>
      <c r="AC140" s="9"/>
      <c r="AD140" s="9"/>
      <c r="AE140" s="9"/>
    </row>
    <row r="141" s="2" customFormat="1" ht="21.84" customHeight="1">
      <c r="A141" s="39"/>
      <c r="B141" s="40"/>
      <c r="C141" s="41"/>
      <c r="D141" s="41"/>
      <c r="E141" s="41"/>
      <c r="F141" s="41"/>
      <c r="G141" s="41"/>
      <c r="H141" s="41"/>
      <c r="I141" s="41"/>
      <c r="J141" s="41"/>
      <c r="K141" s="41"/>
      <c r="L141" s="64"/>
      <c r="S141" s="39"/>
      <c r="T141" s="39"/>
      <c r="U141" s="39"/>
      <c r="V141" s="39"/>
      <c r="W141" s="39"/>
      <c r="X141" s="39"/>
      <c r="Y141" s="39"/>
      <c r="Z141" s="39"/>
      <c r="AA141" s="39"/>
      <c r="AB141" s="39"/>
      <c r="AC141" s="39"/>
      <c r="AD141" s="39"/>
      <c r="AE141" s="39"/>
    </row>
    <row r="142" s="2" customFormat="1" ht="6.96" customHeight="1">
      <c r="A142" s="39"/>
      <c r="B142" s="67"/>
      <c r="C142" s="68"/>
      <c r="D142" s="68"/>
      <c r="E142" s="68"/>
      <c r="F142" s="68"/>
      <c r="G142" s="68"/>
      <c r="H142" s="68"/>
      <c r="I142" s="68"/>
      <c r="J142" s="68"/>
      <c r="K142" s="68"/>
      <c r="L142" s="64"/>
      <c r="S142" s="39"/>
      <c r="T142" s="39"/>
      <c r="U142" s="39"/>
      <c r="V142" s="39"/>
      <c r="W142" s="39"/>
      <c r="X142" s="39"/>
      <c r="Y142" s="39"/>
      <c r="Z142" s="39"/>
      <c r="AA142" s="39"/>
      <c r="AB142" s="39"/>
      <c r="AC142" s="39"/>
      <c r="AD142" s="39"/>
      <c r="AE142" s="39"/>
    </row>
    <row r="146" s="2" customFormat="1" ht="6.96" customHeight="1">
      <c r="A146" s="39"/>
      <c r="B146" s="69"/>
      <c r="C146" s="70"/>
      <c r="D146" s="70"/>
      <c r="E146" s="70"/>
      <c r="F146" s="70"/>
      <c r="G146" s="70"/>
      <c r="H146" s="70"/>
      <c r="I146" s="70"/>
      <c r="J146" s="70"/>
      <c r="K146" s="70"/>
      <c r="L146" s="64"/>
      <c r="S146" s="39"/>
      <c r="T146" s="39"/>
      <c r="U146" s="39"/>
      <c r="V146" s="39"/>
      <c r="W146" s="39"/>
      <c r="X146" s="39"/>
      <c r="Y146" s="39"/>
      <c r="Z146" s="39"/>
      <c r="AA146" s="39"/>
      <c r="AB146" s="39"/>
      <c r="AC146" s="39"/>
      <c r="AD146" s="39"/>
      <c r="AE146" s="39"/>
    </row>
    <row r="147" s="2" customFormat="1" ht="24.96" customHeight="1">
      <c r="A147" s="39"/>
      <c r="B147" s="40"/>
      <c r="C147" s="24" t="s">
        <v>153</v>
      </c>
      <c r="D147" s="41"/>
      <c r="E147" s="41"/>
      <c r="F147" s="41"/>
      <c r="G147" s="41"/>
      <c r="H147" s="41"/>
      <c r="I147" s="41"/>
      <c r="J147" s="41"/>
      <c r="K147" s="41"/>
      <c r="L147" s="64"/>
      <c r="S147" s="39"/>
      <c r="T147" s="39"/>
      <c r="U147" s="39"/>
      <c r="V147" s="39"/>
      <c r="W147" s="39"/>
      <c r="X147" s="39"/>
      <c r="Y147" s="39"/>
      <c r="Z147" s="39"/>
      <c r="AA147" s="39"/>
      <c r="AB147" s="39"/>
      <c r="AC147" s="39"/>
      <c r="AD147" s="39"/>
      <c r="AE147" s="39"/>
    </row>
    <row r="148" s="2" customFormat="1" ht="6.96" customHeight="1">
      <c r="A148" s="39"/>
      <c r="B148" s="40"/>
      <c r="C148" s="41"/>
      <c r="D148" s="41"/>
      <c r="E148" s="41"/>
      <c r="F148" s="41"/>
      <c r="G148" s="41"/>
      <c r="H148" s="41"/>
      <c r="I148" s="41"/>
      <c r="J148" s="41"/>
      <c r="K148" s="41"/>
      <c r="L148" s="64"/>
      <c r="S148" s="39"/>
      <c r="T148" s="39"/>
      <c r="U148" s="39"/>
      <c r="V148" s="39"/>
      <c r="W148" s="39"/>
      <c r="X148" s="39"/>
      <c r="Y148" s="39"/>
      <c r="Z148" s="39"/>
      <c r="AA148" s="39"/>
      <c r="AB148" s="39"/>
      <c r="AC148" s="39"/>
      <c r="AD148" s="39"/>
      <c r="AE148" s="39"/>
    </row>
    <row r="149" s="2" customFormat="1" ht="12" customHeight="1">
      <c r="A149" s="39"/>
      <c r="B149" s="40"/>
      <c r="C149" s="33" t="s">
        <v>16</v>
      </c>
      <c r="D149" s="41"/>
      <c r="E149" s="41"/>
      <c r="F149" s="41"/>
      <c r="G149" s="41"/>
      <c r="H149" s="41"/>
      <c r="I149" s="41"/>
      <c r="J149" s="41"/>
      <c r="K149" s="41"/>
      <c r="L149" s="64"/>
      <c r="S149" s="39"/>
      <c r="T149" s="39"/>
      <c r="U149" s="39"/>
      <c r="V149" s="39"/>
      <c r="W149" s="39"/>
      <c r="X149" s="39"/>
      <c r="Y149" s="39"/>
      <c r="Z149" s="39"/>
      <c r="AA149" s="39"/>
      <c r="AB149" s="39"/>
      <c r="AC149" s="39"/>
      <c r="AD149" s="39"/>
      <c r="AE149" s="39"/>
    </row>
    <row r="150" s="2" customFormat="1" ht="16.5" customHeight="1">
      <c r="A150" s="39"/>
      <c r="B150" s="40"/>
      <c r="C150" s="41"/>
      <c r="D150" s="41"/>
      <c r="E150" s="175" t="str">
        <f>E7</f>
        <v>Gymnázium Plasy - nástavba pavilonu č.1</v>
      </c>
      <c r="F150" s="33"/>
      <c r="G150" s="33"/>
      <c r="H150" s="33"/>
      <c r="I150" s="41"/>
      <c r="J150" s="41"/>
      <c r="K150" s="41"/>
      <c r="L150" s="64"/>
      <c r="S150" s="39"/>
      <c r="T150" s="39"/>
      <c r="U150" s="39"/>
      <c r="V150" s="39"/>
      <c r="W150" s="39"/>
      <c r="X150" s="39"/>
      <c r="Y150" s="39"/>
      <c r="Z150" s="39"/>
      <c r="AA150" s="39"/>
      <c r="AB150" s="39"/>
      <c r="AC150" s="39"/>
      <c r="AD150" s="39"/>
      <c r="AE150" s="39"/>
    </row>
    <row r="151" s="2" customFormat="1" ht="12" customHeight="1">
      <c r="A151" s="39"/>
      <c r="B151" s="40"/>
      <c r="C151" s="33" t="s">
        <v>125</v>
      </c>
      <c r="D151" s="41"/>
      <c r="E151" s="41"/>
      <c r="F151" s="41"/>
      <c r="G151" s="41"/>
      <c r="H151" s="41"/>
      <c r="I151" s="41"/>
      <c r="J151" s="41"/>
      <c r="K151" s="41"/>
      <c r="L151" s="64"/>
      <c r="S151" s="39"/>
      <c r="T151" s="39"/>
      <c r="U151" s="39"/>
      <c r="V151" s="39"/>
      <c r="W151" s="39"/>
      <c r="X151" s="39"/>
      <c r="Y151" s="39"/>
      <c r="Z151" s="39"/>
      <c r="AA151" s="39"/>
      <c r="AB151" s="39"/>
      <c r="AC151" s="39"/>
      <c r="AD151" s="39"/>
      <c r="AE151" s="39"/>
    </row>
    <row r="152" s="2" customFormat="1" ht="16.5" customHeight="1">
      <c r="A152" s="39"/>
      <c r="B152" s="40"/>
      <c r="C152" s="41"/>
      <c r="D152" s="41"/>
      <c r="E152" s="77" t="str">
        <f>E9</f>
        <v>018 - SO 01 Gymnázium - Elektroinstalace</v>
      </c>
      <c r="F152" s="41"/>
      <c r="G152" s="41"/>
      <c r="H152" s="41"/>
      <c r="I152" s="41"/>
      <c r="J152" s="41"/>
      <c r="K152" s="41"/>
      <c r="L152" s="64"/>
      <c r="S152" s="39"/>
      <c r="T152" s="39"/>
      <c r="U152" s="39"/>
      <c r="V152" s="39"/>
      <c r="W152" s="39"/>
      <c r="X152" s="39"/>
      <c r="Y152" s="39"/>
      <c r="Z152" s="39"/>
      <c r="AA152" s="39"/>
      <c r="AB152" s="39"/>
      <c r="AC152" s="39"/>
      <c r="AD152" s="39"/>
      <c r="AE152" s="39"/>
    </row>
    <row r="153" s="2" customFormat="1" ht="6.96" customHeight="1">
      <c r="A153" s="39"/>
      <c r="B153" s="40"/>
      <c r="C153" s="41"/>
      <c r="D153" s="41"/>
      <c r="E153" s="41"/>
      <c r="F153" s="41"/>
      <c r="G153" s="41"/>
      <c r="H153" s="41"/>
      <c r="I153" s="41"/>
      <c r="J153" s="41"/>
      <c r="K153" s="41"/>
      <c r="L153" s="64"/>
      <c r="S153" s="39"/>
      <c r="T153" s="39"/>
      <c r="U153" s="39"/>
      <c r="V153" s="39"/>
      <c r="W153" s="39"/>
      <c r="X153" s="39"/>
      <c r="Y153" s="39"/>
      <c r="Z153" s="39"/>
      <c r="AA153" s="39"/>
      <c r="AB153" s="39"/>
      <c r="AC153" s="39"/>
      <c r="AD153" s="39"/>
      <c r="AE153" s="39"/>
    </row>
    <row r="154" s="2" customFormat="1" ht="12" customHeight="1">
      <c r="A154" s="39"/>
      <c r="B154" s="40"/>
      <c r="C154" s="33" t="s">
        <v>20</v>
      </c>
      <c r="D154" s="41"/>
      <c r="E154" s="41"/>
      <c r="F154" s="28" t="str">
        <f>F12</f>
        <v xml:space="preserve"> </v>
      </c>
      <c r="G154" s="41"/>
      <c r="H154" s="41"/>
      <c r="I154" s="33" t="s">
        <v>22</v>
      </c>
      <c r="J154" s="80" t="str">
        <f>IF(J12="","",J12)</f>
        <v>17. 3. 2025</v>
      </c>
      <c r="K154" s="41"/>
      <c r="L154" s="64"/>
      <c r="S154" s="39"/>
      <c r="T154" s="39"/>
      <c r="U154" s="39"/>
      <c r="V154" s="39"/>
      <c r="W154" s="39"/>
      <c r="X154" s="39"/>
      <c r="Y154" s="39"/>
      <c r="Z154" s="39"/>
      <c r="AA154" s="39"/>
      <c r="AB154" s="39"/>
      <c r="AC154" s="39"/>
      <c r="AD154" s="39"/>
      <c r="AE154" s="39"/>
    </row>
    <row r="155" s="2" customFormat="1" ht="6.96" customHeight="1">
      <c r="A155" s="39"/>
      <c r="B155" s="40"/>
      <c r="C155" s="41"/>
      <c r="D155" s="41"/>
      <c r="E155" s="41"/>
      <c r="F155" s="41"/>
      <c r="G155" s="41"/>
      <c r="H155" s="41"/>
      <c r="I155" s="41"/>
      <c r="J155" s="41"/>
      <c r="K155" s="41"/>
      <c r="L155" s="64"/>
      <c r="S155" s="39"/>
      <c r="T155" s="39"/>
      <c r="U155" s="39"/>
      <c r="V155" s="39"/>
      <c r="W155" s="39"/>
      <c r="X155" s="39"/>
      <c r="Y155" s="39"/>
      <c r="Z155" s="39"/>
      <c r="AA155" s="39"/>
      <c r="AB155" s="39"/>
      <c r="AC155" s="39"/>
      <c r="AD155" s="39"/>
      <c r="AE155" s="39"/>
    </row>
    <row r="156" s="2" customFormat="1" ht="15.15" customHeight="1">
      <c r="A156" s="39"/>
      <c r="B156" s="40"/>
      <c r="C156" s="33" t="s">
        <v>24</v>
      </c>
      <c r="D156" s="41"/>
      <c r="E156" s="41"/>
      <c r="F156" s="28" t="str">
        <f>E15</f>
        <v>Gymnázium a Střední odborná škola, Plasy</v>
      </c>
      <c r="G156" s="41"/>
      <c r="H156" s="41"/>
      <c r="I156" s="33" t="s">
        <v>30</v>
      </c>
      <c r="J156" s="37" t="str">
        <f>E21</f>
        <v>VKV projekt s.r.o.</v>
      </c>
      <c r="K156" s="41"/>
      <c r="L156" s="64"/>
      <c r="S156" s="39"/>
      <c r="T156" s="39"/>
      <c r="U156" s="39"/>
      <c r="V156" s="39"/>
      <c r="W156" s="39"/>
      <c r="X156" s="39"/>
      <c r="Y156" s="39"/>
      <c r="Z156" s="39"/>
      <c r="AA156" s="39"/>
      <c r="AB156" s="39"/>
      <c r="AC156" s="39"/>
      <c r="AD156" s="39"/>
      <c r="AE156" s="39"/>
    </row>
    <row r="157" s="2" customFormat="1" ht="15.15" customHeight="1">
      <c r="A157" s="39"/>
      <c r="B157" s="40"/>
      <c r="C157" s="33" t="s">
        <v>28</v>
      </c>
      <c r="D157" s="41"/>
      <c r="E157" s="41"/>
      <c r="F157" s="28" t="str">
        <f>IF(E18="","",E18)</f>
        <v>Vyplň údaj</v>
      </c>
      <c r="G157" s="41"/>
      <c r="H157" s="41"/>
      <c r="I157" s="33" t="s">
        <v>33</v>
      </c>
      <c r="J157" s="37" t="str">
        <f>E24</f>
        <v xml:space="preserve"> </v>
      </c>
      <c r="K157" s="41"/>
      <c r="L157" s="64"/>
      <c r="S157" s="39"/>
      <c r="T157" s="39"/>
      <c r="U157" s="39"/>
      <c r="V157" s="39"/>
      <c r="W157" s="39"/>
      <c r="X157" s="39"/>
      <c r="Y157" s="39"/>
      <c r="Z157" s="39"/>
      <c r="AA157" s="39"/>
      <c r="AB157" s="39"/>
      <c r="AC157" s="39"/>
      <c r="AD157" s="39"/>
      <c r="AE157" s="39"/>
    </row>
    <row r="158" s="2" customFormat="1" ht="10.32" customHeight="1">
      <c r="A158" s="39"/>
      <c r="B158" s="40"/>
      <c r="C158" s="41"/>
      <c r="D158" s="41"/>
      <c r="E158" s="41"/>
      <c r="F158" s="41"/>
      <c r="G158" s="41"/>
      <c r="H158" s="41"/>
      <c r="I158" s="41"/>
      <c r="J158" s="41"/>
      <c r="K158" s="41"/>
      <c r="L158" s="64"/>
      <c r="S158" s="39"/>
      <c r="T158" s="39"/>
      <c r="U158" s="39"/>
      <c r="V158" s="39"/>
      <c r="W158" s="39"/>
      <c r="X158" s="39"/>
      <c r="Y158" s="39"/>
      <c r="Z158" s="39"/>
      <c r="AA158" s="39"/>
      <c r="AB158" s="39"/>
      <c r="AC158" s="39"/>
      <c r="AD158" s="39"/>
      <c r="AE158" s="39"/>
    </row>
    <row r="159" s="11" customFormat="1" ht="29.28" customHeight="1">
      <c r="A159" s="192"/>
      <c r="B159" s="193"/>
      <c r="C159" s="194" t="s">
        <v>154</v>
      </c>
      <c r="D159" s="195" t="s">
        <v>61</v>
      </c>
      <c r="E159" s="195" t="s">
        <v>57</v>
      </c>
      <c r="F159" s="195" t="s">
        <v>58</v>
      </c>
      <c r="G159" s="195" t="s">
        <v>155</v>
      </c>
      <c r="H159" s="195" t="s">
        <v>156</v>
      </c>
      <c r="I159" s="195" t="s">
        <v>157</v>
      </c>
      <c r="J159" s="195" t="s">
        <v>129</v>
      </c>
      <c r="K159" s="196" t="s">
        <v>158</v>
      </c>
      <c r="L159" s="197"/>
      <c r="M159" s="101" t="s">
        <v>1</v>
      </c>
      <c r="N159" s="102" t="s">
        <v>40</v>
      </c>
      <c r="O159" s="102" t="s">
        <v>159</v>
      </c>
      <c r="P159" s="102" t="s">
        <v>160</v>
      </c>
      <c r="Q159" s="102" t="s">
        <v>161</v>
      </c>
      <c r="R159" s="102" t="s">
        <v>162</v>
      </c>
      <c r="S159" s="102" t="s">
        <v>163</v>
      </c>
      <c r="T159" s="103" t="s">
        <v>164</v>
      </c>
      <c r="U159" s="192"/>
      <c r="V159" s="192"/>
      <c r="W159" s="192"/>
      <c r="X159" s="192"/>
      <c r="Y159" s="192"/>
      <c r="Z159" s="192"/>
      <c r="AA159" s="192"/>
      <c r="AB159" s="192"/>
      <c r="AC159" s="192"/>
      <c r="AD159" s="192"/>
      <c r="AE159" s="192"/>
    </row>
    <row r="160" s="2" customFormat="1" ht="22.8" customHeight="1">
      <c r="A160" s="39"/>
      <c r="B160" s="40"/>
      <c r="C160" s="108" t="s">
        <v>165</v>
      </c>
      <c r="D160" s="41"/>
      <c r="E160" s="41"/>
      <c r="F160" s="41"/>
      <c r="G160" s="41"/>
      <c r="H160" s="41"/>
      <c r="I160" s="41"/>
      <c r="J160" s="198">
        <f>BK160</f>
        <v>0</v>
      </c>
      <c r="K160" s="41"/>
      <c r="L160" s="45"/>
      <c r="M160" s="104"/>
      <c r="N160" s="199"/>
      <c r="O160" s="105"/>
      <c r="P160" s="200">
        <f>P161+P466+P493+P506+P819</f>
        <v>0</v>
      </c>
      <c r="Q160" s="105"/>
      <c r="R160" s="200">
        <f>R161+R466+R493+R506+R819</f>
        <v>0</v>
      </c>
      <c r="S160" s="105"/>
      <c r="T160" s="201">
        <f>T161+T466+T493+T506+T819</f>
        <v>7.2199999999999989</v>
      </c>
      <c r="U160" s="39"/>
      <c r="V160" s="39"/>
      <c r="W160" s="39"/>
      <c r="X160" s="39"/>
      <c r="Y160" s="39"/>
      <c r="Z160" s="39"/>
      <c r="AA160" s="39"/>
      <c r="AB160" s="39"/>
      <c r="AC160" s="39"/>
      <c r="AD160" s="39"/>
      <c r="AE160" s="39"/>
      <c r="AT160" s="18" t="s">
        <v>75</v>
      </c>
      <c r="AU160" s="18" t="s">
        <v>131</v>
      </c>
      <c r="BK160" s="202">
        <f>BK161+BK466+BK493+BK506+BK819</f>
        <v>0</v>
      </c>
    </row>
    <row r="161" s="12" customFormat="1" ht="25.92" customHeight="1">
      <c r="A161" s="12"/>
      <c r="B161" s="203"/>
      <c r="C161" s="204"/>
      <c r="D161" s="205" t="s">
        <v>75</v>
      </c>
      <c r="E161" s="206" t="s">
        <v>2406</v>
      </c>
      <c r="F161" s="206" t="s">
        <v>3059</v>
      </c>
      <c r="G161" s="204"/>
      <c r="H161" s="204"/>
      <c r="I161" s="207"/>
      <c r="J161" s="208">
        <f>BK161</f>
        <v>0</v>
      </c>
      <c r="K161" s="204"/>
      <c r="L161" s="209"/>
      <c r="M161" s="210"/>
      <c r="N161" s="211"/>
      <c r="O161" s="211"/>
      <c r="P161" s="212">
        <f>P162+P183+P214+P235+P276+P301+P310+P323+P330+P351+P406+P409+P416+P434+P461+P463</f>
        <v>0</v>
      </c>
      <c r="Q161" s="211"/>
      <c r="R161" s="212">
        <f>R162+R183+R214+R235+R276+R301+R310+R323+R330+R351+R406+R409+R416+R434+R461+R463</f>
        <v>0</v>
      </c>
      <c r="S161" s="211"/>
      <c r="T161" s="213">
        <f>T162+T183+T214+T235+T276+T301+T310+T323+T330+T351+T406+T409+T416+T434+T461+T463</f>
        <v>0</v>
      </c>
      <c r="U161" s="12"/>
      <c r="V161" s="12"/>
      <c r="W161" s="12"/>
      <c r="X161" s="12"/>
      <c r="Y161" s="12"/>
      <c r="Z161" s="12"/>
      <c r="AA161" s="12"/>
      <c r="AB161" s="12"/>
      <c r="AC161" s="12"/>
      <c r="AD161" s="12"/>
      <c r="AE161" s="12"/>
      <c r="AR161" s="214" t="s">
        <v>84</v>
      </c>
      <c r="AT161" s="215" t="s">
        <v>75</v>
      </c>
      <c r="AU161" s="215" t="s">
        <v>76</v>
      </c>
      <c r="AY161" s="214" t="s">
        <v>168</v>
      </c>
      <c r="BK161" s="216">
        <f>BK162+BK183+BK214+BK235+BK276+BK301+BK310+BK323+BK330+BK351+BK406+BK409+BK416+BK434+BK461+BK463</f>
        <v>0</v>
      </c>
    </row>
    <row r="162" s="12" customFormat="1" ht="22.8" customHeight="1">
      <c r="A162" s="12"/>
      <c r="B162" s="203"/>
      <c r="C162" s="204"/>
      <c r="D162" s="205" t="s">
        <v>75</v>
      </c>
      <c r="E162" s="217" t="s">
        <v>2483</v>
      </c>
      <c r="F162" s="217" t="s">
        <v>3060</v>
      </c>
      <c r="G162" s="204"/>
      <c r="H162" s="204"/>
      <c r="I162" s="207"/>
      <c r="J162" s="218">
        <f>BK162</f>
        <v>0</v>
      </c>
      <c r="K162" s="204"/>
      <c r="L162" s="209"/>
      <c r="M162" s="210"/>
      <c r="N162" s="211"/>
      <c r="O162" s="211"/>
      <c r="P162" s="212">
        <f>SUM(P163:P182)</f>
        <v>0</v>
      </c>
      <c r="Q162" s="211"/>
      <c r="R162" s="212">
        <f>SUM(R163:R182)</f>
        <v>0</v>
      </c>
      <c r="S162" s="211"/>
      <c r="T162" s="213">
        <f>SUM(T163:T182)</f>
        <v>0</v>
      </c>
      <c r="U162" s="12"/>
      <c r="V162" s="12"/>
      <c r="W162" s="12"/>
      <c r="X162" s="12"/>
      <c r="Y162" s="12"/>
      <c r="Z162" s="12"/>
      <c r="AA162" s="12"/>
      <c r="AB162" s="12"/>
      <c r="AC162" s="12"/>
      <c r="AD162" s="12"/>
      <c r="AE162" s="12"/>
      <c r="AR162" s="214" t="s">
        <v>84</v>
      </c>
      <c r="AT162" s="215" t="s">
        <v>75</v>
      </c>
      <c r="AU162" s="215" t="s">
        <v>84</v>
      </c>
      <c r="AY162" s="214" t="s">
        <v>168</v>
      </c>
      <c r="BK162" s="216">
        <f>SUM(BK163:BK182)</f>
        <v>0</v>
      </c>
    </row>
    <row r="163" s="2" customFormat="1" ht="16.5" customHeight="1">
      <c r="A163" s="39"/>
      <c r="B163" s="40"/>
      <c r="C163" s="219" t="s">
        <v>84</v>
      </c>
      <c r="D163" s="219" t="s">
        <v>171</v>
      </c>
      <c r="E163" s="220" t="s">
        <v>3061</v>
      </c>
      <c r="F163" s="221" t="s">
        <v>3062</v>
      </c>
      <c r="G163" s="222" t="s">
        <v>2411</v>
      </c>
      <c r="H163" s="223">
        <v>1</v>
      </c>
      <c r="I163" s="224"/>
      <c r="J163" s="225">
        <f>ROUND(I163*H163,2)</f>
        <v>0</v>
      </c>
      <c r="K163" s="221" t="s">
        <v>1</v>
      </c>
      <c r="L163" s="45"/>
      <c r="M163" s="226" t="s">
        <v>1</v>
      </c>
      <c r="N163" s="227" t="s">
        <v>41</v>
      </c>
      <c r="O163" s="92"/>
      <c r="P163" s="228">
        <f>O163*H163</f>
        <v>0</v>
      </c>
      <c r="Q163" s="228">
        <v>0</v>
      </c>
      <c r="R163" s="228">
        <f>Q163*H163</f>
        <v>0</v>
      </c>
      <c r="S163" s="228">
        <v>0</v>
      </c>
      <c r="T163" s="229">
        <f>S163*H163</f>
        <v>0</v>
      </c>
      <c r="U163" s="39"/>
      <c r="V163" s="39"/>
      <c r="W163" s="39"/>
      <c r="X163" s="39"/>
      <c r="Y163" s="39"/>
      <c r="Z163" s="39"/>
      <c r="AA163" s="39"/>
      <c r="AB163" s="39"/>
      <c r="AC163" s="39"/>
      <c r="AD163" s="39"/>
      <c r="AE163" s="39"/>
      <c r="AR163" s="230" t="s">
        <v>176</v>
      </c>
      <c r="AT163" s="230" t="s">
        <v>171</v>
      </c>
      <c r="AU163" s="230" t="s">
        <v>86</v>
      </c>
      <c r="AY163" s="18" t="s">
        <v>168</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176</v>
      </c>
      <c r="BM163" s="230" t="s">
        <v>86</v>
      </c>
    </row>
    <row r="164" s="2" customFormat="1">
      <c r="A164" s="39"/>
      <c r="B164" s="40"/>
      <c r="C164" s="41"/>
      <c r="D164" s="232" t="s">
        <v>178</v>
      </c>
      <c r="E164" s="41"/>
      <c r="F164" s="233" t="s">
        <v>3062</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178</v>
      </c>
      <c r="AU164" s="18" t="s">
        <v>86</v>
      </c>
    </row>
    <row r="165" s="2" customFormat="1" ht="16.5" customHeight="1">
      <c r="A165" s="39"/>
      <c r="B165" s="40"/>
      <c r="C165" s="219" t="s">
        <v>86</v>
      </c>
      <c r="D165" s="219" t="s">
        <v>171</v>
      </c>
      <c r="E165" s="220" t="s">
        <v>3063</v>
      </c>
      <c r="F165" s="221" t="s">
        <v>3064</v>
      </c>
      <c r="G165" s="222" t="s">
        <v>2411</v>
      </c>
      <c r="H165" s="223">
        <v>1</v>
      </c>
      <c r="I165" s="224"/>
      <c r="J165" s="225">
        <f>ROUND(I165*H165,2)</f>
        <v>0</v>
      </c>
      <c r="K165" s="221" t="s">
        <v>1</v>
      </c>
      <c r="L165" s="45"/>
      <c r="M165" s="226" t="s">
        <v>1</v>
      </c>
      <c r="N165" s="227" t="s">
        <v>41</v>
      </c>
      <c r="O165" s="92"/>
      <c r="P165" s="228">
        <f>O165*H165</f>
        <v>0</v>
      </c>
      <c r="Q165" s="228">
        <v>0</v>
      </c>
      <c r="R165" s="228">
        <f>Q165*H165</f>
        <v>0</v>
      </c>
      <c r="S165" s="228">
        <v>0</v>
      </c>
      <c r="T165" s="229">
        <f>S165*H165</f>
        <v>0</v>
      </c>
      <c r="U165" s="39"/>
      <c r="V165" s="39"/>
      <c r="W165" s="39"/>
      <c r="X165" s="39"/>
      <c r="Y165" s="39"/>
      <c r="Z165" s="39"/>
      <c r="AA165" s="39"/>
      <c r="AB165" s="39"/>
      <c r="AC165" s="39"/>
      <c r="AD165" s="39"/>
      <c r="AE165" s="39"/>
      <c r="AR165" s="230" t="s">
        <v>176</v>
      </c>
      <c r="AT165" s="230" t="s">
        <v>171</v>
      </c>
      <c r="AU165" s="230" t="s">
        <v>86</v>
      </c>
      <c r="AY165" s="18" t="s">
        <v>168</v>
      </c>
      <c r="BE165" s="231">
        <f>IF(N165="základní",J165,0)</f>
        <v>0</v>
      </c>
      <c r="BF165" s="231">
        <f>IF(N165="snížená",J165,0)</f>
        <v>0</v>
      </c>
      <c r="BG165" s="231">
        <f>IF(N165="zákl. přenesená",J165,0)</f>
        <v>0</v>
      </c>
      <c r="BH165" s="231">
        <f>IF(N165="sníž. přenesená",J165,0)</f>
        <v>0</v>
      </c>
      <c r="BI165" s="231">
        <f>IF(N165="nulová",J165,0)</f>
        <v>0</v>
      </c>
      <c r="BJ165" s="18" t="s">
        <v>84</v>
      </c>
      <c r="BK165" s="231">
        <f>ROUND(I165*H165,2)</f>
        <v>0</v>
      </c>
      <c r="BL165" s="18" t="s">
        <v>176</v>
      </c>
      <c r="BM165" s="230" t="s">
        <v>176</v>
      </c>
    </row>
    <row r="166" s="2" customFormat="1">
      <c r="A166" s="39"/>
      <c r="B166" s="40"/>
      <c r="C166" s="41"/>
      <c r="D166" s="232" t="s">
        <v>178</v>
      </c>
      <c r="E166" s="41"/>
      <c r="F166" s="233" t="s">
        <v>3064</v>
      </c>
      <c r="G166" s="41"/>
      <c r="H166" s="41"/>
      <c r="I166" s="234"/>
      <c r="J166" s="41"/>
      <c r="K166" s="41"/>
      <c r="L166" s="45"/>
      <c r="M166" s="235"/>
      <c r="N166" s="236"/>
      <c r="O166" s="92"/>
      <c r="P166" s="92"/>
      <c r="Q166" s="92"/>
      <c r="R166" s="92"/>
      <c r="S166" s="92"/>
      <c r="T166" s="93"/>
      <c r="U166" s="39"/>
      <c r="V166" s="39"/>
      <c r="W166" s="39"/>
      <c r="X166" s="39"/>
      <c r="Y166" s="39"/>
      <c r="Z166" s="39"/>
      <c r="AA166" s="39"/>
      <c r="AB166" s="39"/>
      <c r="AC166" s="39"/>
      <c r="AD166" s="39"/>
      <c r="AE166" s="39"/>
      <c r="AT166" s="18" t="s">
        <v>178</v>
      </c>
      <c r="AU166" s="18" t="s">
        <v>86</v>
      </c>
    </row>
    <row r="167" s="2" customFormat="1" ht="16.5" customHeight="1">
      <c r="A167" s="39"/>
      <c r="B167" s="40"/>
      <c r="C167" s="219" t="s">
        <v>169</v>
      </c>
      <c r="D167" s="219" t="s">
        <v>171</v>
      </c>
      <c r="E167" s="220" t="s">
        <v>3065</v>
      </c>
      <c r="F167" s="221" t="s">
        <v>3066</v>
      </c>
      <c r="G167" s="222" t="s">
        <v>2411</v>
      </c>
      <c r="H167" s="223">
        <v>1</v>
      </c>
      <c r="I167" s="224"/>
      <c r="J167" s="225">
        <f>ROUND(I167*H167,2)</f>
        <v>0</v>
      </c>
      <c r="K167" s="221" t="s">
        <v>1</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176</v>
      </c>
      <c r="AT167" s="230" t="s">
        <v>171</v>
      </c>
      <c r="AU167" s="230" t="s">
        <v>86</v>
      </c>
      <c r="AY167" s="18" t="s">
        <v>168</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176</v>
      </c>
      <c r="BM167" s="230" t="s">
        <v>210</v>
      </c>
    </row>
    <row r="168" s="2" customFormat="1">
      <c r="A168" s="39"/>
      <c r="B168" s="40"/>
      <c r="C168" s="41"/>
      <c r="D168" s="232" t="s">
        <v>178</v>
      </c>
      <c r="E168" s="41"/>
      <c r="F168" s="233" t="s">
        <v>3066</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178</v>
      </c>
      <c r="AU168" s="18" t="s">
        <v>86</v>
      </c>
    </row>
    <row r="169" s="2" customFormat="1" ht="16.5" customHeight="1">
      <c r="A169" s="39"/>
      <c r="B169" s="40"/>
      <c r="C169" s="219" t="s">
        <v>176</v>
      </c>
      <c r="D169" s="219" t="s">
        <v>171</v>
      </c>
      <c r="E169" s="220" t="s">
        <v>3067</v>
      </c>
      <c r="F169" s="221" t="s">
        <v>3068</v>
      </c>
      <c r="G169" s="222" t="s">
        <v>2411</v>
      </c>
      <c r="H169" s="223">
        <v>3</v>
      </c>
      <c r="I169" s="224"/>
      <c r="J169" s="225">
        <f>ROUND(I169*H169,2)</f>
        <v>0</v>
      </c>
      <c r="K169" s="221" t="s">
        <v>1</v>
      </c>
      <c r="L169" s="45"/>
      <c r="M169" s="226" t="s">
        <v>1</v>
      </c>
      <c r="N169" s="227" t="s">
        <v>41</v>
      </c>
      <c r="O169" s="92"/>
      <c r="P169" s="228">
        <f>O169*H169</f>
        <v>0</v>
      </c>
      <c r="Q169" s="228">
        <v>0</v>
      </c>
      <c r="R169" s="228">
        <f>Q169*H169</f>
        <v>0</v>
      </c>
      <c r="S169" s="228">
        <v>0</v>
      </c>
      <c r="T169" s="229">
        <f>S169*H169</f>
        <v>0</v>
      </c>
      <c r="U169" s="39"/>
      <c r="V169" s="39"/>
      <c r="W169" s="39"/>
      <c r="X169" s="39"/>
      <c r="Y169" s="39"/>
      <c r="Z169" s="39"/>
      <c r="AA169" s="39"/>
      <c r="AB169" s="39"/>
      <c r="AC169" s="39"/>
      <c r="AD169" s="39"/>
      <c r="AE169" s="39"/>
      <c r="AR169" s="230" t="s">
        <v>176</v>
      </c>
      <c r="AT169" s="230" t="s">
        <v>171</v>
      </c>
      <c r="AU169" s="230" t="s">
        <v>86</v>
      </c>
      <c r="AY169" s="18" t="s">
        <v>168</v>
      </c>
      <c r="BE169" s="231">
        <f>IF(N169="základní",J169,0)</f>
        <v>0</v>
      </c>
      <c r="BF169" s="231">
        <f>IF(N169="snížená",J169,0)</f>
        <v>0</v>
      </c>
      <c r="BG169" s="231">
        <f>IF(N169="zákl. přenesená",J169,0)</f>
        <v>0</v>
      </c>
      <c r="BH169" s="231">
        <f>IF(N169="sníž. přenesená",J169,0)</f>
        <v>0</v>
      </c>
      <c r="BI169" s="231">
        <f>IF(N169="nulová",J169,0)</f>
        <v>0</v>
      </c>
      <c r="BJ169" s="18" t="s">
        <v>84</v>
      </c>
      <c r="BK169" s="231">
        <f>ROUND(I169*H169,2)</f>
        <v>0</v>
      </c>
      <c r="BL169" s="18" t="s">
        <v>176</v>
      </c>
      <c r="BM169" s="230" t="s">
        <v>223</v>
      </c>
    </row>
    <row r="170" s="2" customFormat="1">
      <c r="A170" s="39"/>
      <c r="B170" s="40"/>
      <c r="C170" s="41"/>
      <c r="D170" s="232" t="s">
        <v>178</v>
      </c>
      <c r="E170" s="41"/>
      <c r="F170" s="233" t="s">
        <v>3068</v>
      </c>
      <c r="G170" s="41"/>
      <c r="H170" s="41"/>
      <c r="I170" s="234"/>
      <c r="J170" s="41"/>
      <c r="K170" s="41"/>
      <c r="L170" s="45"/>
      <c r="M170" s="235"/>
      <c r="N170" s="236"/>
      <c r="O170" s="92"/>
      <c r="P170" s="92"/>
      <c r="Q170" s="92"/>
      <c r="R170" s="92"/>
      <c r="S170" s="92"/>
      <c r="T170" s="93"/>
      <c r="U170" s="39"/>
      <c r="V170" s="39"/>
      <c r="W170" s="39"/>
      <c r="X170" s="39"/>
      <c r="Y170" s="39"/>
      <c r="Z170" s="39"/>
      <c r="AA170" s="39"/>
      <c r="AB170" s="39"/>
      <c r="AC170" s="39"/>
      <c r="AD170" s="39"/>
      <c r="AE170" s="39"/>
      <c r="AT170" s="18" t="s">
        <v>178</v>
      </c>
      <c r="AU170" s="18" t="s">
        <v>86</v>
      </c>
    </row>
    <row r="171" s="2" customFormat="1" ht="16.5" customHeight="1">
      <c r="A171" s="39"/>
      <c r="B171" s="40"/>
      <c r="C171" s="219" t="s">
        <v>203</v>
      </c>
      <c r="D171" s="219" t="s">
        <v>171</v>
      </c>
      <c r="E171" s="220" t="s">
        <v>3069</v>
      </c>
      <c r="F171" s="221" t="s">
        <v>3070</v>
      </c>
      <c r="G171" s="222" t="s">
        <v>2411</v>
      </c>
      <c r="H171" s="223">
        <v>1</v>
      </c>
      <c r="I171" s="224"/>
      <c r="J171" s="225">
        <f>ROUND(I171*H171,2)</f>
        <v>0</v>
      </c>
      <c r="K171" s="221" t="s">
        <v>1</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176</v>
      </c>
      <c r="AT171" s="230" t="s">
        <v>171</v>
      </c>
      <c r="AU171" s="230" t="s">
        <v>86</v>
      </c>
      <c r="AY171" s="18" t="s">
        <v>168</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176</v>
      </c>
      <c r="BM171" s="230" t="s">
        <v>237</v>
      </c>
    </row>
    <row r="172" s="2" customFormat="1">
      <c r="A172" s="39"/>
      <c r="B172" s="40"/>
      <c r="C172" s="41"/>
      <c r="D172" s="232" t="s">
        <v>178</v>
      </c>
      <c r="E172" s="41"/>
      <c r="F172" s="233" t="s">
        <v>3070</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178</v>
      </c>
      <c r="AU172" s="18" t="s">
        <v>86</v>
      </c>
    </row>
    <row r="173" s="2" customFormat="1" ht="24.15" customHeight="1">
      <c r="A173" s="39"/>
      <c r="B173" s="40"/>
      <c r="C173" s="219" t="s">
        <v>210</v>
      </c>
      <c r="D173" s="219" t="s">
        <v>171</v>
      </c>
      <c r="E173" s="220" t="s">
        <v>3071</v>
      </c>
      <c r="F173" s="221" t="s">
        <v>3072</v>
      </c>
      <c r="G173" s="222" t="s">
        <v>2411</v>
      </c>
      <c r="H173" s="223">
        <v>1</v>
      </c>
      <c r="I173" s="224"/>
      <c r="J173" s="225">
        <f>ROUND(I173*H173,2)</f>
        <v>0</v>
      </c>
      <c r="K173" s="221" t="s">
        <v>1</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176</v>
      </c>
      <c r="AT173" s="230" t="s">
        <v>171</v>
      </c>
      <c r="AU173" s="230" t="s">
        <v>86</v>
      </c>
      <c r="AY173" s="18" t="s">
        <v>168</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176</v>
      </c>
      <c r="BM173" s="230" t="s">
        <v>8</v>
      </c>
    </row>
    <row r="174" s="2" customFormat="1">
      <c r="A174" s="39"/>
      <c r="B174" s="40"/>
      <c r="C174" s="41"/>
      <c r="D174" s="232" t="s">
        <v>178</v>
      </c>
      <c r="E174" s="41"/>
      <c r="F174" s="233" t="s">
        <v>3072</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178</v>
      </c>
      <c r="AU174" s="18" t="s">
        <v>86</v>
      </c>
    </row>
    <row r="175" s="2" customFormat="1" ht="24.15" customHeight="1">
      <c r="A175" s="39"/>
      <c r="B175" s="40"/>
      <c r="C175" s="219" t="s">
        <v>217</v>
      </c>
      <c r="D175" s="219" t="s">
        <v>171</v>
      </c>
      <c r="E175" s="220" t="s">
        <v>3073</v>
      </c>
      <c r="F175" s="221" t="s">
        <v>3074</v>
      </c>
      <c r="G175" s="222" t="s">
        <v>2411</v>
      </c>
      <c r="H175" s="223">
        <v>1</v>
      </c>
      <c r="I175" s="224"/>
      <c r="J175" s="225">
        <f>ROUND(I175*H175,2)</f>
        <v>0</v>
      </c>
      <c r="K175" s="221" t="s">
        <v>1</v>
      </c>
      <c r="L175" s="45"/>
      <c r="M175" s="226" t="s">
        <v>1</v>
      </c>
      <c r="N175" s="227" t="s">
        <v>41</v>
      </c>
      <c r="O175" s="92"/>
      <c r="P175" s="228">
        <f>O175*H175</f>
        <v>0</v>
      </c>
      <c r="Q175" s="228">
        <v>0</v>
      </c>
      <c r="R175" s="228">
        <f>Q175*H175</f>
        <v>0</v>
      </c>
      <c r="S175" s="228">
        <v>0</v>
      </c>
      <c r="T175" s="229">
        <f>S175*H175</f>
        <v>0</v>
      </c>
      <c r="U175" s="39"/>
      <c r="V175" s="39"/>
      <c r="W175" s="39"/>
      <c r="X175" s="39"/>
      <c r="Y175" s="39"/>
      <c r="Z175" s="39"/>
      <c r="AA175" s="39"/>
      <c r="AB175" s="39"/>
      <c r="AC175" s="39"/>
      <c r="AD175" s="39"/>
      <c r="AE175" s="39"/>
      <c r="AR175" s="230" t="s">
        <v>176</v>
      </c>
      <c r="AT175" s="230" t="s">
        <v>171</v>
      </c>
      <c r="AU175" s="230" t="s">
        <v>86</v>
      </c>
      <c r="AY175" s="18" t="s">
        <v>168</v>
      </c>
      <c r="BE175" s="231">
        <f>IF(N175="základní",J175,0)</f>
        <v>0</v>
      </c>
      <c r="BF175" s="231">
        <f>IF(N175="snížená",J175,0)</f>
        <v>0</v>
      </c>
      <c r="BG175" s="231">
        <f>IF(N175="zákl. přenesená",J175,0)</f>
        <v>0</v>
      </c>
      <c r="BH175" s="231">
        <f>IF(N175="sníž. přenesená",J175,0)</f>
        <v>0</v>
      </c>
      <c r="BI175" s="231">
        <f>IF(N175="nulová",J175,0)</f>
        <v>0</v>
      </c>
      <c r="BJ175" s="18" t="s">
        <v>84</v>
      </c>
      <c r="BK175" s="231">
        <f>ROUND(I175*H175,2)</f>
        <v>0</v>
      </c>
      <c r="BL175" s="18" t="s">
        <v>176</v>
      </c>
      <c r="BM175" s="230" t="s">
        <v>261</v>
      </c>
    </row>
    <row r="176" s="2" customFormat="1">
      <c r="A176" s="39"/>
      <c r="B176" s="40"/>
      <c r="C176" s="41"/>
      <c r="D176" s="232" t="s">
        <v>178</v>
      </c>
      <c r="E176" s="41"/>
      <c r="F176" s="233" t="s">
        <v>3074</v>
      </c>
      <c r="G176" s="41"/>
      <c r="H176" s="41"/>
      <c r="I176" s="234"/>
      <c r="J176" s="41"/>
      <c r="K176" s="41"/>
      <c r="L176" s="45"/>
      <c r="M176" s="235"/>
      <c r="N176" s="236"/>
      <c r="O176" s="92"/>
      <c r="P176" s="92"/>
      <c r="Q176" s="92"/>
      <c r="R176" s="92"/>
      <c r="S176" s="92"/>
      <c r="T176" s="93"/>
      <c r="U176" s="39"/>
      <c r="V176" s="39"/>
      <c r="W176" s="39"/>
      <c r="X176" s="39"/>
      <c r="Y176" s="39"/>
      <c r="Z176" s="39"/>
      <c r="AA176" s="39"/>
      <c r="AB176" s="39"/>
      <c r="AC176" s="39"/>
      <c r="AD176" s="39"/>
      <c r="AE176" s="39"/>
      <c r="AT176" s="18" t="s">
        <v>178</v>
      </c>
      <c r="AU176" s="18" t="s">
        <v>86</v>
      </c>
    </row>
    <row r="177" s="2" customFormat="1" ht="16.5" customHeight="1">
      <c r="A177" s="39"/>
      <c r="B177" s="40"/>
      <c r="C177" s="219" t="s">
        <v>223</v>
      </c>
      <c r="D177" s="219" t="s">
        <v>171</v>
      </c>
      <c r="E177" s="220" t="s">
        <v>3075</v>
      </c>
      <c r="F177" s="221" t="s">
        <v>3076</v>
      </c>
      <c r="G177" s="222" t="s">
        <v>2411</v>
      </c>
      <c r="H177" s="223">
        <v>1</v>
      </c>
      <c r="I177" s="224"/>
      <c r="J177" s="225">
        <f>ROUND(I177*H177,2)</f>
        <v>0</v>
      </c>
      <c r="K177" s="221" t="s">
        <v>1</v>
      </c>
      <c r="L177" s="45"/>
      <c r="M177" s="226" t="s">
        <v>1</v>
      </c>
      <c r="N177" s="227" t="s">
        <v>41</v>
      </c>
      <c r="O177" s="92"/>
      <c r="P177" s="228">
        <f>O177*H177</f>
        <v>0</v>
      </c>
      <c r="Q177" s="228">
        <v>0</v>
      </c>
      <c r="R177" s="228">
        <f>Q177*H177</f>
        <v>0</v>
      </c>
      <c r="S177" s="228">
        <v>0</v>
      </c>
      <c r="T177" s="229">
        <f>S177*H177</f>
        <v>0</v>
      </c>
      <c r="U177" s="39"/>
      <c r="V177" s="39"/>
      <c r="W177" s="39"/>
      <c r="X177" s="39"/>
      <c r="Y177" s="39"/>
      <c r="Z177" s="39"/>
      <c r="AA177" s="39"/>
      <c r="AB177" s="39"/>
      <c r="AC177" s="39"/>
      <c r="AD177" s="39"/>
      <c r="AE177" s="39"/>
      <c r="AR177" s="230" t="s">
        <v>176</v>
      </c>
      <c r="AT177" s="230" t="s">
        <v>171</v>
      </c>
      <c r="AU177" s="230" t="s">
        <v>86</v>
      </c>
      <c r="AY177" s="18" t="s">
        <v>168</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176</v>
      </c>
      <c r="BM177" s="230" t="s">
        <v>273</v>
      </c>
    </row>
    <row r="178" s="2" customFormat="1">
      <c r="A178" s="39"/>
      <c r="B178" s="40"/>
      <c r="C178" s="41"/>
      <c r="D178" s="232" t="s">
        <v>178</v>
      </c>
      <c r="E178" s="41"/>
      <c r="F178" s="233" t="s">
        <v>3076</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178</v>
      </c>
      <c r="AU178" s="18" t="s">
        <v>86</v>
      </c>
    </row>
    <row r="179" s="2" customFormat="1" ht="16.5" customHeight="1">
      <c r="A179" s="39"/>
      <c r="B179" s="40"/>
      <c r="C179" s="219" t="s">
        <v>230</v>
      </c>
      <c r="D179" s="219" t="s">
        <v>171</v>
      </c>
      <c r="E179" s="220" t="s">
        <v>3077</v>
      </c>
      <c r="F179" s="221" t="s">
        <v>3078</v>
      </c>
      <c r="G179" s="222" t="s">
        <v>2411</v>
      </c>
      <c r="H179" s="223">
        <v>3</v>
      </c>
      <c r="I179" s="224"/>
      <c r="J179" s="225">
        <f>ROUND(I179*H179,2)</f>
        <v>0</v>
      </c>
      <c r="K179" s="221" t="s">
        <v>1</v>
      </c>
      <c r="L179" s="45"/>
      <c r="M179" s="226" t="s">
        <v>1</v>
      </c>
      <c r="N179" s="227" t="s">
        <v>41</v>
      </c>
      <c r="O179" s="92"/>
      <c r="P179" s="228">
        <f>O179*H179</f>
        <v>0</v>
      </c>
      <c r="Q179" s="228">
        <v>0</v>
      </c>
      <c r="R179" s="228">
        <f>Q179*H179</f>
        <v>0</v>
      </c>
      <c r="S179" s="228">
        <v>0</v>
      </c>
      <c r="T179" s="229">
        <f>S179*H179</f>
        <v>0</v>
      </c>
      <c r="U179" s="39"/>
      <c r="V179" s="39"/>
      <c r="W179" s="39"/>
      <c r="X179" s="39"/>
      <c r="Y179" s="39"/>
      <c r="Z179" s="39"/>
      <c r="AA179" s="39"/>
      <c r="AB179" s="39"/>
      <c r="AC179" s="39"/>
      <c r="AD179" s="39"/>
      <c r="AE179" s="39"/>
      <c r="AR179" s="230" t="s">
        <v>176</v>
      </c>
      <c r="AT179" s="230" t="s">
        <v>171</v>
      </c>
      <c r="AU179" s="230" t="s">
        <v>86</v>
      </c>
      <c r="AY179" s="18" t="s">
        <v>168</v>
      </c>
      <c r="BE179" s="231">
        <f>IF(N179="základní",J179,0)</f>
        <v>0</v>
      </c>
      <c r="BF179" s="231">
        <f>IF(N179="snížená",J179,0)</f>
        <v>0</v>
      </c>
      <c r="BG179" s="231">
        <f>IF(N179="zákl. přenesená",J179,0)</f>
        <v>0</v>
      </c>
      <c r="BH179" s="231">
        <f>IF(N179="sníž. přenesená",J179,0)</f>
        <v>0</v>
      </c>
      <c r="BI179" s="231">
        <f>IF(N179="nulová",J179,0)</f>
        <v>0</v>
      </c>
      <c r="BJ179" s="18" t="s">
        <v>84</v>
      </c>
      <c r="BK179" s="231">
        <f>ROUND(I179*H179,2)</f>
        <v>0</v>
      </c>
      <c r="BL179" s="18" t="s">
        <v>176</v>
      </c>
      <c r="BM179" s="230" t="s">
        <v>285</v>
      </c>
    </row>
    <row r="180" s="2" customFormat="1">
      <c r="A180" s="39"/>
      <c r="B180" s="40"/>
      <c r="C180" s="41"/>
      <c r="D180" s="232" t="s">
        <v>178</v>
      </c>
      <c r="E180" s="41"/>
      <c r="F180" s="233" t="s">
        <v>3078</v>
      </c>
      <c r="G180" s="41"/>
      <c r="H180" s="41"/>
      <c r="I180" s="234"/>
      <c r="J180" s="41"/>
      <c r="K180" s="41"/>
      <c r="L180" s="45"/>
      <c r="M180" s="235"/>
      <c r="N180" s="236"/>
      <c r="O180" s="92"/>
      <c r="P180" s="92"/>
      <c r="Q180" s="92"/>
      <c r="R180" s="92"/>
      <c r="S180" s="92"/>
      <c r="T180" s="93"/>
      <c r="U180" s="39"/>
      <c r="V180" s="39"/>
      <c r="W180" s="39"/>
      <c r="X180" s="39"/>
      <c r="Y180" s="39"/>
      <c r="Z180" s="39"/>
      <c r="AA180" s="39"/>
      <c r="AB180" s="39"/>
      <c r="AC180" s="39"/>
      <c r="AD180" s="39"/>
      <c r="AE180" s="39"/>
      <c r="AT180" s="18" t="s">
        <v>178</v>
      </c>
      <c r="AU180" s="18" t="s">
        <v>86</v>
      </c>
    </row>
    <row r="181" s="2" customFormat="1" ht="16.5" customHeight="1">
      <c r="A181" s="39"/>
      <c r="B181" s="40"/>
      <c r="C181" s="219" t="s">
        <v>237</v>
      </c>
      <c r="D181" s="219" t="s">
        <v>171</v>
      </c>
      <c r="E181" s="220" t="s">
        <v>3079</v>
      </c>
      <c r="F181" s="221" t="s">
        <v>3080</v>
      </c>
      <c r="G181" s="222" t="s">
        <v>2411</v>
      </c>
      <c r="H181" s="223">
        <v>3</v>
      </c>
      <c r="I181" s="224"/>
      <c r="J181" s="225">
        <f>ROUND(I181*H181,2)</f>
        <v>0</v>
      </c>
      <c r="K181" s="221" t="s">
        <v>1</v>
      </c>
      <c r="L181" s="45"/>
      <c r="M181" s="226" t="s">
        <v>1</v>
      </c>
      <c r="N181" s="227" t="s">
        <v>41</v>
      </c>
      <c r="O181" s="92"/>
      <c r="P181" s="228">
        <f>O181*H181</f>
        <v>0</v>
      </c>
      <c r="Q181" s="228">
        <v>0</v>
      </c>
      <c r="R181" s="228">
        <f>Q181*H181</f>
        <v>0</v>
      </c>
      <c r="S181" s="228">
        <v>0</v>
      </c>
      <c r="T181" s="229">
        <f>S181*H181</f>
        <v>0</v>
      </c>
      <c r="U181" s="39"/>
      <c r="V181" s="39"/>
      <c r="W181" s="39"/>
      <c r="X181" s="39"/>
      <c r="Y181" s="39"/>
      <c r="Z181" s="39"/>
      <c r="AA181" s="39"/>
      <c r="AB181" s="39"/>
      <c r="AC181" s="39"/>
      <c r="AD181" s="39"/>
      <c r="AE181" s="39"/>
      <c r="AR181" s="230" t="s">
        <v>176</v>
      </c>
      <c r="AT181" s="230" t="s">
        <v>171</v>
      </c>
      <c r="AU181" s="230" t="s">
        <v>86</v>
      </c>
      <c r="AY181" s="18" t="s">
        <v>168</v>
      </c>
      <c r="BE181" s="231">
        <f>IF(N181="základní",J181,0)</f>
        <v>0</v>
      </c>
      <c r="BF181" s="231">
        <f>IF(N181="snížená",J181,0)</f>
        <v>0</v>
      </c>
      <c r="BG181" s="231">
        <f>IF(N181="zákl. přenesená",J181,0)</f>
        <v>0</v>
      </c>
      <c r="BH181" s="231">
        <f>IF(N181="sníž. přenesená",J181,0)</f>
        <v>0</v>
      </c>
      <c r="BI181" s="231">
        <f>IF(N181="nulová",J181,0)</f>
        <v>0</v>
      </c>
      <c r="BJ181" s="18" t="s">
        <v>84</v>
      </c>
      <c r="BK181" s="231">
        <f>ROUND(I181*H181,2)</f>
        <v>0</v>
      </c>
      <c r="BL181" s="18" t="s">
        <v>176</v>
      </c>
      <c r="BM181" s="230" t="s">
        <v>297</v>
      </c>
    </row>
    <row r="182" s="2" customFormat="1">
      <c r="A182" s="39"/>
      <c r="B182" s="40"/>
      <c r="C182" s="41"/>
      <c r="D182" s="232" t="s">
        <v>178</v>
      </c>
      <c r="E182" s="41"/>
      <c r="F182" s="233" t="s">
        <v>3080</v>
      </c>
      <c r="G182" s="41"/>
      <c r="H182" s="41"/>
      <c r="I182" s="234"/>
      <c r="J182" s="41"/>
      <c r="K182" s="41"/>
      <c r="L182" s="45"/>
      <c r="M182" s="235"/>
      <c r="N182" s="236"/>
      <c r="O182" s="92"/>
      <c r="P182" s="92"/>
      <c r="Q182" s="92"/>
      <c r="R182" s="92"/>
      <c r="S182" s="92"/>
      <c r="T182" s="93"/>
      <c r="U182" s="39"/>
      <c r="V182" s="39"/>
      <c r="W182" s="39"/>
      <c r="X182" s="39"/>
      <c r="Y182" s="39"/>
      <c r="Z182" s="39"/>
      <c r="AA182" s="39"/>
      <c r="AB182" s="39"/>
      <c r="AC182" s="39"/>
      <c r="AD182" s="39"/>
      <c r="AE182" s="39"/>
      <c r="AT182" s="18" t="s">
        <v>178</v>
      </c>
      <c r="AU182" s="18" t="s">
        <v>86</v>
      </c>
    </row>
    <row r="183" s="12" customFormat="1" ht="22.8" customHeight="1">
      <c r="A183" s="12"/>
      <c r="B183" s="203"/>
      <c r="C183" s="204"/>
      <c r="D183" s="205" t="s">
        <v>75</v>
      </c>
      <c r="E183" s="217" t="s">
        <v>2572</v>
      </c>
      <c r="F183" s="217" t="s">
        <v>3081</v>
      </c>
      <c r="G183" s="204"/>
      <c r="H183" s="204"/>
      <c r="I183" s="207"/>
      <c r="J183" s="218">
        <f>BK183</f>
        <v>0</v>
      </c>
      <c r="K183" s="204"/>
      <c r="L183" s="209"/>
      <c r="M183" s="210"/>
      <c r="N183" s="211"/>
      <c r="O183" s="211"/>
      <c r="P183" s="212">
        <f>SUM(P184:P213)</f>
        <v>0</v>
      </c>
      <c r="Q183" s="211"/>
      <c r="R183" s="212">
        <f>SUM(R184:R213)</f>
        <v>0</v>
      </c>
      <c r="S183" s="211"/>
      <c r="T183" s="213">
        <f>SUM(T184:T213)</f>
        <v>0</v>
      </c>
      <c r="U183" s="12"/>
      <c r="V183" s="12"/>
      <c r="W183" s="12"/>
      <c r="X183" s="12"/>
      <c r="Y183" s="12"/>
      <c r="Z183" s="12"/>
      <c r="AA183" s="12"/>
      <c r="AB183" s="12"/>
      <c r="AC183" s="12"/>
      <c r="AD183" s="12"/>
      <c r="AE183" s="12"/>
      <c r="AR183" s="214" t="s">
        <v>84</v>
      </c>
      <c r="AT183" s="215" t="s">
        <v>75</v>
      </c>
      <c r="AU183" s="215" t="s">
        <v>84</v>
      </c>
      <c r="AY183" s="214" t="s">
        <v>168</v>
      </c>
      <c r="BK183" s="216">
        <f>SUM(BK184:BK213)</f>
        <v>0</v>
      </c>
    </row>
    <row r="184" s="2" customFormat="1" ht="66.75" customHeight="1">
      <c r="A184" s="39"/>
      <c r="B184" s="40"/>
      <c r="C184" s="219" t="s">
        <v>244</v>
      </c>
      <c r="D184" s="219" t="s">
        <v>171</v>
      </c>
      <c r="E184" s="220" t="s">
        <v>3082</v>
      </c>
      <c r="F184" s="221" t="s">
        <v>3083</v>
      </c>
      <c r="G184" s="222" t="s">
        <v>2411</v>
      </c>
      <c r="H184" s="223">
        <v>1</v>
      </c>
      <c r="I184" s="224"/>
      <c r="J184" s="225">
        <f>ROUND(I184*H184,2)</f>
        <v>0</v>
      </c>
      <c r="K184" s="221" t="s">
        <v>1</v>
      </c>
      <c r="L184" s="45"/>
      <c r="M184" s="226" t="s">
        <v>1</v>
      </c>
      <c r="N184" s="227" t="s">
        <v>41</v>
      </c>
      <c r="O184" s="92"/>
      <c r="P184" s="228">
        <f>O184*H184</f>
        <v>0</v>
      </c>
      <c r="Q184" s="228">
        <v>0</v>
      </c>
      <c r="R184" s="228">
        <f>Q184*H184</f>
        <v>0</v>
      </c>
      <c r="S184" s="228">
        <v>0</v>
      </c>
      <c r="T184" s="229">
        <f>S184*H184</f>
        <v>0</v>
      </c>
      <c r="U184" s="39"/>
      <c r="V184" s="39"/>
      <c r="W184" s="39"/>
      <c r="X184" s="39"/>
      <c r="Y184" s="39"/>
      <c r="Z184" s="39"/>
      <c r="AA184" s="39"/>
      <c r="AB184" s="39"/>
      <c r="AC184" s="39"/>
      <c r="AD184" s="39"/>
      <c r="AE184" s="39"/>
      <c r="AR184" s="230" t="s">
        <v>176</v>
      </c>
      <c r="AT184" s="230" t="s">
        <v>171</v>
      </c>
      <c r="AU184" s="230" t="s">
        <v>86</v>
      </c>
      <c r="AY184" s="18" t="s">
        <v>168</v>
      </c>
      <c r="BE184" s="231">
        <f>IF(N184="základní",J184,0)</f>
        <v>0</v>
      </c>
      <c r="BF184" s="231">
        <f>IF(N184="snížená",J184,0)</f>
        <v>0</v>
      </c>
      <c r="BG184" s="231">
        <f>IF(N184="zákl. přenesená",J184,0)</f>
        <v>0</v>
      </c>
      <c r="BH184" s="231">
        <f>IF(N184="sníž. přenesená",J184,0)</f>
        <v>0</v>
      </c>
      <c r="BI184" s="231">
        <f>IF(N184="nulová",J184,0)</f>
        <v>0</v>
      </c>
      <c r="BJ184" s="18" t="s">
        <v>84</v>
      </c>
      <c r="BK184" s="231">
        <f>ROUND(I184*H184,2)</f>
        <v>0</v>
      </c>
      <c r="BL184" s="18" t="s">
        <v>176</v>
      </c>
      <c r="BM184" s="230" t="s">
        <v>309</v>
      </c>
    </row>
    <row r="185" s="2" customFormat="1">
      <c r="A185" s="39"/>
      <c r="B185" s="40"/>
      <c r="C185" s="41"/>
      <c r="D185" s="232" t="s">
        <v>178</v>
      </c>
      <c r="E185" s="41"/>
      <c r="F185" s="233" t="s">
        <v>3083</v>
      </c>
      <c r="G185" s="41"/>
      <c r="H185" s="41"/>
      <c r="I185" s="234"/>
      <c r="J185" s="41"/>
      <c r="K185" s="41"/>
      <c r="L185" s="45"/>
      <c r="M185" s="235"/>
      <c r="N185" s="236"/>
      <c r="O185" s="92"/>
      <c r="P185" s="92"/>
      <c r="Q185" s="92"/>
      <c r="R185" s="92"/>
      <c r="S185" s="92"/>
      <c r="T185" s="93"/>
      <c r="U185" s="39"/>
      <c r="V185" s="39"/>
      <c r="W185" s="39"/>
      <c r="X185" s="39"/>
      <c r="Y185" s="39"/>
      <c r="Z185" s="39"/>
      <c r="AA185" s="39"/>
      <c r="AB185" s="39"/>
      <c r="AC185" s="39"/>
      <c r="AD185" s="39"/>
      <c r="AE185" s="39"/>
      <c r="AT185" s="18" t="s">
        <v>178</v>
      </c>
      <c r="AU185" s="18" t="s">
        <v>86</v>
      </c>
    </row>
    <row r="186" s="2" customFormat="1" ht="16.5" customHeight="1">
      <c r="A186" s="39"/>
      <c r="B186" s="40"/>
      <c r="C186" s="219" t="s">
        <v>8</v>
      </c>
      <c r="D186" s="219" t="s">
        <v>171</v>
      </c>
      <c r="E186" s="220" t="s">
        <v>3069</v>
      </c>
      <c r="F186" s="221" t="s">
        <v>3070</v>
      </c>
      <c r="G186" s="222" t="s">
        <v>2411</v>
      </c>
      <c r="H186" s="223">
        <v>1</v>
      </c>
      <c r="I186" s="224"/>
      <c r="J186" s="225">
        <f>ROUND(I186*H186,2)</f>
        <v>0</v>
      </c>
      <c r="K186" s="221" t="s">
        <v>1</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176</v>
      </c>
      <c r="AT186" s="230" t="s">
        <v>171</v>
      </c>
      <c r="AU186" s="230" t="s">
        <v>86</v>
      </c>
      <c r="AY186" s="18" t="s">
        <v>168</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176</v>
      </c>
      <c r="BM186" s="230" t="s">
        <v>319</v>
      </c>
    </row>
    <row r="187" s="2" customFormat="1">
      <c r="A187" s="39"/>
      <c r="B187" s="40"/>
      <c r="C187" s="41"/>
      <c r="D187" s="232" t="s">
        <v>178</v>
      </c>
      <c r="E187" s="41"/>
      <c r="F187" s="233" t="s">
        <v>3070</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178</v>
      </c>
      <c r="AU187" s="18" t="s">
        <v>86</v>
      </c>
    </row>
    <row r="188" s="2" customFormat="1" ht="24.15" customHeight="1">
      <c r="A188" s="39"/>
      <c r="B188" s="40"/>
      <c r="C188" s="219" t="s">
        <v>255</v>
      </c>
      <c r="D188" s="219" t="s">
        <v>171</v>
      </c>
      <c r="E188" s="220" t="s">
        <v>3084</v>
      </c>
      <c r="F188" s="221" t="s">
        <v>3085</v>
      </c>
      <c r="G188" s="222" t="s">
        <v>2411</v>
      </c>
      <c r="H188" s="223">
        <v>1</v>
      </c>
      <c r="I188" s="224"/>
      <c r="J188" s="225">
        <f>ROUND(I188*H188,2)</f>
        <v>0</v>
      </c>
      <c r="K188" s="221" t="s">
        <v>1</v>
      </c>
      <c r="L188" s="45"/>
      <c r="M188" s="226" t="s">
        <v>1</v>
      </c>
      <c r="N188" s="227" t="s">
        <v>41</v>
      </c>
      <c r="O188" s="92"/>
      <c r="P188" s="228">
        <f>O188*H188</f>
        <v>0</v>
      </c>
      <c r="Q188" s="228">
        <v>0</v>
      </c>
      <c r="R188" s="228">
        <f>Q188*H188</f>
        <v>0</v>
      </c>
      <c r="S188" s="228">
        <v>0</v>
      </c>
      <c r="T188" s="229">
        <f>S188*H188</f>
        <v>0</v>
      </c>
      <c r="U188" s="39"/>
      <c r="V188" s="39"/>
      <c r="W188" s="39"/>
      <c r="X188" s="39"/>
      <c r="Y188" s="39"/>
      <c r="Z188" s="39"/>
      <c r="AA188" s="39"/>
      <c r="AB188" s="39"/>
      <c r="AC188" s="39"/>
      <c r="AD188" s="39"/>
      <c r="AE188" s="39"/>
      <c r="AR188" s="230" t="s">
        <v>176</v>
      </c>
      <c r="AT188" s="230" t="s">
        <v>171</v>
      </c>
      <c r="AU188" s="230" t="s">
        <v>86</v>
      </c>
      <c r="AY188" s="18" t="s">
        <v>168</v>
      </c>
      <c r="BE188" s="231">
        <f>IF(N188="základní",J188,0)</f>
        <v>0</v>
      </c>
      <c r="BF188" s="231">
        <f>IF(N188="snížená",J188,0)</f>
        <v>0</v>
      </c>
      <c r="BG188" s="231">
        <f>IF(N188="zákl. přenesená",J188,0)</f>
        <v>0</v>
      </c>
      <c r="BH188" s="231">
        <f>IF(N188="sníž. přenesená",J188,0)</f>
        <v>0</v>
      </c>
      <c r="BI188" s="231">
        <f>IF(N188="nulová",J188,0)</f>
        <v>0</v>
      </c>
      <c r="BJ188" s="18" t="s">
        <v>84</v>
      </c>
      <c r="BK188" s="231">
        <f>ROUND(I188*H188,2)</f>
        <v>0</v>
      </c>
      <c r="BL188" s="18" t="s">
        <v>176</v>
      </c>
      <c r="BM188" s="230" t="s">
        <v>339</v>
      </c>
    </row>
    <row r="189" s="2" customFormat="1">
      <c r="A189" s="39"/>
      <c r="B189" s="40"/>
      <c r="C189" s="41"/>
      <c r="D189" s="232" t="s">
        <v>178</v>
      </c>
      <c r="E189" s="41"/>
      <c r="F189" s="233" t="s">
        <v>3085</v>
      </c>
      <c r="G189" s="41"/>
      <c r="H189" s="41"/>
      <c r="I189" s="234"/>
      <c r="J189" s="41"/>
      <c r="K189" s="41"/>
      <c r="L189" s="45"/>
      <c r="M189" s="235"/>
      <c r="N189" s="236"/>
      <c r="O189" s="92"/>
      <c r="P189" s="92"/>
      <c r="Q189" s="92"/>
      <c r="R189" s="92"/>
      <c r="S189" s="92"/>
      <c r="T189" s="93"/>
      <c r="U189" s="39"/>
      <c r="V189" s="39"/>
      <c r="W189" s="39"/>
      <c r="X189" s="39"/>
      <c r="Y189" s="39"/>
      <c r="Z189" s="39"/>
      <c r="AA189" s="39"/>
      <c r="AB189" s="39"/>
      <c r="AC189" s="39"/>
      <c r="AD189" s="39"/>
      <c r="AE189" s="39"/>
      <c r="AT189" s="18" t="s">
        <v>178</v>
      </c>
      <c r="AU189" s="18" t="s">
        <v>86</v>
      </c>
    </row>
    <row r="190" s="2" customFormat="1" ht="16.5" customHeight="1">
      <c r="A190" s="39"/>
      <c r="B190" s="40"/>
      <c r="C190" s="219" t="s">
        <v>261</v>
      </c>
      <c r="D190" s="219" t="s">
        <v>171</v>
      </c>
      <c r="E190" s="220" t="s">
        <v>3086</v>
      </c>
      <c r="F190" s="221" t="s">
        <v>3087</v>
      </c>
      <c r="G190" s="222" t="s">
        <v>2411</v>
      </c>
      <c r="H190" s="223">
        <v>1</v>
      </c>
      <c r="I190" s="224"/>
      <c r="J190" s="225">
        <f>ROUND(I190*H190,2)</f>
        <v>0</v>
      </c>
      <c r="K190" s="221" t="s">
        <v>1</v>
      </c>
      <c r="L190" s="45"/>
      <c r="M190" s="226" t="s">
        <v>1</v>
      </c>
      <c r="N190" s="227" t="s">
        <v>41</v>
      </c>
      <c r="O190" s="92"/>
      <c r="P190" s="228">
        <f>O190*H190</f>
        <v>0</v>
      </c>
      <c r="Q190" s="228">
        <v>0</v>
      </c>
      <c r="R190" s="228">
        <f>Q190*H190</f>
        <v>0</v>
      </c>
      <c r="S190" s="228">
        <v>0</v>
      </c>
      <c r="T190" s="229">
        <f>S190*H190</f>
        <v>0</v>
      </c>
      <c r="U190" s="39"/>
      <c r="V190" s="39"/>
      <c r="W190" s="39"/>
      <c r="X190" s="39"/>
      <c r="Y190" s="39"/>
      <c r="Z190" s="39"/>
      <c r="AA190" s="39"/>
      <c r="AB190" s="39"/>
      <c r="AC190" s="39"/>
      <c r="AD190" s="39"/>
      <c r="AE190" s="39"/>
      <c r="AR190" s="230" t="s">
        <v>176</v>
      </c>
      <c r="AT190" s="230" t="s">
        <v>171</v>
      </c>
      <c r="AU190" s="230" t="s">
        <v>86</v>
      </c>
      <c r="AY190" s="18" t="s">
        <v>168</v>
      </c>
      <c r="BE190" s="231">
        <f>IF(N190="základní",J190,0)</f>
        <v>0</v>
      </c>
      <c r="BF190" s="231">
        <f>IF(N190="snížená",J190,0)</f>
        <v>0</v>
      </c>
      <c r="BG190" s="231">
        <f>IF(N190="zákl. přenesená",J190,0)</f>
        <v>0</v>
      </c>
      <c r="BH190" s="231">
        <f>IF(N190="sníž. přenesená",J190,0)</f>
        <v>0</v>
      </c>
      <c r="BI190" s="231">
        <f>IF(N190="nulová",J190,0)</f>
        <v>0</v>
      </c>
      <c r="BJ190" s="18" t="s">
        <v>84</v>
      </c>
      <c r="BK190" s="231">
        <f>ROUND(I190*H190,2)</f>
        <v>0</v>
      </c>
      <c r="BL190" s="18" t="s">
        <v>176</v>
      </c>
      <c r="BM190" s="230" t="s">
        <v>353</v>
      </c>
    </row>
    <row r="191" s="2" customFormat="1">
      <c r="A191" s="39"/>
      <c r="B191" s="40"/>
      <c r="C191" s="41"/>
      <c r="D191" s="232" t="s">
        <v>178</v>
      </c>
      <c r="E191" s="41"/>
      <c r="F191" s="233" t="s">
        <v>3087</v>
      </c>
      <c r="G191" s="41"/>
      <c r="H191" s="41"/>
      <c r="I191" s="234"/>
      <c r="J191" s="41"/>
      <c r="K191" s="41"/>
      <c r="L191" s="45"/>
      <c r="M191" s="235"/>
      <c r="N191" s="236"/>
      <c r="O191" s="92"/>
      <c r="P191" s="92"/>
      <c r="Q191" s="92"/>
      <c r="R191" s="92"/>
      <c r="S191" s="92"/>
      <c r="T191" s="93"/>
      <c r="U191" s="39"/>
      <c r="V191" s="39"/>
      <c r="W191" s="39"/>
      <c r="X191" s="39"/>
      <c r="Y191" s="39"/>
      <c r="Z191" s="39"/>
      <c r="AA191" s="39"/>
      <c r="AB191" s="39"/>
      <c r="AC191" s="39"/>
      <c r="AD191" s="39"/>
      <c r="AE191" s="39"/>
      <c r="AT191" s="18" t="s">
        <v>178</v>
      </c>
      <c r="AU191" s="18" t="s">
        <v>86</v>
      </c>
    </row>
    <row r="192" s="2" customFormat="1" ht="16.5" customHeight="1">
      <c r="A192" s="39"/>
      <c r="B192" s="40"/>
      <c r="C192" s="219" t="s">
        <v>267</v>
      </c>
      <c r="D192" s="219" t="s">
        <v>171</v>
      </c>
      <c r="E192" s="220" t="s">
        <v>3088</v>
      </c>
      <c r="F192" s="221" t="s">
        <v>3089</v>
      </c>
      <c r="G192" s="222" t="s">
        <v>2411</v>
      </c>
      <c r="H192" s="223">
        <v>1</v>
      </c>
      <c r="I192" s="224"/>
      <c r="J192" s="225">
        <f>ROUND(I192*H192,2)</f>
        <v>0</v>
      </c>
      <c r="K192" s="221" t="s">
        <v>1</v>
      </c>
      <c r="L192" s="45"/>
      <c r="M192" s="226" t="s">
        <v>1</v>
      </c>
      <c r="N192" s="227" t="s">
        <v>41</v>
      </c>
      <c r="O192" s="92"/>
      <c r="P192" s="228">
        <f>O192*H192</f>
        <v>0</v>
      </c>
      <c r="Q192" s="228">
        <v>0</v>
      </c>
      <c r="R192" s="228">
        <f>Q192*H192</f>
        <v>0</v>
      </c>
      <c r="S192" s="228">
        <v>0</v>
      </c>
      <c r="T192" s="229">
        <f>S192*H192</f>
        <v>0</v>
      </c>
      <c r="U192" s="39"/>
      <c r="V192" s="39"/>
      <c r="W192" s="39"/>
      <c r="X192" s="39"/>
      <c r="Y192" s="39"/>
      <c r="Z192" s="39"/>
      <c r="AA192" s="39"/>
      <c r="AB192" s="39"/>
      <c r="AC192" s="39"/>
      <c r="AD192" s="39"/>
      <c r="AE192" s="39"/>
      <c r="AR192" s="230" t="s">
        <v>176</v>
      </c>
      <c r="AT192" s="230" t="s">
        <v>171</v>
      </c>
      <c r="AU192" s="230" t="s">
        <v>86</v>
      </c>
      <c r="AY192" s="18" t="s">
        <v>168</v>
      </c>
      <c r="BE192" s="231">
        <f>IF(N192="základní",J192,0)</f>
        <v>0</v>
      </c>
      <c r="BF192" s="231">
        <f>IF(N192="snížená",J192,0)</f>
        <v>0</v>
      </c>
      <c r="BG192" s="231">
        <f>IF(N192="zákl. přenesená",J192,0)</f>
        <v>0</v>
      </c>
      <c r="BH192" s="231">
        <f>IF(N192="sníž. přenesená",J192,0)</f>
        <v>0</v>
      </c>
      <c r="BI192" s="231">
        <f>IF(N192="nulová",J192,0)</f>
        <v>0</v>
      </c>
      <c r="BJ192" s="18" t="s">
        <v>84</v>
      </c>
      <c r="BK192" s="231">
        <f>ROUND(I192*H192,2)</f>
        <v>0</v>
      </c>
      <c r="BL192" s="18" t="s">
        <v>176</v>
      </c>
      <c r="BM192" s="230" t="s">
        <v>367</v>
      </c>
    </row>
    <row r="193" s="2" customFormat="1">
      <c r="A193" s="39"/>
      <c r="B193" s="40"/>
      <c r="C193" s="41"/>
      <c r="D193" s="232" t="s">
        <v>178</v>
      </c>
      <c r="E193" s="41"/>
      <c r="F193" s="233" t="s">
        <v>3089</v>
      </c>
      <c r="G193" s="41"/>
      <c r="H193" s="41"/>
      <c r="I193" s="234"/>
      <c r="J193" s="41"/>
      <c r="K193" s="41"/>
      <c r="L193" s="45"/>
      <c r="M193" s="235"/>
      <c r="N193" s="236"/>
      <c r="O193" s="92"/>
      <c r="P193" s="92"/>
      <c r="Q193" s="92"/>
      <c r="R193" s="92"/>
      <c r="S193" s="92"/>
      <c r="T193" s="93"/>
      <c r="U193" s="39"/>
      <c r="V193" s="39"/>
      <c r="W193" s="39"/>
      <c r="X193" s="39"/>
      <c r="Y193" s="39"/>
      <c r="Z193" s="39"/>
      <c r="AA193" s="39"/>
      <c r="AB193" s="39"/>
      <c r="AC193" s="39"/>
      <c r="AD193" s="39"/>
      <c r="AE193" s="39"/>
      <c r="AT193" s="18" t="s">
        <v>178</v>
      </c>
      <c r="AU193" s="18" t="s">
        <v>86</v>
      </c>
    </row>
    <row r="194" s="2" customFormat="1" ht="16.5" customHeight="1">
      <c r="A194" s="39"/>
      <c r="B194" s="40"/>
      <c r="C194" s="219" t="s">
        <v>273</v>
      </c>
      <c r="D194" s="219" t="s">
        <v>171</v>
      </c>
      <c r="E194" s="220" t="s">
        <v>3090</v>
      </c>
      <c r="F194" s="221" t="s">
        <v>3091</v>
      </c>
      <c r="G194" s="222" t="s">
        <v>2411</v>
      </c>
      <c r="H194" s="223">
        <v>1</v>
      </c>
      <c r="I194" s="224"/>
      <c r="J194" s="225">
        <f>ROUND(I194*H194,2)</f>
        <v>0</v>
      </c>
      <c r="K194" s="221" t="s">
        <v>1</v>
      </c>
      <c r="L194" s="45"/>
      <c r="M194" s="226" t="s">
        <v>1</v>
      </c>
      <c r="N194" s="227" t="s">
        <v>41</v>
      </c>
      <c r="O194" s="92"/>
      <c r="P194" s="228">
        <f>O194*H194</f>
        <v>0</v>
      </c>
      <c r="Q194" s="228">
        <v>0</v>
      </c>
      <c r="R194" s="228">
        <f>Q194*H194</f>
        <v>0</v>
      </c>
      <c r="S194" s="228">
        <v>0</v>
      </c>
      <c r="T194" s="229">
        <f>S194*H194</f>
        <v>0</v>
      </c>
      <c r="U194" s="39"/>
      <c r="V194" s="39"/>
      <c r="W194" s="39"/>
      <c r="X194" s="39"/>
      <c r="Y194" s="39"/>
      <c r="Z194" s="39"/>
      <c r="AA194" s="39"/>
      <c r="AB194" s="39"/>
      <c r="AC194" s="39"/>
      <c r="AD194" s="39"/>
      <c r="AE194" s="39"/>
      <c r="AR194" s="230" t="s">
        <v>176</v>
      </c>
      <c r="AT194" s="230" t="s">
        <v>171</v>
      </c>
      <c r="AU194" s="230" t="s">
        <v>86</v>
      </c>
      <c r="AY194" s="18" t="s">
        <v>168</v>
      </c>
      <c r="BE194" s="231">
        <f>IF(N194="základní",J194,0)</f>
        <v>0</v>
      </c>
      <c r="BF194" s="231">
        <f>IF(N194="snížená",J194,0)</f>
        <v>0</v>
      </c>
      <c r="BG194" s="231">
        <f>IF(N194="zákl. přenesená",J194,0)</f>
        <v>0</v>
      </c>
      <c r="BH194" s="231">
        <f>IF(N194="sníž. přenesená",J194,0)</f>
        <v>0</v>
      </c>
      <c r="BI194" s="231">
        <f>IF(N194="nulová",J194,0)</f>
        <v>0</v>
      </c>
      <c r="BJ194" s="18" t="s">
        <v>84</v>
      </c>
      <c r="BK194" s="231">
        <f>ROUND(I194*H194,2)</f>
        <v>0</v>
      </c>
      <c r="BL194" s="18" t="s">
        <v>176</v>
      </c>
      <c r="BM194" s="230" t="s">
        <v>379</v>
      </c>
    </row>
    <row r="195" s="2" customFormat="1">
      <c r="A195" s="39"/>
      <c r="B195" s="40"/>
      <c r="C195" s="41"/>
      <c r="D195" s="232" t="s">
        <v>178</v>
      </c>
      <c r="E195" s="41"/>
      <c r="F195" s="233" t="s">
        <v>3091</v>
      </c>
      <c r="G195" s="41"/>
      <c r="H195" s="41"/>
      <c r="I195" s="234"/>
      <c r="J195" s="41"/>
      <c r="K195" s="41"/>
      <c r="L195" s="45"/>
      <c r="M195" s="235"/>
      <c r="N195" s="236"/>
      <c r="O195" s="92"/>
      <c r="P195" s="92"/>
      <c r="Q195" s="92"/>
      <c r="R195" s="92"/>
      <c r="S195" s="92"/>
      <c r="T195" s="93"/>
      <c r="U195" s="39"/>
      <c r="V195" s="39"/>
      <c r="W195" s="39"/>
      <c r="X195" s="39"/>
      <c r="Y195" s="39"/>
      <c r="Z195" s="39"/>
      <c r="AA195" s="39"/>
      <c r="AB195" s="39"/>
      <c r="AC195" s="39"/>
      <c r="AD195" s="39"/>
      <c r="AE195" s="39"/>
      <c r="AT195" s="18" t="s">
        <v>178</v>
      </c>
      <c r="AU195" s="18" t="s">
        <v>86</v>
      </c>
    </row>
    <row r="196" s="2" customFormat="1" ht="16.5" customHeight="1">
      <c r="A196" s="39"/>
      <c r="B196" s="40"/>
      <c r="C196" s="219" t="s">
        <v>279</v>
      </c>
      <c r="D196" s="219" t="s">
        <v>171</v>
      </c>
      <c r="E196" s="220" t="s">
        <v>3092</v>
      </c>
      <c r="F196" s="221" t="s">
        <v>3093</v>
      </c>
      <c r="G196" s="222" t="s">
        <v>2411</v>
      </c>
      <c r="H196" s="223">
        <v>2</v>
      </c>
      <c r="I196" s="224"/>
      <c r="J196" s="225">
        <f>ROUND(I196*H196,2)</f>
        <v>0</v>
      </c>
      <c r="K196" s="221" t="s">
        <v>1</v>
      </c>
      <c r="L196" s="45"/>
      <c r="M196" s="226" t="s">
        <v>1</v>
      </c>
      <c r="N196" s="227" t="s">
        <v>41</v>
      </c>
      <c r="O196" s="92"/>
      <c r="P196" s="228">
        <f>O196*H196</f>
        <v>0</v>
      </c>
      <c r="Q196" s="228">
        <v>0</v>
      </c>
      <c r="R196" s="228">
        <f>Q196*H196</f>
        <v>0</v>
      </c>
      <c r="S196" s="228">
        <v>0</v>
      </c>
      <c r="T196" s="229">
        <f>S196*H196</f>
        <v>0</v>
      </c>
      <c r="U196" s="39"/>
      <c r="V196" s="39"/>
      <c r="W196" s="39"/>
      <c r="X196" s="39"/>
      <c r="Y196" s="39"/>
      <c r="Z196" s="39"/>
      <c r="AA196" s="39"/>
      <c r="AB196" s="39"/>
      <c r="AC196" s="39"/>
      <c r="AD196" s="39"/>
      <c r="AE196" s="39"/>
      <c r="AR196" s="230" t="s">
        <v>176</v>
      </c>
      <c r="AT196" s="230" t="s">
        <v>171</v>
      </c>
      <c r="AU196" s="230" t="s">
        <v>86</v>
      </c>
      <c r="AY196" s="18" t="s">
        <v>168</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176</v>
      </c>
      <c r="BM196" s="230" t="s">
        <v>389</v>
      </c>
    </row>
    <row r="197" s="2" customFormat="1">
      <c r="A197" s="39"/>
      <c r="B197" s="40"/>
      <c r="C197" s="41"/>
      <c r="D197" s="232" t="s">
        <v>178</v>
      </c>
      <c r="E197" s="41"/>
      <c r="F197" s="233" t="s">
        <v>3093</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178</v>
      </c>
      <c r="AU197" s="18" t="s">
        <v>86</v>
      </c>
    </row>
    <row r="198" s="2" customFormat="1" ht="16.5" customHeight="1">
      <c r="A198" s="39"/>
      <c r="B198" s="40"/>
      <c r="C198" s="219" t="s">
        <v>285</v>
      </c>
      <c r="D198" s="219" t="s">
        <v>171</v>
      </c>
      <c r="E198" s="220" t="s">
        <v>3094</v>
      </c>
      <c r="F198" s="221" t="s">
        <v>3095</v>
      </c>
      <c r="G198" s="222" t="s">
        <v>2411</v>
      </c>
      <c r="H198" s="223">
        <v>1</v>
      </c>
      <c r="I198" s="224"/>
      <c r="J198" s="225">
        <f>ROUND(I198*H198,2)</f>
        <v>0</v>
      </c>
      <c r="K198" s="221" t="s">
        <v>1</v>
      </c>
      <c r="L198" s="45"/>
      <c r="M198" s="226" t="s">
        <v>1</v>
      </c>
      <c r="N198" s="227" t="s">
        <v>41</v>
      </c>
      <c r="O198" s="92"/>
      <c r="P198" s="228">
        <f>O198*H198</f>
        <v>0</v>
      </c>
      <c r="Q198" s="228">
        <v>0</v>
      </c>
      <c r="R198" s="228">
        <f>Q198*H198</f>
        <v>0</v>
      </c>
      <c r="S198" s="228">
        <v>0</v>
      </c>
      <c r="T198" s="229">
        <f>S198*H198</f>
        <v>0</v>
      </c>
      <c r="U198" s="39"/>
      <c r="V198" s="39"/>
      <c r="W198" s="39"/>
      <c r="X198" s="39"/>
      <c r="Y198" s="39"/>
      <c r="Z198" s="39"/>
      <c r="AA198" s="39"/>
      <c r="AB198" s="39"/>
      <c r="AC198" s="39"/>
      <c r="AD198" s="39"/>
      <c r="AE198" s="39"/>
      <c r="AR198" s="230" t="s">
        <v>176</v>
      </c>
      <c r="AT198" s="230" t="s">
        <v>171</v>
      </c>
      <c r="AU198" s="230" t="s">
        <v>86</v>
      </c>
      <c r="AY198" s="18" t="s">
        <v>168</v>
      </c>
      <c r="BE198" s="231">
        <f>IF(N198="základní",J198,0)</f>
        <v>0</v>
      </c>
      <c r="BF198" s="231">
        <f>IF(N198="snížená",J198,0)</f>
        <v>0</v>
      </c>
      <c r="BG198" s="231">
        <f>IF(N198="zákl. přenesená",J198,0)</f>
        <v>0</v>
      </c>
      <c r="BH198" s="231">
        <f>IF(N198="sníž. přenesená",J198,0)</f>
        <v>0</v>
      </c>
      <c r="BI198" s="231">
        <f>IF(N198="nulová",J198,0)</f>
        <v>0</v>
      </c>
      <c r="BJ198" s="18" t="s">
        <v>84</v>
      </c>
      <c r="BK198" s="231">
        <f>ROUND(I198*H198,2)</f>
        <v>0</v>
      </c>
      <c r="BL198" s="18" t="s">
        <v>176</v>
      </c>
      <c r="BM198" s="230" t="s">
        <v>399</v>
      </c>
    </row>
    <row r="199" s="2" customFormat="1">
      <c r="A199" s="39"/>
      <c r="B199" s="40"/>
      <c r="C199" s="41"/>
      <c r="D199" s="232" t="s">
        <v>178</v>
      </c>
      <c r="E199" s="41"/>
      <c r="F199" s="233" t="s">
        <v>3095</v>
      </c>
      <c r="G199" s="41"/>
      <c r="H199" s="41"/>
      <c r="I199" s="234"/>
      <c r="J199" s="41"/>
      <c r="K199" s="41"/>
      <c r="L199" s="45"/>
      <c r="M199" s="235"/>
      <c r="N199" s="236"/>
      <c r="O199" s="92"/>
      <c r="P199" s="92"/>
      <c r="Q199" s="92"/>
      <c r="R199" s="92"/>
      <c r="S199" s="92"/>
      <c r="T199" s="93"/>
      <c r="U199" s="39"/>
      <c r="V199" s="39"/>
      <c r="W199" s="39"/>
      <c r="X199" s="39"/>
      <c r="Y199" s="39"/>
      <c r="Z199" s="39"/>
      <c r="AA199" s="39"/>
      <c r="AB199" s="39"/>
      <c r="AC199" s="39"/>
      <c r="AD199" s="39"/>
      <c r="AE199" s="39"/>
      <c r="AT199" s="18" t="s">
        <v>178</v>
      </c>
      <c r="AU199" s="18" t="s">
        <v>86</v>
      </c>
    </row>
    <row r="200" s="2" customFormat="1" ht="16.5" customHeight="1">
      <c r="A200" s="39"/>
      <c r="B200" s="40"/>
      <c r="C200" s="219" t="s">
        <v>291</v>
      </c>
      <c r="D200" s="219" t="s">
        <v>171</v>
      </c>
      <c r="E200" s="220" t="s">
        <v>3096</v>
      </c>
      <c r="F200" s="221" t="s">
        <v>3097</v>
      </c>
      <c r="G200" s="222" t="s">
        <v>2411</v>
      </c>
      <c r="H200" s="223">
        <v>1</v>
      </c>
      <c r="I200" s="224"/>
      <c r="J200" s="225">
        <f>ROUND(I200*H200,2)</f>
        <v>0</v>
      </c>
      <c r="K200" s="221" t="s">
        <v>1</v>
      </c>
      <c r="L200" s="45"/>
      <c r="M200" s="226" t="s">
        <v>1</v>
      </c>
      <c r="N200" s="227" t="s">
        <v>41</v>
      </c>
      <c r="O200" s="92"/>
      <c r="P200" s="228">
        <f>O200*H200</f>
        <v>0</v>
      </c>
      <c r="Q200" s="228">
        <v>0</v>
      </c>
      <c r="R200" s="228">
        <f>Q200*H200</f>
        <v>0</v>
      </c>
      <c r="S200" s="228">
        <v>0</v>
      </c>
      <c r="T200" s="229">
        <f>S200*H200</f>
        <v>0</v>
      </c>
      <c r="U200" s="39"/>
      <c r="V200" s="39"/>
      <c r="W200" s="39"/>
      <c r="X200" s="39"/>
      <c r="Y200" s="39"/>
      <c r="Z200" s="39"/>
      <c r="AA200" s="39"/>
      <c r="AB200" s="39"/>
      <c r="AC200" s="39"/>
      <c r="AD200" s="39"/>
      <c r="AE200" s="39"/>
      <c r="AR200" s="230" t="s">
        <v>176</v>
      </c>
      <c r="AT200" s="230" t="s">
        <v>171</v>
      </c>
      <c r="AU200" s="230" t="s">
        <v>86</v>
      </c>
      <c r="AY200" s="18" t="s">
        <v>168</v>
      </c>
      <c r="BE200" s="231">
        <f>IF(N200="základní",J200,0)</f>
        <v>0</v>
      </c>
      <c r="BF200" s="231">
        <f>IF(N200="snížená",J200,0)</f>
        <v>0</v>
      </c>
      <c r="BG200" s="231">
        <f>IF(N200="zákl. přenesená",J200,0)</f>
        <v>0</v>
      </c>
      <c r="BH200" s="231">
        <f>IF(N200="sníž. přenesená",J200,0)</f>
        <v>0</v>
      </c>
      <c r="BI200" s="231">
        <f>IF(N200="nulová",J200,0)</f>
        <v>0</v>
      </c>
      <c r="BJ200" s="18" t="s">
        <v>84</v>
      </c>
      <c r="BK200" s="231">
        <f>ROUND(I200*H200,2)</f>
        <v>0</v>
      </c>
      <c r="BL200" s="18" t="s">
        <v>176</v>
      </c>
      <c r="BM200" s="230" t="s">
        <v>440</v>
      </c>
    </row>
    <row r="201" s="2" customFormat="1">
      <c r="A201" s="39"/>
      <c r="B201" s="40"/>
      <c r="C201" s="41"/>
      <c r="D201" s="232" t="s">
        <v>178</v>
      </c>
      <c r="E201" s="41"/>
      <c r="F201" s="233" t="s">
        <v>3097</v>
      </c>
      <c r="G201" s="41"/>
      <c r="H201" s="41"/>
      <c r="I201" s="234"/>
      <c r="J201" s="41"/>
      <c r="K201" s="41"/>
      <c r="L201" s="45"/>
      <c r="M201" s="235"/>
      <c r="N201" s="236"/>
      <c r="O201" s="92"/>
      <c r="P201" s="92"/>
      <c r="Q201" s="92"/>
      <c r="R201" s="92"/>
      <c r="S201" s="92"/>
      <c r="T201" s="93"/>
      <c r="U201" s="39"/>
      <c r="V201" s="39"/>
      <c r="W201" s="39"/>
      <c r="X201" s="39"/>
      <c r="Y201" s="39"/>
      <c r="Z201" s="39"/>
      <c r="AA201" s="39"/>
      <c r="AB201" s="39"/>
      <c r="AC201" s="39"/>
      <c r="AD201" s="39"/>
      <c r="AE201" s="39"/>
      <c r="AT201" s="18" t="s">
        <v>178</v>
      </c>
      <c r="AU201" s="18" t="s">
        <v>86</v>
      </c>
    </row>
    <row r="202" s="2" customFormat="1" ht="16.5" customHeight="1">
      <c r="A202" s="39"/>
      <c r="B202" s="40"/>
      <c r="C202" s="219" t="s">
        <v>297</v>
      </c>
      <c r="D202" s="219" t="s">
        <v>171</v>
      </c>
      <c r="E202" s="220" t="s">
        <v>3079</v>
      </c>
      <c r="F202" s="221" t="s">
        <v>3080</v>
      </c>
      <c r="G202" s="222" t="s">
        <v>2411</v>
      </c>
      <c r="H202" s="223">
        <v>5</v>
      </c>
      <c r="I202" s="224"/>
      <c r="J202" s="225">
        <f>ROUND(I202*H202,2)</f>
        <v>0</v>
      </c>
      <c r="K202" s="221" t="s">
        <v>1</v>
      </c>
      <c r="L202" s="45"/>
      <c r="M202" s="226" t="s">
        <v>1</v>
      </c>
      <c r="N202" s="227" t="s">
        <v>41</v>
      </c>
      <c r="O202" s="92"/>
      <c r="P202" s="228">
        <f>O202*H202</f>
        <v>0</v>
      </c>
      <c r="Q202" s="228">
        <v>0</v>
      </c>
      <c r="R202" s="228">
        <f>Q202*H202</f>
        <v>0</v>
      </c>
      <c r="S202" s="228">
        <v>0</v>
      </c>
      <c r="T202" s="229">
        <f>S202*H202</f>
        <v>0</v>
      </c>
      <c r="U202" s="39"/>
      <c r="V202" s="39"/>
      <c r="W202" s="39"/>
      <c r="X202" s="39"/>
      <c r="Y202" s="39"/>
      <c r="Z202" s="39"/>
      <c r="AA202" s="39"/>
      <c r="AB202" s="39"/>
      <c r="AC202" s="39"/>
      <c r="AD202" s="39"/>
      <c r="AE202" s="39"/>
      <c r="AR202" s="230" t="s">
        <v>176</v>
      </c>
      <c r="AT202" s="230" t="s">
        <v>171</v>
      </c>
      <c r="AU202" s="230" t="s">
        <v>86</v>
      </c>
      <c r="AY202" s="18" t="s">
        <v>168</v>
      </c>
      <c r="BE202" s="231">
        <f>IF(N202="základní",J202,0)</f>
        <v>0</v>
      </c>
      <c r="BF202" s="231">
        <f>IF(N202="snížená",J202,0)</f>
        <v>0</v>
      </c>
      <c r="BG202" s="231">
        <f>IF(N202="zákl. přenesená",J202,0)</f>
        <v>0</v>
      </c>
      <c r="BH202" s="231">
        <f>IF(N202="sníž. přenesená",J202,0)</f>
        <v>0</v>
      </c>
      <c r="BI202" s="231">
        <f>IF(N202="nulová",J202,0)</f>
        <v>0</v>
      </c>
      <c r="BJ202" s="18" t="s">
        <v>84</v>
      </c>
      <c r="BK202" s="231">
        <f>ROUND(I202*H202,2)</f>
        <v>0</v>
      </c>
      <c r="BL202" s="18" t="s">
        <v>176</v>
      </c>
      <c r="BM202" s="230" t="s">
        <v>452</v>
      </c>
    </row>
    <row r="203" s="2" customFormat="1">
      <c r="A203" s="39"/>
      <c r="B203" s="40"/>
      <c r="C203" s="41"/>
      <c r="D203" s="232" t="s">
        <v>178</v>
      </c>
      <c r="E203" s="41"/>
      <c r="F203" s="233" t="s">
        <v>3080</v>
      </c>
      <c r="G203" s="41"/>
      <c r="H203" s="41"/>
      <c r="I203" s="234"/>
      <c r="J203" s="41"/>
      <c r="K203" s="41"/>
      <c r="L203" s="45"/>
      <c r="M203" s="235"/>
      <c r="N203" s="236"/>
      <c r="O203" s="92"/>
      <c r="P203" s="92"/>
      <c r="Q203" s="92"/>
      <c r="R203" s="92"/>
      <c r="S203" s="92"/>
      <c r="T203" s="93"/>
      <c r="U203" s="39"/>
      <c r="V203" s="39"/>
      <c r="W203" s="39"/>
      <c r="X203" s="39"/>
      <c r="Y203" s="39"/>
      <c r="Z203" s="39"/>
      <c r="AA203" s="39"/>
      <c r="AB203" s="39"/>
      <c r="AC203" s="39"/>
      <c r="AD203" s="39"/>
      <c r="AE203" s="39"/>
      <c r="AT203" s="18" t="s">
        <v>178</v>
      </c>
      <c r="AU203" s="18" t="s">
        <v>86</v>
      </c>
    </row>
    <row r="204" s="2" customFormat="1" ht="16.5" customHeight="1">
      <c r="A204" s="39"/>
      <c r="B204" s="40"/>
      <c r="C204" s="219" t="s">
        <v>7</v>
      </c>
      <c r="D204" s="219" t="s">
        <v>171</v>
      </c>
      <c r="E204" s="220" t="s">
        <v>3077</v>
      </c>
      <c r="F204" s="221" t="s">
        <v>3078</v>
      </c>
      <c r="G204" s="222" t="s">
        <v>2411</v>
      </c>
      <c r="H204" s="223">
        <v>3</v>
      </c>
      <c r="I204" s="224"/>
      <c r="J204" s="225">
        <f>ROUND(I204*H204,2)</f>
        <v>0</v>
      </c>
      <c r="K204" s="221" t="s">
        <v>1</v>
      </c>
      <c r="L204" s="45"/>
      <c r="M204" s="226" t="s">
        <v>1</v>
      </c>
      <c r="N204" s="227" t="s">
        <v>41</v>
      </c>
      <c r="O204" s="92"/>
      <c r="P204" s="228">
        <f>O204*H204</f>
        <v>0</v>
      </c>
      <c r="Q204" s="228">
        <v>0</v>
      </c>
      <c r="R204" s="228">
        <f>Q204*H204</f>
        <v>0</v>
      </c>
      <c r="S204" s="228">
        <v>0</v>
      </c>
      <c r="T204" s="229">
        <f>S204*H204</f>
        <v>0</v>
      </c>
      <c r="U204" s="39"/>
      <c r="V204" s="39"/>
      <c r="W204" s="39"/>
      <c r="X204" s="39"/>
      <c r="Y204" s="39"/>
      <c r="Z204" s="39"/>
      <c r="AA204" s="39"/>
      <c r="AB204" s="39"/>
      <c r="AC204" s="39"/>
      <c r="AD204" s="39"/>
      <c r="AE204" s="39"/>
      <c r="AR204" s="230" t="s">
        <v>176</v>
      </c>
      <c r="AT204" s="230" t="s">
        <v>171</v>
      </c>
      <c r="AU204" s="230" t="s">
        <v>86</v>
      </c>
      <c r="AY204" s="18" t="s">
        <v>168</v>
      </c>
      <c r="BE204" s="231">
        <f>IF(N204="základní",J204,0)</f>
        <v>0</v>
      </c>
      <c r="BF204" s="231">
        <f>IF(N204="snížená",J204,0)</f>
        <v>0</v>
      </c>
      <c r="BG204" s="231">
        <f>IF(N204="zákl. přenesená",J204,0)</f>
        <v>0</v>
      </c>
      <c r="BH204" s="231">
        <f>IF(N204="sníž. přenesená",J204,0)</f>
        <v>0</v>
      </c>
      <c r="BI204" s="231">
        <f>IF(N204="nulová",J204,0)</f>
        <v>0</v>
      </c>
      <c r="BJ204" s="18" t="s">
        <v>84</v>
      </c>
      <c r="BK204" s="231">
        <f>ROUND(I204*H204,2)</f>
        <v>0</v>
      </c>
      <c r="BL204" s="18" t="s">
        <v>176</v>
      </c>
      <c r="BM204" s="230" t="s">
        <v>465</v>
      </c>
    </row>
    <row r="205" s="2" customFormat="1">
      <c r="A205" s="39"/>
      <c r="B205" s="40"/>
      <c r="C205" s="41"/>
      <c r="D205" s="232" t="s">
        <v>178</v>
      </c>
      <c r="E205" s="41"/>
      <c r="F205" s="233" t="s">
        <v>3078</v>
      </c>
      <c r="G205" s="41"/>
      <c r="H205" s="41"/>
      <c r="I205" s="234"/>
      <c r="J205" s="41"/>
      <c r="K205" s="41"/>
      <c r="L205" s="45"/>
      <c r="M205" s="235"/>
      <c r="N205" s="236"/>
      <c r="O205" s="92"/>
      <c r="P205" s="92"/>
      <c r="Q205" s="92"/>
      <c r="R205" s="92"/>
      <c r="S205" s="92"/>
      <c r="T205" s="93"/>
      <c r="U205" s="39"/>
      <c r="V205" s="39"/>
      <c r="W205" s="39"/>
      <c r="X205" s="39"/>
      <c r="Y205" s="39"/>
      <c r="Z205" s="39"/>
      <c r="AA205" s="39"/>
      <c r="AB205" s="39"/>
      <c r="AC205" s="39"/>
      <c r="AD205" s="39"/>
      <c r="AE205" s="39"/>
      <c r="AT205" s="18" t="s">
        <v>178</v>
      </c>
      <c r="AU205" s="18" t="s">
        <v>86</v>
      </c>
    </row>
    <row r="206" s="2" customFormat="1" ht="16.5" customHeight="1">
      <c r="A206" s="39"/>
      <c r="B206" s="40"/>
      <c r="C206" s="219" t="s">
        <v>309</v>
      </c>
      <c r="D206" s="219" t="s">
        <v>171</v>
      </c>
      <c r="E206" s="220" t="s">
        <v>3098</v>
      </c>
      <c r="F206" s="221" t="s">
        <v>3099</v>
      </c>
      <c r="G206" s="222" t="s">
        <v>2411</v>
      </c>
      <c r="H206" s="223">
        <v>3</v>
      </c>
      <c r="I206" s="224"/>
      <c r="J206" s="225">
        <f>ROUND(I206*H206,2)</f>
        <v>0</v>
      </c>
      <c r="K206" s="221" t="s">
        <v>1</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176</v>
      </c>
      <c r="AT206" s="230" t="s">
        <v>171</v>
      </c>
      <c r="AU206" s="230" t="s">
        <v>86</v>
      </c>
      <c r="AY206" s="18" t="s">
        <v>168</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176</v>
      </c>
      <c r="BM206" s="230" t="s">
        <v>475</v>
      </c>
    </row>
    <row r="207" s="2" customFormat="1">
      <c r="A207" s="39"/>
      <c r="B207" s="40"/>
      <c r="C207" s="41"/>
      <c r="D207" s="232" t="s">
        <v>178</v>
      </c>
      <c r="E207" s="41"/>
      <c r="F207" s="233" t="s">
        <v>3099</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178</v>
      </c>
      <c r="AU207" s="18" t="s">
        <v>86</v>
      </c>
    </row>
    <row r="208" s="2" customFormat="1" ht="16.5" customHeight="1">
      <c r="A208" s="39"/>
      <c r="B208" s="40"/>
      <c r="C208" s="219" t="s">
        <v>314</v>
      </c>
      <c r="D208" s="219" t="s">
        <v>171</v>
      </c>
      <c r="E208" s="220" t="s">
        <v>3100</v>
      </c>
      <c r="F208" s="221" t="s">
        <v>3101</v>
      </c>
      <c r="G208" s="222" t="s">
        <v>2411</v>
      </c>
      <c r="H208" s="223">
        <v>9</v>
      </c>
      <c r="I208" s="224"/>
      <c r="J208" s="225">
        <f>ROUND(I208*H208,2)</f>
        <v>0</v>
      </c>
      <c r="K208" s="221" t="s">
        <v>1</v>
      </c>
      <c r="L208" s="45"/>
      <c r="M208" s="226" t="s">
        <v>1</v>
      </c>
      <c r="N208" s="227" t="s">
        <v>41</v>
      </c>
      <c r="O208" s="92"/>
      <c r="P208" s="228">
        <f>O208*H208</f>
        <v>0</v>
      </c>
      <c r="Q208" s="228">
        <v>0</v>
      </c>
      <c r="R208" s="228">
        <f>Q208*H208</f>
        <v>0</v>
      </c>
      <c r="S208" s="228">
        <v>0</v>
      </c>
      <c r="T208" s="229">
        <f>S208*H208</f>
        <v>0</v>
      </c>
      <c r="U208" s="39"/>
      <c r="V208" s="39"/>
      <c r="W208" s="39"/>
      <c r="X208" s="39"/>
      <c r="Y208" s="39"/>
      <c r="Z208" s="39"/>
      <c r="AA208" s="39"/>
      <c r="AB208" s="39"/>
      <c r="AC208" s="39"/>
      <c r="AD208" s="39"/>
      <c r="AE208" s="39"/>
      <c r="AR208" s="230" t="s">
        <v>176</v>
      </c>
      <c r="AT208" s="230" t="s">
        <v>171</v>
      </c>
      <c r="AU208" s="230" t="s">
        <v>86</v>
      </c>
      <c r="AY208" s="18" t="s">
        <v>168</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176</v>
      </c>
      <c r="BM208" s="230" t="s">
        <v>486</v>
      </c>
    </row>
    <row r="209" s="2" customFormat="1">
      <c r="A209" s="39"/>
      <c r="B209" s="40"/>
      <c r="C209" s="41"/>
      <c r="D209" s="232" t="s">
        <v>178</v>
      </c>
      <c r="E209" s="41"/>
      <c r="F209" s="233" t="s">
        <v>3101</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178</v>
      </c>
      <c r="AU209" s="18" t="s">
        <v>86</v>
      </c>
    </row>
    <row r="210" s="2" customFormat="1" ht="16.5" customHeight="1">
      <c r="A210" s="39"/>
      <c r="B210" s="40"/>
      <c r="C210" s="219" t="s">
        <v>319</v>
      </c>
      <c r="D210" s="219" t="s">
        <v>171</v>
      </c>
      <c r="E210" s="220" t="s">
        <v>3102</v>
      </c>
      <c r="F210" s="221" t="s">
        <v>3103</v>
      </c>
      <c r="G210" s="222" t="s">
        <v>2411</v>
      </c>
      <c r="H210" s="223">
        <v>3</v>
      </c>
      <c r="I210" s="224"/>
      <c r="J210" s="225">
        <f>ROUND(I210*H210,2)</f>
        <v>0</v>
      </c>
      <c r="K210" s="221" t="s">
        <v>1</v>
      </c>
      <c r="L210" s="45"/>
      <c r="M210" s="226" t="s">
        <v>1</v>
      </c>
      <c r="N210" s="227" t="s">
        <v>41</v>
      </c>
      <c r="O210" s="92"/>
      <c r="P210" s="228">
        <f>O210*H210</f>
        <v>0</v>
      </c>
      <c r="Q210" s="228">
        <v>0</v>
      </c>
      <c r="R210" s="228">
        <f>Q210*H210</f>
        <v>0</v>
      </c>
      <c r="S210" s="228">
        <v>0</v>
      </c>
      <c r="T210" s="229">
        <f>S210*H210</f>
        <v>0</v>
      </c>
      <c r="U210" s="39"/>
      <c r="V210" s="39"/>
      <c r="W210" s="39"/>
      <c r="X210" s="39"/>
      <c r="Y210" s="39"/>
      <c r="Z210" s="39"/>
      <c r="AA210" s="39"/>
      <c r="AB210" s="39"/>
      <c r="AC210" s="39"/>
      <c r="AD210" s="39"/>
      <c r="AE210" s="39"/>
      <c r="AR210" s="230" t="s">
        <v>176</v>
      </c>
      <c r="AT210" s="230" t="s">
        <v>171</v>
      </c>
      <c r="AU210" s="230" t="s">
        <v>86</v>
      </c>
      <c r="AY210" s="18" t="s">
        <v>168</v>
      </c>
      <c r="BE210" s="231">
        <f>IF(N210="základní",J210,0)</f>
        <v>0</v>
      </c>
      <c r="BF210" s="231">
        <f>IF(N210="snížená",J210,0)</f>
        <v>0</v>
      </c>
      <c r="BG210" s="231">
        <f>IF(N210="zákl. přenesená",J210,0)</f>
        <v>0</v>
      </c>
      <c r="BH210" s="231">
        <f>IF(N210="sníž. přenesená",J210,0)</f>
        <v>0</v>
      </c>
      <c r="BI210" s="231">
        <f>IF(N210="nulová",J210,0)</f>
        <v>0</v>
      </c>
      <c r="BJ210" s="18" t="s">
        <v>84</v>
      </c>
      <c r="BK210" s="231">
        <f>ROUND(I210*H210,2)</f>
        <v>0</v>
      </c>
      <c r="BL210" s="18" t="s">
        <v>176</v>
      </c>
      <c r="BM210" s="230" t="s">
        <v>501</v>
      </c>
    </row>
    <row r="211" s="2" customFormat="1">
      <c r="A211" s="39"/>
      <c r="B211" s="40"/>
      <c r="C211" s="41"/>
      <c r="D211" s="232" t="s">
        <v>178</v>
      </c>
      <c r="E211" s="41"/>
      <c r="F211" s="233" t="s">
        <v>3103</v>
      </c>
      <c r="G211" s="41"/>
      <c r="H211" s="41"/>
      <c r="I211" s="234"/>
      <c r="J211" s="41"/>
      <c r="K211" s="41"/>
      <c r="L211" s="45"/>
      <c r="M211" s="235"/>
      <c r="N211" s="236"/>
      <c r="O211" s="92"/>
      <c r="P211" s="92"/>
      <c r="Q211" s="92"/>
      <c r="R211" s="92"/>
      <c r="S211" s="92"/>
      <c r="T211" s="93"/>
      <c r="U211" s="39"/>
      <c r="V211" s="39"/>
      <c r="W211" s="39"/>
      <c r="X211" s="39"/>
      <c r="Y211" s="39"/>
      <c r="Z211" s="39"/>
      <c r="AA211" s="39"/>
      <c r="AB211" s="39"/>
      <c r="AC211" s="39"/>
      <c r="AD211" s="39"/>
      <c r="AE211" s="39"/>
      <c r="AT211" s="18" t="s">
        <v>178</v>
      </c>
      <c r="AU211" s="18" t="s">
        <v>86</v>
      </c>
    </row>
    <row r="212" s="2" customFormat="1" ht="16.5" customHeight="1">
      <c r="A212" s="39"/>
      <c r="B212" s="40"/>
      <c r="C212" s="219" t="s">
        <v>324</v>
      </c>
      <c r="D212" s="219" t="s">
        <v>171</v>
      </c>
      <c r="E212" s="220" t="s">
        <v>3104</v>
      </c>
      <c r="F212" s="221" t="s">
        <v>3105</v>
      </c>
      <c r="G212" s="222" t="s">
        <v>2411</v>
      </c>
      <c r="H212" s="223">
        <v>6</v>
      </c>
      <c r="I212" s="224"/>
      <c r="J212" s="225">
        <f>ROUND(I212*H212,2)</f>
        <v>0</v>
      </c>
      <c r="K212" s="221" t="s">
        <v>1</v>
      </c>
      <c r="L212" s="45"/>
      <c r="M212" s="226" t="s">
        <v>1</v>
      </c>
      <c r="N212" s="227" t="s">
        <v>41</v>
      </c>
      <c r="O212" s="92"/>
      <c r="P212" s="228">
        <f>O212*H212</f>
        <v>0</v>
      </c>
      <c r="Q212" s="228">
        <v>0</v>
      </c>
      <c r="R212" s="228">
        <f>Q212*H212</f>
        <v>0</v>
      </c>
      <c r="S212" s="228">
        <v>0</v>
      </c>
      <c r="T212" s="229">
        <f>S212*H212</f>
        <v>0</v>
      </c>
      <c r="U212" s="39"/>
      <c r="V212" s="39"/>
      <c r="W212" s="39"/>
      <c r="X212" s="39"/>
      <c r="Y212" s="39"/>
      <c r="Z212" s="39"/>
      <c r="AA212" s="39"/>
      <c r="AB212" s="39"/>
      <c r="AC212" s="39"/>
      <c r="AD212" s="39"/>
      <c r="AE212" s="39"/>
      <c r="AR212" s="230" t="s">
        <v>176</v>
      </c>
      <c r="AT212" s="230" t="s">
        <v>171</v>
      </c>
      <c r="AU212" s="230" t="s">
        <v>86</v>
      </c>
      <c r="AY212" s="18" t="s">
        <v>168</v>
      </c>
      <c r="BE212" s="231">
        <f>IF(N212="základní",J212,0)</f>
        <v>0</v>
      </c>
      <c r="BF212" s="231">
        <f>IF(N212="snížená",J212,0)</f>
        <v>0</v>
      </c>
      <c r="BG212" s="231">
        <f>IF(N212="zákl. přenesená",J212,0)</f>
        <v>0</v>
      </c>
      <c r="BH212" s="231">
        <f>IF(N212="sníž. přenesená",J212,0)</f>
        <v>0</v>
      </c>
      <c r="BI212" s="231">
        <f>IF(N212="nulová",J212,0)</f>
        <v>0</v>
      </c>
      <c r="BJ212" s="18" t="s">
        <v>84</v>
      </c>
      <c r="BK212" s="231">
        <f>ROUND(I212*H212,2)</f>
        <v>0</v>
      </c>
      <c r="BL212" s="18" t="s">
        <v>176</v>
      </c>
      <c r="BM212" s="230" t="s">
        <v>512</v>
      </c>
    </row>
    <row r="213" s="2" customFormat="1">
      <c r="A213" s="39"/>
      <c r="B213" s="40"/>
      <c r="C213" s="41"/>
      <c r="D213" s="232" t="s">
        <v>178</v>
      </c>
      <c r="E213" s="41"/>
      <c r="F213" s="233" t="s">
        <v>3105</v>
      </c>
      <c r="G213" s="41"/>
      <c r="H213" s="41"/>
      <c r="I213" s="234"/>
      <c r="J213" s="41"/>
      <c r="K213" s="41"/>
      <c r="L213" s="45"/>
      <c r="M213" s="235"/>
      <c r="N213" s="236"/>
      <c r="O213" s="92"/>
      <c r="P213" s="92"/>
      <c r="Q213" s="92"/>
      <c r="R213" s="92"/>
      <c r="S213" s="92"/>
      <c r="T213" s="93"/>
      <c r="U213" s="39"/>
      <c r="V213" s="39"/>
      <c r="W213" s="39"/>
      <c r="X213" s="39"/>
      <c r="Y213" s="39"/>
      <c r="Z213" s="39"/>
      <c r="AA213" s="39"/>
      <c r="AB213" s="39"/>
      <c r="AC213" s="39"/>
      <c r="AD213" s="39"/>
      <c r="AE213" s="39"/>
      <c r="AT213" s="18" t="s">
        <v>178</v>
      </c>
      <c r="AU213" s="18" t="s">
        <v>86</v>
      </c>
    </row>
    <row r="214" s="12" customFormat="1" ht="22.8" customHeight="1">
      <c r="A214" s="12"/>
      <c r="B214" s="203"/>
      <c r="C214" s="204"/>
      <c r="D214" s="205" t="s">
        <v>75</v>
      </c>
      <c r="E214" s="217" t="s">
        <v>2686</v>
      </c>
      <c r="F214" s="217" t="s">
        <v>3106</v>
      </c>
      <c r="G214" s="204"/>
      <c r="H214" s="204"/>
      <c r="I214" s="207"/>
      <c r="J214" s="218">
        <f>BK214</f>
        <v>0</v>
      </c>
      <c r="K214" s="204"/>
      <c r="L214" s="209"/>
      <c r="M214" s="210"/>
      <c r="N214" s="211"/>
      <c r="O214" s="211"/>
      <c r="P214" s="212">
        <f>SUM(P215:P234)</f>
        <v>0</v>
      </c>
      <c r="Q214" s="211"/>
      <c r="R214" s="212">
        <f>SUM(R215:R234)</f>
        <v>0</v>
      </c>
      <c r="S214" s="211"/>
      <c r="T214" s="213">
        <f>SUM(T215:T234)</f>
        <v>0</v>
      </c>
      <c r="U214" s="12"/>
      <c r="V214" s="12"/>
      <c r="W214" s="12"/>
      <c r="X214" s="12"/>
      <c r="Y214" s="12"/>
      <c r="Z214" s="12"/>
      <c r="AA214" s="12"/>
      <c r="AB214" s="12"/>
      <c r="AC214" s="12"/>
      <c r="AD214" s="12"/>
      <c r="AE214" s="12"/>
      <c r="AR214" s="214" t="s">
        <v>84</v>
      </c>
      <c r="AT214" s="215" t="s">
        <v>75</v>
      </c>
      <c r="AU214" s="215" t="s">
        <v>84</v>
      </c>
      <c r="AY214" s="214" t="s">
        <v>168</v>
      </c>
      <c r="BK214" s="216">
        <f>SUM(BK215:BK234)</f>
        <v>0</v>
      </c>
    </row>
    <row r="215" s="2" customFormat="1" ht="24.15" customHeight="1">
      <c r="A215" s="39"/>
      <c r="B215" s="40"/>
      <c r="C215" s="219" t="s">
        <v>339</v>
      </c>
      <c r="D215" s="219" t="s">
        <v>171</v>
      </c>
      <c r="E215" s="220" t="s">
        <v>3107</v>
      </c>
      <c r="F215" s="221" t="s">
        <v>3108</v>
      </c>
      <c r="G215" s="222" t="s">
        <v>2411</v>
      </c>
      <c r="H215" s="223">
        <v>1</v>
      </c>
      <c r="I215" s="224"/>
      <c r="J215" s="225">
        <f>ROUND(I215*H215,2)</f>
        <v>0</v>
      </c>
      <c r="K215" s="221" t="s">
        <v>1</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176</v>
      </c>
      <c r="AT215" s="230" t="s">
        <v>171</v>
      </c>
      <c r="AU215" s="230" t="s">
        <v>86</v>
      </c>
      <c r="AY215" s="18" t="s">
        <v>168</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176</v>
      </c>
      <c r="BM215" s="230" t="s">
        <v>526</v>
      </c>
    </row>
    <row r="216" s="2" customFormat="1">
      <c r="A216" s="39"/>
      <c r="B216" s="40"/>
      <c r="C216" s="41"/>
      <c r="D216" s="232" t="s">
        <v>178</v>
      </c>
      <c r="E216" s="41"/>
      <c r="F216" s="233" t="s">
        <v>3108</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178</v>
      </c>
      <c r="AU216" s="18" t="s">
        <v>86</v>
      </c>
    </row>
    <row r="217" s="2" customFormat="1" ht="66.75" customHeight="1">
      <c r="A217" s="39"/>
      <c r="B217" s="40"/>
      <c r="C217" s="219" t="s">
        <v>347</v>
      </c>
      <c r="D217" s="219" t="s">
        <v>171</v>
      </c>
      <c r="E217" s="220" t="s">
        <v>3109</v>
      </c>
      <c r="F217" s="221" t="s">
        <v>3110</v>
      </c>
      <c r="G217" s="222" t="s">
        <v>2411</v>
      </c>
      <c r="H217" s="223">
        <v>1</v>
      </c>
      <c r="I217" s="224"/>
      <c r="J217" s="225">
        <f>ROUND(I217*H217,2)</f>
        <v>0</v>
      </c>
      <c r="K217" s="221" t="s">
        <v>1</v>
      </c>
      <c r="L217" s="45"/>
      <c r="M217" s="226" t="s">
        <v>1</v>
      </c>
      <c r="N217" s="227" t="s">
        <v>41</v>
      </c>
      <c r="O217" s="92"/>
      <c r="P217" s="228">
        <f>O217*H217</f>
        <v>0</v>
      </c>
      <c r="Q217" s="228">
        <v>0</v>
      </c>
      <c r="R217" s="228">
        <f>Q217*H217</f>
        <v>0</v>
      </c>
      <c r="S217" s="228">
        <v>0</v>
      </c>
      <c r="T217" s="229">
        <f>S217*H217</f>
        <v>0</v>
      </c>
      <c r="U217" s="39"/>
      <c r="V217" s="39"/>
      <c r="W217" s="39"/>
      <c r="X217" s="39"/>
      <c r="Y217" s="39"/>
      <c r="Z217" s="39"/>
      <c r="AA217" s="39"/>
      <c r="AB217" s="39"/>
      <c r="AC217" s="39"/>
      <c r="AD217" s="39"/>
      <c r="AE217" s="39"/>
      <c r="AR217" s="230" t="s">
        <v>176</v>
      </c>
      <c r="AT217" s="230" t="s">
        <v>171</v>
      </c>
      <c r="AU217" s="230" t="s">
        <v>86</v>
      </c>
      <c r="AY217" s="18" t="s">
        <v>168</v>
      </c>
      <c r="BE217" s="231">
        <f>IF(N217="základní",J217,0)</f>
        <v>0</v>
      </c>
      <c r="BF217" s="231">
        <f>IF(N217="snížená",J217,0)</f>
        <v>0</v>
      </c>
      <c r="BG217" s="231">
        <f>IF(N217="zákl. přenesená",J217,0)</f>
        <v>0</v>
      </c>
      <c r="BH217" s="231">
        <f>IF(N217="sníž. přenesená",J217,0)</f>
        <v>0</v>
      </c>
      <c r="BI217" s="231">
        <f>IF(N217="nulová",J217,0)</f>
        <v>0</v>
      </c>
      <c r="BJ217" s="18" t="s">
        <v>84</v>
      </c>
      <c r="BK217" s="231">
        <f>ROUND(I217*H217,2)</f>
        <v>0</v>
      </c>
      <c r="BL217" s="18" t="s">
        <v>176</v>
      </c>
      <c r="BM217" s="230" t="s">
        <v>536</v>
      </c>
    </row>
    <row r="218" s="2" customFormat="1">
      <c r="A218" s="39"/>
      <c r="B218" s="40"/>
      <c r="C218" s="41"/>
      <c r="D218" s="232" t="s">
        <v>178</v>
      </c>
      <c r="E218" s="41"/>
      <c r="F218" s="233" t="s">
        <v>3110</v>
      </c>
      <c r="G218" s="41"/>
      <c r="H218" s="41"/>
      <c r="I218" s="234"/>
      <c r="J218" s="41"/>
      <c r="K218" s="41"/>
      <c r="L218" s="45"/>
      <c r="M218" s="235"/>
      <c r="N218" s="236"/>
      <c r="O218" s="92"/>
      <c r="P218" s="92"/>
      <c r="Q218" s="92"/>
      <c r="R218" s="92"/>
      <c r="S218" s="92"/>
      <c r="T218" s="93"/>
      <c r="U218" s="39"/>
      <c r="V218" s="39"/>
      <c r="W218" s="39"/>
      <c r="X218" s="39"/>
      <c r="Y218" s="39"/>
      <c r="Z218" s="39"/>
      <c r="AA218" s="39"/>
      <c r="AB218" s="39"/>
      <c r="AC218" s="39"/>
      <c r="AD218" s="39"/>
      <c r="AE218" s="39"/>
      <c r="AT218" s="18" t="s">
        <v>178</v>
      </c>
      <c r="AU218" s="18" t="s">
        <v>86</v>
      </c>
    </row>
    <row r="219" s="2" customFormat="1" ht="16.5" customHeight="1">
      <c r="A219" s="39"/>
      <c r="B219" s="40"/>
      <c r="C219" s="219" t="s">
        <v>353</v>
      </c>
      <c r="D219" s="219" t="s">
        <v>171</v>
      </c>
      <c r="E219" s="220" t="s">
        <v>3111</v>
      </c>
      <c r="F219" s="221" t="s">
        <v>3112</v>
      </c>
      <c r="G219" s="222" t="s">
        <v>2411</v>
      </c>
      <c r="H219" s="223">
        <v>1</v>
      </c>
      <c r="I219" s="224"/>
      <c r="J219" s="225">
        <f>ROUND(I219*H219,2)</f>
        <v>0</v>
      </c>
      <c r="K219" s="221" t="s">
        <v>1</v>
      </c>
      <c r="L219" s="45"/>
      <c r="M219" s="226" t="s">
        <v>1</v>
      </c>
      <c r="N219" s="227" t="s">
        <v>41</v>
      </c>
      <c r="O219" s="92"/>
      <c r="P219" s="228">
        <f>O219*H219</f>
        <v>0</v>
      </c>
      <c r="Q219" s="228">
        <v>0</v>
      </c>
      <c r="R219" s="228">
        <f>Q219*H219</f>
        <v>0</v>
      </c>
      <c r="S219" s="228">
        <v>0</v>
      </c>
      <c r="T219" s="229">
        <f>S219*H219</f>
        <v>0</v>
      </c>
      <c r="U219" s="39"/>
      <c r="V219" s="39"/>
      <c r="W219" s="39"/>
      <c r="X219" s="39"/>
      <c r="Y219" s="39"/>
      <c r="Z219" s="39"/>
      <c r="AA219" s="39"/>
      <c r="AB219" s="39"/>
      <c r="AC219" s="39"/>
      <c r="AD219" s="39"/>
      <c r="AE219" s="39"/>
      <c r="AR219" s="230" t="s">
        <v>176</v>
      </c>
      <c r="AT219" s="230" t="s">
        <v>171</v>
      </c>
      <c r="AU219" s="230" t="s">
        <v>86</v>
      </c>
      <c r="AY219" s="18" t="s">
        <v>168</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176</v>
      </c>
      <c r="BM219" s="230" t="s">
        <v>546</v>
      </c>
    </row>
    <row r="220" s="2" customFormat="1">
      <c r="A220" s="39"/>
      <c r="B220" s="40"/>
      <c r="C220" s="41"/>
      <c r="D220" s="232" t="s">
        <v>178</v>
      </c>
      <c r="E220" s="41"/>
      <c r="F220" s="233" t="s">
        <v>3112</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178</v>
      </c>
      <c r="AU220" s="18" t="s">
        <v>86</v>
      </c>
    </row>
    <row r="221" s="2" customFormat="1" ht="16.5" customHeight="1">
      <c r="A221" s="39"/>
      <c r="B221" s="40"/>
      <c r="C221" s="219" t="s">
        <v>358</v>
      </c>
      <c r="D221" s="219" t="s">
        <v>171</v>
      </c>
      <c r="E221" s="220" t="s">
        <v>3113</v>
      </c>
      <c r="F221" s="221" t="s">
        <v>3114</v>
      </c>
      <c r="G221" s="222" t="s">
        <v>2411</v>
      </c>
      <c r="H221" s="223">
        <v>1</v>
      </c>
      <c r="I221" s="224"/>
      <c r="J221" s="225">
        <f>ROUND(I221*H221,2)</f>
        <v>0</v>
      </c>
      <c r="K221" s="221" t="s">
        <v>1</v>
      </c>
      <c r="L221" s="45"/>
      <c r="M221" s="226" t="s">
        <v>1</v>
      </c>
      <c r="N221" s="227" t="s">
        <v>41</v>
      </c>
      <c r="O221" s="92"/>
      <c r="P221" s="228">
        <f>O221*H221</f>
        <v>0</v>
      </c>
      <c r="Q221" s="228">
        <v>0</v>
      </c>
      <c r="R221" s="228">
        <f>Q221*H221</f>
        <v>0</v>
      </c>
      <c r="S221" s="228">
        <v>0</v>
      </c>
      <c r="T221" s="229">
        <f>S221*H221</f>
        <v>0</v>
      </c>
      <c r="U221" s="39"/>
      <c r="V221" s="39"/>
      <c r="W221" s="39"/>
      <c r="X221" s="39"/>
      <c r="Y221" s="39"/>
      <c r="Z221" s="39"/>
      <c r="AA221" s="39"/>
      <c r="AB221" s="39"/>
      <c r="AC221" s="39"/>
      <c r="AD221" s="39"/>
      <c r="AE221" s="39"/>
      <c r="AR221" s="230" t="s">
        <v>176</v>
      </c>
      <c r="AT221" s="230" t="s">
        <v>171</v>
      </c>
      <c r="AU221" s="230" t="s">
        <v>86</v>
      </c>
      <c r="AY221" s="18" t="s">
        <v>168</v>
      </c>
      <c r="BE221" s="231">
        <f>IF(N221="základní",J221,0)</f>
        <v>0</v>
      </c>
      <c r="BF221" s="231">
        <f>IF(N221="snížená",J221,0)</f>
        <v>0</v>
      </c>
      <c r="BG221" s="231">
        <f>IF(N221="zákl. přenesená",J221,0)</f>
        <v>0</v>
      </c>
      <c r="BH221" s="231">
        <f>IF(N221="sníž. přenesená",J221,0)</f>
        <v>0</v>
      </c>
      <c r="BI221" s="231">
        <f>IF(N221="nulová",J221,0)</f>
        <v>0</v>
      </c>
      <c r="BJ221" s="18" t="s">
        <v>84</v>
      </c>
      <c r="BK221" s="231">
        <f>ROUND(I221*H221,2)</f>
        <v>0</v>
      </c>
      <c r="BL221" s="18" t="s">
        <v>176</v>
      </c>
      <c r="BM221" s="230" t="s">
        <v>557</v>
      </c>
    </row>
    <row r="222" s="2" customFormat="1">
      <c r="A222" s="39"/>
      <c r="B222" s="40"/>
      <c r="C222" s="41"/>
      <c r="D222" s="232" t="s">
        <v>178</v>
      </c>
      <c r="E222" s="41"/>
      <c r="F222" s="233" t="s">
        <v>3114</v>
      </c>
      <c r="G222" s="41"/>
      <c r="H222" s="41"/>
      <c r="I222" s="234"/>
      <c r="J222" s="41"/>
      <c r="K222" s="41"/>
      <c r="L222" s="45"/>
      <c r="M222" s="235"/>
      <c r="N222" s="236"/>
      <c r="O222" s="92"/>
      <c r="P222" s="92"/>
      <c r="Q222" s="92"/>
      <c r="R222" s="92"/>
      <c r="S222" s="92"/>
      <c r="T222" s="93"/>
      <c r="U222" s="39"/>
      <c r="V222" s="39"/>
      <c r="W222" s="39"/>
      <c r="X222" s="39"/>
      <c r="Y222" s="39"/>
      <c r="Z222" s="39"/>
      <c r="AA222" s="39"/>
      <c r="AB222" s="39"/>
      <c r="AC222" s="39"/>
      <c r="AD222" s="39"/>
      <c r="AE222" s="39"/>
      <c r="AT222" s="18" t="s">
        <v>178</v>
      </c>
      <c r="AU222" s="18" t="s">
        <v>86</v>
      </c>
    </row>
    <row r="223" s="2" customFormat="1" ht="16.5" customHeight="1">
      <c r="A223" s="39"/>
      <c r="B223" s="40"/>
      <c r="C223" s="219" t="s">
        <v>367</v>
      </c>
      <c r="D223" s="219" t="s">
        <v>171</v>
      </c>
      <c r="E223" s="220" t="s">
        <v>3115</v>
      </c>
      <c r="F223" s="221" t="s">
        <v>3116</v>
      </c>
      <c r="G223" s="222" t="s">
        <v>2411</v>
      </c>
      <c r="H223" s="223">
        <v>1</v>
      </c>
      <c r="I223" s="224"/>
      <c r="J223" s="225">
        <f>ROUND(I223*H223,2)</f>
        <v>0</v>
      </c>
      <c r="K223" s="221" t="s">
        <v>1</v>
      </c>
      <c r="L223" s="45"/>
      <c r="M223" s="226" t="s">
        <v>1</v>
      </c>
      <c r="N223" s="227" t="s">
        <v>41</v>
      </c>
      <c r="O223" s="92"/>
      <c r="P223" s="228">
        <f>O223*H223</f>
        <v>0</v>
      </c>
      <c r="Q223" s="228">
        <v>0</v>
      </c>
      <c r="R223" s="228">
        <f>Q223*H223</f>
        <v>0</v>
      </c>
      <c r="S223" s="228">
        <v>0</v>
      </c>
      <c r="T223" s="229">
        <f>S223*H223</f>
        <v>0</v>
      </c>
      <c r="U223" s="39"/>
      <c r="V223" s="39"/>
      <c r="W223" s="39"/>
      <c r="X223" s="39"/>
      <c r="Y223" s="39"/>
      <c r="Z223" s="39"/>
      <c r="AA223" s="39"/>
      <c r="AB223" s="39"/>
      <c r="AC223" s="39"/>
      <c r="AD223" s="39"/>
      <c r="AE223" s="39"/>
      <c r="AR223" s="230" t="s">
        <v>176</v>
      </c>
      <c r="AT223" s="230" t="s">
        <v>171</v>
      </c>
      <c r="AU223" s="230" t="s">
        <v>86</v>
      </c>
      <c r="AY223" s="18" t="s">
        <v>168</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176</v>
      </c>
      <c r="BM223" s="230" t="s">
        <v>577</v>
      </c>
    </row>
    <row r="224" s="2" customFormat="1">
      <c r="A224" s="39"/>
      <c r="B224" s="40"/>
      <c r="C224" s="41"/>
      <c r="D224" s="232" t="s">
        <v>178</v>
      </c>
      <c r="E224" s="41"/>
      <c r="F224" s="233" t="s">
        <v>3116</v>
      </c>
      <c r="G224" s="41"/>
      <c r="H224" s="41"/>
      <c r="I224" s="234"/>
      <c r="J224" s="41"/>
      <c r="K224" s="41"/>
      <c r="L224" s="45"/>
      <c r="M224" s="235"/>
      <c r="N224" s="236"/>
      <c r="O224" s="92"/>
      <c r="P224" s="92"/>
      <c r="Q224" s="92"/>
      <c r="R224" s="92"/>
      <c r="S224" s="92"/>
      <c r="T224" s="93"/>
      <c r="U224" s="39"/>
      <c r="V224" s="39"/>
      <c r="W224" s="39"/>
      <c r="X224" s="39"/>
      <c r="Y224" s="39"/>
      <c r="Z224" s="39"/>
      <c r="AA224" s="39"/>
      <c r="AB224" s="39"/>
      <c r="AC224" s="39"/>
      <c r="AD224" s="39"/>
      <c r="AE224" s="39"/>
      <c r="AT224" s="18" t="s">
        <v>178</v>
      </c>
      <c r="AU224" s="18" t="s">
        <v>86</v>
      </c>
    </row>
    <row r="225" s="2" customFormat="1" ht="16.5" customHeight="1">
      <c r="A225" s="39"/>
      <c r="B225" s="40"/>
      <c r="C225" s="219" t="s">
        <v>373</v>
      </c>
      <c r="D225" s="219" t="s">
        <v>171</v>
      </c>
      <c r="E225" s="220" t="s">
        <v>3117</v>
      </c>
      <c r="F225" s="221" t="s">
        <v>3118</v>
      </c>
      <c r="G225" s="222" t="s">
        <v>2411</v>
      </c>
      <c r="H225" s="223">
        <v>1</v>
      </c>
      <c r="I225" s="224"/>
      <c r="J225" s="225">
        <f>ROUND(I225*H225,2)</f>
        <v>0</v>
      </c>
      <c r="K225" s="221" t="s">
        <v>1</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176</v>
      </c>
      <c r="AT225" s="230" t="s">
        <v>171</v>
      </c>
      <c r="AU225" s="230" t="s">
        <v>86</v>
      </c>
      <c r="AY225" s="18" t="s">
        <v>168</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176</v>
      </c>
      <c r="BM225" s="230" t="s">
        <v>593</v>
      </c>
    </row>
    <row r="226" s="2" customFormat="1">
      <c r="A226" s="39"/>
      <c r="B226" s="40"/>
      <c r="C226" s="41"/>
      <c r="D226" s="232" t="s">
        <v>178</v>
      </c>
      <c r="E226" s="41"/>
      <c r="F226" s="233" t="s">
        <v>3118</v>
      </c>
      <c r="G226" s="41"/>
      <c r="H226" s="41"/>
      <c r="I226" s="234"/>
      <c r="J226" s="41"/>
      <c r="K226" s="41"/>
      <c r="L226" s="45"/>
      <c r="M226" s="235"/>
      <c r="N226" s="236"/>
      <c r="O226" s="92"/>
      <c r="P226" s="92"/>
      <c r="Q226" s="92"/>
      <c r="R226" s="92"/>
      <c r="S226" s="92"/>
      <c r="T226" s="93"/>
      <c r="U226" s="39"/>
      <c r="V226" s="39"/>
      <c r="W226" s="39"/>
      <c r="X226" s="39"/>
      <c r="Y226" s="39"/>
      <c r="Z226" s="39"/>
      <c r="AA226" s="39"/>
      <c r="AB226" s="39"/>
      <c r="AC226" s="39"/>
      <c r="AD226" s="39"/>
      <c r="AE226" s="39"/>
      <c r="AT226" s="18" t="s">
        <v>178</v>
      </c>
      <c r="AU226" s="18" t="s">
        <v>86</v>
      </c>
    </row>
    <row r="227" s="2" customFormat="1" ht="16.5" customHeight="1">
      <c r="A227" s="39"/>
      <c r="B227" s="40"/>
      <c r="C227" s="219" t="s">
        <v>379</v>
      </c>
      <c r="D227" s="219" t="s">
        <v>171</v>
      </c>
      <c r="E227" s="220" t="s">
        <v>3119</v>
      </c>
      <c r="F227" s="221" t="s">
        <v>3120</v>
      </c>
      <c r="G227" s="222" t="s">
        <v>2411</v>
      </c>
      <c r="H227" s="223">
        <v>4</v>
      </c>
      <c r="I227" s="224"/>
      <c r="J227" s="225">
        <f>ROUND(I227*H227,2)</f>
        <v>0</v>
      </c>
      <c r="K227" s="221" t="s">
        <v>1</v>
      </c>
      <c r="L227" s="45"/>
      <c r="M227" s="226" t="s">
        <v>1</v>
      </c>
      <c r="N227" s="227" t="s">
        <v>41</v>
      </c>
      <c r="O227" s="92"/>
      <c r="P227" s="228">
        <f>O227*H227</f>
        <v>0</v>
      </c>
      <c r="Q227" s="228">
        <v>0</v>
      </c>
      <c r="R227" s="228">
        <f>Q227*H227</f>
        <v>0</v>
      </c>
      <c r="S227" s="228">
        <v>0</v>
      </c>
      <c r="T227" s="229">
        <f>S227*H227</f>
        <v>0</v>
      </c>
      <c r="U227" s="39"/>
      <c r="V227" s="39"/>
      <c r="W227" s="39"/>
      <c r="X227" s="39"/>
      <c r="Y227" s="39"/>
      <c r="Z227" s="39"/>
      <c r="AA227" s="39"/>
      <c r="AB227" s="39"/>
      <c r="AC227" s="39"/>
      <c r="AD227" s="39"/>
      <c r="AE227" s="39"/>
      <c r="AR227" s="230" t="s">
        <v>176</v>
      </c>
      <c r="AT227" s="230" t="s">
        <v>171</v>
      </c>
      <c r="AU227" s="230" t="s">
        <v>86</v>
      </c>
      <c r="AY227" s="18" t="s">
        <v>168</v>
      </c>
      <c r="BE227" s="231">
        <f>IF(N227="základní",J227,0)</f>
        <v>0</v>
      </c>
      <c r="BF227" s="231">
        <f>IF(N227="snížená",J227,0)</f>
        <v>0</v>
      </c>
      <c r="BG227" s="231">
        <f>IF(N227="zákl. přenesená",J227,0)</f>
        <v>0</v>
      </c>
      <c r="BH227" s="231">
        <f>IF(N227="sníž. přenesená",J227,0)</f>
        <v>0</v>
      </c>
      <c r="BI227" s="231">
        <f>IF(N227="nulová",J227,0)</f>
        <v>0</v>
      </c>
      <c r="BJ227" s="18" t="s">
        <v>84</v>
      </c>
      <c r="BK227" s="231">
        <f>ROUND(I227*H227,2)</f>
        <v>0</v>
      </c>
      <c r="BL227" s="18" t="s">
        <v>176</v>
      </c>
      <c r="BM227" s="230" t="s">
        <v>607</v>
      </c>
    </row>
    <row r="228" s="2" customFormat="1">
      <c r="A228" s="39"/>
      <c r="B228" s="40"/>
      <c r="C228" s="41"/>
      <c r="D228" s="232" t="s">
        <v>178</v>
      </c>
      <c r="E228" s="41"/>
      <c r="F228" s="233" t="s">
        <v>3120</v>
      </c>
      <c r="G228" s="41"/>
      <c r="H228" s="41"/>
      <c r="I228" s="234"/>
      <c r="J228" s="41"/>
      <c r="K228" s="41"/>
      <c r="L228" s="45"/>
      <c r="M228" s="235"/>
      <c r="N228" s="236"/>
      <c r="O228" s="92"/>
      <c r="P228" s="92"/>
      <c r="Q228" s="92"/>
      <c r="R228" s="92"/>
      <c r="S228" s="92"/>
      <c r="T228" s="93"/>
      <c r="U228" s="39"/>
      <c r="V228" s="39"/>
      <c r="W228" s="39"/>
      <c r="X228" s="39"/>
      <c r="Y228" s="39"/>
      <c r="Z228" s="39"/>
      <c r="AA228" s="39"/>
      <c r="AB228" s="39"/>
      <c r="AC228" s="39"/>
      <c r="AD228" s="39"/>
      <c r="AE228" s="39"/>
      <c r="AT228" s="18" t="s">
        <v>178</v>
      </c>
      <c r="AU228" s="18" t="s">
        <v>86</v>
      </c>
    </row>
    <row r="229" s="2" customFormat="1" ht="33" customHeight="1">
      <c r="A229" s="39"/>
      <c r="B229" s="40"/>
      <c r="C229" s="219" t="s">
        <v>384</v>
      </c>
      <c r="D229" s="219" t="s">
        <v>171</v>
      </c>
      <c r="E229" s="220" t="s">
        <v>3121</v>
      </c>
      <c r="F229" s="221" t="s">
        <v>3122</v>
      </c>
      <c r="G229" s="222" t="s">
        <v>2411</v>
      </c>
      <c r="H229" s="223">
        <v>1</v>
      </c>
      <c r="I229" s="224"/>
      <c r="J229" s="225">
        <f>ROUND(I229*H229,2)</f>
        <v>0</v>
      </c>
      <c r="K229" s="221" t="s">
        <v>1</v>
      </c>
      <c r="L229" s="45"/>
      <c r="M229" s="226" t="s">
        <v>1</v>
      </c>
      <c r="N229" s="227" t="s">
        <v>41</v>
      </c>
      <c r="O229" s="92"/>
      <c r="P229" s="228">
        <f>O229*H229</f>
        <v>0</v>
      </c>
      <c r="Q229" s="228">
        <v>0</v>
      </c>
      <c r="R229" s="228">
        <f>Q229*H229</f>
        <v>0</v>
      </c>
      <c r="S229" s="228">
        <v>0</v>
      </c>
      <c r="T229" s="229">
        <f>S229*H229</f>
        <v>0</v>
      </c>
      <c r="U229" s="39"/>
      <c r="V229" s="39"/>
      <c r="W229" s="39"/>
      <c r="X229" s="39"/>
      <c r="Y229" s="39"/>
      <c r="Z229" s="39"/>
      <c r="AA229" s="39"/>
      <c r="AB229" s="39"/>
      <c r="AC229" s="39"/>
      <c r="AD229" s="39"/>
      <c r="AE229" s="39"/>
      <c r="AR229" s="230" t="s">
        <v>176</v>
      </c>
      <c r="AT229" s="230" t="s">
        <v>171</v>
      </c>
      <c r="AU229" s="230" t="s">
        <v>86</v>
      </c>
      <c r="AY229" s="18" t="s">
        <v>168</v>
      </c>
      <c r="BE229" s="231">
        <f>IF(N229="základní",J229,0)</f>
        <v>0</v>
      </c>
      <c r="BF229" s="231">
        <f>IF(N229="snížená",J229,0)</f>
        <v>0</v>
      </c>
      <c r="BG229" s="231">
        <f>IF(N229="zákl. přenesená",J229,0)</f>
        <v>0</v>
      </c>
      <c r="BH229" s="231">
        <f>IF(N229="sníž. přenesená",J229,0)</f>
        <v>0</v>
      </c>
      <c r="BI229" s="231">
        <f>IF(N229="nulová",J229,0)</f>
        <v>0</v>
      </c>
      <c r="BJ229" s="18" t="s">
        <v>84</v>
      </c>
      <c r="BK229" s="231">
        <f>ROUND(I229*H229,2)</f>
        <v>0</v>
      </c>
      <c r="BL229" s="18" t="s">
        <v>176</v>
      </c>
      <c r="BM229" s="230" t="s">
        <v>619</v>
      </c>
    </row>
    <row r="230" s="2" customFormat="1">
      <c r="A230" s="39"/>
      <c r="B230" s="40"/>
      <c r="C230" s="41"/>
      <c r="D230" s="232" t="s">
        <v>178</v>
      </c>
      <c r="E230" s="41"/>
      <c r="F230" s="233" t="s">
        <v>3122</v>
      </c>
      <c r="G230" s="41"/>
      <c r="H230" s="41"/>
      <c r="I230" s="234"/>
      <c r="J230" s="41"/>
      <c r="K230" s="41"/>
      <c r="L230" s="45"/>
      <c r="M230" s="235"/>
      <c r="N230" s="236"/>
      <c r="O230" s="92"/>
      <c r="P230" s="92"/>
      <c r="Q230" s="92"/>
      <c r="R230" s="92"/>
      <c r="S230" s="92"/>
      <c r="T230" s="93"/>
      <c r="U230" s="39"/>
      <c r="V230" s="39"/>
      <c r="W230" s="39"/>
      <c r="X230" s="39"/>
      <c r="Y230" s="39"/>
      <c r="Z230" s="39"/>
      <c r="AA230" s="39"/>
      <c r="AB230" s="39"/>
      <c r="AC230" s="39"/>
      <c r="AD230" s="39"/>
      <c r="AE230" s="39"/>
      <c r="AT230" s="18" t="s">
        <v>178</v>
      </c>
      <c r="AU230" s="18" t="s">
        <v>86</v>
      </c>
    </row>
    <row r="231" s="2" customFormat="1" ht="16.5" customHeight="1">
      <c r="A231" s="39"/>
      <c r="B231" s="40"/>
      <c r="C231" s="219" t="s">
        <v>389</v>
      </c>
      <c r="D231" s="219" t="s">
        <v>171</v>
      </c>
      <c r="E231" s="220" t="s">
        <v>3079</v>
      </c>
      <c r="F231" s="221" t="s">
        <v>3080</v>
      </c>
      <c r="G231" s="222" t="s">
        <v>2411</v>
      </c>
      <c r="H231" s="223">
        <v>18</v>
      </c>
      <c r="I231" s="224"/>
      <c r="J231" s="225">
        <f>ROUND(I231*H231,2)</f>
        <v>0</v>
      </c>
      <c r="K231" s="221" t="s">
        <v>1</v>
      </c>
      <c r="L231" s="45"/>
      <c r="M231" s="226" t="s">
        <v>1</v>
      </c>
      <c r="N231" s="227"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176</v>
      </c>
      <c r="AT231" s="230" t="s">
        <v>171</v>
      </c>
      <c r="AU231" s="230" t="s">
        <v>86</v>
      </c>
      <c r="AY231" s="18" t="s">
        <v>168</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176</v>
      </c>
      <c r="BM231" s="230" t="s">
        <v>630</v>
      </c>
    </row>
    <row r="232" s="2" customFormat="1">
      <c r="A232" s="39"/>
      <c r="B232" s="40"/>
      <c r="C232" s="41"/>
      <c r="D232" s="232" t="s">
        <v>178</v>
      </c>
      <c r="E232" s="41"/>
      <c r="F232" s="233" t="s">
        <v>3080</v>
      </c>
      <c r="G232" s="41"/>
      <c r="H232" s="41"/>
      <c r="I232" s="234"/>
      <c r="J232" s="41"/>
      <c r="K232" s="41"/>
      <c r="L232" s="45"/>
      <c r="M232" s="235"/>
      <c r="N232" s="236"/>
      <c r="O232" s="92"/>
      <c r="P232" s="92"/>
      <c r="Q232" s="92"/>
      <c r="R232" s="92"/>
      <c r="S232" s="92"/>
      <c r="T232" s="93"/>
      <c r="U232" s="39"/>
      <c r="V232" s="39"/>
      <c r="W232" s="39"/>
      <c r="X232" s="39"/>
      <c r="Y232" s="39"/>
      <c r="Z232" s="39"/>
      <c r="AA232" s="39"/>
      <c r="AB232" s="39"/>
      <c r="AC232" s="39"/>
      <c r="AD232" s="39"/>
      <c r="AE232" s="39"/>
      <c r="AT232" s="18" t="s">
        <v>178</v>
      </c>
      <c r="AU232" s="18" t="s">
        <v>86</v>
      </c>
    </row>
    <row r="233" s="2" customFormat="1" ht="16.5" customHeight="1">
      <c r="A233" s="39"/>
      <c r="B233" s="40"/>
      <c r="C233" s="219" t="s">
        <v>394</v>
      </c>
      <c r="D233" s="219" t="s">
        <v>171</v>
      </c>
      <c r="E233" s="220" t="s">
        <v>3102</v>
      </c>
      <c r="F233" s="221" t="s">
        <v>3103</v>
      </c>
      <c r="G233" s="222" t="s">
        <v>2411</v>
      </c>
      <c r="H233" s="223">
        <v>5</v>
      </c>
      <c r="I233" s="224"/>
      <c r="J233" s="225">
        <f>ROUND(I233*H233,2)</f>
        <v>0</v>
      </c>
      <c r="K233" s="221" t="s">
        <v>1</v>
      </c>
      <c r="L233" s="45"/>
      <c r="M233" s="226" t="s">
        <v>1</v>
      </c>
      <c r="N233" s="227" t="s">
        <v>41</v>
      </c>
      <c r="O233" s="92"/>
      <c r="P233" s="228">
        <f>O233*H233</f>
        <v>0</v>
      </c>
      <c r="Q233" s="228">
        <v>0</v>
      </c>
      <c r="R233" s="228">
        <f>Q233*H233</f>
        <v>0</v>
      </c>
      <c r="S233" s="228">
        <v>0</v>
      </c>
      <c r="T233" s="229">
        <f>S233*H233</f>
        <v>0</v>
      </c>
      <c r="U233" s="39"/>
      <c r="V233" s="39"/>
      <c r="W233" s="39"/>
      <c r="X233" s="39"/>
      <c r="Y233" s="39"/>
      <c r="Z233" s="39"/>
      <c r="AA233" s="39"/>
      <c r="AB233" s="39"/>
      <c r="AC233" s="39"/>
      <c r="AD233" s="39"/>
      <c r="AE233" s="39"/>
      <c r="AR233" s="230" t="s">
        <v>176</v>
      </c>
      <c r="AT233" s="230" t="s">
        <v>171</v>
      </c>
      <c r="AU233" s="230" t="s">
        <v>86</v>
      </c>
      <c r="AY233" s="18" t="s">
        <v>168</v>
      </c>
      <c r="BE233" s="231">
        <f>IF(N233="základní",J233,0)</f>
        <v>0</v>
      </c>
      <c r="BF233" s="231">
        <f>IF(N233="snížená",J233,0)</f>
        <v>0</v>
      </c>
      <c r="BG233" s="231">
        <f>IF(N233="zákl. přenesená",J233,0)</f>
        <v>0</v>
      </c>
      <c r="BH233" s="231">
        <f>IF(N233="sníž. přenesená",J233,0)</f>
        <v>0</v>
      </c>
      <c r="BI233" s="231">
        <f>IF(N233="nulová",J233,0)</f>
        <v>0</v>
      </c>
      <c r="BJ233" s="18" t="s">
        <v>84</v>
      </c>
      <c r="BK233" s="231">
        <f>ROUND(I233*H233,2)</f>
        <v>0</v>
      </c>
      <c r="BL233" s="18" t="s">
        <v>176</v>
      </c>
      <c r="BM233" s="230" t="s">
        <v>642</v>
      </c>
    </row>
    <row r="234" s="2" customFormat="1">
      <c r="A234" s="39"/>
      <c r="B234" s="40"/>
      <c r="C234" s="41"/>
      <c r="D234" s="232" t="s">
        <v>178</v>
      </c>
      <c r="E234" s="41"/>
      <c r="F234" s="233" t="s">
        <v>3103</v>
      </c>
      <c r="G234" s="41"/>
      <c r="H234" s="41"/>
      <c r="I234" s="234"/>
      <c r="J234" s="41"/>
      <c r="K234" s="41"/>
      <c r="L234" s="45"/>
      <c r="M234" s="235"/>
      <c r="N234" s="236"/>
      <c r="O234" s="92"/>
      <c r="P234" s="92"/>
      <c r="Q234" s="92"/>
      <c r="R234" s="92"/>
      <c r="S234" s="92"/>
      <c r="T234" s="93"/>
      <c r="U234" s="39"/>
      <c r="V234" s="39"/>
      <c r="W234" s="39"/>
      <c r="X234" s="39"/>
      <c r="Y234" s="39"/>
      <c r="Z234" s="39"/>
      <c r="AA234" s="39"/>
      <c r="AB234" s="39"/>
      <c r="AC234" s="39"/>
      <c r="AD234" s="39"/>
      <c r="AE234" s="39"/>
      <c r="AT234" s="18" t="s">
        <v>178</v>
      </c>
      <c r="AU234" s="18" t="s">
        <v>86</v>
      </c>
    </row>
    <row r="235" s="12" customFormat="1" ht="22.8" customHeight="1">
      <c r="A235" s="12"/>
      <c r="B235" s="203"/>
      <c r="C235" s="204"/>
      <c r="D235" s="205" t="s">
        <v>75</v>
      </c>
      <c r="E235" s="217" t="s">
        <v>2690</v>
      </c>
      <c r="F235" s="217" t="s">
        <v>3123</v>
      </c>
      <c r="G235" s="204"/>
      <c r="H235" s="204"/>
      <c r="I235" s="207"/>
      <c r="J235" s="218">
        <f>BK235</f>
        <v>0</v>
      </c>
      <c r="K235" s="204"/>
      <c r="L235" s="209"/>
      <c r="M235" s="210"/>
      <c r="N235" s="211"/>
      <c r="O235" s="211"/>
      <c r="P235" s="212">
        <f>SUM(P236:P275)</f>
        <v>0</v>
      </c>
      <c r="Q235" s="211"/>
      <c r="R235" s="212">
        <f>SUM(R236:R275)</f>
        <v>0</v>
      </c>
      <c r="S235" s="211"/>
      <c r="T235" s="213">
        <f>SUM(T236:T275)</f>
        <v>0</v>
      </c>
      <c r="U235" s="12"/>
      <c r="V235" s="12"/>
      <c r="W235" s="12"/>
      <c r="X235" s="12"/>
      <c r="Y235" s="12"/>
      <c r="Z235" s="12"/>
      <c r="AA235" s="12"/>
      <c r="AB235" s="12"/>
      <c r="AC235" s="12"/>
      <c r="AD235" s="12"/>
      <c r="AE235" s="12"/>
      <c r="AR235" s="214" t="s">
        <v>84</v>
      </c>
      <c r="AT235" s="215" t="s">
        <v>75</v>
      </c>
      <c r="AU235" s="215" t="s">
        <v>84</v>
      </c>
      <c r="AY235" s="214" t="s">
        <v>168</v>
      </c>
      <c r="BK235" s="216">
        <f>SUM(BK236:BK275)</f>
        <v>0</v>
      </c>
    </row>
    <row r="236" s="2" customFormat="1" ht="16.5" customHeight="1">
      <c r="A236" s="39"/>
      <c r="B236" s="40"/>
      <c r="C236" s="219" t="s">
        <v>399</v>
      </c>
      <c r="D236" s="219" t="s">
        <v>171</v>
      </c>
      <c r="E236" s="220" t="s">
        <v>3124</v>
      </c>
      <c r="F236" s="221" t="s">
        <v>3125</v>
      </c>
      <c r="G236" s="222" t="s">
        <v>2411</v>
      </c>
      <c r="H236" s="223">
        <v>1</v>
      </c>
      <c r="I236" s="224"/>
      <c r="J236" s="225">
        <f>ROUND(I236*H236,2)</f>
        <v>0</v>
      </c>
      <c r="K236" s="221" t="s">
        <v>1</v>
      </c>
      <c r="L236" s="45"/>
      <c r="M236" s="226" t="s">
        <v>1</v>
      </c>
      <c r="N236" s="227" t="s">
        <v>41</v>
      </c>
      <c r="O236" s="92"/>
      <c r="P236" s="228">
        <f>O236*H236</f>
        <v>0</v>
      </c>
      <c r="Q236" s="228">
        <v>0</v>
      </c>
      <c r="R236" s="228">
        <f>Q236*H236</f>
        <v>0</v>
      </c>
      <c r="S236" s="228">
        <v>0</v>
      </c>
      <c r="T236" s="229">
        <f>S236*H236</f>
        <v>0</v>
      </c>
      <c r="U236" s="39"/>
      <c r="V236" s="39"/>
      <c r="W236" s="39"/>
      <c r="X236" s="39"/>
      <c r="Y236" s="39"/>
      <c r="Z236" s="39"/>
      <c r="AA236" s="39"/>
      <c r="AB236" s="39"/>
      <c r="AC236" s="39"/>
      <c r="AD236" s="39"/>
      <c r="AE236" s="39"/>
      <c r="AR236" s="230" t="s">
        <v>176</v>
      </c>
      <c r="AT236" s="230" t="s">
        <v>171</v>
      </c>
      <c r="AU236" s="230" t="s">
        <v>86</v>
      </c>
      <c r="AY236" s="18" t="s">
        <v>168</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176</v>
      </c>
      <c r="BM236" s="230" t="s">
        <v>656</v>
      </c>
    </row>
    <row r="237" s="2" customFormat="1">
      <c r="A237" s="39"/>
      <c r="B237" s="40"/>
      <c r="C237" s="41"/>
      <c r="D237" s="232" t="s">
        <v>178</v>
      </c>
      <c r="E237" s="41"/>
      <c r="F237" s="233" t="s">
        <v>3125</v>
      </c>
      <c r="G237" s="41"/>
      <c r="H237" s="41"/>
      <c r="I237" s="234"/>
      <c r="J237" s="41"/>
      <c r="K237" s="41"/>
      <c r="L237" s="45"/>
      <c r="M237" s="235"/>
      <c r="N237" s="236"/>
      <c r="O237" s="92"/>
      <c r="P237" s="92"/>
      <c r="Q237" s="92"/>
      <c r="R237" s="92"/>
      <c r="S237" s="92"/>
      <c r="T237" s="93"/>
      <c r="U237" s="39"/>
      <c r="V237" s="39"/>
      <c r="W237" s="39"/>
      <c r="X237" s="39"/>
      <c r="Y237" s="39"/>
      <c r="Z237" s="39"/>
      <c r="AA237" s="39"/>
      <c r="AB237" s="39"/>
      <c r="AC237" s="39"/>
      <c r="AD237" s="39"/>
      <c r="AE237" s="39"/>
      <c r="AT237" s="18" t="s">
        <v>178</v>
      </c>
      <c r="AU237" s="18" t="s">
        <v>86</v>
      </c>
    </row>
    <row r="238" s="2" customFormat="1" ht="66.75" customHeight="1">
      <c r="A238" s="39"/>
      <c r="B238" s="40"/>
      <c r="C238" s="219" t="s">
        <v>415</v>
      </c>
      <c r="D238" s="219" t="s">
        <v>171</v>
      </c>
      <c r="E238" s="220" t="s">
        <v>3082</v>
      </c>
      <c r="F238" s="221" t="s">
        <v>3083</v>
      </c>
      <c r="G238" s="222" t="s">
        <v>2411</v>
      </c>
      <c r="H238" s="223">
        <v>1</v>
      </c>
      <c r="I238" s="224"/>
      <c r="J238" s="225">
        <f>ROUND(I238*H238,2)</f>
        <v>0</v>
      </c>
      <c r="K238" s="221" t="s">
        <v>1</v>
      </c>
      <c r="L238" s="45"/>
      <c r="M238" s="226" t="s">
        <v>1</v>
      </c>
      <c r="N238" s="227" t="s">
        <v>41</v>
      </c>
      <c r="O238" s="92"/>
      <c r="P238" s="228">
        <f>O238*H238</f>
        <v>0</v>
      </c>
      <c r="Q238" s="228">
        <v>0</v>
      </c>
      <c r="R238" s="228">
        <f>Q238*H238</f>
        <v>0</v>
      </c>
      <c r="S238" s="228">
        <v>0</v>
      </c>
      <c r="T238" s="229">
        <f>S238*H238</f>
        <v>0</v>
      </c>
      <c r="U238" s="39"/>
      <c r="V238" s="39"/>
      <c r="W238" s="39"/>
      <c r="X238" s="39"/>
      <c r="Y238" s="39"/>
      <c r="Z238" s="39"/>
      <c r="AA238" s="39"/>
      <c r="AB238" s="39"/>
      <c r="AC238" s="39"/>
      <c r="AD238" s="39"/>
      <c r="AE238" s="39"/>
      <c r="AR238" s="230" t="s">
        <v>176</v>
      </c>
      <c r="AT238" s="230" t="s">
        <v>171</v>
      </c>
      <c r="AU238" s="230" t="s">
        <v>86</v>
      </c>
      <c r="AY238" s="18" t="s">
        <v>168</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176</v>
      </c>
      <c r="BM238" s="230" t="s">
        <v>670</v>
      </c>
    </row>
    <row r="239" s="2" customFormat="1">
      <c r="A239" s="39"/>
      <c r="B239" s="40"/>
      <c r="C239" s="41"/>
      <c r="D239" s="232" t="s">
        <v>178</v>
      </c>
      <c r="E239" s="41"/>
      <c r="F239" s="233" t="s">
        <v>3083</v>
      </c>
      <c r="G239" s="41"/>
      <c r="H239" s="41"/>
      <c r="I239" s="234"/>
      <c r="J239" s="41"/>
      <c r="K239" s="41"/>
      <c r="L239" s="45"/>
      <c r="M239" s="235"/>
      <c r="N239" s="236"/>
      <c r="O239" s="92"/>
      <c r="P239" s="92"/>
      <c r="Q239" s="92"/>
      <c r="R239" s="92"/>
      <c r="S239" s="92"/>
      <c r="T239" s="93"/>
      <c r="U239" s="39"/>
      <c r="V239" s="39"/>
      <c r="W239" s="39"/>
      <c r="X239" s="39"/>
      <c r="Y239" s="39"/>
      <c r="Z239" s="39"/>
      <c r="AA239" s="39"/>
      <c r="AB239" s="39"/>
      <c r="AC239" s="39"/>
      <c r="AD239" s="39"/>
      <c r="AE239" s="39"/>
      <c r="AT239" s="18" t="s">
        <v>178</v>
      </c>
      <c r="AU239" s="18" t="s">
        <v>86</v>
      </c>
    </row>
    <row r="240" s="2" customFormat="1" ht="16.5" customHeight="1">
      <c r="A240" s="39"/>
      <c r="B240" s="40"/>
      <c r="C240" s="219" t="s">
        <v>440</v>
      </c>
      <c r="D240" s="219" t="s">
        <v>171</v>
      </c>
      <c r="E240" s="220" t="s">
        <v>3126</v>
      </c>
      <c r="F240" s="221" t="s">
        <v>3127</v>
      </c>
      <c r="G240" s="222" t="s">
        <v>2411</v>
      </c>
      <c r="H240" s="223">
        <v>1</v>
      </c>
      <c r="I240" s="224"/>
      <c r="J240" s="225">
        <f>ROUND(I240*H240,2)</f>
        <v>0</v>
      </c>
      <c r="K240" s="221" t="s">
        <v>1</v>
      </c>
      <c r="L240" s="45"/>
      <c r="M240" s="226" t="s">
        <v>1</v>
      </c>
      <c r="N240" s="227" t="s">
        <v>41</v>
      </c>
      <c r="O240" s="92"/>
      <c r="P240" s="228">
        <f>O240*H240</f>
        <v>0</v>
      </c>
      <c r="Q240" s="228">
        <v>0</v>
      </c>
      <c r="R240" s="228">
        <f>Q240*H240</f>
        <v>0</v>
      </c>
      <c r="S240" s="228">
        <v>0</v>
      </c>
      <c r="T240" s="229">
        <f>S240*H240</f>
        <v>0</v>
      </c>
      <c r="U240" s="39"/>
      <c r="V240" s="39"/>
      <c r="W240" s="39"/>
      <c r="X240" s="39"/>
      <c r="Y240" s="39"/>
      <c r="Z240" s="39"/>
      <c r="AA240" s="39"/>
      <c r="AB240" s="39"/>
      <c r="AC240" s="39"/>
      <c r="AD240" s="39"/>
      <c r="AE240" s="39"/>
      <c r="AR240" s="230" t="s">
        <v>176</v>
      </c>
      <c r="AT240" s="230" t="s">
        <v>171</v>
      </c>
      <c r="AU240" s="230" t="s">
        <v>86</v>
      </c>
      <c r="AY240" s="18" t="s">
        <v>168</v>
      </c>
      <c r="BE240" s="231">
        <f>IF(N240="základní",J240,0)</f>
        <v>0</v>
      </c>
      <c r="BF240" s="231">
        <f>IF(N240="snížená",J240,0)</f>
        <v>0</v>
      </c>
      <c r="BG240" s="231">
        <f>IF(N240="zákl. přenesená",J240,0)</f>
        <v>0</v>
      </c>
      <c r="BH240" s="231">
        <f>IF(N240="sníž. přenesená",J240,0)</f>
        <v>0</v>
      </c>
      <c r="BI240" s="231">
        <f>IF(N240="nulová",J240,0)</f>
        <v>0</v>
      </c>
      <c r="BJ240" s="18" t="s">
        <v>84</v>
      </c>
      <c r="BK240" s="231">
        <f>ROUND(I240*H240,2)</f>
        <v>0</v>
      </c>
      <c r="BL240" s="18" t="s">
        <v>176</v>
      </c>
      <c r="BM240" s="230" t="s">
        <v>682</v>
      </c>
    </row>
    <row r="241" s="2" customFormat="1">
      <c r="A241" s="39"/>
      <c r="B241" s="40"/>
      <c r="C241" s="41"/>
      <c r="D241" s="232" t="s">
        <v>178</v>
      </c>
      <c r="E241" s="41"/>
      <c r="F241" s="233" t="s">
        <v>3127</v>
      </c>
      <c r="G241" s="41"/>
      <c r="H241" s="41"/>
      <c r="I241" s="234"/>
      <c r="J241" s="41"/>
      <c r="K241" s="41"/>
      <c r="L241" s="45"/>
      <c r="M241" s="235"/>
      <c r="N241" s="236"/>
      <c r="O241" s="92"/>
      <c r="P241" s="92"/>
      <c r="Q241" s="92"/>
      <c r="R241" s="92"/>
      <c r="S241" s="92"/>
      <c r="T241" s="93"/>
      <c r="U241" s="39"/>
      <c r="V241" s="39"/>
      <c r="W241" s="39"/>
      <c r="X241" s="39"/>
      <c r="Y241" s="39"/>
      <c r="Z241" s="39"/>
      <c r="AA241" s="39"/>
      <c r="AB241" s="39"/>
      <c r="AC241" s="39"/>
      <c r="AD241" s="39"/>
      <c r="AE241" s="39"/>
      <c r="AT241" s="18" t="s">
        <v>178</v>
      </c>
      <c r="AU241" s="18" t="s">
        <v>86</v>
      </c>
    </row>
    <row r="242" s="2" customFormat="1" ht="16.5" customHeight="1">
      <c r="A242" s="39"/>
      <c r="B242" s="40"/>
      <c r="C242" s="219" t="s">
        <v>445</v>
      </c>
      <c r="D242" s="219" t="s">
        <v>171</v>
      </c>
      <c r="E242" s="220" t="s">
        <v>3128</v>
      </c>
      <c r="F242" s="221" t="s">
        <v>3129</v>
      </c>
      <c r="G242" s="222" t="s">
        <v>2411</v>
      </c>
      <c r="H242" s="223">
        <v>16</v>
      </c>
      <c r="I242" s="224"/>
      <c r="J242" s="225">
        <f>ROUND(I242*H242,2)</f>
        <v>0</v>
      </c>
      <c r="K242" s="221" t="s">
        <v>1</v>
      </c>
      <c r="L242" s="45"/>
      <c r="M242" s="226" t="s">
        <v>1</v>
      </c>
      <c r="N242" s="227" t="s">
        <v>41</v>
      </c>
      <c r="O242" s="92"/>
      <c r="P242" s="228">
        <f>O242*H242</f>
        <v>0</v>
      </c>
      <c r="Q242" s="228">
        <v>0</v>
      </c>
      <c r="R242" s="228">
        <f>Q242*H242</f>
        <v>0</v>
      </c>
      <c r="S242" s="228">
        <v>0</v>
      </c>
      <c r="T242" s="229">
        <f>S242*H242</f>
        <v>0</v>
      </c>
      <c r="U242" s="39"/>
      <c r="V242" s="39"/>
      <c r="W242" s="39"/>
      <c r="X242" s="39"/>
      <c r="Y242" s="39"/>
      <c r="Z242" s="39"/>
      <c r="AA242" s="39"/>
      <c r="AB242" s="39"/>
      <c r="AC242" s="39"/>
      <c r="AD242" s="39"/>
      <c r="AE242" s="39"/>
      <c r="AR242" s="230" t="s">
        <v>176</v>
      </c>
      <c r="AT242" s="230" t="s">
        <v>171</v>
      </c>
      <c r="AU242" s="230" t="s">
        <v>86</v>
      </c>
      <c r="AY242" s="18" t="s">
        <v>168</v>
      </c>
      <c r="BE242" s="231">
        <f>IF(N242="základní",J242,0)</f>
        <v>0</v>
      </c>
      <c r="BF242" s="231">
        <f>IF(N242="snížená",J242,0)</f>
        <v>0</v>
      </c>
      <c r="BG242" s="231">
        <f>IF(N242="zákl. přenesená",J242,0)</f>
        <v>0</v>
      </c>
      <c r="BH242" s="231">
        <f>IF(N242="sníž. přenesená",J242,0)</f>
        <v>0</v>
      </c>
      <c r="BI242" s="231">
        <f>IF(N242="nulová",J242,0)</f>
        <v>0</v>
      </c>
      <c r="BJ242" s="18" t="s">
        <v>84</v>
      </c>
      <c r="BK242" s="231">
        <f>ROUND(I242*H242,2)</f>
        <v>0</v>
      </c>
      <c r="BL242" s="18" t="s">
        <v>176</v>
      </c>
      <c r="BM242" s="230" t="s">
        <v>695</v>
      </c>
    </row>
    <row r="243" s="2" customFormat="1">
      <c r="A243" s="39"/>
      <c r="B243" s="40"/>
      <c r="C243" s="41"/>
      <c r="D243" s="232" t="s">
        <v>178</v>
      </c>
      <c r="E243" s="41"/>
      <c r="F243" s="233" t="s">
        <v>3129</v>
      </c>
      <c r="G243" s="41"/>
      <c r="H243" s="41"/>
      <c r="I243" s="234"/>
      <c r="J243" s="41"/>
      <c r="K243" s="41"/>
      <c r="L243" s="45"/>
      <c r="M243" s="235"/>
      <c r="N243" s="236"/>
      <c r="O243" s="92"/>
      <c r="P243" s="92"/>
      <c r="Q243" s="92"/>
      <c r="R243" s="92"/>
      <c r="S243" s="92"/>
      <c r="T243" s="93"/>
      <c r="U243" s="39"/>
      <c r="V243" s="39"/>
      <c r="W243" s="39"/>
      <c r="X243" s="39"/>
      <c r="Y243" s="39"/>
      <c r="Z243" s="39"/>
      <c r="AA243" s="39"/>
      <c r="AB243" s="39"/>
      <c r="AC243" s="39"/>
      <c r="AD243" s="39"/>
      <c r="AE243" s="39"/>
      <c r="AT243" s="18" t="s">
        <v>178</v>
      </c>
      <c r="AU243" s="18" t="s">
        <v>86</v>
      </c>
    </row>
    <row r="244" s="2" customFormat="1" ht="16.5" customHeight="1">
      <c r="A244" s="39"/>
      <c r="B244" s="40"/>
      <c r="C244" s="219" t="s">
        <v>452</v>
      </c>
      <c r="D244" s="219" t="s">
        <v>171</v>
      </c>
      <c r="E244" s="220" t="s">
        <v>3130</v>
      </c>
      <c r="F244" s="221" t="s">
        <v>3131</v>
      </c>
      <c r="G244" s="222" t="s">
        <v>2411</v>
      </c>
      <c r="H244" s="223">
        <v>7</v>
      </c>
      <c r="I244" s="224"/>
      <c r="J244" s="225">
        <f>ROUND(I244*H244,2)</f>
        <v>0</v>
      </c>
      <c r="K244" s="221" t="s">
        <v>1</v>
      </c>
      <c r="L244" s="45"/>
      <c r="M244" s="226" t="s">
        <v>1</v>
      </c>
      <c r="N244" s="227" t="s">
        <v>41</v>
      </c>
      <c r="O244" s="92"/>
      <c r="P244" s="228">
        <f>O244*H244</f>
        <v>0</v>
      </c>
      <c r="Q244" s="228">
        <v>0</v>
      </c>
      <c r="R244" s="228">
        <f>Q244*H244</f>
        <v>0</v>
      </c>
      <c r="S244" s="228">
        <v>0</v>
      </c>
      <c r="T244" s="229">
        <f>S244*H244</f>
        <v>0</v>
      </c>
      <c r="U244" s="39"/>
      <c r="V244" s="39"/>
      <c r="W244" s="39"/>
      <c r="X244" s="39"/>
      <c r="Y244" s="39"/>
      <c r="Z244" s="39"/>
      <c r="AA244" s="39"/>
      <c r="AB244" s="39"/>
      <c r="AC244" s="39"/>
      <c r="AD244" s="39"/>
      <c r="AE244" s="39"/>
      <c r="AR244" s="230" t="s">
        <v>176</v>
      </c>
      <c r="AT244" s="230" t="s">
        <v>171</v>
      </c>
      <c r="AU244" s="230" t="s">
        <v>86</v>
      </c>
      <c r="AY244" s="18" t="s">
        <v>168</v>
      </c>
      <c r="BE244" s="231">
        <f>IF(N244="základní",J244,0)</f>
        <v>0</v>
      </c>
      <c r="BF244" s="231">
        <f>IF(N244="snížená",J244,0)</f>
        <v>0</v>
      </c>
      <c r="BG244" s="231">
        <f>IF(N244="zákl. přenesená",J244,0)</f>
        <v>0</v>
      </c>
      <c r="BH244" s="231">
        <f>IF(N244="sníž. přenesená",J244,0)</f>
        <v>0</v>
      </c>
      <c r="BI244" s="231">
        <f>IF(N244="nulová",J244,0)</f>
        <v>0</v>
      </c>
      <c r="BJ244" s="18" t="s">
        <v>84</v>
      </c>
      <c r="BK244" s="231">
        <f>ROUND(I244*H244,2)</f>
        <v>0</v>
      </c>
      <c r="BL244" s="18" t="s">
        <v>176</v>
      </c>
      <c r="BM244" s="230" t="s">
        <v>707</v>
      </c>
    </row>
    <row r="245" s="2" customFormat="1">
      <c r="A245" s="39"/>
      <c r="B245" s="40"/>
      <c r="C245" s="41"/>
      <c r="D245" s="232" t="s">
        <v>178</v>
      </c>
      <c r="E245" s="41"/>
      <c r="F245" s="233" t="s">
        <v>3131</v>
      </c>
      <c r="G245" s="41"/>
      <c r="H245" s="41"/>
      <c r="I245" s="234"/>
      <c r="J245" s="41"/>
      <c r="K245" s="41"/>
      <c r="L245" s="45"/>
      <c r="M245" s="235"/>
      <c r="N245" s="236"/>
      <c r="O245" s="92"/>
      <c r="P245" s="92"/>
      <c r="Q245" s="92"/>
      <c r="R245" s="92"/>
      <c r="S245" s="92"/>
      <c r="T245" s="93"/>
      <c r="U245" s="39"/>
      <c r="V245" s="39"/>
      <c r="W245" s="39"/>
      <c r="X245" s="39"/>
      <c r="Y245" s="39"/>
      <c r="Z245" s="39"/>
      <c r="AA245" s="39"/>
      <c r="AB245" s="39"/>
      <c r="AC245" s="39"/>
      <c r="AD245" s="39"/>
      <c r="AE245" s="39"/>
      <c r="AT245" s="18" t="s">
        <v>178</v>
      </c>
      <c r="AU245" s="18" t="s">
        <v>86</v>
      </c>
    </row>
    <row r="246" s="2" customFormat="1" ht="24.15" customHeight="1">
      <c r="A246" s="39"/>
      <c r="B246" s="40"/>
      <c r="C246" s="219" t="s">
        <v>458</v>
      </c>
      <c r="D246" s="219" t="s">
        <v>171</v>
      </c>
      <c r="E246" s="220" t="s">
        <v>3132</v>
      </c>
      <c r="F246" s="221" t="s">
        <v>3133</v>
      </c>
      <c r="G246" s="222" t="s">
        <v>2411</v>
      </c>
      <c r="H246" s="223">
        <v>13</v>
      </c>
      <c r="I246" s="224"/>
      <c r="J246" s="225">
        <f>ROUND(I246*H246,2)</f>
        <v>0</v>
      </c>
      <c r="K246" s="221" t="s">
        <v>1</v>
      </c>
      <c r="L246" s="45"/>
      <c r="M246" s="226" t="s">
        <v>1</v>
      </c>
      <c r="N246" s="227"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176</v>
      </c>
      <c r="AT246" s="230" t="s">
        <v>171</v>
      </c>
      <c r="AU246" s="230" t="s">
        <v>86</v>
      </c>
      <c r="AY246" s="18" t="s">
        <v>168</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176</v>
      </c>
      <c r="BM246" s="230" t="s">
        <v>715</v>
      </c>
    </row>
    <row r="247" s="2" customFormat="1">
      <c r="A247" s="39"/>
      <c r="B247" s="40"/>
      <c r="C247" s="41"/>
      <c r="D247" s="232" t="s">
        <v>178</v>
      </c>
      <c r="E247" s="41"/>
      <c r="F247" s="233" t="s">
        <v>3133</v>
      </c>
      <c r="G247" s="41"/>
      <c r="H247" s="41"/>
      <c r="I247" s="234"/>
      <c r="J247" s="41"/>
      <c r="K247" s="41"/>
      <c r="L247" s="45"/>
      <c r="M247" s="235"/>
      <c r="N247" s="236"/>
      <c r="O247" s="92"/>
      <c r="P247" s="92"/>
      <c r="Q247" s="92"/>
      <c r="R247" s="92"/>
      <c r="S247" s="92"/>
      <c r="T247" s="93"/>
      <c r="U247" s="39"/>
      <c r="V247" s="39"/>
      <c r="W247" s="39"/>
      <c r="X247" s="39"/>
      <c r="Y247" s="39"/>
      <c r="Z247" s="39"/>
      <c r="AA247" s="39"/>
      <c r="AB247" s="39"/>
      <c r="AC247" s="39"/>
      <c r="AD247" s="39"/>
      <c r="AE247" s="39"/>
      <c r="AT247" s="18" t="s">
        <v>178</v>
      </c>
      <c r="AU247" s="18" t="s">
        <v>86</v>
      </c>
    </row>
    <row r="248" s="2" customFormat="1" ht="16.5" customHeight="1">
      <c r="A248" s="39"/>
      <c r="B248" s="40"/>
      <c r="C248" s="219" t="s">
        <v>465</v>
      </c>
      <c r="D248" s="219" t="s">
        <v>171</v>
      </c>
      <c r="E248" s="220" t="s">
        <v>3134</v>
      </c>
      <c r="F248" s="221" t="s">
        <v>3135</v>
      </c>
      <c r="G248" s="222" t="s">
        <v>2411</v>
      </c>
      <c r="H248" s="223">
        <v>1</v>
      </c>
      <c r="I248" s="224"/>
      <c r="J248" s="225">
        <f>ROUND(I248*H248,2)</f>
        <v>0</v>
      </c>
      <c r="K248" s="221" t="s">
        <v>1</v>
      </c>
      <c r="L248" s="45"/>
      <c r="M248" s="226" t="s">
        <v>1</v>
      </c>
      <c r="N248" s="227" t="s">
        <v>41</v>
      </c>
      <c r="O248" s="92"/>
      <c r="P248" s="228">
        <f>O248*H248</f>
        <v>0</v>
      </c>
      <c r="Q248" s="228">
        <v>0</v>
      </c>
      <c r="R248" s="228">
        <f>Q248*H248</f>
        <v>0</v>
      </c>
      <c r="S248" s="228">
        <v>0</v>
      </c>
      <c r="T248" s="229">
        <f>S248*H248</f>
        <v>0</v>
      </c>
      <c r="U248" s="39"/>
      <c r="V248" s="39"/>
      <c r="W248" s="39"/>
      <c r="X248" s="39"/>
      <c r="Y248" s="39"/>
      <c r="Z248" s="39"/>
      <c r="AA248" s="39"/>
      <c r="AB248" s="39"/>
      <c r="AC248" s="39"/>
      <c r="AD248" s="39"/>
      <c r="AE248" s="39"/>
      <c r="AR248" s="230" t="s">
        <v>176</v>
      </c>
      <c r="AT248" s="230" t="s">
        <v>171</v>
      </c>
      <c r="AU248" s="230" t="s">
        <v>86</v>
      </c>
      <c r="AY248" s="18" t="s">
        <v>168</v>
      </c>
      <c r="BE248" s="231">
        <f>IF(N248="základní",J248,0)</f>
        <v>0</v>
      </c>
      <c r="BF248" s="231">
        <f>IF(N248="snížená",J248,0)</f>
        <v>0</v>
      </c>
      <c r="BG248" s="231">
        <f>IF(N248="zákl. přenesená",J248,0)</f>
        <v>0</v>
      </c>
      <c r="BH248" s="231">
        <f>IF(N248="sníž. přenesená",J248,0)</f>
        <v>0</v>
      </c>
      <c r="BI248" s="231">
        <f>IF(N248="nulová",J248,0)</f>
        <v>0</v>
      </c>
      <c r="BJ248" s="18" t="s">
        <v>84</v>
      </c>
      <c r="BK248" s="231">
        <f>ROUND(I248*H248,2)</f>
        <v>0</v>
      </c>
      <c r="BL248" s="18" t="s">
        <v>176</v>
      </c>
      <c r="BM248" s="230" t="s">
        <v>725</v>
      </c>
    </row>
    <row r="249" s="2" customFormat="1">
      <c r="A249" s="39"/>
      <c r="B249" s="40"/>
      <c r="C249" s="41"/>
      <c r="D249" s="232" t="s">
        <v>178</v>
      </c>
      <c r="E249" s="41"/>
      <c r="F249" s="233" t="s">
        <v>3135</v>
      </c>
      <c r="G249" s="41"/>
      <c r="H249" s="41"/>
      <c r="I249" s="234"/>
      <c r="J249" s="41"/>
      <c r="K249" s="41"/>
      <c r="L249" s="45"/>
      <c r="M249" s="235"/>
      <c r="N249" s="236"/>
      <c r="O249" s="92"/>
      <c r="P249" s="92"/>
      <c r="Q249" s="92"/>
      <c r="R249" s="92"/>
      <c r="S249" s="92"/>
      <c r="T249" s="93"/>
      <c r="U249" s="39"/>
      <c r="V249" s="39"/>
      <c r="W249" s="39"/>
      <c r="X249" s="39"/>
      <c r="Y249" s="39"/>
      <c r="Z249" s="39"/>
      <c r="AA249" s="39"/>
      <c r="AB249" s="39"/>
      <c r="AC249" s="39"/>
      <c r="AD249" s="39"/>
      <c r="AE249" s="39"/>
      <c r="AT249" s="18" t="s">
        <v>178</v>
      </c>
      <c r="AU249" s="18" t="s">
        <v>86</v>
      </c>
    </row>
    <row r="250" s="2" customFormat="1" ht="16.5" customHeight="1">
      <c r="A250" s="39"/>
      <c r="B250" s="40"/>
      <c r="C250" s="219" t="s">
        <v>470</v>
      </c>
      <c r="D250" s="219" t="s">
        <v>171</v>
      </c>
      <c r="E250" s="220" t="s">
        <v>3079</v>
      </c>
      <c r="F250" s="221" t="s">
        <v>3080</v>
      </c>
      <c r="G250" s="222" t="s">
        <v>2411</v>
      </c>
      <c r="H250" s="223">
        <v>70</v>
      </c>
      <c r="I250" s="224"/>
      <c r="J250" s="225">
        <f>ROUND(I250*H250,2)</f>
        <v>0</v>
      </c>
      <c r="K250" s="221" t="s">
        <v>1</v>
      </c>
      <c r="L250" s="45"/>
      <c r="M250" s="226" t="s">
        <v>1</v>
      </c>
      <c r="N250" s="227" t="s">
        <v>41</v>
      </c>
      <c r="O250" s="92"/>
      <c r="P250" s="228">
        <f>O250*H250</f>
        <v>0</v>
      </c>
      <c r="Q250" s="228">
        <v>0</v>
      </c>
      <c r="R250" s="228">
        <f>Q250*H250</f>
        <v>0</v>
      </c>
      <c r="S250" s="228">
        <v>0</v>
      </c>
      <c r="T250" s="229">
        <f>S250*H250</f>
        <v>0</v>
      </c>
      <c r="U250" s="39"/>
      <c r="V250" s="39"/>
      <c r="W250" s="39"/>
      <c r="X250" s="39"/>
      <c r="Y250" s="39"/>
      <c r="Z250" s="39"/>
      <c r="AA250" s="39"/>
      <c r="AB250" s="39"/>
      <c r="AC250" s="39"/>
      <c r="AD250" s="39"/>
      <c r="AE250" s="39"/>
      <c r="AR250" s="230" t="s">
        <v>176</v>
      </c>
      <c r="AT250" s="230" t="s">
        <v>171</v>
      </c>
      <c r="AU250" s="230" t="s">
        <v>86</v>
      </c>
      <c r="AY250" s="18" t="s">
        <v>168</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176</v>
      </c>
      <c r="BM250" s="230" t="s">
        <v>736</v>
      </c>
    </row>
    <row r="251" s="2" customFormat="1">
      <c r="A251" s="39"/>
      <c r="B251" s="40"/>
      <c r="C251" s="41"/>
      <c r="D251" s="232" t="s">
        <v>178</v>
      </c>
      <c r="E251" s="41"/>
      <c r="F251" s="233" t="s">
        <v>3080</v>
      </c>
      <c r="G251" s="41"/>
      <c r="H251" s="41"/>
      <c r="I251" s="234"/>
      <c r="J251" s="41"/>
      <c r="K251" s="41"/>
      <c r="L251" s="45"/>
      <c r="M251" s="235"/>
      <c r="N251" s="236"/>
      <c r="O251" s="92"/>
      <c r="P251" s="92"/>
      <c r="Q251" s="92"/>
      <c r="R251" s="92"/>
      <c r="S251" s="92"/>
      <c r="T251" s="93"/>
      <c r="U251" s="39"/>
      <c r="V251" s="39"/>
      <c r="W251" s="39"/>
      <c r="X251" s="39"/>
      <c r="Y251" s="39"/>
      <c r="Z251" s="39"/>
      <c r="AA251" s="39"/>
      <c r="AB251" s="39"/>
      <c r="AC251" s="39"/>
      <c r="AD251" s="39"/>
      <c r="AE251" s="39"/>
      <c r="AT251" s="18" t="s">
        <v>178</v>
      </c>
      <c r="AU251" s="18" t="s">
        <v>86</v>
      </c>
    </row>
    <row r="252" s="2" customFormat="1" ht="16.5" customHeight="1">
      <c r="A252" s="39"/>
      <c r="B252" s="40"/>
      <c r="C252" s="219" t="s">
        <v>475</v>
      </c>
      <c r="D252" s="219" t="s">
        <v>171</v>
      </c>
      <c r="E252" s="220" t="s">
        <v>3100</v>
      </c>
      <c r="F252" s="221" t="s">
        <v>3101</v>
      </c>
      <c r="G252" s="222" t="s">
        <v>2411</v>
      </c>
      <c r="H252" s="223">
        <v>3</v>
      </c>
      <c r="I252" s="224"/>
      <c r="J252" s="225">
        <f>ROUND(I252*H252,2)</f>
        <v>0</v>
      </c>
      <c r="K252" s="221" t="s">
        <v>1</v>
      </c>
      <c r="L252" s="45"/>
      <c r="M252" s="226" t="s">
        <v>1</v>
      </c>
      <c r="N252" s="227" t="s">
        <v>41</v>
      </c>
      <c r="O252" s="92"/>
      <c r="P252" s="228">
        <f>O252*H252</f>
        <v>0</v>
      </c>
      <c r="Q252" s="228">
        <v>0</v>
      </c>
      <c r="R252" s="228">
        <f>Q252*H252</f>
        <v>0</v>
      </c>
      <c r="S252" s="228">
        <v>0</v>
      </c>
      <c r="T252" s="229">
        <f>S252*H252</f>
        <v>0</v>
      </c>
      <c r="U252" s="39"/>
      <c r="V252" s="39"/>
      <c r="W252" s="39"/>
      <c r="X252" s="39"/>
      <c r="Y252" s="39"/>
      <c r="Z252" s="39"/>
      <c r="AA252" s="39"/>
      <c r="AB252" s="39"/>
      <c r="AC252" s="39"/>
      <c r="AD252" s="39"/>
      <c r="AE252" s="39"/>
      <c r="AR252" s="230" t="s">
        <v>176</v>
      </c>
      <c r="AT252" s="230" t="s">
        <v>171</v>
      </c>
      <c r="AU252" s="230" t="s">
        <v>86</v>
      </c>
      <c r="AY252" s="18" t="s">
        <v>168</v>
      </c>
      <c r="BE252" s="231">
        <f>IF(N252="základní",J252,0)</f>
        <v>0</v>
      </c>
      <c r="BF252" s="231">
        <f>IF(N252="snížená",J252,0)</f>
        <v>0</v>
      </c>
      <c r="BG252" s="231">
        <f>IF(N252="zákl. přenesená",J252,0)</f>
        <v>0</v>
      </c>
      <c r="BH252" s="231">
        <f>IF(N252="sníž. přenesená",J252,0)</f>
        <v>0</v>
      </c>
      <c r="BI252" s="231">
        <f>IF(N252="nulová",J252,0)</f>
        <v>0</v>
      </c>
      <c r="BJ252" s="18" t="s">
        <v>84</v>
      </c>
      <c r="BK252" s="231">
        <f>ROUND(I252*H252,2)</f>
        <v>0</v>
      </c>
      <c r="BL252" s="18" t="s">
        <v>176</v>
      </c>
      <c r="BM252" s="230" t="s">
        <v>751</v>
      </c>
    </row>
    <row r="253" s="2" customFormat="1">
      <c r="A253" s="39"/>
      <c r="B253" s="40"/>
      <c r="C253" s="41"/>
      <c r="D253" s="232" t="s">
        <v>178</v>
      </c>
      <c r="E253" s="41"/>
      <c r="F253" s="233" t="s">
        <v>3101</v>
      </c>
      <c r="G253" s="41"/>
      <c r="H253" s="41"/>
      <c r="I253" s="234"/>
      <c r="J253" s="41"/>
      <c r="K253" s="41"/>
      <c r="L253" s="45"/>
      <c r="M253" s="235"/>
      <c r="N253" s="236"/>
      <c r="O253" s="92"/>
      <c r="P253" s="92"/>
      <c r="Q253" s="92"/>
      <c r="R253" s="92"/>
      <c r="S253" s="92"/>
      <c r="T253" s="93"/>
      <c r="U253" s="39"/>
      <c r="V253" s="39"/>
      <c r="W253" s="39"/>
      <c r="X253" s="39"/>
      <c r="Y253" s="39"/>
      <c r="Z253" s="39"/>
      <c r="AA253" s="39"/>
      <c r="AB253" s="39"/>
      <c r="AC253" s="39"/>
      <c r="AD253" s="39"/>
      <c r="AE253" s="39"/>
      <c r="AT253" s="18" t="s">
        <v>178</v>
      </c>
      <c r="AU253" s="18" t="s">
        <v>86</v>
      </c>
    </row>
    <row r="254" s="2" customFormat="1" ht="16.5" customHeight="1">
      <c r="A254" s="39"/>
      <c r="B254" s="40"/>
      <c r="C254" s="219" t="s">
        <v>481</v>
      </c>
      <c r="D254" s="219" t="s">
        <v>171</v>
      </c>
      <c r="E254" s="220" t="s">
        <v>3136</v>
      </c>
      <c r="F254" s="221" t="s">
        <v>3137</v>
      </c>
      <c r="G254" s="222" t="s">
        <v>2411</v>
      </c>
      <c r="H254" s="223">
        <v>5</v>
      </c>
      <c r="I254" s="224"/>
      <c r="J254" s="225">
        <f>ROUND(I254*H254,2)</f>
        <v>0</v>
      </c>
      <c r="K254" s="221" t="s">
        <v>1</v>
      </c>
      <c r="L254" s="45"/>
      <c r="M254" s="226" t="s">
        <v>1</v>
      </c>
      <c r="N254" s="227" t="s">
        <v>41</v>
      </c>
      <c r="O254" s="92"/>
      <c r="P254" s="228">
        <f>O254*H254</f>
        <v>0</v>
      </c>
      <c r="Q254" s="228">
        <v>0</v>
      </c>
      <c r="R254" s="228">
        <f>Q254*H254</f>
        <v>0</v>
      </c>
      <c r="S254" s="228">
        <v>0</v>
      </c>
      <c r="T254" s="229">
        <f>S254*H254</f>
        <v>0</v>
      </c>
      <c r="U254" s="39"/>
      <c r="V254" s="39"/>
      <c r="W254" s="39"/>
      <c r="X254" s="39"/>
      <c r="Y254" s="39"/>
      <c r="Z254" s="39"/>
      <c r="AA254" s="39"/>
      <c r="AB254" s="39"/>
      <c r="AC254" s="39"/>
      <c r="AD254" s="39"/>
      <c r="AE254" s="39"/>
      <c r="AR254" s="230" t="s">
        <v>176</v>
      </c>
      <c r="AT254" s="230" t="s">
        <v>171</v>
      </c>
      <c r="AU254" s="230" t="s">
        <v>86</v>
      </c>
      <c r="AY254" s="18" t="s">
        <v>168</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176</v>
      </c>
      <c r="BM254" s="230" t="s">
        <v>762</v>
      </c>
    </row>
    <row r="255" s="2" customFormat="1">
      <c r="A255" s="39"/>
      <c r="B255" s="40"/>
      <c r="C255" s="41"/>
      <c r="D255" s="232" t="s">
        <v>178</v>
      </c>
      <c r="E255" s="41"/>
      <c r="F255" s="233" t="s">
        <v>3137</v>
      </c>
      <c r="G255" s="41"/>
      <c r="H255" s="41"/>
      <c r="I255" s="234"/>
      <c r="J255" s="41"/>
      <c r="K255" s="41"/>
      <c r="L255" s="45"/>
      <c r="M255" s="235"/>
      <c r="N255" s="236"/>
      <c r="O255" s="92"/>
      <c r="P255" s="92"/>
      <c r="Q255" s="92"/>
      <c r="R255" s="92"/>
      <c r="S255" s="92"/>
      <c r="T255" s="93"/>
      <c r="U255" s="39"/>
      <c r="V255" s="39"/>
      <c r="W255" s="39"/>
      <c r="X255" s="39"/>
      <c r="Y255" s="39"/>
      <c r="Z255" s="39"/>
      <c r="AA255" s="39"/>
      <c r="AB255" s="39"/>
      <c r="AC255" s="39"/>
      <c r="AD255" s="39"/>
      <c r="AE255" s="39"/>
      <c r="AT255" s="18" t="s">
        <v>178</v>
      </c>
      <c r="AU255" s="18" t="s">
        <v>86</v>
      </c>
    </row>
    <row r="256" s="2" customFormat="1" ht="16.5" customHeight="1">
      <c r="A256" s="39"/>
      <c r="B256" s="40"/>
      <c r="C256" s="219" t="s">
        <v>486</v>
      </c>
      <c r="D256" s="219" t="s">
        <v>171</v>
      </c>
      <c r="E256" s="220" t="s">
        <v>3115</v>
      </c>
      <c r="F256" s="221" t="s">
        <v>3116</v>
      </c>
      <c r="G256" s="222" t="s">
        <v>2411</v>
      </c>
      <c r="H256" s="223">
        <v>1</v>
      </c>
      <c r="I256" s="224"/>
      <c r="J256" s="225">
        <f>ROUND(I256*H256,2)</f>
        <v>0</v>
      </c>
      <c r="K256" s="221" t="s">
        <v>1</v>
      </c>
      <c r="L256" s="45"/>
      <c r="M256" s="226" t="s">
        <v>1</v>
      </c>
      <c r="N256" s="227" t="s">
        <v>41</v>
      </c>
      <c r="O256" s="92"/>
      <c r="P256" s="228">
        <f>O256*H256</f>
        <v>0</v>
      </c>
      <c r="Q256" s="228">
        <v>0</v>
      </c>
      <c r="R256" s="228">
        <f>Q256*H256</f>
        <v>0</v>
      </c>
      <c r="S256" s="228">
        <v>0</v>
      </c>
      <c r="T256" s="229">
        <f>S256*H256</f>
        <v>0</v>
      </c>
      <c r="U256" s="39"/>
      <c r="V256" s="39"/>
      <c r="W256" s="39"/>
      <c r="X256" s="39"/>
      <c r="Y256" s="39"/>
      <c r="Z256" s="39"/>
      <c r="AA256" s="39"/>
      <c r="AB256" s="39"/>
      <c r="AC256" s="39"/>
      <c r="AD256" s="39"/>
      <c r="AE256" s="39"/>
      <c r="AR256" s="230" t="s">
        <v>176</v>
      </c>
      <c r="AT256" s="230" t="s">
        <v>171</v>
      </c>
      <c r="AU256" s="230" t="s">
        <v>86</v>
      </c>
      <c r="AY256" s="18" t="s">
        <v>168</v>
      </c>
      <c r="BE256" s="231">
        <f>IF(N256="základní",J256,0)</f>
        <v>0</v>
      </c>
      <c r="BF256" s="231">
        <f>IF(N256="snížená",J256,0)</f>
        <v>0</v>
      </c>
      <c r="BG256" s="231">
        <f>IF(N256="zákl. přenesená",J256,0)</f>
        <v>0</v>
      </c>
      <c r="BH256" s="231">
        <f>IF(N256="sníž. přenesená",J256,0)</f>
        <v>0</v>
      </c>
      <c r="BI256" s="231">
        <f>IF(N256="nulová",J256,0)</f>
        <v>0</v>
      </c>
      <c r="BJ256" s="18" t="s">
        <v>84</v>
      </c>
      <c r="BK256" s="231">
        <f>ROUND(I256*H256,2)</f>
        <v>0</v>
      </c>
      <c r="BL256" s="18" t="s">
        <v>176</v>
      </c>
      <c r="BM256" s="230" t="s">
        <v>773</v>
      </c>
    </row>
    <row r="257" s="2" customFormat="1">
      <c r="A257" s="39"/>
      <c r="B257" s="40"/>
      <c r="C257" s="41"/>
      <c r="D257" s="232" t="s">
        <v>178</v>
      </c>
      <c r="E257" s="41"/>
      <c r="F257" s="233" t="s">
        <v>3116</v>
      </c>
      <c r="G257" s="41"/>
      <c r="H257" s="41"/>
      <c r="I257" s="234"/>
      <c r="J257" s="41"/>
      <c r="K257" s="41"/>
      <c r="L257" s="45"/>
      <c r="M257" s="235"/>
      <c r="N257" s="236"/>
      <c r="O257" s="92"/>
      <c r="P257" s="92"/>
      <c r="Q257" s="92"/>
      <c r="R257" s="92"/>
      <c r="S257" s="92"/>
      <c r="T257" s="93"/>
      <c r="U257" s="39"/>
      <c r="V257" s="39"/>
      <c r="W257" s="39"/>
      <c r="X257" s="39"/>
      <c r="Y257" s="39"/>
      <c r="Z257" s="39"/>
      <c r="AA257" s="39"/>
      <c r="AB257" s="39"/>
      <c r="AC257" s="39"/>
      <c r="AD257" s="39"/>
      <c r="AE257" s="39"/>
      <c r="AT257" s="18" t="s">
        <v>178</v>
      </c>
      <c r="AU257" s="18" t="s">
        <v>86</v>
      </c>
    </row>
    <row r="258" s="2" customFormat="1" ht="16.5" customHeight="1">
      <c r="A258" s="39"/>
      <c r="B258" s="40"/>
      <c r="C258" s="219" t="s">
        <v>491</v>
      </c>
      <c r="D258" s="219" t="s">
        <v>171</v>
      </c>
      <c r="E258" s="220" t="s">
        <v>3138</v>
      </c>
      <c r="F258" s="221" t="s">
        <v>3139</v>
      </c>
      <c r="G258" s="222" t="s">
        <v>2411</v>
      </c>
      <c r="H258" s="223">
        <v>1</v>
      </c>
      <c r="I258" s="224"/>
      <c r="J258" s="225">
        <f>ROUND(I258*H258,2)</f>
        <v>0</v>
      </c>
      <c r="K258" s="221" t="s">
        <v>1</v>
      </c>
      <c r="L258" s="45"/>
      <c r="M258" s="226" t="s">
        <v>1</v>
      </c>
      <c r="N258" s="227" t="s">
        <v>41</v>
      </c>
      <c r="O258" s="92"/>
      <c r="P258" s="228">
        <f>O258*H258</f>
        <v>0</v>
      </c>
      <c r="Q258" s="228">
        <v>0</v>
      </c>
      <c r="R258" s="228">
        <f>Q258*H258</f>
        <v>0</v>
      </c>
      <c r="S258" s="228">
        <v>0</v>
      </c>
      <c r="T258" s="229">
        <f>S258*H258</f>
        <v>0</v>
      </c>
      <c r="U258" s="39"/>
      <c r="V258" s="39"/>
      <c r="W258" s="39"/>
      <c r="X258" s="39"/>
      <c r="Y258" s="39"/>
      <c r="Z258" s="39"/>
      <c r="AA258" s="39"/>
      <c r="AB258" s="39"/>
      <c r="AC258" s="39"/>
      <c r="AD258" s="39"/>
      <c r="AE258" s="39"/>
      <c r="AR258" s="230" t="s">
        <v>176</v>
      </c>
      <c r="AT258" s="230" t="s">
        <v>171</v>
      </c>
      <c r="AU258" s="230" t="s">
        <v>86</v>
      </c>
      <c r="AY258" s="18" t="s">
        <v>168</v>
      </c>
      <c r="BE258" s="231">
        <f>IF(N258="základní",J258,0)</f>
        <v>0</v>
      </c>
      <c r="BF258" s="231">
        <f>IF(N258="snížená",J258,0)</f>
        <v>0</v>
      </c>
      <c r="BG258" s="231">
        <f>IF(N258="zákl. přenesená",J258,0)</f>
        <v>0</v>
      </c>
      <c r="BH258" s="231">
        <f>IF(N258="sníž. přenesená",J258,0)</f>
        <v>0</v>
      </c>
      <c r="BI258" s="231">
        <f>IF(N258="nulová",J258,0)</f>
        <v>0</v>
      </c>
      <c r="BJ258" s="18" t="s">
        <v>84</v>
      </c>
      <c r="BK258" s="231">
        <f>ROUND(I258*H258,2)</f>
        <v>0</v>
      </c>
      <c r="BL258" s="18" t="s">
        <v>176</v>
      </c>
      <c r="BM258" s="230" t="s">
        <v>783</v>
      </c>
    </row>
    <row r="259" s="2" customFormat="1">
      <c r="A259" s="39"/>
      <c r="B259" s="40"/>
      <c r="C259" s="41"/>
      <c r="D259" s="232" t="s">
        <v>178</v>
      </c>
      <c r="E259" s="41"/>
      <c r="F259" s="233" t="s">
        <v>3139</v>
      </c>
      <c r="G259" s="41"/>
      <c r="H259" s="41"/>
      <c r="I259" s="234"/>
      <c r="J259" s="41"/>
      <c r="K259" s="41"/>
      <c r="L259" s="45"/>
      <c r="M259" s="235"/>
      <c r="N259" s="236"/>
      <c r="O259" s="92"/>
      <c r="P259" s="92"/>
      <c r="Q259" s="92"/>
      <c r="R259" s="92"/>
      <c r="S259" s="92"/>
      <c r="T259" s="93"/>
      <c r="U259" s="39"/>
      <c r="V259" s="39"/>
      <c r="W259" s="39"/>
      <c r="X259" s="39"/>
      <c r="Y259" s="39"/>
      <c r="Z259" s="39"/>
      <c r="AA259" s="39"/>
      <c r="AB259" s="39"/>
      <c r="AC259" s="39"/>
      <c r="AD259" s="39"/>
      <c r="AE259" s="39"/>
      <c r="AT259" s="18" t="s">
        <v>178</v>
      </c>
      <c r="AU259" s="18" t="s">
        <v>86</v>
      </c>
    </row>
    <row r="260" s="2" customFormat="1" ht="16.5" customHeight="1">
      <c r="A260" s="39"/>
      <c r="B260" s="40"/>
      <c r="C260" s="219" t="s">
        <v>501</v>
      </c>
      <c r="D260" s="219" t="s">
        <v>171</v>
      </c>
      <c r="E260" s="220" t="s">
        <v>3111</v>
      </c>
      <c r="F260" s="221" t="s">
        <v>3112</v>
      </c>
      <c r="G260" s="222" t="s">
        <v>2411</v>
      </c>
      <c r="H260" s="223">
        <v>1</v>
      </c>
      <c r="I260" s="224"/>
      <c r="J260" s="225">
        <f>ROUND(I260*H260,2)</f>
        <v>0</v>
      </c>
      <c r="K260" s="221" t="s">
        <v>1</v>
      </c>
      <c r="L260" s="45"/>
      <c r="M260" s="226" t="s">
        <v>1</v>
      </c>
      <c r="N260" s="227"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176</v>
      </c>
      <c r="AT260" s="230" t="s">
        <v>171</v>
      </c>
      <c r="AU260" s="230" t="s">
        <v>86</v>
      </c>
      <c r="AY260" s="18" t="s">
        <v>168</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176</v>
      </c>
      <c r="BM260" s="230" t="s">
        <v>805</v>
      </c>
    </row>
    <row r="261" s="2" customFormat="1">
      <c r="A261" s="39"/>
      <c r="B261" s="40"/>
      <c r="C261" s="41"/>
      <c r="D261" s="232" t="s">
        <v>178</v>
      </c>
      <c r="E261" s="41"/>
      <c r="F261" s="233" t="s">
        <v>3112</v>
      </c>
      <c r="G261" s="41"/>
      <c r="H261" s="41"/>
      <c r="I261" s="234"/>
      <c r="J261" s="41"/>
      <c r="K261" s="41"/>
      <c r="L261" s="45"/>
      <c r="M261" s="235"/>
      <c r="N261" s="236"/>
      <c r="O261" s="92"/>
      <c r="P261" s="92"/>
      <c r="Q261" s="92"/>
      <c r="R261" s="92"/>
      <c r="S261" s="92"/>
      <c r="T261" s="93"/>
      <c r="U261" s="39"/>
      <c r="V261" s="39"/>
      <c r="W261" s="39"/>
      <c r="X261" s="39"/>
      <c r="Y261" s="39"/>
      <c r="Z261" s="39"/>
      <c r="AA261" s="39"/>
      <c r="AB261" s="39"/>
      <c r="AC261" s="39"/>
      <c r="AD261" s="39"/>
      <c r="AE261" s="39"/>
      <c r="AT261" s="18" t="s">
        <v>178</v>
      </c>
      <c r="AU261" s="18" t="s">
        <v>86</v>
      </c>
    </row>
    <row r="262" s="2" customFormat="1" ht="16.5" customHeight="1">
      <c r="A262" s="39"/>
      <c r="B262" s="40"/>
      <c r="C262" s="219" t="s">
        <v>506</v>
      </c>
      <c r="D262" s="219" t="s">
        <v>171</v>
      </c>
      <c r="E262" s="220" t="s">
        <v>3140</v>
      </c>
      <c r="F262" s="221" t="s">
        <v>3141</v>
      </c>
      <c r="G262" s="222" t="s">
        <v>2411</v>
      </c>
      <c r="H262" s="223">
        <v>2</v>
      </c>
      <c r="I262" s="224"/>
      <c r="J262" s="225">
        <f>ROUND(I262*H262,2)</f>
        <v>0</v>
      </c>
      <c r="K262" s="221" t="s">
        <v>1</v>
      </c>
      <c r="L262" s="45"/>
      <c r="M262" s="226" t="s">
        <v>1</v>
      </c>
      <c r="N262" s="227" t="s">
        <v>41</v>
      </c>
      <c r="O262" s="92"/>
      <c r="P262" s="228">
        <f>O262*H262</f>
        <v>0</v>
      </c>
      <c r="Q262" s="228">
        <v>0</v>
      </c>
      <c r="R262" s="228">
        <f>Q262*H262</f>
        <v>0</v>
      </c>
      <c r="S262" s="228">
        <v>0</v>
      </c>
      <c r="T262" s="229">
        <f>S262*H262</f>
        <v>0</v>
      </c>
      <c r="U262" s="39"/>
      <c r="V262" s="39"/>
      <c r="W262" s="39"/>
      <c r="X262" s="39"/>
      <c r="Y262" s="39"/>
      <c r="Z262" s="39"/>
      <c r="AA262" s="39"/>
      <c r="AB262" s="39"/>
      <c r="AC262" s="39"/>
      <c r="AD262" s="39"/>
      <c r="AE262" s="39"/>
      <c r="AR262" s="230" t="s">
        <v>176</v>
      </c>
      <c r="AT262" s="230" t="s">
        <v>171</v>
      </c>
      <c r="AU262" s="230" t="s">
        <v>86</v>
      </c>
      <c r="AY262" s="18" t="s">
        <v>168</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176</v>
      </c>
      <c r="BM262" s="230" t="s">
        <v>824</v>
      </c>
    </row>
    <row r="263" s="2" customFormat="1">
      <c r="A263" s="39"/>
      <c r="B263" s="40"/>
      <c r="C263" s="41"/>
      <c r="D263" s="232" t="s">
        <v>178</v>
      </c>
      <c r="E263" s="41"/>
      <c r="F263" s="233" t="s">
        <v>3141</v>
      </c>
      <c r="G263" s="41"/>
      <c r="H263" s="41"/>
      <c r="I263" s="234"/>
      <c r="J263" s="41"/>
      <c r="K263" s="41"/>
      <c r="L263" s="45"/>
      <c r="M263" s="235"/>
      <c r="N263" s="236"/>
      <c r="O263" s="92"/>
      <c r="P263" s="92"/>
      <c r="Q263" s="92"/>
      <c r="R263" s="92"/>
      <c r="S263" s="92"/>
      <c r="T263" s="93"/>
      <c r="U263" s="39"/>
      <c r="V263" s="39"/>
      <c r="W263" s="39"/>
      <c r="X263" s="39"/>
      <c r="Y263" s="39"/>
      <c r="Z263" s="39"/>
      <c r="AA263" s="39"/>
      <c r="AB263" s="39"/>
      <c r="AC263" s="39"/>
      <c r="AD263" s="39"/>
      <c r="AE263" s="39"/>
      <c r="AT263" s="18" t="s">
        <v>178</v>
      </c>
      <c r="AU263" s="18" t="s">
        <v>86</v>
      </c>
    </row>
    <row r="264" s="2" customFormat="1" ht="16.5" customHeight="1">
      <c r="A264" s="39"/>
      <c r="B264" s="40"/>
      <c r="C264" s="219" t="s">
        <v>512</v>
      </c>
      <c r="D264" s="219" t="s">
        <v>171</v>
      </c>
      <c r="E264" s="220" t="s">
        <v>3142</v>
      </c>
      <c r="F264" s="221" t="s">
        <v>3143</v>
      </c>
      <c r="G264" s="222" t="s">
        <v>2411</v>
      </c>
      <c r="H264" s="223">
        <v>2</v>
      </c>
      <c r="I264" s="224"/>
      <c r="J264" s="225">
        <f>ROUND(I264*H264,2)</f>
        <v>0</v>
      </c>
      <c r="K264" s="221" t="s">
        <v>1</v>
      </c>
      <c r="L264" s="45"/>
      <c r="M264" s="226" t="s">
        <v>1</v>
      </c>
      <c r="N264" s="227" t="s">
        <v>41</v>
      </c>
      <c r="O264" s="92"/>
      <c r="P264" s="228">
        <f>O264*H264</f>
        <v>0</v>
      </c>
      <c r="Q264" s="228">
        <v>0</v>
      </c>
      <c r="R264" s="228">
        <f>Q264*H264</f>
        <v>0</v>
      </c>
      <c r="S264" s="228">
        <v>0</v>
      </c>
      <c r="T264" s="229">
        <f>S264*H264</f>
        <v>0</v>
      </c>
      <c r="U264" s="39"/>
      <c r="V264" s="39"/>
      <c r="W264" s="39"/>
      <c r="X264" s="39"/>
      <c r="Y264" s="39"/>
      <c r="Z264" s="39"/>
      <c r="AA264" s="39"/>
      <c r="AB264" s="39"/>
      <c r="AC264" s="39"/>
      <c r="AD264" s="39"/>
      <c r="AE264" s="39"/>
      <c r="AR264" s="230" t="s">
        <v>176</v>
      </c>
      <c r="AT264" s="230" t="s">
        <v>171</v>
      </c>
      <c r="AU264" s="230" t="s">
        <v>86</v>
      </c>
      <c r="AY264" s="18" t="s">
        <v>168</v>
      </c>
      <c r="BE264" s="231">
        <f>IF(N264="základní",J264,0)</f>
        <v>0</v>
      </c>
      <c r="BF264" s="231">
        <f>IF(N264="snížená",J264,0)</f>
        <v>0</v>
      </c>
      <c r="BG264" s="231">
        <f>IF(N264="zákl. přenesená",J264,0)</f>
        <v>0</v>
      </c>
      <c r="BH264" s="231">
        <f>IF(N264="sníž. přenesená",J264,0)</f>
        <v>0</v>
      </c>
      <c r="BI264" s="231">
        <f>IF(N264="nulová",J264,0)</f>
        <v>0</v>
      </c>
      <c r="BJ264" s="18" t="s">
        <v>84</v>
      </c>
      <c r="BK264" s="231">
        <f>ROUND(I264*H264,2)</f>
        <v>0</v>
      </c>
      <c r="BL264" s="18" t="s">
        <v>176</v>
      </c>
      <c r="BM264" s="230" t="s">
        <v>836</v>
      </c>
    </row>
    <row r="265" s="2" customFormat="1">
      <c r="A265" s="39"/>
      <c r="B265" s="40"/>
      <c r="C265" s="41"/>
      <c r="D265" s="232" t="s">
        <v>178</v>
      </c>
      <c r="E265" s="41"/>
      <c r="F265" s="233" t="s">
        <v>3143</v>
      </c>
      <c r="G265" s="41"/>
      <c r="H265" s="41"/>
      <c r="I265" s="234"/>
      <c r="J265" s="41"/>
      <c r="K265" s="41"/>
      <c r="L265" s="45"/>
      <c r="M265" s="235"/>
      <c r="N265" s="236"/>
      <c r="O265" s="92"/>
      <c r="P265" s="92"/>
      <c r="Q265" s="92"/>
      <c r="R265" s="92"/>
      <c r="S265" s="92"/>
      <c r="T265" s="93"/>
      <c r="U265" s="39"/>
      <c r="V265" s="39"/>
      <c r="W265" s="39"/>
      <c r="X265" s="39"/>
      <c r="Y265" s="39"/>
      <c r="Z265" s="39"/>
      <c r="AA265" s="39"/>
      <c r="AB265" s="39"/>
      <c r="AC265" s="39"/>
      <c r="AD265" s="39"/>
      <c r="AE265" s="39"/>
      <c r="AT265" s="18" t="s">
        <v>178</v>
      </c>
      <c r="AU265" s="18" t="s">
        <v>86</v>
      </c>
    </row>
    <row r="266" s="2" customFormat="1" ht="16.5" customHeight="1">
      <c r="A266" s="39"/>
      <c r="B266" s="40"/>
      <c r="C266" s="219" t="s">
        <v>520</v>
      </c>
      <c r="D266" s="219" t="s">
        <v>171</v>
      </c>
      <c r="E266" s="220" t="s">
        <v>3144</v>
      </c>
      <c r="F266" s="221" t="s">
        <v>3145</v>
      </c>
      <c r="G266" s="222" t="s">
        <v>2411</v>
      </c>
      <c r="H266" s="223">
        <v>1</v>
      </c>
      <c r="I266" s="224"/>
      <c r="J266" s="225">
        <f>ROUND(I266*H266,2)</f>
        <v>0</v>
      </c>
      <c r="K266" s="221" t="s">
        <v>1</v>
      </c>
      <c r="L266" s="45"/>
      <c r="M266" s="226" t="s">
        <v>1</v>
      </c>
      <c r="N266" s="227" t="s">
        <v>41</v>
      </c>
      <c r="O266" s="92"/>
      <c r="P266" s="228">
        <f>O266*H266</f>
        <v>0</v>
      </c>
      <c r="Q266" s="228">
        <v>0</v>
      </c>
      <c r="R266" s="228">
        <f>Q266*H266</f>
        <v>0</v>
      </c>
      <c r="S266" s="228">
        <v>0</v>
      </c>
      <c r="T266" s="229">
        <f>S266*H266</f>
        <v>0</v>
      </c>
      <c r="U266" s="39"/>
      <c r="V266" s="39"/>
      <c r="W266" s="39"/>
      <c r="X266" s="39"/>
      <c r="Y266" s="39"/>
      <c r="Z266" s="39"/>
      <c r="AA266" s="39"/>
      <c r="AB266" s="39"/>
      <c r="AC266" s="39"/>
      <c r="AD266" s="39"/>
      <c r="AE266" s="39"/>
      <c r="AR266" s="230" t="s">
        <v>176</v>
      </c>
      <c r="AT266" s="230" t="s">
        <v>171</v>
      </c>
      <c r="AU266" s="230" t="s">
        <v>86</v>
      </c>
      <c r="AY266" s="18" t="s">
        <v>168</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176</v>
      </c>
      <c r="BM266" s="230" t="s">
        <v>847</v>
      </c>
    </row>
    <row r="267" s="2" customFormat="1">
      <c r="A267" s="39"/>
      <c r="B267" s="40"/>
      <c r="C267" s="41"/>
      <c r="D267" s="232" t="s">
        <v>178</v>
      </c>
      <c r="E267" s="41"/>
      <c r="F267" s="233" t="s">
        <v>3145</v>
      </c>
      <c r="G267" s="41"/>
      <c r="H267" s="41"/>
      <c r="I267" s="234"/>
      <c r="J267" s="41"/>
      <c r="K267" s="41"/>
      <c r="L267" s="45"/>
      <c r="M267" s="235"/>
      <c r="N267" s="236"/>
      <c r="O267" s="92"/>
      <c r="P267" s="92"/>
      <c r="Q267" s="92"/>
      <c r="R267" s="92"/>
      <c r="S267" s="92"/>
      <c r="T267" s="93"/>
      <c r="U267" s="39"/>
      <c r="V267" s="39"/>
      <c r="W267" s="39"/>
      <c r="X267" s="39"/>
      <c r="Y267" s="39"/>
      <c r="Z267" s="39"/>
      <c r="AA267" s="39"/>
      <c r="AB267" s="39"/>
      <c r="AC267" s="39"/>
      <c r="AD267" s="39"/>
      <c r="AE267" s="39"/>
      <c r="AT267" s="18" t="s">
        <v>178</v>
      </c>
      <c r="AU267" s="18" t="s">
        <v>86</v>
      </c>
    </row>
    <row r="268" s="2" customFormat="1" ht="16.5" customHeight="1">
      <c r="A268" s="39"/>
      <c r="B268" s="40"/>
      <c r="C268" s="219" t="s">
        <v>526</v>
      </c>
      <c r="D268" s="219" t="s">
        <v>171</v>
      </c>
      <c r="E268" s="220" t="s">
        <v>3146</v>
      </c>
      <c r="F268" s="221" t="s">
        <v>3147</v>
      </c>
      <c r="G268" s="222" t="s">
        <v>2411</v>
      </c>
      <c r="H268" s="223">
        <v>1</v>
      </c>
      <c r="I268" s="224"/>
      <c r="J268" s="225">
        <f>ROUND(I268*H268,2)</f>
        <v>0</v>
      </c>
      <c r="K268" s="221" t="s">
        <v>1</v>
      </c>
      <c r="L268" s="45"/>
      <c r="M268" s="226" t="s">
        <v>1</v>
      </c>
      <c r="N268" s="227" t="s">
        <v>41</v>
      </c>
      <c r="O268" s="92"/>
      <c r="P268" s="228">
        <f>O268*H268</f>
        <v>0</v>
      </c>
      <c r="Q268" s="228">
        <v>0</v>
      </c>
      <c r="R268" s="228">
        <f>Q268*H268</f>
        <v>0</v>
      </c>
      <c r="S268" s="228">
        <v>0</v>
      </c>
      <c r="T268" s="229">
        <f>S268*H268</f>
        <v>0</v>
      </c>
      <c r="U268" s="39"/>
      <c r="V268" s="39"/>
      <c r="W268" s="39"/>
      <c r="X268" s="39"/>
      <c r="Y268" s="39"/>
      <c r="Z268" s="39"/>
      <c r="AA268" s="39"/>
      <c r="AB268" s="39"/>
      <c r="AC268" s="39"/>
      <c r="AD268" s="39"/>
      <c r="AE268" s="39"/>
      <c r="AR268" s="230" t="s">
        <v>176</v>
      </c>
      <c r="AT268" s="230" t="s">
        <v>171</v>
      </c>
      <c r="AU268" s="230" t="s">
        <v>86</v>
      </c>
      <c r="AY268" s="18" t="s">
        <v>168</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176</v>
      </c>
      <c r="BM268" s="230" t="s">
        <v>858</v>
      </c>
    </row>
    <row r="269" s="2" customFormat="1">
      <c r="A269" s="39"/>
      <c r="B269" s="40"/>
      <c r="C269" s="41"/>
      <c r="D269" s="232" t="s">
        <v>178</v>
      </c>
      <c r="E269" s="41"/>
      <c r="F269" s="233" t="s">
        <v>3147</v>
      </c>
      <c r="G269" s="41"/>
      <c r="H269" s="41"/>
      <c r="I269" s="234"/>
      <c r="J269" s="41"/>
      <c r="K269" s="41"/>
      <c r="L269" s="45"/>
      <c r="M269" s="235"/>
      <c r="N269" s="236"/>
      <c r="O269" s="92"/>
      <c r="P269" s="92"/>
      <c r="Q269" s="92"/>
      <c r="R269" s="92"/>
      <c r="S269" s="92"/>
      <c r="T269" s="93"/>
      <c r="U269" s="39"/>
      <c r="V269" s="39"/>
      <c r="W269" s="39"/>
      <c r="X269" s="39"/>
      <c r="Y269" s="39"/>
      <c r="Z269" s="39"/>
      <c r="AA269" s="39"/>
      <c r="AB269" s="39"/>
      <c r="AC269" s="39"/>
      <c r="AD269" s="39"/>
      <c r="AE269" s="39"/>
      <c r="AT269" s="18" t="s">
        <v>178</v>
      </c>
      <c r="AU269" s="18" t="s">
        <v>86</v>
      </c>
    </row>
    <row r="270" s="2" customFormat="1" ht="16.5" customHeight="1">
      <c r="A270" s="39"/>
      <c r="B270" s="40"/>
      <c r="C270" s="219" t="s">
        <v>531</v>
      </c>
      <c r="D270" s="219" t="s">
        <v>171</v>
      </c>
      <c r="E270" s="220" t="s">
        <v>3148</v>
      </c>
      <c r="F270" s="221" t="s">
        <v>3149</v>
      </c>
      <c r="G270" s="222" t="s">
        <v>2411</v>
      </c>
      <c r="H270" s="223">
        <v>1</v>
      </c>
      <c r="I270" s="224"/>
      <c r="J270" s="225">
        <f>ROUND(I270*H270,2)</f>
        <v>0</v>
      </c>
      <c r="K270" s="221" t="s">
        <v>1</v>
      </c>
      <c r="L270" s="45"/>
      <c r="M270" s="226" t="s">
        <v>1</v>
      </c>
      <c r="N270" s="227" t="s">
        <v>41</v>
      </c>
      <c r="O270" s="92"/>
      <c r="P270" s="228">
        <f>O270*H270</f>
        <v>0</v>
      </c>
      <c r="Q270" s="228">
        <v>0</v>
      </c>
      <c r="R270" s="228">
        <f>Q270*H270</f>
        <v>0</v>
      </c>
      <c r="S270" s="228">
        <v>0</v>
      </c>
      <c r="T270" s="229">
        <f>S270*H270</f>
        <v>0</v>
      </c>
      <c r="U270" s="39"/>
      <c r="V270" s="39"/>
      <c r="W270" s="39"/>
      <c r="X270" s="39"/>
      <c r="Y270" s="39"/>
      <c r="Z270" s="39"/>
      <c r="AA270" s="39"/>
      <c r="AB270" s="39"/>
      <c r="AC270" s="39"/>
      <c r="AD270" s="39"/>
      <c r="AE270" s="39"/>
      <c r="AR270" s="230" t="s">
        <v>176</v>
      </c>
      <c r="AT270" s="230" t="s">
        <v>171</v>
      </c>
      <c r="AU270" s="230" t="s">
        <v>86</v>
      </c>
      <c r="AY270" s="18" t="s">
        <v>168</v>
      </c>
      <c r="BE270" s="231">
        <f>IF(N270="základní",J270,0)</f>
        <v>0</v>
      </c>
      <c r="BF270" s="231">
        <f>IF(N270="snížená",J270,0)</f>
        <v>0</v>
      </c>
      <c r="BG270" s="231">
        <f>IF(N270="zákl. přenesená",J270,0)</f>
        <v>0</v>
      </c>
      <c r="BH270" s="231">
        <f>IF(N270="sníž. přenesená",J270,0)</f>
        <v>0</v>
      </c>
      <c r="BI270" s="231">
        <f>IF(N270="nulová",J270,0)</f>
        <v>0</v>
      </c>
      <c r="BJ270" s="18" t="s">
        <v>84</v>
      </c>
      <c r="BK270" s="231">
        <f>ROUND(I270*H270,2)</f>
        <v>0</v>
      </c>
      <c r="BL270" s="18" t="s">
        <v>176</v>
      </c>
      <c r="BM270" s="230" t="s">
        <v>868</v>
      </c>
    </row>
    <row r="271" s="2" customFormat="1">
      <c r="A271" s="39"/>
      <c r="B271" s="40"/>
      <c r="C271" s="41"/>
      <c r="D271" s="232" t="s">
        <v>178</v>
      </c>
      <c r="E271" s="41"/>
      <c r="F271" s="233" t="s">
        <v>3149</v>
      </c>
      <c r="G271" s="41"/>
      <c r="H271" s="41"/>
      <c r="I271" s="234"/>
      <c r="J271" s="41"/>
      <c r="K271" s="41"/>
      <c r="L271" s="45"/>
      <c r="M271" s="235"/>
      <c r="N271" s="236"/>
      <c r="O271" s="92"/>
      <c r="P271" s="92"/>
      <c r="Q271" s="92"/>
      <c r="R271" s="92"/>
      <c r="S271" s="92"/>
      <c r="T271" s="93"/>
      <c r="U271" s="39"/>
      <c r="V271" s="39"/>
      <c r="W271" s="39"/>
      <c r="X271" s="39"/>
      <c r="Y271" s="39"/>
      <c r="Z271" s="39"/>
      <c r="AA271" s="39"/>
      <c r="AB271" s="39"/>
      <c r="AC271" s="39"/>
      <c r="AD271" s="39"/>
      <c r="AE271" s="39"/>
      <c r="AT271" s="18" t="s">
        <v>178</v>
      </c>
      <c r="AU271" s="18" t="s">
        <v>86</v>
      </c>
    </row>
    <row r="272" s="2" customFormat="1" ht="49.05" customHeight="1">
      <c r="A272" s="39"/>
      <c r="B272" s="40"/>
      <c r="C272" s="219" t="s">
        <v>536</v>
      </c>
      <c r="D272" s="219" t="s">
        <v>171</v>
      </c>
      <c r="E272" s="220" t="s">
        <v>3150</v>
      </c>
      <c r="F272" s="221" t="s">
        <v>3151</v>
      </c>
      <c r="G272" s="222" t="s">
        <v>2411</v>
      </c>
      <c r="H272" s="223">
        <v>1</v>
      </c>
      <c r="I272" s="224"/>
      <c r="J272" s="225">
        <f>ROUND(I272*H272,2)</f>
        <v>0</v>
      </c>
      <c r="K272" s="221" t="s">
        <v>1</v>
      </c>
      <c r="L272" s="45"/>
      <c r="M272" s="226" t="s">
        <v>1</v>
      </c>
      <c r="N272" s="227" t="s">
        <v>41</v>
      </c>
      <c r="O272" s="92"/>
      <c r="P272" s="228">
        <f>O272*H272</f>
        <v>0</v>
      </c>
      <c r="Q272" s="228">
        <v>0</v>
      </c>
      <c r="R272" s="228">
        <f>Q272*H272</f>
        <v>0</v>
      </c>
      <c r="S272" s="228">
        <v>0</v>
      </c>
      <c r="T272" s="229">
        <f>S272*H272</f>
        <v>0</v>
      </c>
      <c r="U272" s="39"/>
      <c r="V272" s="39"/>
      <c r="W272" s="39"/>
      <c r="X272" s="39"/>
      <c r="Y272" s="39"/>
      <c r="Z272" s="39"/>
      <c r="AA272" s="39"/>
      <c r="AB272" s="39"/>
      <c r="AC272" s="39"/>
      <c r="AD272" s="39"/>
      <c r="AE272" s="39"/>
      <c r="AR272" s="230" t="s">
        <v>176</v>
      </c>
      <c r="AT272" s="230" t="s">
        <v>171</v>
      </c>
      <c r="AU272" s="230" t="s">
        <v>86</v>
      </c>
      <c r="AY272" s="18" t="s">
        <v>168</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176</v>
      </c>
      <c r="BM272" s="230" t="s">
        <v>878</v>
      </c>
    </row>
    <row r="273" s="2" customFormat="1">
      <c r="A273" s="39"/>
      <c r="B273" s="40"/>
      <c r="C273" s="41"/>
      <c r="D273" s="232" t="s">
        <v>178</v>
      </c>
      <c r="E273" s="41"/>
      <c r="F273" s="233" t="s">
        <v>3151</v>
      </c>
      <c r="G273" s="41"/>
      <c r="H273" s="41"/>
      <c r="I273" s="234"/>
      <c r="J273" s="41"/>
      <c r="K273" s="41"/>
      <c r="L273" s="45"/>
      <c r="M273" s="235"/>
      <c r="N273" s="236"/>
      <c r="O273" s="92"/>
      <c r="P273" s="92"/>
      <c r="Q273" s="92"/>
      <c r="R273" s="92"/>
      <c r="S273" s="92"/>
      <c r="T273" s="93"/>
      <c r="U273" s="39"/>
      <c r="V273" s="39"/>
      <c r="W273" s="39"/>
      <c r="X273" s="39"/>
      <c r="Y273" s="39"/>
      <c r="Z273" s="39"/>
      <c r="AA273" s="39"/>
      <c r="AB273" s="39"/>
      <c r="AC273" s="39"/>
      <c r="AD273" s="39"/>
      <c r="AE273" s="39"/>
      <c r="AT273" s="18" t="s">
        <v>178</v>
      </c>
      <c r="AU273" s="18" t="s">
        <v>86</v>
      </c>
    </row>
    <row r="274" s="2" customFormat="1" ht="16.5" customHeight="1">
      <c r="A274" s="39"/>
      <c r="B274" s="40"/>
      <c r="C274" s="219" t="s">
        <v>541</v>
      </c>
      <c r="D274" s="219" t="s">
        <v>171</v>
      </c>
      <c r="E274" s="220" t="s">
        <v>3152</v>
      </c>
      <c r="F274" s="221" t="s">
        <v>3153</v>
      </c>
      <c r="G274" s="222" t="s">
        <v>2411</v>
      </c>
      <c r="H274" s="223">
        <v>5</v>
      </c>
      <c r="I274" s="224"/>
      <c r="J274" s="225">
        <f>ROUND(I274*H274,2)</f>
        <v>0</v>
      </c>
      <c r="K274" s="221" t="s">
        <v>1</v>
      </c>
      <c r="L274" s="45"/>
      <c r="M274" s="226" t="s">
        <v>1</v>
      </c>
      <c r="N274" s="227" t="s">
        <v>41</v>
      </c>
      <c r="O274" s="92"/>
      <c r="P274" s="228">
        <f>O274*H274</f>
        <v>0</v>
      </c>
      <c r="Q274" s="228">
        <v>0</v>
      </c>
      <c r="R274" s="228">
        <f>Q274*H274</f>
        <v>0</v>
      </c>
      <c r="S274" s="228">
        <v>0</v>
      </c>
      <c r="T274" s="229">
        <f>S274*H274</f>
        <v>0</v>
      </c>
      <c r="U274" s="39"/>
      <c r="V274" s="39"/>
      <c r="W274" s="39"/>
      <c r="X274" s="39"/>
      <c r="Y274" s="39"/>
      <c r="Z274" s="39"/>
      <c r="AA274" s="39"/>
      <c r="AB274" s="39"/>
      <c r="AC274" s="39"/>
      <c r="AD274" s="39"/>
      <c r="AE274" s="39"/>
      <c r="AR274" s="230" t="s">
        <v>176</v>
      </c>
      <c r="AT274" s="230" t="s">
        <v>171</v>
      </c>
      <c r="AU274" s="230" t="s">
        <v>86</v>
      </c>
      <c r="AY274" s="18" t="s">
        <v>168</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176</v>
      </c>
      <c r="BM274" s="230" t="s">
        <v>892</v>
      </c>
    </row>
    <row r="275" s="2" customFormat="1">
      <c r="A275" s="39"/>
      <c r="B275" s="40"/>
      <c r="C275" s="41"/>
      <c r="D275" s="232" t="s">
        <v>178</v>
      </c>
      <c r="E275" s="41"/>
      <c r="F275" s="233" t="s">
        <v>3153</v>
      </c>
      <c r="G275" s="41"/>
      <c r="H275" s="41"/>
      <c r="I275" s="234"/>
      <c r="J275" s="41"/>
      <c r="K275" s="41"/>
      <c r="L275" s="45"/>
      <c r="M275" s="235"/>
      <c r="N275" s="236"/>
      <c r="O275" s="92"/>
      <c r="P275" s="92"/>
      <c r="Q275" s="92"/>
      <c r="R275" s="92"/>
      <c r="S275" s="92"/>
      <c r="T275" s="93"/>
      <c r="U275" s="39"/>
      <c r="V275" s="39"/>
      <c r="W275" s="39"/>
      <c r="X275" s="39"/>
      <c r="Y275" s="39"/>
      <c r="Z275" s="39"/>
      <c r="AA275" s="39"/>
      <c r="AB275" s="39"/>
      <c r="AC275" s="39"/>
      <c r="AD275" s="39"/>
      <c r="AE275" s="39"/>
      <c r="AT275" s="18" t="s">
        <v>178</v>
      </c>
      <c r="AU275" s="18" t="s">
        <v>86</v>
      </c>
    </row>
    <row r="276" s="12" customFormat="1" ht="22.8" customHeight="1">
      <c r="A276" s="12"/>
      <c r="B276" s="203"/>
      <c r="C276" s="204"/>
      <c r="D276" s="205" t="s">
        <v>75</v>
      </c>
      <c r="E276" s="217" t="s">
        <v>2902</v>
      </c>
      <c r="F276" s="217" t="s">
        <v>3154</v>
      </c>
      <c r="G276" s="204"/>
      <c r="H276" s="204"/>
      <c r="I276" s="207"/>
      <c r="J276" s="218">
        <f>BK276</f>
        <v>0</v>
      </c>
      <c r="K276" s="204"/>
      <c r="L276" s="209"/>
      <c r="M276" s="210"/>
      <c r="N276" s="211"/>
      <c r="O276" s="211"/>
      <c r="P276" s="212">
        <f>SUM(P277:P300)</f>
        <v>0</v>
      </c>
      <c r="Q276" s="211"/>
      <c r="R276" s="212">
        <f>SUM(R277:R300)</f>
        <v>0</v>
      </c>
      <c r="S276" s="211"/>
      <c r="T276" s="213">
        <f>SUM(T277:T300)</f>
        <v>0</v>
      </c>
      <c r="U276" s="12"/>
      <c r="V276" s="12"/>
      <c r="W276" s="12"/>
      <c r="X276" s="12"/>
      <c r="Y276" s="12"/>
      <c r="Z276" s="12"/>
      <c r="AA276" s="12"/>
      <c r="AB276" s="12"/>
      <c r="AC276" s="12"/>
      <c r="AD276" s="12"/>
      <c r="AE276" s="12"/>
      <c r="AR276" s="214" t="s">
        <v>84</v>
      </c>
      <c r="AT276" s="215" t="s">
        <v>75</v>
      </c>
      <c r="AU276" s="215" t="s">
        <v>84</v>
      </c>
      <c r="AY276" s="214" t="s">
        <v>168</v>
      </c>
      <c r="BK276" s="216">
        <f>SUM(BK277:BK300)</f>
        <v>0</v>
      </c>
    </row>
    <row r="277" s="2" customFormat="1" ht="66.75" customHeight="1">
      <c r="A277" s="39"/>
      <c r="B277" s="40"/>
      <c r="C277" s="219" t="s">
        <v>546</v>
      </c>
      <c r="D277" s="219" t="s">
        <v>171</v>
      </c>
      <c r="E277" s="220" t="s">
        <v>3082</v>
      </c>
      <c r="F277" s="221" t="s">
        <v>3083</v>
      </c>
      <c r="G277" s="222" t="s">
        <v>2411</v>
      </c>
      <c r="H277" s="223">
        <v>1</v>
      </c>
      <c r="I277" s="224"/>
      <c r="J277" s="225">
        <f>ROUND(I277*H277,2)</f>
        <v>0</v>
      </c>
      <c r="K277" s="221" t="s">
        <v>1</v>
      </c>
      <c r="L277" s="45"/>
      <c r="M277" s="226" t="s">
        <v>1</v>
      </c>
      <c r="N277" s="227" t="s">
        <v>41</v>
      </c>
      <c r="O277" s="92"/>
      <c r="P277" s="228">
        <f>O277*H277</f>
        <v>0</v>
      </c>
      <c r="Q277" s="228">
        <v>0</v>
      </c>
      <c r="R277" s="228">
        <f>Q277*H277</f>
        <v>0</v>
      </c>
      <c r="S277" s="228">
        <v>0</v>
      </c>
      <c r="T277" s="229">
        <f>S277*H277</f>
        <v>0</v>
      </c>
      <c r="U277" s="39"/>
      <c r="V277" s="39"/>
      <c r="W277" s="39"/>
      <c r="X277" s="39"/>
      <c r="Y277" s="39"/>
      <c r="Z277" s="39"/>
      <c r="AA277" s="39"/>
      <c r="AB277" s="39"/>
      <c r="AC277" s="39"/>
      <c r="AD277" s="39"/>
      <c r="AE277" s="39"/>
      <c r="AR277" s="230" t="s">
        <v>176</v>
      </c>
      <c r="AT277" s="230" t="s">
        <v>171</v>
      </c>
      <c r="AU277" s="230" t="s">
        <v>86</v>
      </c>
      <c r="AY277" s="18" t="s">
        <v>168</v>
      </c>
      <c r="BE277" s="231">
        <f>IF(N277="základní",J277,0)</f>
        <v>0</v>
      </c>
      <c r="BF277" s="231">
        <f>IF(N277="snížená",J277,0)</f>
        <v>0</v>
      </c>
      <c r="BG277" s="231">
        <f>IF(N277="zákl. přenesená",J277,0)</f>
        <v>0</v>
      </c>
      <c r="BH277" s="231">
        <f>IF(N277="sníž. přenesená",J277,0)</f>
        <v>0</v>
      </c>
      <c r="BI277" s="231">
        <f>IF(N277="nulová",J277,0)</f>
        <v>0</v>
      </c>
      <c r="BJ277" s="18" t="s">
        <v>84</v>
      </c>
      <c r="BK277" s="231">
        <f>ROUND(I277*H277,2)</f>
        <v>0</v>
      </c>
      <c r="BL277" s="18" t="s">
        <v>176</v>
      </c>
      <c r="BM277" s="230" t="s">
        <v>911</v>
      </c>
    </row>
    <row r="278" s="2" customFormat="1">
      <c r="A278" s="39"/>
      <c r="B278" s="40"/>
      <c r="C278" s="41"/>
      <c r="D278" s="232" t="s">
        <v>178</v>
      </c>
      <c r="E278" s="41"/>
      <c r="F278" s="233" t="s">
        <v>3083</v>
      </c>
      <c r="G278" s="41"/>
      <c r="H278" s="41"/>
      <c r="I278" s="234"/>
      <c r="J278" s="41"/>
      <c r="K278" s="41"/>
      <c r="L278" s="45"/>
      <c r="M278" s="235"/>
      <c r="N278" s="236"/>
      <c r="O278" s="92"/>
      <c r="P278" s="92"/>
      <c r="Q278" s="92"/>
      <c r="R278" s="92"/>
      <c r="S278" s="92"/>
      <c r="T278" s="93"/>
      <c r="U278" s="39"/>
      <c r="V278" s="39"/>
      <c r="W278" s="39"/>
      <c r="X278" s="39"/>
      <c r="Y278" s="39"/>
      <c r="Z278" s="39"/>
      <c r="AA278" s="39"/>
      <c r="AB278" s="39"/>
      <c r="AC278" s="39"/>
      <c r="AD278" s="39"/>
      <c r="AE278" s="39"/>
      <c r="AT278" s="18" t="s">
        <v>178</v>
      </c>
      <c r="AU278" s="18" t="s">
        <v>86</v>
      </c>
    </row>
    <row r="279" s="2" customFormat="1" ht="16.5" customHeight="1">
      <c r="A279" s="39"/>
      <c r="B279" s="40"/>
      <c r="C279" s="219" t="s">
        <v>552</v>
      </c>
      <c r="D279" s="219" t="s">
        <v>171</v>
      </c>
      <c r="E279" s="220" t="s">
        <v>3124</v>
      </c>
      <c r="F279" s="221" t="s">
        <v>3125</v>
      </c>
      <c r="G279" s="222" t="s">
        <v>2411</v>
      </c>
      <c r="H279" s="223">
        <v>1</v>
      </c>
      <c r="I279" s="224"/>
      <c r="J279" s="225">
        <f>ROUND(I279*H279,2)</f>
        <v>0</v>
      </c>
      <c r="K279" s="221" t="s">
        <v>1</v>
      </c>
      <c r="L279" s="45"/>
      <c r="M279" s="226" t="s">
        <v>1</v>
      </c>
      <c r="N279" s="227" t="s">
        <v>41</v>
      </c>
      <c r="O279" s="92"/>
      <c r="P279" s="228">
        <f>O279*H279</f>
        <v>0</v>
      </c>
      <c r="Q279" s="228">
        <v>0</v>
      </c>
      <c r="R279" s="228">
        <f>Q279*H279</f>
        <v>0</v>
      </c>
      <c r="S279" s="228">
        <v>0</v>
      </c>
      <c r="T279" s="229">
        <f>S279*H279</f>
        <v>0</v>
      </c>
      <c r="U279" s="39"/>
      <c r="V279" s="39"/>
      <c r="W279" s="39"/>
      <c r="X279" s="39"/>
      <c r="Y279" s="39"/>
      <c r="Z279" s="39"/>
      <c r="AA279" s="39"/>
      <c r="AB279" s="39"/>
      <c r="AC279" s="39"/>
      <c r="AD279" s="39"/>
      <c r="AE279" s="39"/>
      <c r="AR279" s="230" t="s">
        <v>176</v>
      </c>
      <c r="AT279" s="230" t="s">
        <v>171</v>
      </c>
      <c r="AU279" s="230" t="s">
        <v>86</v>
      </c>
      <c r="AY279" s="18" t="s">
        <v>168</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176</v>
      </c>
      <c r="BM279" s="230" t="s">
        <v>923</v>
      </c>
    </row>
    <row r="280" s="2" customFormat="1">
      <c r="A280" s="39"/>
      <c r="B280" s="40"/>
      <c r="C280" s="41"/>
      <c r="D280" s="232" t="s">
        <v>178</v>
      </c>
      <c r="E280" s="41"/>
      <c r="F280" s="233" t="s">
        <v>3125</v>
      </c>
      <c r="G280" s="41"/>
      <c r="H280" s="41"/>
      <c r="I280" s="234"/>
      <c r="J280" s="41"/>
      <c r="K280" s="41"/>
      <c r="L280" s="45"/>
      <c r="M280" s="235"/>
      <c r="N280" s="236"/>
      <c r="O280" s="92"/>
      <c r="P280" s="92"/>
      <c r="Q280" s="92"/>
      <c r="R280" s="92"/>
      <c r="S280" s="92"/>
      <c r="T280" s="93"/>
      <c r="U280" s="39"/>
      <c r="V280" s="39"/>
      <c r="W280" s="39"/>
      <c r="X280" s="39"/>
      <c r="Y280" s="39"/>
      <c r="Z280" s="39"/>
      <c r="AA280" s="39"/>
      <c r="AB280" s="39"/>
      <c r="AC280" s="39"/>
      <c r="AD280" s="39"/>
      <c r="AE280" s="39"/>
      <c r="AT280" s="18" t="s">
        <v>178</v>
      </c>
      <c r="AU280" s="18" t="s">
        <v>86</v>
      </c>
    </row>
    <row r="281" s="2" customFormat="1" ht="24.15" customHeight="1">
      <c r="A281" s="39"/>
      <c r="B281" s="40"/>
      <c r="C281" s="219" t="s">
        <v>557</v>
      </c>
      <c r="D281" s="219" t="s">
        <v>171</v>
      </c>
      <c r="E281" s="220" t="s">
        <v>3155</v>
      </c>
      <c r="F281" s="221" t="s">
        <v>3156</v>
      </c>
      <c r="G281" s="222" t="s">
        <v>2411</v>
      </c>
      <c r="H281" s="223">
        <v>1</v>
      </c>
      <c r="I281" s="224"/>
      <c r="J281" s="225">
        <f>ROUND(I281*H281,2)</f>
        <v>0</v>
      </c>
      <c r="K281" s="221" t="s">
        <v>1</v>
      </c>
      <c r="L281" s="45"/>
      <c r="M281" s="226" t="s">
        <v>1</v>
      </c>
      <c r="N281" s="227" t="s">
        <v>41</v>
      </c>
      <c r="O281" s="92"/>
      <c r="P281" s="228">
        <f>O281*H281</f>
        <v>0</v>
      </c>
      <c r="Q281" s="228">
        <v>0</v>
      </c>
      <c r="R281" s="228">
        <f>Q281*H281</f>
        <v>0</v>
      </c>
      <c r="S281" s="228">
        <v>0</v>
      </c>
      <c r="T281" s="229">
        <f>S281*H281</f>
        <v>0</v>
      </c>
      <c r="U281" s="39"/>
      <c r="V281" s="39"/>
      <c r="W281" s="39"/>
      <c r="X281" s="39"/>
      <c r="Y281" s="39"/>
      <c r="Z281" s="39"/>
      <c r="AA281" s="39"/>
      <c r="AB281" s="39"/>
      <c r="AC281" s="39"/>
      <c r="AD281" s="39"/>
      <c r="AE281" s="39"/>
      <c r="AR281" s="230" t="s">
        <v>176</v>
      </c>
      <c r="AT281" s="230" t="s">
        <v>171</v>
      </c>
      <c r="AU281" s="230" t="s">
        <v>86</v>
      </c>
      <c r="AY281" s="18" t="s">
        <v>168</v>
      </c>
      <c r="BE281" s="231">
        <f>IF(N281="základní",J281,0)</f>
        <v>0</v>
      </c>
      <c r="BF281" s="231">
        <f>IF(N281="snížená",J281,0)</f>
        <v>0</v>
      </c>
      <c r="BG281" s="231">
        <f>IF(N281="zákl. přenesená",J281,0)</f>
        <v>0</v>
      </c>
      <c r="BH281" s="231">
        <f>IF(N281="sníž. přenesená",J281,0)</f>
        <v>0</v>
      </c>
      <c r="BI281" s="231">
        <f>IF(N281="nulová",J281,0)</f>
        <v>0</v>
      </c>
      <c r="BJ281" s="18" t="s">
        <v>84</v>
      </c>
      <c r="BK281" s="231">
        <f>ROUND(I281*H281,2)</f>
        <v>0</v>
      </c>
      <c r="BL281" s="18" t="s">
        <v>176</v>
      </c>
      <c r="BM281" s="230" t="s">
        <v>945</v>
      </c>
    </row>
    <row r="282" s="2" customFormat="1">
      <c r="A282" s="39"/>
      <c r="B282" s="40"/>
      <c r="C282" s="41"/>
      <c r="D282" s="232" t="s">
        <v>178</v>
      </c>
      <c r="E282" s="41"/>
      <c r="F282" s="233" t="s">
        <v>3156</v>
      </c>
      <c r="G282" s="41"/>
      <c r="H282" s="41"/>
      <c r="I282" s="234"/>
      <c r="J282" s="41"/>
      <c r="K282" s="41"/>
      <c r="L282" s="45"/>
      <c r="M282" s="235"/>
      <c r="N282" s="236"/>
      <c r="O282" s="92"/>
      <c r="P282" s="92"/>
      <c r="Q282" s="92"/>
      <c r="R282" s="92"/>
      <c r="S282" s="92"/>
      <c r="T282" s="93"/>
      <c r="U282" s="39"/>
      <c r="V282" s="39"/>
      <c r="W282" s="39"/>
      <c r="X282" s="39"/>
      <c r="Y282" s="39"/>
      <c r="Z282" s="39"/>
      <c r="AA282" s="39"/>
      <c r="AB282" s="39"/>
      <c r="AC282" s="39"/>
      <c r="AD282" s="39"/>
      <c r="AE282" s="39"/>
      <c r="AT282" s="18" t="s">
        <v>178</v>
      </c>
      <c r="AU282" s="18" t="s">
        <v>86</v>
      </c>
    </row>
    <row r="283" s="2" customFormat="1" ht="16.5" customHeight="1">
      <c r="A283" s="39"/>
      <c r="B283" s="40"/>
      <c r="C283" s="219" t="s">
        <v>568</v>
      </c>
      <c r="D283" s="219" t="s">
        <v>171</v>
      </c>
      <c r="E283" s="220" t="s">
        <v>3128</v>
      </c>
      <c r="F283" s="221" t="s">
        <v>3129</v>
      </c>
      <c r="G283" s="222" t="s">
        <v>2411</v>
      </c>
      <c r="H283" s="223">
        <v>12</v>
      </c>
      <c r="I283" s="224"/>
      <c r="J283" s="225">
        <f>ROUND(I283*H283,2)</f>
        <v>0</v>
      </c>
      <c r="K283" s="221" t="s">
        <v>1</v>
      </c>
      <c r="L283" s="45"/>
      <c r="M283" s="226" t="s">
        <v>1</v>
      </c>
      <c r="N283" s="227" t="s">
        <v>41</v>
      </c>
      <c r="O283" s="92"/>
      <c r="P283" s="228">
        <f>O283*H283</f>
        <v>0</v>
      </c>
      <c r="Q283" s="228">
        <v>0</v>
      </c>
      <c r="R283" s="228">
        <f>Q283*H283</f>
        <v>0</v>
      </c>
      <c r="S283" s="228">
        <v>0</v>
      </c>
      <c r="T283" s="229">
        <f>S283*H283</f>
        <v>0</v>
      </c>
      <c r="U283" s="39"/>
      <c r="V283" s="39"/>
      <c r="W283" s="39"/>
      <c r="X283" s="39"/>
      <c r="Y283" s="39"/>
      <c r="Z283" s="39"/>
      <c r="AA283" s="39"/>
      <c r="AB283" s="39"/>
      <c r="AC283" s="39"/>
      <c r="AD283" s="39"/>
      <c r="AE283" s="39"/>
      <c r="AR283" s="230" t="s">
        <v>176</v>
      </c>
      <c r="AT283" s="230" t="s">
        <v>171</v>
      </c>
      <c r="AU283" s="230" t="s">
        <v>86</v>
      </c>
      <c r="AY283" s="18" t="s">
        <v>168</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176</v>
      </c>
      <c r="BM283" s="230" t="s">
        <v>954</v>
      </c>
    </row>
    <row r="284" s="2" customFormat="1">
      <c r="A284" s="39"/>
      <c r="B284" s="40"/>
      <c r="C284" s="41"/>
      <c r="D284" s="232" t="s">
        <v>178</v>
      </c>
      <c r="E284" s="41"/>
      <c r="F284" s="233" t="s">
        <v>3129</v>
      </c>
      <c r="G284" s="41"/>
      <c r="H284" s="41"/>
      <c r="I284" s="234"/>
      <c r="J284" s="41"/>
      <c r="K284" s="41"/>
      <c r="L284" s="45"/>
      <c r="M284" s="235"/>
      <c r="N284" s="236"/>
      <c r="O284" s="92"/>
      <c r="P284" s="92"/>
      <c r="Q284" s="92"/>
      <c r="R284" s="92"/>
      <c r="S284" s="92"/>
      <c r="T284" s="93"/>
      <c r="U284" s="39"/>
      <c r="V284" s="39"/>
      <c r="W284" s="39"/>
      <c r="X284" s="39"/>
      <c r="Y284" s="39"/>
      <c r="Z284" s="39"/>
      <c r="AA284" s="39"/>
      <c r="AB284" s="39"/>
      <c r="AC284" s="39"/>
      <c r="AD284" s="39"/>
      <c r="AE284" s="39"/>
      <c r="AT284" s="18" t="s">
        <v>178</v>
      </c>
      <c r="AU284" s="18" t="s">
        <v>86</v>
      </c>
    </row>
    <row r="285" s="2" customFormat="1" ht="16.5" customHeight="1">
      <c r="A285" s="39"/>
      <c r="B285" s="40"/>
      <c r="C285" s="219" t="s">
        <v>577</v>
      </c>
      <c r="D285" s="219" t="s">
        <v>171</v>
      </c>
      <c r="E285" s="220" t="s">
        <v>3130</v>
      </c>
      <c r="F285" s="221" t="s">
        <v>3131</v>
      </c>
      <c r="G285" s="222" t="s">
        <v>2411</v>
      </c>
      <c r="H285" s="223">
        <v>3</v>
      </c>
      <c r="I285" s="224"/>
      <c r="J285" s="225">
        <f>ROUND(I285*H285,2)</f>
        <v>0</v>
      </c>
      <c r="K285" s="221" t="s">
        <v>1</v>
      </c>
      <c r="L285" s="45"/>
      <c r="M285" s="226" t="s">
        <v>1</v>
      </c>
      <c r="N285" s="227" t="s">
        <v>41</v>
      </c>
      <c r="O285" s="92"/>
      <c r="P285" s="228">
        <f>O285*H285</f>
        <v>0</v>
      </c>
      <c r="Q285" s="228">
        <v>0</v>
      </c>
      <c r="R285" s="228">
        <f>Q285*H285</f>
        <v>0</v>
      </c>
      <c r="S285" s="228">
        <v>0</v>
      </c>
      <c r="T285" s="229">
        <f>S285*H285</f>
        <v>0</v>
      </c>
      <c r="U285" s="39"/>
      <c r="V285" s="39"/>
      <c r="W285" s="39"/>
      <c r="X285" s="39"/>
      <c r="Y285" s="39"/>
      <c r="Z285" s="39"/>
      <c r="AA285" s="39"/>
      <c r="AB285" s="39"/>
      <c r="AC285" s="39"/>
      <c r="AD285" s="39"/>
      <c r="AE285" s="39"/>
      <c r="AR285" s="230" t="s">
        <v>176</v>
      </c>
      <c r="AT285" s="230" t="s">
        <v>171</v>
      </c>
      <c r="AU285" s="230" t="s">
        <v>86</v>
      </c>
      <c r="AY285" s="18" t="s">
        <v>168</v>
      </c>
      <c r="BE285" s="231">
        <f>IF(N285="základní",J285,0)</f>
        <v>0</v>
      </c>
      <c r="BF285" s="231">
        <f>IF(N285="snížená",J285,0)</f>
        <v>0</v>
      </c>
      <c r="BG285" s="231">
        <f>IF(N285="zákl. přenesená",J285,0)</f>
        <v>0</v>
      </c>
      <c r="BH285" s="231">
        <f>IF(N285="sníž. přenesená",J285,0)</f>
        <v>0</v>
      </c>
      <c r="BI285" s="231">
        <f>IF(N285="nulová",J285,0)</f>
        <v>0</v>
      </c>
      <c r="BJ285" s="18" t="s">
        <v>84</v>
      </c>
      <c r="BK285" s="231">
        <f>ROUND(I285*H285,2)</f>
        <v>0</v>
      </c>
      <c r="BL285" s="18" t="s">
        <v>176</v>
      </c>
      <c r="BM285" s="230" t="s">
        <v>963</v>
      </c>
    </row>
    <row r="286" s="2" customFormat="1">
      <c r="A286" s="39"/>
      <c r="B286" s="40"/>
      <c r="C286" s="41"/>
      <c r="D286" s="232" t="s">
        <v>178</v>
      </c>
      <c r="E286" s="41"/>
      <c r="F286" s="233" t="s">
        <v>3131</v>
      </c>
      <c r="G286" s="41"/>
      <c r="H286" s="41"/>
      <c r="I286" s="234"/>
      <c r="J286" s="41"/>
      <c r="K286" s="41"/>
      <c r="L286" s="45"/>
      <c r="M286" s="235"/>
      <c r="N286" s="236"/>
      <c r="O286" s="92"/>
      <c r="P286" s="92"/>
      <c r="Q286" s="92"/>
      <c r="R286" s="92"/>
      <c r="S286" s="92"/>
      <c r="T286" s="93"/>
      <c r="U286" s="39"/>
      <c r="V286" s="39"/>
      <c r="W286" s="39"/>
      <c r="X286" s="39"/>
      <c r="Y286" s="39"/>
      <c r="Z286" s="39"/>
      <c r="AA286" s="39"/>
      <c r="AB286" s="39"/>
      <c r="AC286" s="39"/>
      <c r="AD286" s="39"/>
      <c r="AE286" s="39"/>
      <c r="AT286" s="18" t="s">
        <v>178</v>
      </c>
      <c r="AU286" s="18" t="s">
        <v>86</v>
      </c>
    </row>
    <row r="287" s="2" customFormat="1" ht="24.15" customHeight="1">
      <c r="A287" s="39"/>
      <c r="B287" s="40"/>
      <c r="C287" s="219" t="s">
        <v>587</v>
      </c>
      <c r="D287" s="219" t="s">
        <v>171</v>
      </c>
      <c r="E287" s="220" t="s">
        <v>3132</v>
      </c>
      <c r="F287" s="221" t="s">
        <v>3133</v>
      </c>
      <c r="G287" s="222" t="s">
        <v>2411</v>
      </c>
      <c r="H287" s="223">
        <v>14</v>
      </c>
      <c r="I287" s="224"/>
      <c r="J287" s="225">
        <f>ROUND(I287*H287,2)</f>
        <v>0</v>
      </c>
      <c r="K287" s="221" t="s">
        <v>1</v>
      </c>
      <c r="L287" s="45"/>
      <c r="M287" s="226" t="s">
        <v>1</v>
      </c>
      <c r="N287" s="227" t="s">
        <v>41</v>
      </c>
      <c r="O287" s="92"/>
      <c r="P287" s="228">
        <f>O287*H287</f>
        <v>0</v>
      </c>
      <c r="Q287" s="228">
        <v>0</v>
      </c>
      <c r="R287" s="228">
        <f>Q287*H287</f>
        <v>0</v>
      </c>
      <c r="S287" s="228">
        <v>0</v>
      </c>
      <c r="T287" s="229">
        <f>S287*H287</f>
        <v>0</v>
      </c>
      <c r="U287" s="39"/>
      <c r="V287" s="39"/>
      <c r="W287" s="39"/>
      <c r="X287" s="39"/>
      <c r="Y287" s="39"/>
      <c r="Z287" s="39"/>
      <c r="AA287" s="39"/>
      <c r="AB287" s="39"/>
      <c r="AC287" s="39"/>
      <c r="AD287" s="39"/>
      <c r="AE287" s="39"/>
      <c r="AR287" s="230" t="s">
        <v>176</v>
      </c>
      <c r="AT287" s="230" t="s">
        <v>171</v>
      </c>
      <c r="AU287" s="230" t="s">
        <v>86</v>
      </c>
      <c r="AY287" s="18" t="s">
        <v>168</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176</v>
      </c>
      <c r="BM287" s="230" t="s">
        <v>975</v>
      </c>
    </row>
    <row r="288" s="2" customFormat="1">
      <c r="A288" s="39"/>
      <c r="B288" s="40"/>
      <c r="C288" s="41"/>
      <c r="D288" s="232" t="s">
        <v>178</v>
      </c>
      <c r="E288" s="41"/>
      <c r="F288" s="233" t="s">
        <v>3133</v>
      </c>
      <c r="G288" s="41"/>
      <c r="H288" s="41"/>
      <c r="I288" s="234"/>
      <c r="J288" s="41"/>
      <c r="K288" s="41"/>
      <c r="L288" s="45"/>
      <c r="M288" s="235"/>
      <c r="N288" s="236"/>
      <c r="O288" s="92"/>
      <c r="P288" s="92"/>
      <c r="Q288" s="92"/>
      <c r="R288" s="92"/>
      <c r="S288" s="92"/>
      <c r="T288" s="93"/>
      <c r="U288" s="39"/>
      <c r="V288" s="39"/>
      <c r="W288" s="39"/>
      <c r="X288" s="39"/>
      <c r="Y288" s="39"/>
      <c r="Z288" s="39"/>
      <c r="AA288" s="39"/>
      <c r="AB288" s="39"/>
      <c r="AC288" s="39"/>
      <c r="AD288" s="39"/>
      <c r="AE288" s="39"/>
      <c r="AT288" s="18" t="s">
        <v>178</v>
      </c>
      <c r="AU288" s="18" t="s">
        <v>86</v>
      </c>
    </row>
    <row r="289" s="2" customFormat="1" ht="16.5" customHeight="1">
      <c r="A289" s="39"/>
      <c r="B289" s="40"/>
      <c r="C289" s="219" t="s">
        <v>593</v>
      </c>
      <c r="D289" s="219" t="s">
        <v>171</v>
      </c>
      <c r="E289" s="220" t="s">
        <v>3134</v>
      </c>
      <c r="F289" s="221" t="s">
        <v>3135</v>
      </c>
      <c r="G289" s="222" t="s">
        <v>2411</v>
      </c>
      <c r="H289" s="223">
        <v>2</v>
      </c>
      <c r="I289" s="224"/>
      <c r="J289" s="225">
        <f>ROUND(I289*H289,2)</f>
        <v>0</v>
      </c>
      <c r="K289" s="221" t="s">
        <v>1</v>
      </c>
      <c r="L289" s="45"/>
      <c r="M289" s="226" t="s">
        <v>1</v>
      </c>
      <c r="N289" s="227" t="s">
        <v>41</v>
      </c>
      <c r="O289" s="92"/>
      <c r="P289" s="228">
        <f>O289*H289</f>
        <v>0</v>
      </c>
      <c r="Q289" s="228">
        <v>0</v>
      </c>
      <c r="R289" s="228">
        <f>Q289*H289</f>
        <v>0</v>
      </c>
      <c r="S289" s="228">
        <v>0</v>
      </c>
      <c r="T289" s="229">
        <f>S289*H289</f>
        <v>0</v>
      </c>
      <c r="U289" s="39"/>
      <c r="V289" s="39"/>
      <c r="W289" s="39"/>
      <c r="X289" s="39"/>
      <c r="Y289" s="39"/>
      <c r="Z289" s="39"/>
      <c r="AA289" s="39"/>
      <c r="AB289" s="39"/>
      <c r="AC289" s="39"/>
      <c r="AD289" s="39"/>
      <c r="AE289" s="39"/>
      <c r="AR289" s="230" t="s">
        <v>176</v>
      </c>
      <c r="AT289" s="230" t="s">
        <v>171</v>
      </c>
      <c r="AU289" s="230" t="s">
        <v>86</v>
      </c>
      <c r="AY289" s="18" t="s">
        <v>168</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176</v>
      </c>
      <c r="BM289" s="230" t="s">
        <v>988</v>
      </c>
    </row>
    <row r="290" s="2" customFormat="1">
      <c r="A290" s="39"/>
      <c r="B290" s="40"/>
      <c r="C290" s="41"/>
      <c r="D290" s="232" t="s">
        <v>178</v>
      </c>
      <c r="E290" s="41"/>
      <c r="F290" s="233" t="s">
        <v>3135</v>
      </c>
      <c r="G290" s="41"/>
      <c r="H290" s="41"/>
      <c r="I290" s="234"/>
      <c r="J290" s="41"/>
      <c r="K290" s="41"/>
      <c r="L290" s="45"/>
      <c r="M290" s="235"/>
      <c r="N290" s="236"/>
      <c r="O290" s="92"/>
      <c r="P290" s="92"/>
      <c r="Q290" s="92"/>
      <c r="R290" s="92"/>
      <c r="S290" s="92"/>
      <c r="T290" s="93"/>
      <c r="U290" s="39"/>
      <c r="V290" s="39"/>
      <c r="W290" s="39"/>
      <c r="X290" s="39"/>
      <c r="Y290" s="39"/>
      <c r="Z290" s="39"/>
      <c r="AA290" s="39"/>
      <c r="AB290" s="39"/>
      <c r="AC290" s="39"/>
      <c r="AD290" s="39"/>
      <c r="AE290" s="39"/>
      <c r="AT290" s="18" t="s">
        <v>178</v>
      </c>
      <c r="AU290" s="18" t="s">
        <v>86</v>
      </c>
    </row>
    <row r="291" s="2" customFormat="1" ht="16.5" customHeight="1">
      <c r="A291" s="39"/>
      <c r="B291" s="40"/>
      <c r="C291" s="219" t="s">
        <v>600</v>
      </c>
      <c r="D291" s="219" t="s">
        <v>171</v>
      </c>
      <c r="E291" s="220" t="s">
        <v>3079</v>
      </c>
      <c r="F291" s="221" t="s">
        <v>3080</v>
      </c>
      <c r="G291" s="222" t="s">
        <v>2411</v>
      </c>
      <c r="H291" s="223">
        <v>60</v>
      </c>
      <c r="I291" s="224"/>
      <c r="J291" s="225">
        <f>ROUND(I291*H291,2)</f>
        <v>0</v>
      </c>
      <c r="K291" s="221" t="s">
        <v>1</v>
      </c>
      <c r="L291" s="45"/>
      <c r="M291" s="226" t="s">
        <v>1</v>
      </c>
      <c r="N291" s="227" t="s">
        <v>41</v>
      </c>
      <c r="O291" s="92"/>
      <c r="P291" s="228">
        <f>O291*H291</f>
        <v>0</v>
      </c>
      <c r="Q291" s="228">
        <v>0</v>
      </c>
      <c r="R291" s="228">
        <f>Q291*H291</f>
        <v>0</v>
      </c>
      <c r="S291" s="228">
        <v>0</v>
      </c>
      <c r="T291" s="229">
        <f>S291*H291</f>
        <v>0</v>
      </c>
      <c r="U291" s="39"/>
      <c r="V291" s="39"/>
      <c r="W291" s="39"/>
      <c r="X291" s="39"/>
      <c r="Y291" s="39"/>
      <c r="Z291" s="39"/>
      <c r="AA291" s="39"/>
      <c r="AB291" s="39"/>
      <c r="AC291" s="39"/>
      <c r="AD291" s="39"/>
      <c r="AE291" s="39"/>
      <c r="AR291" s="230" t="s">
        <v>176</v>
      </c>
      <c r="AT291" s="230" t="s">
        <v>171</v>
      </c>
      <c r="AU291" s="230" t="s">
        <v>86</v>
      </c>
      <c r="AY291" s="18" t="s">
        <v>168</v>
      </c>
      <c r="BE291" s="231">
        <f>IF(N291="základní",J291,0)</f>
        <v>0</v>
      </c>
      <c r="BF291" s="231">
        <f>IF(N291="snížená",J291,0)</f>
        <v>0</v>
      </c>
      <c r="BG291" s="231">
        <f>IF(N291="zákl. přenesená",J291,0)</f>
        <v>0</v>
      </c>
      <c r="BH291" s="231">
        <f>IF(N291="sníž. přenesená",J291,0)</f>
        <v>0</v>
      </c>
      <c r="BI291" s="231">
        <f>IF(N291="nulová",J291,0)</f>
        <v>0</v>
      </c>
      <c r="BJ291" s="18" t="s">
        <v>84</v>
      </c>
      <c r="BK291" s="231">
        <f>ROUND(I291*H291,2)</f>
        <v>0</v>
      </c>
      <c r="BL291" s="18" t="s">
        <v>176</v>
      </c>
      <c r="BM291" s="230" t="s">
        <v>998</v>
      </c>
    </row>
    <row r="292" s="2" customFormat="1">
      <c r="A292" s="39"/>
      <c r="B292" s="40"/>
      <c r="C292" s="41"/>
      <c r="D292" s="232" t="s">
        <v>178</v>
      </c>
      <c r="E292" s="41"/>
      <c r="F292" s="233" t="s">
        <v>3080</v>
      </c>
      <c r="G292" s="41"/>
      <c r="H292" s="41"/>
      <c r="I292" s="234"/>
      <c r="J292" s="41"/>
      <c r="K292" s="41"/>
      <c r="L292" s="45"/>
      <c r="M292" s="235"/>
      <c r="N292" s="236"/>
      <c r="O292" s="92"/>
      <c r="P292" s="92"/>
      <c r="Q292" s="92"/>
      <c r="R292" s="92"/>
      <c r="S292" s="92"/>
      <c r="T292" s="93"/>
      <c r="U292" s="39"/>
      <c r="V292" s="39"/>
      <c r="W292" s="39"/>
      <c r="X292" s="39"/>
      <c r="Y292" s="39"/>
      <c r="Z292" s="39"/>
      <c r="AA292" s="39"/>
      <c r="AB292" s="39"/>
      <c r="AC292" s="39"/>
      <c r="AD292" s="39"/>
      <c r="AE292" s="39"/>
      <c r="AT292" s="18" t="s">
        <v>178</v>
      </c>
      <c r="AU292" s="18" t="s">
        <v>86</v>
      </c>
    </row>
    <row r="293" s="2" customFormat="1" ht="16.5" customHeight="1">
      <c r="A293" s="39"/>
      <c r="B293" s="40"/>
      <c r="C293" s="219" t="s">
        <v>607</v>
      </c>
      <c r="D293" s="219" t="s">
        <v>171</v>
      </c>
      <c r="E293" s="220" t="s">
        <v>3100</v>
      </c>
      <c r="F293" s="221" t="s">
        <v>3101</v>
      </c>
      <c r="G293" s="222" t="s">
        <v>2411</v>
      </c>
      <c r="H293" s="223">
        <v>3</v>
      </c>
      <c r="I293" s="224"/>
      <c r="J293" s="225">
        <f>ROUND(I293*H293,2)</f>
        <v>0</v>
      </c>
      <c r="K293" s="221" t="s">
        <v>1</v>
      </c>
      <c r="L293" s="45"/>
      <c r="M293" s="226" t="s">
        <v>1</v>
      </c>
      <c r="N293" s="227" t="s">
        <v>41</v>
      </c>
      <c r="O293" s="92"/>
      <c r="P293" s="228">
        <f>O293*H293</f>
        <v>0</v>
      </c>
      <c r="Q293" s="228">
        <v>0</v>
      </c>
      <c r="R293" s="228">
        <f>Q293*H293</f>
        <v>0</v>
      </c>
      <c r="S293" s="228">
        <v>0</v>
      </c>
      <c r="T293" s="229">
        <f>S293*H293</f>
        <v>0</v>
      </c>
      <c r="U293" s="39"/>
      <c r="V293" s="39"/>
      <c r="W293" s="39"/>
      <c r="X293" s="39"/>
      <c r="Y293" s="39"/>
      <c r="Z293" s="39"/>
      <c r="AA293" s="39"/>
      <c r="AB293" s="39"/>
      <c r="AC293" s="39"/>
      <c r="AD293" s="39"/>
      <c r="AE293" s="39"/>
      <c r="AR293" s="230" t="s">
        <v>176</v>
      </c>
      <c r="AT293" s="230" t="s">
        <v>171</v>
      </c>
      <c r="AU293" s="230" t="s">
        <v>86</v>
      </c>
      <c r="AY293" s="18" t="s">
        <v>168</v>
      </c>
      <c r="BE293" s="231">
        <f>IF(N293="základní",J293,0)</f>
        <v>0</v>
      </c>
      <c r="BF293" s="231">
        <f>IF(N293="snížená",J293,0)</f>
        <v>0</v>
      </c>
      <c r="BG293" s="231">
        <f>IF(N293="zákl. přenesená",J293,0)</f>
        <v>0</v>
      </c>
      <c r="BH293" s="231">
        <f>IF(N293="sníž. přenesená",J293,0)</f>
        <v>0</v>
      </c>
      <c r="BI293" s="231">
        <f>IF(N293="nulová",J293,0)</f>
        <v>0</v>
      </c>
      <c r="BJ293" s="18" t="s">
        <v>84</v>
      </c>
      <c r="BK293" s="231">
        <f>ROUND(I293*H293,2)</f>
        <v>0</v>
      </c>
      <c r="BL293" s="18" t="s">
        <v>176</v>
      </c>
      <c r="BM293" s="230" t="s">
        <v>1008</v>
      </c>
    </row>
    <row r="294" s="2" customFormat="1">
      <c r="A294" s="39"/>
      <c r="B294" s="40"/>
      <c r="C294" s="41"/>
      <c r="D294" s="232" t="s">
        <v>178</v>
      </c>
      <c r="E294" s="41"/>
      <c r="F294" s="233" t="s">
        <v>3101</v>
      </c>
      <c r="G294" s="41"/>
      <c r="H294" s="41"/>
      <c r="I294" s="234"/>
      <c r="J294" s="41"/>
      <c r="K294" s="41"/>
      <c r="L294" s="45"/>
      <c r="M294" s="235"/>
      <c r="N294" s="236"/>
      <c r="O294" s="92"/>
      <c r="P294" s="92"/>
      <c r="Q294" s="92"/>
      <c r="R294" s="92"/>
      <c r="S294" s="92"/>
      <c r="T294" s="93"/>
      <c r="U294" s="39"/>
      <c r="V294" s="39"/>
      <c r="W294" s="39"/>
      <c r="X294" s="39"/>
      <c r="Y294" s="39"/>
      <c r="Z294" s="39"/>
      <c r="AA294" s="39"/>
      <c r="AB294" s="39"/>
      <c r="AC294" s="39"/>
      <c r="AD294" s="39"/>
      <c r="AE294" s="39"/>
      <c r="AT294" s="18" t="s">
        <v>178</v>
      </c>
      <c r="AU294" s="18" t="s">
        <v>86</v>
      </c>
    </row>
    <row r="295" s="2" customFormat="1" ht="16.5" customHeight="1">
      <c r="A295" s="39"/>
      <c r="B295" s="40"/>
      <c r="C295" s="219" t="s">
        <v>613</v>
      </c>
      <c r="D295" s="219" t="s">
        <v>171</v>
      </c>
      <c r="E295" s="220" t="s">
        <v>3136</v>
      </c>
      <c r="F295" s="221" t="s">
        <v>3137</v>
      </c>
      <c r="G295" s="222" t="s">
        <v>2411</v>
      </c>
      <c r="H295" s="223">
        <v>2</v>
      </c>
      <c r="I295" s="224"/>
      <c r="J295" s="225">
        <f>ROUND(I295*H295,2)</f>
        <v>0</v>
      </c>
      <c r="K295" s="221" t="s">
        <v>1</v>
      </c>
      <c r="L295" s="45"/>
      <c r="M295" s="226" t="s">
        <v>1</v>
      </c>
      <c r="N295" s="227" t="s">
        <v>41</v>
      </c>
      <c r="O295" s="92"/>
      <c r="P295" s="228">
        <f>O295*H295</f>
        <v>0</v>
      </c>
      <c r="Q295" s="228">
        <v>0</v>
      </c>
      <c r="R295" s="228">
        <f>Q295*H295</f>
        <v>0</v>
      </c>
      <c r="S295" s="228">
        <v>0</v>
      </c>
      <c r="T295" s="229">
        <f>S295*H295</f>
        <v>0</v>
      </c>
      <c r="U295" s="39"/>
      <c r="V295" s="39"/>
      <c r="W295" s="39"/>
      <c r="X295" s="39"/>
      <c r="Y295" s="39"/>
      <c r="Z295" s="39"/>
      <c r="AA295" s="39"/>
      <c r="AB295" s="39"/>
      <c r="AC295" s="39"/>
      <c r="AD295" s="39"/>
      <c r="AE295" s="39"/>
      <c r="AR295" s="230" t="s">
        <v>176</v>
      </c>
      <c r="AT295" s="230" t="s">
        <v>171</v>
      </c>
      <c r="AU295" s="230" t="s">
        <v>86</v>
      </c>
      <c r="AY295" s="18" t="s">
        <v>168</v>
      </c>
      <c r="BE295" s="231">
        <f>IF(N295="základní",J295,0)</f>
        <v>0</v>
      </c>
      <c r="BF295" s="231">
        <f>IF(N295="snížená",J295,0)</f>
        <v>0</v>
      </c>
      <c r="BG295" s="231">
        <f>IF(N295="zákl. přenesená",J295,0)</f>
        <v>0</v>
      </c>
      <c r="BH295" s="231">
        <f>IF(N295="sníž. přenesená",J295,0)</f>
        <v>0</v>
      </c>
      <c r="BI295" s="231">
        <f>IF(N295="nulová",J295,0)</f>
        <v>0</v>
      </c>
      <c r="BJ295" s="18" t="s">
        <v>84</v>
      </c>
      <c r="BK295" s="231">
        <f>ROUND(I295*H295,2)</f>
        <v>0</v>
      </c>
      <c r="BL295" s="18" t="s">
        <v>176</v>
      </c>
      <c r="BM295" s="230" t="s">
        <v>1020</v>
      </c>
    </row>
    <row r="296" s="2" customFormat="1">
      <c r="A296" s="39"/>
      <c r="B296" s="40"/>
      <c r="C296" s="41"/>
      <c r="D296" s="232" t="s">
        <v>178</v>
      </c>
      <c r="E296" s="41"/>
      <c r="F296" s="233" t="s">
        <v>3137</v>
      </c>
      <c r="G296" s="41"/>
      <c r="H296" s="41"/>
      <c r="I296" s="234"/>
      <c r="J296" s="41"/>
      <c r="K296" s="41"/>
      <c r="L296" s="45"/>
      <c r="M296" s="235"/>
      <c r="N296" s="236"/>
      <c r="O296" s="92"/>
      <c r="P296" s="92"/>
      <c r="Q296" s="92"/>
      <c r="R296" s="92"/>
      <c r="S296" s="92"/>
      <c r="T296" s="93"/>
      <c r="U296" s="39"/>
      <c r="V296" s="39"/>
      <c r="W296" s="39"/>
      <c r="X296" s="39"/>
      <c r="Y296" s="39"/>
      <c r="Z296" s="39"/>
      <c r="AA296" s="39"/>
      <c r="AB296" s="39"/>
      <c r="AC296" s="39"/>
      <c r="AD296" s="39"/>
      <c r="AE296" s="39"/>
      <c r="AT296" s="18" t="s">
        <v>178</v>
      </c>
      <c r="AU296" s="18" t="s">
        <v>86</v>
      </c>
    </row>
    <row r="297" s="2" customFormat="1" ht="16.5" customHeight="1">
      <c r="A297" s="39"/>
      <c r="B297" s="40"/>
      <c r="C297" s="219" t="s">
        <v>619</v>
      </c>
      <c r="D297" s="219" t="s">
        <v>171</v>
      </c>
      <c r="E297" s="220" t="s">
        <v>3140</v>
      </c>
      <c r="F297" s="221" t="s">
        <v>3141</v>
      </c>
      <c r="G297" s="222" t="s">
        <v>2411</v>
      </c>
      <c r="H297" s="223">
        <v>2</v>
      </c>
      <c r="I297" s="224"/>
      <c r="J297" s="225">
        <f>ROUND(I297*H297,2)</f>
        <v>0</v>
      </c>
      <c r="K297" s="221" t="s">
        <v>1</v>
      </c>
      <c r="L297" s="45"/>
      <c r="M297" s="226" t="s">
        <v>1</v>
      </c>
      <c r="N297" s="227" t="s">
        <v>41</v>
      </c>
      <c r="O297" s="92"/>
      <c r="P297" s="228">
        <f>O297*H297</f>
        <v>0</v>
      </c>
      <c r="Q297" s="228">
        <v>0</v>
      </c>
      <c r="R297" s="228">
        <f>Q297*H297</f>
        <v>0</v>
      </c>
      <c r="S297" s="228">
        <v>0</v>
      </c>
      <c r="T297" s="229">
        <f>S297*H297</f>
        <v>0</v>
      </c>
      <c r="U297" s="39"/>
      <c r="V297" s="39"/>
      <c r="W297" s="39"/>
      <c r="X297" s="39"/>
      <c r="Y297" s="39"/>
      <c r="Z297" s="39"/>
      <c r="AA297" s="39"/>
      <c r="AB297" s="39"/>
      <c r="AC297" s="39"/>
      <c r="AD297" s="39"/>
      <c r="AE297" s="39"/>
      <c r="AR297" s="230" t="s">
        <v>176</v>
      </c>
      <c r="AT297" s="230" t="s">
        <v>171</v>
      </c>
      <c r="AU297" s="230" t="s">
        <v>86</v>
      </c>
      <c r="AY297" s="18" t="s">
        <v>168</v>
      </c>
      <c r="BE297" s="231">
        <f>IF(N297="základní",J297,0)</f>
        <v>0</v>
      </c>
      <c r="BF297" s="231">
        <f>IF(N297="snížená",J297,0)</f>
        <v>0</v>
      </c>
      <c r="BG297" s="231">
        <f>IF(N297="zákl. přenesená",J297,0)</f>
        <v>0</v>
      </c>
      <c r="BH297" s="231">
        <f>IF(N297="sníž. přenesená",J297,0)</f>
        <v>0</v>
      </c>
      <c r="BI297" s="231">
        <f>IF(N297="nulová",J297,0)</f>
        <v>0</v>
      </c>
      <c r="BJ297" s="18" t="s">
        <v>84</v>
      </c>
      <c r="BK297" s="231">
        <f>ROUND(I297*H297,2)</f>
        <v>0</v>
      </c>
      <c r="BL297" s="18" t="s">
        <v>176</v>
      </c>
      <c r="BM297" s="230" t="s">
        <v>1031</v>
      </c>
    </row>
    <row r="298" s="2" customFormat="1">
      <c r="A298" s="39"/>
      <c r="B298" s="40"/>
      <c r="C298" s="41"/>
      <c r="D298" s="232" t="s">
        <v>178</v>
      </c>
      <c r="E298" s="41"/>
      <c r="F298" s="233" t="s">
        <v>3141</v>
      </c>
      <c r="G298" s="41"/>
      <c r="H298" s="41"/>
      <c r="I298" s="234"/>
      <c r="J298" s="41"/>
      <c r="K298" s="41"/>
      <c r="L298" s="45"/>
      <c r="M298" s="235"/>
      <c r="N298" s="236"/>
      <c r="O298" s="92"/>
      <c r="P298" s="92"/>
      <c r="Q298" s="92"/>
      <c r="R298" s="92"/>
      <c r="S298" s="92"/>
      <c r="T298" s="93"/>
      <c r="U298" s="39"/>
      <c r="V298" s="39"/>
      <c r="W298" s="39"/>
      <c r="X298" s="39"/>
      <c r="Y298" s="39"/>
      <c r="Z298" s="39"/>
      <c r="AA298" s="39"/>
      <c r="AB298" s="39"/>
      <c r="AC298" s="39"/>
      <c r="AD298" s="39"/>
      <c r="AE298" s="39"/>
      <c r="AT298" s="18" t="s">
        <v>178</v>
      </c>
      <c r="AU298" s="18" t="s">
        <v>86</v>
      </c>
    </row>
    <row r="299" s="2" customFormat="1" ht="16.5" customHeight="1">
      <c r="A299" s="39"/>
      <c r="B299" s="40"/>
      <c r="C299" s="219" t="s">
        <v>624</v>
      </c>
      <c r="D299" s="219" t="s">
        <v>171</v>
      </c>
      <c r="E299" s="220" t="s">
        <v>3152</v>
      </c>
      <c r="F299" s="221" t="s">
        <v>3153</v>
      </c>
      <c r="G299" s="222" t="s">
        <v>2411</v>
      </c>
      <c r="H299" s="223">
        <v>2</v>
      </c>
      <c r="I299" s="224"/>
      <c r="J299" s="225">
        <f>ROUND(I299*H299,2)</f>
        <v>0</v>
      </c>
      <c r="K299" s="221" t="s">
        <v>1</v>
      </c>
      <c r="L299" s="45"/>
      <c r="M299" s="226" t="s">
        <v>1</v>
      </c>
      <c r="N299" s="227" t="s">
        <v>41</v>
      </c>
      <c r="O299" s="92"/>
      <c r="P299" s="228">
        <f>O299*H299</f>
        <v>0</v>
      </c>
      <c r="Q299" s="228">
        <v>0</v>
      </c>
      <c r="R299" s="228">
        <f>Q299*H299</f>
        <v>0</v>
      </c>
      <c r="S299" s="228">
        <v>0</v>
      </c>
      <c r="T299" s="229">
        <f>S299*H299</f>
        <v>0</v>
      </c>
      <c r="U299" s="39"/>
      <c r="V299" s="39"/>
      <c r="W299" s="39"/>
      <c r="X299" s="39"/>
      <c r="Y299" s="39"/>
      <c r="Z299" s="39"/>
      <c r="AA299" s="39"/>
      <c r="AB299" s="39"/>
      <c r="AC299" s="39"/>
      <c r="AD299" s="39"/>
      <c r="AE299" s="39"/>
      <c r="AR299" s="230" t="s">
        <v>176</v>
      </c>
      <c r="AT299" s="230" t="s">
        <v>171</v>
      </c>
      <c r="AU299" s="230" t="s">
        <v>86</v>
      </c>
      <c r="AY299" s="18" t="s">
        <v>168</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176</v>
      </c>
      <c r="BM299" s="230" t="s">
        <v>1042</v>
      </c>
    </row>
    <row r="300" s="2" customFormat="1">
      <c r="A300" s="39"/>
      <c r="B300" s="40"/>
      <c r="C300" s="41"/>
      <c r="D300" s="232" t="s">
        <v>178</v>
      </c>
      <c r="E300" s="41"/>
      <c r="F300" s="233" t="s">
        <v>3153</v>
      </c>
      <c r="G300" s="41"/>
      <c r="H300" s="41"/>
      <c r="I300" s="234"/>
      <c r="J300" s="41"/>
      <c r="K300" s="41"/>
      <c r="L300" s="45"/>
      <c r="M300" s="235"/>
      <c r="N300" s="236"/>
      <c r="O300" s="92"/>
      <c r="P300" s="92"/>
      <c r="Q300" s="92"/>
      <c r="R300" s="92"/>
      <c r="S300" s="92"/>
      <c r="T300" s="93"/>
      <c r="U300" s="39"/>
      <c r="V300" s="39"/>
      <c r="W300" s="39"/>
      <c r="X300" s="39"/>
      <c r="Y300" s="39"/>
      <c r="Z300" s="39"/>
      <c r="AA300" s="39"/>
      <c r="AB300" s="39"/>
      <c r="AC300" s="39"/>
      <c r="AD300" s="39"/>
      <c r="AE300" s="39"/>
      <c r="AT300" s="18" t="s">
        <v>178</v>
      </c>
      <c r="AU300" s="18" t="s">
        <v>86</v>
      </c>
    </row>
    <row r="301" s="12" customFormat="1" ht="22.8" customHeight="1">
      <c r="A301" s="12"/>
      <c r="B301" s="203"/>
      <c r="C301" s="204"/>
      <c r="D301" s="205" t="s">
        <v>75</v>
      </c>
      <c r="E301" s="217" t="s">
        <v>3157</v>
      </c>
      <c r="F301" s="217" t="s">
        <v>3158</v>
      </c>
      <c r="G301" s="204"/>
      <c r="H301" s="204"/>
      <c r="I301" s="207"/>
      <c r="J301" s="218">
        <f>BK301</f>
        <v>0</v>
      </c>
      <c r="K301" s="204"/>
      <c r="L301" s="209"/>
      <c r="M301" s="210"/>
      <c r="N301" s="211"/>
      <c r="O301" s="211"/>
      <c r="P301" s="212">
        <f>SUM(P302:P309)</f>
        <v>0</v>
      </c>
      <c r="Q301" s="211"/>
      <c r="R301" s="212">
        <f>SUM(R302:R309)</f>
        <v>0</v>
      </c>
      <c r="S301" s="211"/>
      <c r="T301" s="213">
        <f>SUM(T302:T309)</f>
        <v>0</v>
      </c>
      <c r="U301" s="12"/>
      <c r="V301" s="12"/>
      <c r="W301" s="12"/>
      <c r="X301" s="12"/>
      <c r="Y301" s="12"/>
      <c r="Z301" s="12"/>
      <c r="AA301" s="12"/>
      <c r="AB301" s="12"/>
      <c r="AC301" s="12"/>
      <c r="AD301" s="12"/>
      <c r="AE301" s="12"/>
      <c r="AR301" s="214" t="s">
        <v>84</v>
      </c>
      <c r="AT301" s="215" t="s">
        <v>75</v>
      </c>
      <c r="AU301" s="215" t="s">
        <v>84</v>
      </c>
      <c r="AY301" s="214" t="s">
        <v>168</v>
      </c>
      <c r="BK301" s="216">
        <f>SUM(BK302:BK309)</f>
        <v>0</v>
      </c>
    </row>
    <row r="302" s="2" customFormat="1" ht="16.5" customHeight="1">
      <c r="A302" s="39"/>
      <c r="B302" s="40"/>
      <c r="C302" s="219" t="s">
        <v>630</v>
      </c>
      <c r="D302" s="219" t="s">
        <v>171</v>
      </c>
      <c r="E302" s="220" t="s">
        <v>3136</v>
      </c>
      <c r="F302" s="221" t="s">
        <v>3137</v>
      </c>
      <c r="G302" s="222" t="s">
        <v>2411</v>
      </c>
      <c r="H302" s="223">
        <v>1</v>
      </c>
      <c r="I302" s="224"/>
      <c r="J302" s="225">
        <f>ROUND(I302*H302,2)</f>
        <v>0</v>
      </c>
      <c r="K302" s="221" t="s">
        <v>1</v>
      </c>
      <c r="L302" s="45"/>
      <c r="M302" s="226" t="s">
        <v>1</v>
      </c>
      <c r="N302" s="227" t="s">
        <v>41</v>
      </c>
      <c r="O302" s="92"/>
      <c r="P302" s="228">
        <f>O302*H302</f>
        <v>0</v>
      </c>
      <c r="Q302" s="228">
        <v>0</v>
      </c>
      <c r="R302" s="228">
        <f>Q302*H302</f>
        <v>0</v>
      </c>
      <c r="S302" s="228">
        <v>0</v>
      </c>
      <c r="T302" s="229">
        <f>S302*H302</f>
        <v>0</v>
      </c>
      <c r="U302" s="39"/>
      <c r="V302" s="39"/>
      <c r="W302" s="39"/>
      <c r="X302" s="39"/>
      <c r="Y302" s="39"/>
      <c r="Z302" s="39"/>
      <c r="AA302" s="39"/>
      <c r="AB302" s="39"/>
      <c r="AC302" s="39"/>
      <c r="AD302" s="39"/>
      <c r="AE302" s="39"/>
      <c r="AR302" s="230" t="s">
        <v>176</v>
      </c>
      <c r="AT302" s="230" t="s">
        <v>171</v>
      </c>
      <c r="AU302" s="230" t="s">
        <v>86</v>
      </c>
      <c r="AY302" s="18" t="s">
        <v>168</v>
      </c>
      <c r="BE302" s="231">
        <f>IF(N302="základní",J302,0)</f>
        <v>0</v>
      </c>
      <c r="BF302" s="231">
        <f>IF(N302="snížená",J302,0)</f>
        <v>0</v>
      </c>
      <c r="BG302" s="231">
        <f>IF(N302="zákl. přenesená",J302,0)</f>
        <v>0</v>
      </c>
      <c r="BH302" s="231">
        <f>IF(N302="sníž. přenesená",J302,0)</f>
        <v>0</v>
      </c>
      <c r="BI302" s="231">
        <f>IF(N302="nulová",J302,0)</f>
        <v>0</v>
      </c>
      <c r="BJ302" s="18" t="s">
        <v>84</v>
      </c>
      <c r="BK302" s="231">
        <f>ROUND(I302*H302,2)</f>
        <v>0</v>
      </c>
      <c r="BL302" s="18" t="s">
        <v>176</v>
      </c>
      <c r="BM302" s="230" t="s">
        <v>1051</v>
      </c>
    </row>
    <row r="303" s="2" customFormat="1">
      <c r="A303" s="39"/>
      <c r="B303" s="40"/>
      <c r="C303" s="41"/>
      <c r="D303" s="232" t="s">
        <v>178</v>
      </c>
      <c r="E303" s="41"/>
      <c r="F303" s="233" t="s">
        <v>3137</v>
      </c>
      <c r="G303" s="41"/>
      <c r="H303" s="41"/>
      <c r="I303" s="234"/>
      <c r="J303" s="41"/>
      <c r="K303" s="41"/>
      <c r="L303" s="45"/>
      <c r="M303" s="235"/>
      <c r="N303" s="236"/>
      <c r="O303" s="92"/>
      <c r="P303" s="92"/>
      <c r="Q303" s="92"/>
      <c r="R303" s="92"/>
      <c r="S303" s="92"/>
      <c r="T303" s="93"/>
      <c r="U303" s="39"/>
      <c r="V303" s="39"/>
      <c r="W303" s="39"/>
      <c r="X303" s="39"/>
      <c r="Y303" s="39"/>
      <c r="Z303" s="39"/>
      <c r="AA303" s="39"/>
      <c r="AB303" s="39"/>
      <c r="AC303" s="39"/>
      <c r="AD303" s="39"/>
      <c r="AE303" s="39"/>
      <c r="AT303" s="18" t="s">
        <v>178</v>
      </c>
      <c r="AU303" s="18" t="s">
        <v>86</v>
      </c>
    </row>
    <row r="304" s="2" customFormat="1" ht="16.5" customHeight="1">
      <c r="A304" s="39"/>
      <c r="B304" s="40"/>
      <c r="C304" s="219" t="s">
        <v>636</v>
      </c>
      <c r="D304" s="219" t="s">
        <v>171</v>
      </c>
      <c r="E304" s="220" t="s">
        <v>3130</v>
      </c>
      <c r="F304" s="221" t="s">
        <v>3131</v>
      </c>
      <c r="G304" s="222" t="s">
        <v>2411</v>
      </c>
      <c r="H304" s="223">
        <v>1</v>
      </c>
      <c r="I304" s="224"/>
      <c r="J304" s="225">
        <f>ROUND(I304*H304,2)</f>
        <v>0</v>
      </c>
      <c r="K304" s="221" t="s">
        <v>1</v>
      </c>
      <c r="L304" s="45"/>
      <c r="M304" s="226" t="s">
        <v>1</v>
      </c>
      <c r="N304" s="227" t="s">
        <v>41</v>
      </c>
      <c r="O304" s="92"/>
      <c r="P304" s="228">
        <f>O304*H304</f>
        <v>0</v>
      </c>
      <c r="Q304" s="228">
        <v>0</v>
      </c>
      <c r="R304" s="228">
        <f>Q304*H304</f>
        <v>0</v>
      </c>
      <c r="S304" s="228">
        <v>0</v>
      </c>
      <c r="T304" s="229">
        <f>S304*H304</f>
        <v>0</v>
      </c>
      <c r="U304" s="39"/>
      <c r="V304" s="39"/>
      <c r="W304" s="39"/>
      <c r="X304" s="39"/>
      <c r="Y304" s="39"/>
      <c r="Z304" s="39"/>
      <c r="AA304" s="39"/>
      <c r="AB304" s="39"/>
      <c r="AC304" s="39"/>
      <c r="AD304" s="39"/>
      <c r="AE304" s="39"/>
      <c r="AR304" s="230" t="s">
        <v>176</v>
      </c>
      <c r="AT304" s="230" t="s">
        <v>171</v>
      </c>
      <c r="AU304" s="230" t="s">
        <v>86</v>
      </c>
      <c r="AY304" s="18" t="s">
        <v>168</v>
      </c>
      <c r="BE304" s="231">
        <f>IF(N304="základní",J304,0)</f>
        <v>0</v>
      </c>
      <c r="BF304" s="231">
        <f>IF(N304="snížená",J304,0)</f>
        <v>0</v>
      </c>
      <c r="BG304" s="231">
        <f>IF(N304="zákl. přenesená",J304,0)</f>
        <v>0</v>
      </c>
      <c r="BH304" s="231">
        <f>IF(N304="sníž. přenesená",J304,0)</f>
        <v>0</v>
      </c>
      <c r="BI304" s="231">
        <f>IF(N304="nulová",J304,0)</f>
        <v>0</v>
      </c>
      <c r="BJ304" s="18" t="s">
        <v>84</v>
      </c>
      <c r="BK304" s="231">
        <f>ROUND(I304*H304,2)</f>
        <v>0</v>
      </c>
      <c r="BL304" s="18" t="s">
        <v>176</v>
      </c>
      <c r="BM304" s="230" t="s">
        <v>1063</v>
      </c>
    </row>
    <row r="305" s="2" customFormat="1">
      <c r="A305" s="39"/>
      <c r="B305" s="40"/>
      <c r="C305" s="41"/>
      <c r="D305" s="232" t="s">
        <v>178</v>
      </c>
      <c r="E305" s="41"/>
      <c r="F305" s="233" t="s">
        <v>3131</v>
      </c>
      <c r="G305" s="41"/>
      <c r="H305" s="41"/>
      <c r="I305" s="234"/>
      <c r="J305" s="41"/>
      <c r="K305" s="41"/>
      <c r="L305" s="45"/>
      <c r="M305" s="235"/>
      <c r="N305" s="236"/>
      <c r="O305" s="92"/>
      <c r="P305" s="92"/>
      <c r="Q305" s="92"/>
      <c r="R305" s="92"/>
      <c r="S305" s="92"/>
      <c r="T305" s="93"/>
      <c r="U305" s="39"/>
      <c r="V305" s="39"/>
      <c r="W305" s="39"/>
      <c r="X305" s="39"/>
      <c r="Y305" s="39"/>
      <c r="Z305" s="39"/>
      <c r="AA305" s="39"/>
      <c r="AB305" s="39"/>
      <c r="AC305" s="39"/>
      <c r="AD305" s="39"/>
      <c r="AE305" s="39"/>
      <c r="AT305" s="18" t="s">
        <v>178</v>
      </c>
      <c r="AU305" s="18" t="s">
        <v>86</v>
      </c>
    </row>
    <row r="306" s="2" customFormat="1" ht="16.5" customHeight="1">
      <c r="A306" s="39"/>
      <c r="B306" s="40"/>
      <c r="C306" s="219" t="s">
        <v>642</v>
      </c>
      <c r="D306" s="219" t="s">
        <v>171</v>
      </c>
      <c r="E306" s="220" t="s">
        <v>3144</v>
      </c>
      <c r="F306" s="221" t="s">
        <v>3145</v>
      </c>
      <c r="G306" s="222" t="s">
        <v>2411</v>
      </c>
      <c r="H306" s="223">
        <v>1</v>
      </c>
      <c r="I306" s="224"/>
      <c r="J306" s="225">
        <f>ROUND(I306*H306,2)</f>
        <v>0</v>
      </c>
      <c r="K306" s="221" t="s">
        <v>1</v>
      </c>
      <c r="L306" s="45"/>
      <c r="M306" s="226" t="s">
        <v>1</v>
      </c>
      <c r="N306" s="227" t="s">
        <v>41</v>
      </c>
      <c r="O306" s="92"/>
      <c r="P306" s="228">
        <f>O306*H306</f>
        <v>0</v>
      </c>
      <c r="Q306" s="228">
        <v>0</v>
      </c>
      <c r="R306" s="228">
        <f>Q306*H306</f>
        <v>0</v>
      </c>
      <c r="S306" s="228">
        <v>0</v>
      </c>
      <c r="T306" s="229">
        <f>S306*H306</f>
        <v>0</v>
      </c>
      <c r="U306" s="39"/>
      <c r="V306" s="39"/>
      <c r="W306" s="39"/>
      <c r="X306" s="39"/>
      <c r="Y306" s="39"/>
      <c r="Z306" s="39"/>
      <c r="AA306" s="39"/>
      <c r="AB306" s="39"/>
      <c r="AC306" s="39"/>
      <c r="AD306" s="39"/>
      <c r="AE306" s="39"/>
      <c r="AR306" s="230" t="s">
        <v>176</v>
      </c>
      <c r="AT306" s="230" t="s">
        <v>171</v>
      </c>
      <c r="AU306" s="230" t="s">
        <v>86</v>
      </c>
      <c r="AY306" s="18" t="s">
        <v>168</v>
      </c>
      <c r="BE306" s="231">
        <f>IF(N306="základní",J306,0)</f>
        <v>0</v>
      </c>
      <c r="BF306" s="231">
        <f>IF(N306="snížená",J306,0)</f>
        <v>0</v>
      </c>
      <c r="BG306" s="231">
        <f>IF(N306="zákl. přenesená",J306,0)</f>
        <v>0</v>
      </c>
      <c r="BH306" s="231">
        <f>IF(N306="sníž. přenesená",J306,0)</f>
        <v>0</v>
      </c>
      <c r="BI306" s="231">
        <f>IF(N306="nulová",J306,0)</f>
        <v>0</v>
      </c>
      <c r="BJ306" s="18" t="s">
        <v>84</v>
      </c>
      <c r="BK306" s="231">
        <f>ROUND(I306*H306,2)</f>
        <v>0</v>
      </c>
      <c r="BL306" s="18" t="s">
        <v>176</v>
      </c>
      <c r="BM306" s="230" t="s">
        <v>1030</v>
      </c>
    </row>
    <row r="307" s="2" customFormat="1">
      <c r="A307" s="39"/>
      <c r="B307" s="40"/>
      <c r="C307" s="41"/>
      <c r="D307" s="232" t="s">
        <v>178</v>
      </c>
      <c r="E307" s="41"/>
      <c r="F307" s="233" t="s">
        <v>3145</v>
      </c>
      <c r="G307" s="41"/>
      <c r="H307" s="41"/>
      <c r="I307" s="234"/>
      <c r="J307" s="41"/>
      <c r="K307" s="41"/>
      <c r="L307" s="45"/>
      <c r="M307" s="235"/>
      <c r="N307" s="236"/>
      <c r="O307" s="92"/>
      <c r="P307" s="92"/>
      <c r="Q307" s="92"/>
      <c r="R307" s="92"/>
      <c r="S307" s="92"/>
      <c r="T307" s="93"/>
      <c r="U307" s="39"/>
      <c r="V307" s="39"/>
      <c r="W307" s="39"/>
      <c r="X307" s="39"/>
      <c r="Y307" s="39"/>
      <c r="Z307" s="39"/>
      <c r="AA307" s="39"/>
      <c r="AB307" s="39"/>
      <c r="AC307" s="39"/>
      <c r="AD307" s="39"/>
      <c r="AE307" s="39"/>
      <c r="AT307" s="18" t="s">
        <v>178</v>
      </c>
      <c r="AU307" s="18" t="s">
        <v>86</v>
      </c>
    </row>
    <row r="308" s="2" customFormat="1" ht="16.5" customHeight="1">
      <c r="A308" s="39"/>
      <c r="B308" s="40"/>
      <c r="C308" s="219" t="s">
        <v>648</v>
      </c>
      <c r="D308" s="219" t="s">
        <v>171</v>
      </c>
      <c r="E308" s="220" t="s">
        <v>3079</v>
      </c>
      <c r="F308" s="221" t="s">
        <v>3080</v>
      </c>
      <c r="G308" s="222" t="s">
        <v>2411</v>
      </c>
      <c r="H308" s="223">
        <v>1</v>
      </c>
      <c r="I308" s="224"/>
      <c r="J308" s="225">
        <f>ROUND(I308*H308,2)</f>
        <v>0</v>
      </c>
      <c r="K308" s="221" t="s">
        <v>1</v>
      </c>
      <c r="L308" s="45"/>
      <c r="M308" s="226" t="s">
        <v>1</v>
      </c>
      <c r="N308" s="227" t="s">
        <v>41</v>
      </c>
      <c r="O308" s="92"/>
      <c r="P308" s="228">
        <f>O308*H308</f>
        <v>0</v>
      </c>
      <c r="Q308" s="228">
        <v>0</v>
      </c>
      <c r="R308" s="228">
        <f>Q308*H308</f>
        <v>0</v>
      </c>
      <c r="S308" s="228">
        <v>0</v>
      </c>
      <c r="T308" s="229">
        <f>S308*H308</f>
        <v>0</v>
      </c>
      <c r="U308" s="39"/>
      <c r="V308" s="39"/>
      <c r="W308" s="39"/>
      <c r="X308" s="39"/>
      <c r="Y308" s="39"/>
      <c r="Z308" s="39"/>
      <c r="AA308" s="39"/>
      <c r="AB308" s="39"/>
      <c r="AC308" s="39"/>
      <c r="AD308" s="39"/>
      <c r="AE308" s="39"/>
      <c r="AR308" s="230" t="s">
        <v>176</v>
      </c>
      <c r="AT308" s="230" t="s">
        <v>171</v>
      </c>
      <c r="AU308" s="230" t="s">
        <v>86</v>
      </c>
      <c r="AY308" s="18" t="s">
        <v>168</v>
      </c>
      <c r="BE308" s="231">
        <f>IF(N308="základní",J308,0)</f>
        <v>0</v>
      </c>
      <c r="BF308" s="231">
        <f>IF(N308="snížená",J308,0)</f>
        <v>0</v>
      </c>
      <c r="BG308" s="231">
        <f>IF(N308="zákl. přenesená",J308,0)</f>
        <v>0</v>
      </c>
      <c r="BH308" s="231">
        <f>IF(N308="sníž. přenesená",J308,0)</f>
        <v>0</v>
      </c>
      <c r="BI308" s="231">
        <f>IF(N308="nulová",J308,0)</f>
        <v>0</v>
      </c>
      <c r="BJ308" s="18" t="s">
        <v>84</v>
      </c>
      <c r="BK308" s="231">
        <f>ROUND(I308*H308,2)</f>
        <v>0</v>
      </c>
      <c r="BL308" s="18" t="s">
        <v>176</v>
      </c>
      <c r="BM308" s="230" t="s">
        <v>1086</v>
      </c>
    </row>
    <row r="309" s="2" customFormat="1">
      <c r="A309" s="39"/>
      <c r="B309" s="40"/>
      <c r="C309" s="41"/>
      <c r="D309" s="232" t="s">
        <v>178</v>
      </c>
      <c r="E309" s="41"/>
      <c r="F309" s="233" t="s">
        <v>3080</v>
      </c>
      <c r="G309" s="41"/>
      <c r="H309" s="41"/>
      <c r="I309" s="234"/>
      <c r="J309" s="41"/>
      <c r="K309" s="41"/>
      <c r="L309" s="45"/>
      <c r="M309" s="235"/>
      <c r="N309" s="236"/>
      <c r="O309" s="92"/>
      <c r="P309" s="92"/>
      <c r="Q309" s="92"/>
      <c r="R309" s="92"/>
      <c r="S309" s="92"/>
      <c r="T309" s="93"/>
      <c r="U309" s="39"/>
      <c r="V309" s="39"/>
      <c r="W309" s="39"/>
      <c r="X309" s="39"/>
      <c r="Y309" s="39"/>
      <c r="Z309" s="39"/>
      <c r="AA309" s="39"/>
      <c r="AB309" s="39"/>
      <c r="AC309" s="39"/>
      <c r="AD309" s="39"/>
      <c r="AE309" s="39"/>
      <c r="AT309" s="18" t="s">
        <v>178</v>
      </c>
      <c r="AU309" s="18" t="s">
        <v>86</v>
      </c>
    </row>
    <row r="310" s="12" customFormat="1" ht="22.8" customHeight="1">
      <c r="A310" s="12"/>
      <c r="B310" s="203"/>
      <c r="C310" s="204"/>
      <c r="D310" s="205" t="s">
        <v>75</v>
      </c>
      <c r="E310" s="217" t="s">
        <v>3159</v>
      </c>
      <c r="F310" s="217" t="s">
        <v>3160</v>
      </c>
      <c r="G310" s="204"/>
      <c r="H310" s="204"/>
      <c r="I310" s="207"/>
      <c r="J310" s="218">
        <f>BK310</f>
        <v>0</v>
      </c>
      <c r="K310" s="204"/>
      <c r="L310" s="209"/>
      <c r="M310" s="210"/>
      <c r="N310" s="211"/>
      <c r="O310" s="211"/>
      <c r="P310" s="212">
        <f>SUM(P311:P322)</f>
        <v>0</v>
      </c>
      <c r="Q310" s="211"/>
      <c r="R310" s="212">
        <f>SUM(R311:R322)</f>
        <v>0</v>
      </c>
      <c r="S310" s="211"/>
      <c r="T310" s="213">
        <f>SUM(T311:T322)</f>
        <v>0</v>
      </c>
      <c r="U310" s="12"/>
      <c r="V310" s="12"/>
      <c r="W310" s="12"/>
      <c r="X310" s="12"/>
      <c r="Y310" s="12"/>
      <c r="Z310" s="12"/>
      <c r="AA310" s="12"/>
      <c r="AB310" s="12"/>
      <c r="AC310" s="12"/>
      <c r="AD310" s="12"/>
      <c r="AE310" s="12"/>
      <c r="AR310" s="214" t="s">
        <v>84</v>
      </c>
      <c r="AT310" s="215" t="s">
        <v>75</v>
      </c>
      <c r="AU310" s="215" t="s">
        <v>84</v>
      </c>
      <c r="AY310" s="214" t="s">
        <v>168</v>
      </c>
      <c r="BK310" s="216">
        <f>SUM(BK311:BK322)</f>
        <v>0</v>
      </c>
    </row>
    <row r="311" s="2" customFormat="1" ht="49.05" customHeight="1">
      <c r="A311" s="39"/>
      <c r="B311" s="40"/>
      <c r="C311" s="219" t="s">
        <v>656</v>
      </c>
      <c r="D311" s="219" t="s">
        <v>171</v>
      </c>
      <c r="E311" s="220" t="s">
        <v>3161</v>
      </c>
      <c r="F311" s="221" t="s">
        <v>3162</v>
      </c>
      <c r="G311" s="222" t="s">
        <v>2411</v>
      </c>
      <c r="H311" s="223">
        <v>136</v>
      </c>
      <c r="I311" s="224"/>
      <c r="J311" s="225">
        <f>ROUND(I311*H311,2)</f>
        <v>0</v>
      </c>
      <c r="K311" s="221" t="s">
        <v>1</v>
      </c>
      <c r="L311" s="45"/>
      <c r="M311" s="226" t="s">
        <v>1</v>
      </c>
      <c r="N311" s="227" t="s">
        <v>41</v>
      </c>
      <c r="O311" s="92"/>
      <c r="P311" s="228">
        <f>O311*H311</f>
        <v>0</v>
      </c>
      <c r="Q311" s="228">
        <v>0</v>
      </c>
      <c r="R311" s="228">
        <f>Q311*H311</f>
        <v>0</v>
      </c>
      <c r="S311" s="228">
        <v>0</v>
      </c>
      <c r="T311" s="229">
        <f>S311*H311</f>
        <v>0</v>
      </c>
      <c r="U311" s="39"/>
      <c r="V311" s="39"/>
      <c r="W311" s="39"/>
      <c r="X311" s="39"/>
      <c r="Y311" s="39"/>
      <c r="Z311" s="39"/>
      <c r="AA311" s="39"/>
      <c r="AB311" s="39"/>
      <c r="AC311" s="39"/>
      <c r="AD311" s="39"/>
      <c r="AE311" s="39"/>
      <c r="AR311" s="230" t="s">
        <v>176</v>
      </c>
      <c r="AT311" s="230" t="s">
        <v>171</v>
      </c>
      <c r="AU311" s="230" t="s">
        <v>86</v>
      </c>
      <c r="AY311" s="18" t="s">
        <v>168</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176</v>
      </c>
      <c r="BM311" s="230" t="s">
        <v>1095</v>
      </c>
    </row>
    <row r="312" s="2" customFormat="1">
      <c r="A312" s="39"/>
      <c r="B312" s="40"/>
      <c r="C312" s="41"/>
      <c r="D312" s="232" t="s">
        <v>178</v>
      </c>
      <c r="E312" s="41"/>
      <c r="F312" s="233" t="s">
        <v>3162</v>
      </c>
      <c r="G312" s="41"/>
      <c r="H312" s="41"/>
      <c r="I312" s="234"/>
      <c r="J312" s="41"/>
      <c r="K312" s="41"/>
      <c r="L312" s="45"/>
      <c r="M312" s="235"/>
      <c r="N312" s="236"/>
      <c r="O312" s="92"/>
      <c r="P312" s="92"/>
      <c r="Q312" s="92"/>
      <c r="R312" s="92"/>
      <c r="S312" s="92"/>
      <c r="T312" s="93"/>
      <c r="U312" s="39"/>
      <c r="V312" s="39"/>
      <c r="W312" s="39"/>
      <c r="X312" s="39"/>
      <c r="Y312" s="39"/>
      <c r="Z312" s="39"/>
      <c r="AA312" s="39"/>
      <c r="AB312" s="39"/>
      <c r="AC312" s="39"/>
      <c r="AD312" s="39"/>
      <c r="AE312" s="39"/>
      <c r="AT312" s="18" t="s">
        <v>178</v>
      </c>
      <c r="AU312" s="18" t="s">
        <v>86</v>
      </c>
    </row>
    <row r="313" s="2" customFormat="1" ht="49.05" customHeight="1">
      <c r="A313" s="39"/>
      <c r="B313" s="40"/>
      <c r="C313" s="219" t="s">
        <v>665</v>
      </c>
      <c r="D313" s="219" t="s">
        <v>171</v>
      </c>
      <c r="E313" s="220" t="s">
        <v>3163</v>
      </c>
      <c r="F313" s="221" t="s">
        <v>3164</v>
      </c>
      <c r="G313" s="222" t="s">
        <v>2411</v>
      </c>
      <c r="H313" s="223">
        <v>12</v>
      </c>
      <c r="I313" s="224"/>
      <c r="J313" s="225">
        <f>ROUND(I313*H313,2)</f>
        <v>0</v>
      </c>
      <c r="K313" s="221" t="s">
        <v>1</v>
      </c>
      <c r="L313" s="45"/>
      <c r="M313" s="226" t="s">
        <v>1</v>
      </c>
      <c r="N313" s="227" t="s">
        <v>41</v>
      </c>
      <c r="O313" s="92"/>
      <c r="P313" s="228">
        <f>O313*H313</f>
        <v>0</v>
      </c>
      <c r="Q313" s="228">
        <v>0</v>
      </c>
      <c r="R313" s="228">
        <f>Q313*H313</f>
        <v>0</v>
      </c>
      <c r="S313" s="228">
        <v>0</v>
      </c>
      <c r="T313" s="229">
        <f>S313*H313</f>
        <v>0</v>
      </c>
      <c r="U313" s="39"/>
      <c r="V313" s="39"/>
      <c r="W313" s="39"/>
      <c r="X313" s="39"/>
      <c r="Y313" s="39"/>
      <c r="Z313" s="39"/>
      <c r="AA313" s="39"/>
      <c r="AB313" s="39"/>
      <c r="AC313" s="39"/>
      <c r="AD313" s="39"/>
      <c r="AE313" s="39"/>
      <c r="AR313" s="230" t="s">
        <v>176</v>
      </c>
      <c r="AT313" s="230" t="s">
        <v>171</v>
      </c>
      <c r="AU313" s="230" t="s">
        <v>86</v>
      </c>
      <c r="AY313" s="18" t="s">
        <v>168</v>
      </c>
      <c r="BE313" s="231">
        <f>IF(N313="základní",J313,0)</f>
        <v>0</v>
      </c>
      <c r="BF313" s="231">
        <f>IF(N313="snížená",J313,0)</f>
        <v>0</v>
      </c>
      <c r="BG313" s="231">
        <f>IF(N313="zákl. přenesená",J313,0)</f>
        <v>0</v>
      </c>
      <c r="BH313" s="231">
        <f>IF(N313="sníž. přenesená",J313,0)</f>
        <v>0</v>
      </c>
      <c r="BI313" s="231">
        <f>IF(N313="nulová",J313,0)</f>
        <v>0</v>
      </c>
      <c r="BJ313" s="18" t="s">
        <v>84</v>
      </c>
      <c r="BK313" s="231">
        <f>ROUND(I313*H313,2)</f>
        <v>0</v>
      </c>
      <c r="BL313" s="18" t="s">
        <v>176</v>
      </c>
      <c r="BM313" s="230" t="s">
        <v>1105</v>
      </c>
    </row>
    <row r="314" s="2" customFormat="1">
      <c r="A314" s="39"/>
      <c r="B314" s="40"/>
      <c r="C314" s="41"/>
      <c r="D314" s="232" t="s">
        <v>178</v>
      </c>
      <c r="E314" s="41"/>
      <c r="F314" s="233" t="s">
        <v>3164</v>
      </c>
      <c r="G314" s="41"/>
      <c r="H314" s="41"/>
      <c r="I314" s="234"/>
      <c r="J314" s="41"/>
      <c r="K314" s="41"/>
      <c r="L314" s="45"/>
      <c r="M314" s="235"/>
      <c r="N314" s="236"/>
      <c r="O314" s="92"/>
      <c r="P314" s="92"/>
      <c r="Q314" s="92"/>
      <c r="R314" s="92"/>
      <c r="S314" s="92"/>
      <c r="T314" s="93"/>
      <c r="U314" s="39"/>
      <c r="V314" s="39"/>
      <c r="W314" s="39"/>
      <c r="X314" s="39"/>
      <c r="Y314" s="39"/>
      <c r="Z314" s="39"/>
      <c r="AA314" s="39"/>
      <c r="AB314" s="39"/>
      <c r="AC314" s="39"/>
      <c r="AD314" s="39"/>
      <c r="AE314" s="39"/>
      <c r="AT314" s="18" t="s">
        <v>178</v>
      </c>
      <c r="AU314" s="18" t="s">
        <v>86</v>
      </c>
    </row>
    <row r="315" s="2" customFormat="1" ht="49.05" customHeight="1">
      <c r="A315" s="39"/>
      <c r="B315" s="40"/>
      <c r="C315" s="219" t="s">
        <v>670</v>
      </c>
      <c r="D315" s="219" t="s">
        <v>171</v>
      </c>
      <c r="E315" s="220" t="s">
        <v>3165</v>
      </c>
      <c r="F315" s="221" t="s">
        <v>3166</v>
      </c>
      <c r="G315" s="222" t="s">
        <v>2411</v>
      </c>
      <c r="H315" s="223">
        <v>11</v>
      </c>
      <c r="I315" s="224"/>
      <c r="J315" s="225">
        <f>ROUND(I315*H315,2)</f>
        <v>0</v>
      </c>
      <c r="K315" s="221" t="s">
        <v>1</v>
      </c>
      <c r="L315" s="45"/>
      <c r="M315" s="226" t="s">
        <v>1</v>
      </c>
      <c r="N315" s="227" t="s">
        <v>41</v>
      </c>
      <c r="O315" s="92"/>
      <c r="P315" s="228">
        <f>O315*H315</f>
        <v>0</v>
      </c>
      <c r="Q315" s="228">
        <v>0</v>
      </c>
      <c r="R315" s="228">
        <f>Q315*H315</f>
        <v>0</v>
      </c>
      <c r="S315" s="228">
        <v>0</v>
      </c>
      <c r="T315" s="229">
        <f>S315*H315</f>
        <v>0</v>
      </c>
      <c r="U315" s="39"/>
      <c r="V315" s="39"/>
      <c r="W315" s="39"/>
      <c r="X315" s="39"/>
      <c r="Y315" s="39"/>
      <c r="Z315" s="39"/>
      <c r="AA315" s="39"/>
      <c r="AB315" s="39"/>
      <c r="AC315" s="39"/>
      <c r="AD315" s="39"/>
      <c r="AE315" s="39"/>
      <c r="AR315" s="230" t="s">
        <v>176</v>
      </c>
      <c r="AT315" s="230" t="s">
        <v>171</v>
      </c>
      <c r="AU315" s="230" t="s">
        <v>86</v>
      </c>
      <c r="AY315" s="18" t="s">
        <v>168</v>
      </c>
      <c r="BE315" s="231">
        <f>IF(N315="základní",J315,0)</f>
        <v>0</v>
      </c>
      <c r="BF315" s="231">
        <f>IF(N315="snížená",J315,0)</f>
        <v>0</v>
      </c>
      <c r="BG315" s="231">
        <f>IF(N315="zákl. přenesená",J315,0)</f>
        <v>0</v>
      </c>
      <c r="BH315" s="231">
        <f>IF(N315="sníž. přenesená",J315,0)</f>
        <v>0</v>
      </c>
      <c r="BI315" s="231">
        <f>IF(N315="nulová",J315,0)</f>
        <v>0</v>
      </c>
      <c r="BJ315" s="18" t="s">
        <v>84</v>
      </c>
      <c r="BK315" s="231">
        <f>ROUND(I315*H315,2)</f>
        <v>0</v>
      </c>
      <c r="BL315" s="18" t="s">
        <v>176</v>
      </c>
      <c r="BM315" s="230" t="s">
        <v>1113</v>
      </c>
    </row>
    <row r="316" s="2" customFormat="1">
      <c r="A316" s="39"/>
      <c r="B316" s="40"/>
      <c r="C316" s="41"/>
      <c r="D316" s="232" t="s">
        <v>178</v>
      </c>
      <c r="E316" s="41"/>
      <c r="F316" s="233" t="s">
        <v>3166</v>
      </c>
      <c r="G316" s="41"/>
      <c r="H316" s="41"/>
      <c r="I316" s="234"/>
      <c r="J316" s="41"/>
      <c r="K316" s="41"/>
      <c r="L316" s="45"/>
      <c r="M316" s="235"/>
      <c r="N316" s="236"/>
      <c r="O316" s="92"/>
      <c r="P316" s="92"/>
      <c r="Q316" s="92"/>
      <c r="R316" s="92"/>
      <c r="S316" s="92"/>
      <c r="T316" s="93"/>
      <c r="U316" s="39"/>
      <c r="V316" s="39"/>
      <c r="W316" s="39"/>
      <c r="X316" s="39"/>
      <c r="Y316" s="39"/>
      <c r="Z316" s="39"/>
      <c r="AA316" s="39"/>
      <c r="AB316" s="39"/>
      <c r="AC316" s="39"/>
      <c r="AD316" s="39"/>
      <c r="AE316" s="39"/>
      <c r="AT316" s="18" t="s">
        <v>178</v>
      </c>
      <c r="AU316" s="18" t="s">
        <v>86</v>
      </c>
    </row>
    <row r="317" s="2" customFormat="1" ht="37.8" customHeight="1">
      <c r="A317" s="39"/>
      <c r="B317" s="40"/>
      <c r="C317" s="219" t="s">
        <v>677</v>
      </c>
      <c r="D317" s="219" t="s">
        <v>171</v>
      </c>
      <c r="E317" s="220" t="s">
        <v>3167</v>
      </c>
      <c r="F317" s="221" t="s">
        <v>3168</v>
      </c>
      <c r="G317" s="222" t="s">
        <v>2411</v>
      </c>
      <c r="H317" s="223">
        <v>8</v>
      </c>
      <c r="I317" s="224"/>
      <c r="J317" s="225">
        <f>ROUND(I317*H317,2)</f>
        <v>0</v>
      </c>
      <c r="K317" s="221" t="s">
        <v>1</v>
      </c>
      <c r="L317" s="45"/>
      <c r="M317" s="226" t="s">
        <v>1</v>
      </c>
      <c r="N317" s="227" t="s">
        <v>41</v>
      </c>
      <c r="O317" s="92"/>
      <c r="P317" s="228">
        <f>O317*H317</f>
        <v>0</v>
      </c>
      <c r="Q317" s="228">
        <v>0</v>
      </c>
      <c r="R317" s="228">
        <f>Q317*H317</f>
        <v>0</v>
      </c>
      <c r="S317" s="228">
        <v>0</v>
      </c>
      <c r="T317" s="229">
        <f>S317*H317</f>
        <v>0</v>
      </c>
      <c r="U317" s="39"/>
      <c r="V317" s="39"/>
      <c r="W317" s="39"/>
      <c r="X317" s="39"/>
      <c r="Y317" s="39"/>
      <c r="Z317" s="39"/>
      <c r="AA317" s="39"/>
      <c r="AB317" s="39"/>
      <c r="AC317" s="39"/>
      <c r="AD317" s="39"/>
      <c r="AE317" s="39"/>
      <c r="AR317" s="230" t="s">
        <v>176</v>
      </c>
      <c r="AT317" s="230" t="s">
        <v>171</v>
      </c>
      <c r="AU317" s="230" t="s">
        <v>86</v>
      </c>
      <c r="AY317" s="18" t="s">
        <v>168</v>
      </c>
      <c r="BE317" s="231">
        <f>IF(N317="základní",J317,0)</f>
        <v>0</v>
      </c>
      <c r="BF317" s="231">
        <f>IF(N317="snížená",J317,0)</f>
        <v>0</v>
      </c>
      <c r="BG317" s="231">
        <f>IF(N317="zákl. přenesená",J317,0)</f>
        <v>0</v>
      </c>
      <c r="BH317" s="231">
        <f>IF(N317="sníž. přenesená",J317,0)</f>
        <v>0</v>
      </c>
      <c r="BI317" s="231">
        <f>IF(N317="nulová",J317,0)</f>
        <v>0</v>
      </c>
      <c r="BJ317" s="18" t="s">
        <v>84</v>
      </c>
      <c r="BK317" s="231">
        <f>ROUND(I317*H317,2)</f>
        <v>0</v>
      </c>
      <c r="BL317" s="18" t="s">
        <v>176</v>
      </c>
      <c r="BM317" s="230" t="s">
        <v>1121</v>
      </c>
    </row>
    <row r="318" s="2" customFormat="1">
      <c r="A318" s="39"/>
      <c r="B318" s="40"/>
      <c r="C318" s="41"/>
      <c r="D318" s="232" t="s">
        <v>178</v>
      </c>
      <c r="E318" s="41"/>
      <c r="F318" s="233" t="s">
        <v>3168</v>
      </c>
      <c r="G318" s="41"/>
      <c r="H318" s="41"/>
      <c r="I318" s="234"/>
      <c r="J318" s="41"/>
      <c r="K318" s="41"/>
      <c r="L318" s="45"/>
      <c r="M318" s="235"/>
      <c r="N318" s="236"/>
      <c r="O318" s="92"/>
      <c r="P318" s="92"/>
      <c r="Q318" s="92"/>
      <c r="R318" s="92"/>
      <c r="S318" s="92"/>
      <c r="T318" s="93"/>
      <c r="U318" s="39"/>
      <c r="V318" s="39"/>
      <c r="W318" s="39"/>
      <c r="X318" s="39"/>
      <c r="Y318" s="39"/>
      <c r="Z318" s="39"/>
      <c r="AA318" s="39"/>
      <c r="AB318" s="39"/>
      <c r="AC318" s="39"/>
      <c r="AD318" s="39"/>
      <c r="AE318" s="39"/>
      <c r="AT318" s="18" t="s">
        <v>178</v>
      </c>
      <c r="AU318" s="18" t="s">
        <v>86</v>
      </c>
    </row>
    <row r="319" s="2" customFormat="1" ht="49.05" customHeight="1">
      <c r="A319" s="39"/>
      <c r="B319" s="40"/>
      <c r="C319" s="219" t="s">
        <v>682</v>
      </c>
      <c r="D319" s="219" t="s">
        <v>171</v>
      </c>
      <c r="E319" s="220" t="s">
        <v>3169</v>
      </c>
      <c r="F319" s="221" t="s">
        <v>3170</v>
      </c>
      <c r="G319" s="222" t="s">
        <v>2411</v>
      </c>
      <c r="H319" s="223">
        <v>22</v>
      </c>
      <c r="I319" s="224"/>
      <c r="J319" s="225">
        <f>ROUND(I319*H319,2)</f>
        <v>0</v>
      </c>
      <c r="K319" s="221" t="s">
        <v>1</v>
      </c>
      <c r="L319" s="45"/>
      <c r="M319" s="226" t="s">
        <v>1</v>
      </c>
      <c r="N319" s="227" t="s">
        <v>41</v>
      </c>
      <c r="O319" s="92"/>
      <c r="P319" s="228">
        <f>O319*H319</f>
        <v>0</v>
      </c>
      <c r="Q319" s="228">
        <v>0</v>
      </c>
      <c r="R319" s="228">
        <f>Q319*H319</f>
        <v>0</v>
      </c>
      <c r="S319" s="228">
        <v>0</v>
      </c>
      <c r="T319" s="229">
        <f>S319*H319</f>
        <v>0</v>
      </c>
      <c r="U319" s="39"/>
      <c r="V319" s="39"/>
      <c r="W319" s="39"/>
      <c r="X319" s="39"/>
      <c r="Y319" s="39"/>
      <c r="Z319" s="39"/>
      <c r="AA319" s="39"/>
      <c r="AB319" s="39"/>
      <c r="AC319" s="39"/>
      <c r="AD319" s="39"/>
      <c r="AE319" s="39"/>
      <c r="AR319" s="230" t="s">
        <v>176</v>
      </c>
      <c r="AT319" s="230" t="s">
        <v>171</v>
      </c>
      <c r="AU319" s="230" t="s">
        <v>86</v>
      </c>
      <c r="AY319" s="18" t="s">
        <v>168</v>
      </c>
      <c r="BE319" s="231">
        <f>IF(N319="základní",J319,0)</f>
        <v>0</v>
      </c>
      <c r="BF319" s="231">
        <f>IF(N319="snížená",J319,0)</f>
        <v>0</v>
      </c>
      <c r="BG319" s="231">
        <f>IF(N319="zákl. přenesená",J319,0)</f>
        <v>0</v>
      </c>
      <c r="BH319" s="231">
        <f>IF(N319="sníž. přenesená",J319,0)</f>
        <v>0</v>
      </c>
      <c r="BI319" s="231">
        <f>IF(N319="nulová",J319,0)</f>
        <v>0</v>
      </c>
      <c r="BJ319" s="18" t="s">
        <v>84</v>
      </c>
      <c r="BK319" s="231">
        <f>ROUND(I319*H319,2)</f>
        <v>0</v>
      </c>
      <c r="BL319" s="18" t="s">
        <v>176</v>
      </c>
      <c r="BM319" s="230" t="s">
        <v>1129</v>
      </c>
    </row>
    <row r="320" s="2" customFormat="1">
      <c r="A320" s="39"/>
      <c r="B320" s="40"/>
      <c r="C320" s="41"/>
      <c r="D320" s="232" t="s">
        <v>178</v>
      </c>
      <c r="E320" s="41"/>
      <c r="F320" s="233" t="s">
        <v>3170</v>
      </c>
      <c r="G320" s="41"/>
      <c r="H320" s="41"/>
      <c r="I320" s="234"/>
      <c r="J320" s="41"/>
      <c r="K320" s="41"/>
      <c r="L320" s="45"/>
      <c r="M320" s="235"/>
      <c r="N320" s="236"/>
      <c r="O320" s="92"/>
      <c r="P320" s="92"/>
      <c r="Q320" s="92"/>
      <c r="R320" s="92"/>
      <c r="S320" s="92"/>
      <c r="T320" s="93"/>
      <c r="U320" s="39"/>
      <c r="V320" s="39"/>
      <c r="W320" s="39"/>
      <c r="X320" s="39"/>
      <c r="Y320" s="39"/>
      <c r="Z320" s="39"/>
      <c r="AA320" s="39"/>
      <c r="AB320" s="39"/>
      <c r="AC320" s="39"/>
      <c r="AD320" s="39"/>
      <c r="AE320" s="39"/>
      <c r="AT320" s="18" t="s">
        <v>178</v>
      </c>
      <c r="AU320" s="18" t="s">
        <v>86</v>
      </c>
    </row>
    <row r="321" s="2" customFormat="1" ht="55.5" customHeight="1">
      <c r="A321" s="39"/>
      <c r="B321" s="40"/>
      <c r="C321" s="219" t="s">
        <v>688</v>
      </c>
      <c r="D321" s="219" t="s">
        <v>171</v>
      </c>
      <c r="E321" s="220" t="s">
        <v>3171</v>
      </c>
      <c r="F321" s="221" t="s">
        <v>3172</v>
      </c>
      <c r="G321" s="222" t="s">
        <v>2411</v>
      </c>
      <c r="H321" s="223">
        <v>1</v>
      </c>
      <c r="I321" s="224"/>
      <c r="J321" s="225">
        <f>ROUND(I321*H321,2)</f>
        <v>0</v>
      </c>
      <c r="K321" s="221" t="s">
        <v>1</v>
      </c>
      <c r="L321" s="45"/>
      <c r="M321" s="226" t="s">
        <v>1</v>
      </c>
      <c r="N321" s="227" t="s">
        <v>41</v>
      </c>
      <c r="O321" s="92"/>
      <c r="P321" s="228">
        <f>O321*H321</f>
        <v>0</v>
      </c>
      <c r="Q321" s="228">
        <v>0</v>
      </c>
      <c r="R321" s="228">
        <f>Q321*H321</f>
        <v>0</v>
      </c>
      <c r="S321" s="228">
        <v>0</v>
      </c>
      <c r="T321" s="229">
        <f>S321*H321</f>
        <v>0</v>
      </c>
      <c r="U321" s="39"/>
      <c r="V321" s="39"/>
      <c r="W321" s="39"/>
      <c r="X321" s="39"/>
      <c r="Y321" s="39"/>
      <c r="Z321" s="39"/>
      <c r="AA321" s="39"/>
      <c r="AB321" s="39"/>
      <c r="AC321" s="39"/>
      <c r="AD321" s="39"/>
      <c r="AE321" s="39"/>
      <c r="AR321" s="230" t="s">
        <v>176</v>
      </c>
      <c r="AT321" s="230" t="s">
        <v>171</v>
      </c>
      <c r="AU321" s="230" t="s">
        <v>86</v>
      </c>
      <c r="AY321" s="18" t="s">
        <v>168</v>
      </c>
      <c r="BE321" s="231">
        <f>IF(N321="základní",J321,0)</f>
        <v>0</v>
      </c>
      <c r="BF321" s="231">
        <f>IF(N321="snížená",J321,0)</f>
        <v>0</v>
      </c>
      <c r="BG321" s="231">
        <f>IF(N321="zákl. přenesená",J321,0)</f>
        <v>0</v>
      </c>
      <c r="BH321" s="231">
        <f>IF(N321="sníž. přenesená",J321,0)</f>
        <v>0</v>
      </c>
      <c r="BI321" s="231">
        <f>IF(N321="nulová",J321,0)</f>
        <v>0</v>
      </c>
      <c r="BJ321" s="18" t="s">
        <v>84</v>
      </c>
      <c r="BK321" s="231">
        <f>ROUND(I321*H321,2)</f>
        <v>0</v>
      </c>
      <c r="BL321" s="18" t="s">
        <v>176</v>
      </c>
      <c r="BM321" s="230" t="s">
        <v>1139</v>
      </c>
    </row>
    <row r="322" s="2" customFormat="1">
      <c r="A322" s="39"/>
      <c r="B322" s="40"/>
      <c r="C322" s="41"/>
      <c r="D322" s="232" t="s">
        <v>178</v>
      </c>
      <c r="E322" s="41"/>
      <c r="F322" s="233" t="s">
        <v>3172</v>
      </c>
      <c r="G322" s="41"/>
      <c r="H322" s="41"/>
      <c r="I322" s="234"/>
      <c r="J322" s="41"/>
      <c r="K322" s="41"/>
      <c r="L322" s="45"/>
      <c r="M322" s="235"/>
      <c r="N322" s="236"/>
      <c r="O322" s="92"/>
      <c r="P322" s="92"/>
      <c r="Q322" s="92"/>
      <c r="R322" s="92"/>
      <c r="S322" s="92"/>
      <c r="T322" s="93"/>
      <c r="U322" s="39"/>
      <c r="V322" s="39"/>
      <c r="W322" s="39"/>
      <c r="X322" s="39"/>
      <c r="Y322" s="39"/>
      <c r="Z322" s="39"/>
      <c r="AA322" s="39"/>
      <c r="AB322" s="39"/>
      <c r="AC322" s="39"/>
      <c r="AD322" s="39"/>
      <c r="AE322" s="39"/>
      <c r="AT322" s="18" t="s">
        <v>178</v>
      </c>
      <c r="AU322" s="18" t="s">
        <v>86</v>
      </c>
    </row>
    <row r="323" s="12" customFormat="1" ht="22.8" customHeight="1">
      <c r="A323" s="12"/>
      <c r="B323" s="203"/>
      <c r="C323" s="204"/>
      <c r="D323" s="205" t="s">
        <v>75</v>
      </c>
      <c r="E323" s="217" t="s">
        <v>3173</v>
      </c>
      <c r="F323" s="217" t="s">
        <v>3174</v>
      </c>
      <c r="G323" s="204"/>
      <c r="H323" s="204"/>
      <c r="I323" s="207"/>
      <c r="J323" s="218">
        <f>BK323</f>
        <v>0</v>
      </c>
      <c r="K323" s="204"/>
      <c r="L323" s="209"/>
      <c r="M323" s="210"/>
      <c r="N323" s="211"/>
      <c r="O323" s="211"/>
      <c r="P323" s="212">
        <f>SUM(P324:P329)</f>
        <v>0</v>
      </c>
      <c r="Q323" s="211"/>
      <c r="R323" s="212">
        <f>SUM(R324:R329)</f>
        <v>0</v>
      </c>
      <c r="S323" s="211"/>
      <c r="T323" s="213">
        <f>SUM(T324:T329)</f>
        <v>0</v>
      </c>
      <c r="U323" s="12"/>
      <c r="V323" s="12"/>
      <c r="W323" s="12"/>
      <c r="X323" s="12"/>
      <c r="Y323" s="12"/>
      <c r="Z323" s="12"/>
      <c r="AA323" s="12"/>
      <c r="AB323" s="12"/>
      <c r="AC323" s="12"/>
      <c r="AD323" s="12"/>
      <c r="AE323" s="12"/>
      <c r="AR323" s="214" t="s">
        <v>84</v>
      </c>
      <c r="AT323" s="215" t="s">
        <v>75</v>
      </c>
      <c r="AU323" s="215" t="s">
        <v>84</v>
      </c>
      <c r="AY323" s="214" t="s">
        <v>168</v>
      </c>
      <c r="BK323" s="216">
        <f>SUM(BK324:BK329)</f>
        <v>0</v>
      </c>
    </row>
    <row r="324" s="2" customFormat="1" ht="44.25" customHeight="1">
      <c r="A324" s="39"/>
      <c r="B324" s="40"/>
      <c r="C324" s="219" t="s">
        <v>695</v>
      </c>
      <c r="D324" s="219" t="s">
        <v>171</v>
      </c>
      <c r="E324" s="220" t="s">
        <v>3175</v>
      </c>
      <c r="F324" s="221" t="s">
        <v>3176</v>
      </c>
      <c r="G324" s="222" t="s">
        <v>2411</v>
      </c>
      <c r="H324" s="223">
        <v>29</v>
      </c>
      <c r="I324" s="224"/>
      <c r="J324" s="225">
        <f>ROUND(I324*H324,2)</f>
        <v>0</v>
      </c>
      <c r="K324" s="221" t="s">
        <v>1</v>
      </c>
      <c r="L324" s="45"/>
      <c r="M324" s="226" t="s">
        <v>1</v>
      </c>
      <c r="N324" s="227" t="s">
        <v>41</v>
      </c>
      <c r="O324" s="92"/>
      <c r="P324" s="228">
        <f>O324*H324</f>
        <v>0</v>
      </c>
      <c r="Q324" s="228">
        <v>0</v>
      </c>
      <c r="R324" s="228">
        <f>Q324*H324</f>
        <v>0</v>
      </c>
      <c r="S324" s="228">
        <v>0</v>
      </c>
      <c r="T324" s="229">
        <f>S324*H324</f>
        <v>0</v>
      </c>
      <c r="U324" s="39"/>
      <c r="V324" s="39"/>
      <c r="W324" s="39"/>
      <c r="X324" s="39"/>
      <c r="Y324" s="39"/>
      <c r="Z324" s="39"/>
      <c r="AA324" s="39"/>
      <c r="AB324" s="39"/>
      <c r="AC324" s="39"/>
      <c r="AD324" s="39"/>
      <c r="AE324" s="39"/>
      <c r="AR324" s="230" t="s">
        <v>176</v>
      </c>
      <c r="AT324" s="230" t="s">
        <v>171</v>
      </c>
      <c r="AU324" s="230" t="s">
        <v>86</v>
      </c>
      <c r="AY324" s="18" t="s">
        <v>168</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176</v>
      </c>
      <c r="BM324" s="230" t="s">
        <v>1147</v>
      </c>
    </row>
    <row r="325" s="2" customFormat="1">
      <c r="A325" s="39"/>
      <c r="B325" s="40"/>
      <c r="C325" s="41"/>
      <c r="D325" s="232" t="s">
        <v>178</v>
      </c>
      <c r="E325" s="41"/>
      <c r="F325" s="233" t="s">
        <v>3176</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178</v>
      </c>
      <c r="AU325" s="18" t="s">
        <v>86</v>
      </c>
    </row>
    <row r="326" s="2" customFormat="1" ht="37.8" customHeight="1">
      <c r="A326" s="39"/>
      <c r="B326" s="40"/>
      <c r="C326" s="219" t="s">
        <v>701</v>
      </c>
      <c r="D326" s="219" t="s">
        <v>171</v>
      </c>
      <c r="E326" s="220" t="s">
        <v>3177</v>
      </c>
      <c r="F326" s="221" t="s">
        <v>3178</v>
      </c>
      <c r="G326" s="222" t="s">
        <v>2411</v>
      </c>
      <c r="H326" s="223">
        <v>8</v>
      </c>
      <c r="I326" s="224"/>
      <c r="J326" s="225">
        <f>ROUND(I326*H326,2)</f>
        <v>0</v>
      </c>
      <c r="K326" s="221" t="s">
        <v>1</v>
      </c>
      <c r="L326" s="45"/>
      <c r="M326" s="226" t="s">
        <v>1</v>
      </c>
      <c r="N326" s="227" t="s">
        <v>41</v>
      </c>
      <c r="O326" s="92"/>
      <c r="P326" s="228">
        <f>O326*H326</f>
        <v>0</v>
      </c>
      <c r="Q326" s="228">
        <v>0</v>
      </c>
      <c r="R326" s="228">
        <f>Q326*H326</f>
        <v>0</v>
      </c>
      <c r="S326" s="228">
        <v>0</v>
      </c>
      <c r="T326" s="229">
        <f>S326*H326</f>
        <v>0</v>
      </c>
      <c r="U326" s="39"/>
      <c r="V326" s="39"/>
      <c r="W326" s="39"/>
      <c r="X326" s="39"/>
      <c r="Y326" s="39"/>
      <c r="Z326" s="39"/>
      <c r="AA326" s="39"/>
      <c r="AB326" s="39"/>
      <c r="AC326" s="39"/>
      <c r="AD326" s="39"/>
      <c r="AE326" s="39"/>
      <c r="AR326" s="230" t="s">
        <v>176</v>
      </c>
      <c r="AT326" s="230" t="s">
        <v>171</v>
      </c>
      <c r="AU326" s="230" t="s">
        <v>86</v>
      </c>
      <c r="AY326" s="18" t="s">
        <v>168</v>
      </c>
      <c r="BE326" s="231">
        <f>IF(N326="základní",J326,0)</f>
        <v>0</v>
      </c>
      <c r="BF326" s="231">
        <f>IF(N326="snížená",J326,0)</f>
        <v>0</v>
      </c>
      <c r="BG326" s="231">
        <f>IF(N326="zákl. přenesená",J326,0)</f>
        <v>0</v>
      </c>
      <c r="BH326" s="231">
        <f>IF(N326="sníž. přenesená",J326,0)</f>
        <v>0</v>
      </c>
      <c r="BI326" s="231">
        <f>IF(N326="nulová",J326,0)</f>
        <v>0</v>
      </c>
      <c r="BJ326" s="18" t="s">
        <v>84</v>
      </c>
      <c r="BK326" s="231">
        <f>ROUND(I326*H326,2)</f>
        <v>0</v>
      </c>
      <c r="BL326" s="18" t="s">
        <v>176</v>
      </c>
      <c r="BM326" s="230" t="s">
        <v>1157</v>
      </c>
    </row>
    <row r="327" s="2" customFormat="1">
      <c r="A327" s="39"/>
      <c r="B327" s="40"/>
      <c r="C327" s="41"/>
      <c r="D327" s="232" t="s">
        <v>178</v>
      </c>
      <c r="E327" s="41"/>
      <c r="F327" s="233" t="s">
        <v>3178</v>
      </c>
      <c r="G327" s="41"/>
      <c r="H327" s="41"/>
      <c r="I327" s="234"/>
      <c r="J327" s="41"/>
      <c r="K327" s="41"/>
      <c r="L327" s="45"/>
      <c r="M327" s="235"/>
      <c r="N327" s="236"/>
      <c r="O327" s="92"/>
      <c r="P327" s="92"/>
      <c r="Q327" s="92"/>
      <c r="R327" s="92"/>
      <c r="S327" s="92"/>
      <c r="T327" s="93"/>
      <c r="U327" s="39"/>
      <c r="V327" s="39"/>
      <c r="W327" s="39"/>
      <c r="X327" s="39"/>
      <c r="Y327" s="39"/>
      <c r="Z327" s="39"/>
      <c r="AA327" s="39"/>
      <c r="AB327" s="39"/>
      <c r="AC327" s="39"/>
      <c r="AD327" s="39"/>
      <c r="AE327" s="39"/>
      <c r="AT327" s="18" t="s">
        <v>178</v>
      </c>
      <c r="AU327" s="18" t="s">
        <v>86</v>
      </c>
    </row>
    <row r="328" s="2" customFormat="1" ht="37.8" customHeight="1">
      <c r="A328" s="39"/>
      <c r="B328" s="40"/>
      <c r="C328" s="219" t="s">
        <v>707</v>
      </c>
      <c r="D328" s="219" t="s">
        <v>171</v>
      </c>
      <c r="E328" s="220" t="s">
        <v>3179</v>
      </c>
      <c r="F328" s="221" t="s">
        <v>3180</v>
      </c>
      <c r="G328" s="222" t="s">
        <v>2411</v>
      </c>
      <c r="H328" s="223">
        <v>80</v>
      </c>
      <c r="I328" s="224"/>
      <c r="J328" s="225">
        <f>ROUND(I328*H328,2)</f>
        <v>0</v>
      </c>
      <c r="K328" s="221" t="s">
        <v>1</v>
      </c>
      <c r="L328" s="45"/>
      <c r="M328" s="226" t="s">
        <v>1</v>
      </c>
      <c r="N328" s="227" t="s">
        <v>41</v>
      </c>
      <c r="O328" s="92"/>
      <c r="P328" s="228">
        <f>O328*H328</f>
        <v>0</v>
      </c>
      <c r="Q328" s="228">
        <v>0</v>
      </c>
      <c r="R328" s="228">
        <f>Q328*H328</f>
        <v>0</v>
      </c>
      <c r="S328" s="228">
        <v>0</v>
      </c>
      <c r="T328" s="229">
        <f>S328*H328</f>
        <v>0</v>
      </c>
      <c r="U328" s="39"/>
      <c r="V328" s="39"/>
      <c r="W328" s="39"/>
      <c r="X328" s="39"/>
      <c r="Y328" s="39"/>
      <c r="Z328" s="39"/>
      <c r="AA328" s="39"/>
      <c r="AB328" s="39"/>
      <c r="AC328" s="39"/>
      <c r="AD328" s="39"/>
      <c r="AE328" s="39"/>
      <c r="AR328" s="230" t="s">
        <v>176</v>
      </c>
      <c r="AT328" s="230" t="s">
        <v>171</v>
      </c>
      <c r="AU328" s="230" t="s">
        <v>86</v>
      </c>
      <c r="AY328" s="18" t="s">
        <v>168</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176</v>
      </c>
      <c r="BM328" s="230" t="s">
        <v>1168</v>
      </c>
    </row>
    <row r="329" s="2" customFormat="1">
      <c r="A329" s="39"/>
      <c r="B329" s="40"/>
      <c r="C329" s="41"/>
      <c r="D329" s="232" t="s">
        <v>178</v>
      </c>
      <c r="E329" s="41"/>
      <c r="F329" s="233" t="s">
        <v>3180</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178</v>
      </c>
      <c r="AU329" s="18" t="s">
        <v>86</v>
      </c>
    </row>
    <row r="330" s="12" customFormat="1" ht="22.8" customHeight="1">
      <c r="A330" s="12"/>
      <c r="B330" s="203"/>
      <c r="C330" s="204"/>
      <c r="D330" s="205" t="s">
        <v>75</v>
      </c>
      <c r="E330" s="217" t="s">
        <v>3181</v>
      </c>
      <c r="F330" s="217" t="s">
        <v>3182</v>
      </c>
      <c r="G330" s="204"/>
      <c r="H330" s="204"/>
      <c r="I330" s="207"/>
      <c r="J330" s="218">
        <f>BK330</f>
        <v>0</v>
      </c>
      <c r="K330" s="204"/>
      <c r="L330" s="209"/>
      <c r="M330" s="210"/>
      <c r="N330" s="211"/>
      <c r="O330" s="211"/>
      <c r="P330" s="212">
        <f>SUM(P331:P350)</f>
        <v>0</v>
      </c>
      <c r="Q330" s="211"/>
      <c r="R330" s="212">
        <f>SUM(R331:R350)</f>
        <v>0</v>
      </c>
      <c r="S330" s="211"/>
      <c r="T330" s="213">
        <f>SUM(T331:T350)</f>
        <v>0</v>
      </c>
      <c r="U330" s="12"/>
      <c r="V330" s="12"/>
      <c r="W330" s="12"/>
      <c r="X330" s="12"/>
      <c r="Y330" s="12"/>
      <c r="Z330" s="12"/>
      <c r="AA330" s="12"/>
      <c r="AB330" s="12"/>
      <c r="AC330" s="12"/>
      <c r="AD330" s="12"/>
      <c r="AE330" s="12"/>
      <c r="AR330" s="214" t="s">
        <v>84</v>
      </c>
      <c r="AT330" s="215" t="s">
        <v>75</v>
      </c>
      <c r="AU330" s="215" t="s">
        <v>84</v>
      </c>
      <c r="AY330" s="214" t="s">
        <v>168</v>
      </c>
      <c r="BK330" s="216">
        <f>SUM(BK331:BK350)</f>
        <v>0</v>
      </c>
    </row>
    <row r="331" s="2" customFormat="1" ht="24.15" customHeight="1">
      <c r="A331" s="39"/>
      <c r="B331" s="40"/>
      <c r="C331" s="219" t="s">
        <v>711</v>
      </c>
      <c r="D331" s="219" t="s">
        <v>171</v>
      </c>
      <c r="E331" s="220" t="s">
        <v>3183</v>
      </c>
      <c r="F331" s="221" t="s">
        <v>3184</v>
      </c>
      <c r="G331" s="222" t="s">
        <v>2411</v>
      </c>
      <c r="H331" s="223">
        <v>14</v>
      </c>
      <c r="I331" s="224"/>
      <c r="J331" s="225">
        <f>ROUND(I331*H331,2)</f>
        <v>0</v>
      </c>
      <c r="K331" s="221" t="s">
        <v>1</v>
      </c>
      <c r="L331" s="45"/>
      <c r="M331" s="226" t="s">
        <v>1</v>
      </c>
      <c r="N331" s="227" t="s">
        <v>41</v>
      </c>
      <c r="O331" s="92"/>
      <c r="P331" s="228">
        <f>O331*H331</f>
        <v>0</v>
      </c>
      <c r="Q331" s="228">
        <v>0</v>
      </c>
      <c r="R331" s="228">
        <f>Q331*H331</f>
        <v>0</v>
      </c>
      <c r="S331" s="228">
        <v>0</v>
      </c>
      <c r="T331" s="229">
        <f>S331*H331</f>
        <v>0</v>
      </c>
      <c r="U331" s="39"/>
      <c r="V331" s="39"/>
      <c r="W331" s="39"/>
      <c r="X331" s="39"/>
      <c r="Y331" s="39"/>
      <c r="Z331" s="39"/>
      <c r="AA331" s="39"/>
      <c r="AB331" s="39"/>
      <c r="AC331" s="39"/>
      <c r="AD331" s="39"/>
      <c r="AE331" s="39"/>
      <c r="AR331" s="230" t="s">
        <v>176</v>
      </c>
      <c r="AT331" s="230" t="s">
        <v>171</v>
      </c>
      <c r="AU331" s="230" t="s">
        <v>86</v>
      </c>
      <c r="AY331" s="18" t="s">
        <v>168</v>
      </c>
      <c r="BE331" s="231">
        <f>IF(N331="základní",J331,0)</f>
        <v>0</v>
      </c>
      <c r="BF331" s="231">
        <f>IF(N331="snížená",J331,0)</f>
        <v>0</v>
      </c>
      <c r="BG331" s="231">
        <f>IF(N331="zákl. přenesená",J331,0)</f>
        <v>0</v>
      </c>
      <c r="BH331" s="231">
        <f>IF(N331="sníž. přenesená",J331,0)</f>
        <v>0</v>
      </c>
      <c r="BI331" s="231">
        <f>IF(N331="nulová",J331,0)</f>
        <v>0</v>
      </c>
      <c r="BJ331" s="18" t="s">
        <v>84</v>
      </c>
      <c r="BK331" s="231">
        <f>ROUND(I331*H331,2)</f>
        <v>0</v>
      </c>
      <c r="BL331" s="18" t="s">
        <v>176</v>
      </c>
      <c r="BM331" s="230" t="s">
        <v>1176</v>
      </c>
    </row>
    <row r="332" s="2" customFormat="1">
      <c r="A332" s="39"/>
      <c r="B332" s="40"/>
      <c r="C332" s="41"/>
      <c r="D332" s="232" t="s">
        <v>178</v>
      </c>
      <c r="E332" s="41"/>
      <c r="F332" s="233" t="s">
        <v>3184</v>
      </c>
      <c r="G332" s="41"/>
      <c r="H332" s="41"/>
      <c r="I332" s="234"/>
      <c r="J332" s="41"/>
      <c r="K332" s="41"/>
      <c r="L332" s="45"/>
      <c r="M332" s="235"/>
      <c r="N332" s="236"/>
      <c r="O332" s="92"/>
      <c r="P332" s="92"/>
      <c r="Q332" s="92"/>
      <c r="R332" s="92"/>
      <c r="S332" s="92"/>
      <c r="T332" s="93"/>
      <c r="U332" s="39"/>
      <c r="V332" s="39"/>
      <c r="W332" s="39"/>
      <c r="X332" s="39"/>
      <c r="Y332" s="39"/>
      <c r="Z332" s="39"/>
      <c r="AA332" s="39"/>
      <c r="AB332" s="39"/>
      <c r="AC332" s="39"/>
      <c r="AD332" s="39"/>
      <c r="AE332" s="39"/>
      <c r="AT332" s="18" t="s">
        <v>178</v>
      </c>
      <c r="AU332" s="18" t="s">
        <v>86</v>
      </c>
    </row>
    <row r="333" s="2" customFormat="1" ht="24.15" customHeight="1">
      <c r="A333" s="39"/>
      <c r="B333" s="40"/>
      <c r="C333" s="219" t="s">
        <v>715</v>
      </c>
      <c r="D333" s="219" t="s">
        <v>171</v>
      </c>
      <c r="E333" s="220" t="s">
        <v>3185</v>
      </c>
      <c r="F333" s="221" t="s">
        <v>3186</v>
      </c>
      <c r="G333" s="222" t="s">
        <v>2411</v>
      </c>
      <c r="H333" s="223">
        <v>85</v>
      </c>
      <c r="I333" s="224"/>
      <c r="J333" s="225">
        <f>ROUND(I333*H333,2)</f>
        <v>0</v>
      </c>
      <c r="K333" s="221" t="s">
        <v>1</v>
      </c>
      <c r="L333" s="45"/>
      <c r="M333" s="226" t="s">
        <v>1</v>
      </c>
      <c r="N333" s="227" t="s">
        <v>41</v>
      </c>
      <c r="O333" s="92"/>
      <c r="P333" s="228">
        <f>O333*H333</f>
        <v>0</v>
      </c>
      <c r="Q333" s="228">
        <v>0</v>
      </c>
      <c r="R333" s="228">
        <f>Q333*H333</f>
        <v>0</v>
      </c>
      <c r="S333" s="228">
        <v>0</v>
      </c>
      <c r="T333" s="229">
        <f>S333*H333</f>
        <v>0</v>
      </c>
      <c r="U333" s="39"/>
      <c r="V333" s="39"/>
      <c r="W333" s="39"/>
      <c r="X333" s="39"/>
      <c r="Y333" s="39"/>
      <c r="Z333" s="39"/>
      <c r="AA333" s="39"/>
      <c r="AB333" s="39"/>
      <c r="AC333" s="39"/>
      <c r="AD333" s="39"/>
      <c r="AE333" s="39"/>
      <c r="AR333" s="230" t="s">
        <v>176</v>
      </c>
      <c r="AT333" s="230" t="s">
        <v>171</v>
      </c>
      <c r="AU333" s="230" t="s">
        <v>86</v>
      </c>
      <c r="AY333" s="18" t="s">
        <v>168</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176</v>
      </c>
      <c r="BM333" s="230" t="s">
        <v>1184</v>
      </c>
    </row>
    <row r="334" s="2" customFormat="1">
      <c r="A334" s="39"/>
      <c r="B334" s="40"/>
      <c r="C334" s="41"/>
      <c r="D334" s="232" t="s">
        <v>178</v>
      </c>
      <c r="E334" s="41"/>
      <c r="F334" s="233" t="s">
        <v>3186</v>
      </c>
      <c r="G334" s="41"/>
      <c r="H334" s="41"/>
      <c r="I334" s="234"/>
      <c r="J334" s="41"/>
      <c r="K334" s="41"/>
      <c r="L334" s="45"/>
      <c r="M334" s="235"/>
      <c r="N334" s="236"/>
      <c r="O334" s="92"/>
      <c r="P334" s="92"/>
      <c r="Q334" s="92"/>
      <c r="R334" s="92"/>
      <c r="S334" s="92"/>
      <c r="T334" s="93"/>
      <c r="U334" s="39"/>
      <c r="V334" s="39"/>
      <c r="W334" s="39"/>
      <c r="X334" s="39"/>
      <c r="Y334" s="39"/>
      <c r="Z334" s="39"/>
      <c r="AA334" s="39"/>
      <c r="AB334" s="39"/>
      <c r="AC334" s="39"/>
      <c r="AD334" s="39"/>
      <c r="AE334" s="39"/>
      <c r="AT334" s="18" t="s">
        <v>178</v>
      </c>
      <c r="AU334" s="18" t="s">
        <v>86</v>
      </c>
    </row>
    <row r="335" s="2" customFormat="1" ht="24.15" customHeight="1">
      <c r="A335" s="39"/>
      <c r="B335" s="40"/>
      <c r="C335" s="219" t="s">
        <v>720</v>
      </c>
      <c r="D335" s="219" t="s">
        <v>171</v>
      </c>
      <c r="E335" s="220" t="s">
        <v>3187</v>
      </c>
      <c r="F335" s="221" t="s">
        <v>3188</v>
      </c>
      <c r="G335" s="222" t="s">
        <v>2411</v>
      </c>
      <c r="H335" s="223">
        <v>48</v>
      </c>
      <c r="I335" s="224"/>
      <c r="J335" s="225">
        <f>ROUND(I335*H335,2)</f>
        <v>0</v>
      </c>
      <c r="K335" s="221" t="s">
        <v>1</v>
      </c>
      <c r="L335" s="45"/>
      <c r="M335" s="226" t="s">
        <v>1</v>
      </c>
      <c r="N335" s="227" t="s">
        <v>41</v>
      </c>
      <c r="O335" s="92"/>
      <c r="P335" s="228">
        <f>O335*H335</f>
        <v>0</v>
      </c>
      <c r="Q335" s="228">
        <v>0</v>
      </c>
      <c r="R335" s="228">
        <f>Q335*H335</f>
        <v>0</v>
      </c>
      <c r="S335" s="228">
        <v>0</v>
      </c>
      <c r="T335" s="229">
        <f>S335*H335</f>
        <v>0</v>
      </c>
      <c r="U335" s="39"/>
      <c r="V335" s="39"/>
      <c r="W335" s="39"/>
      <c r="X335" s="39"/>
      <c r="Y335" s="39"/>
      <c r="Z335" s="39"/>
      <c r="AA335" s="39"/>
      <c r="AB335" s="39"/>
      <c r="AC335" s="39"/>
      <c r="AD335" s="39"/>
      <c r="AE335" s="39"/>
      <c r="AR335" s="230" t="s">
        <v>176</v>
      </c>
      <c r="AT335" s="230" t="s">
        <v>171</v>
      </c>
      <c r="AU335" s="230" t="s">
        <v>86</v>
      </c>
      <c r="AY335" s="18" t="s">
        <v>168</v>
      </c>
      <c r="BE335" s="231">
        <f>IF(N335="základní",J335,0)</f>
        <v>0</v>
      </c>
      <c r="BF335" s="231">
        <f>IF(N335="snížená",J335,0)</f>
        <v>0</v>
      </c>
      <c r="BG335" s="231">
        <f>IF(N335="zákl. přenesená",J335,0)</f>
        <v>0</v>
      </c>
      <c r="BH335" s="231">
        <f>IF(N335="sníž. přenesená",J335,0)</f>
        <v>0</v>
      </c>
      <c r="BI335" s="231">
        <f>IF(N335="nulová",J335,0)</f>
        <v>0</v>
      </c>
      <c r="BJ335" s="18" t="s">
        <v>84</v>
      </c>
      <c r="BK335" s="231">
        <f>ROUND(I335*H335,2)</f>
        <v>0</v>
      </c>
      <c r="BL335" s="18" t="s">
        <v>176</v>
      </c>
      <c r="BM335" s="230" t="s">
        <v>1192</v>
      </c>
    </row>
    <row r="336" s="2" customFormat="1">
      <c r="A336" s="39"/>
      <c r="B336" s="40"/>
      <c r="C336" s="41"/>
      <c r="D336" s="232" t="s">
        <v>178</v>
      </c>
      <c r="E336" s="41"/>
      <c r="F336" s="233" t="s">
        <v>3188</v>
      </c>
      <c r="G336" s="41"/>
      <c r="H336" s="41"/>
      <c r="I336" s="234"/>
      <c r="J336" s="41"/>
      <c r="K336" s="41"/>
      <c r="L336" s="45"/>
      <c r="M336" s="235"/>
      <c r="N336" s="236"/>
      <c r="O336" s="92"/>
      <c r="P336" s="92"/>
      <c r="Q336" s="92"/>
      <c r="R336" s="92"/>
      <c r="S336" s="92"/>
      <c r="T336" s="93"/>
      <c r="U336" s="39"/>
      <c r="V336" s="39"/>
      <c r="W336" s="39"/>
      <c r="X336" s="39"/>
      <c r="Y336" s="39"/>
      <c r="Z336" s="39"/>
      <c r="AA336" s="39"/>
      <c r="AB336" s="39"/>
      <c r="AC336" s="39"/>
      <c r="AD336" s="39"/>
      <c r="AE336" s="39"/>
      <c r="AT336" s="18" t="s">
        <v>178</v>
      </c>
      <c r="AU336" s="18" t="s">
        <v>86</v>
      </c>
    </row>
    <row r="337" s="2" customFormat="1" ht="62.7" customHeight="1">
      <c r="A337" s="39"/>
      <c r="B337" s="40"/>
      <c r="C337" s="219" t="s">
        <v>725</v>
      </c>
      <c r="D337" s="219" t="s">
        <v>171</v>
      </c>
      <c r="E337" s="220" t="s">
        <v>3189</v>
      </c>
      <c r="F337" s="221" t="s">
        <v>3190</v>
      </c>
      <c r="G337" s="222" t="s">
        <v>2411</v>
      </c>
      <c r="H337" s="223">
        <v>1</v>
      </c>
      <c r="I337" s="224"/>
      <c r="J337" s="225">
        <f>ROUND(I337*H337,2)</f>
        <v>0</v>
      </c>
      <c r="K337" s="221" t="s">
        <v>1</v>
      </c>
      <c r="L337" s="45"/>
      <c r="M337" s="226" t="s">
        <v>1</v>
      </c>
      <c r="N337" s="227" t="s">
        <v>41</v>
      </c>
      <c r="O337" s="92"/>
      <c r="P337" s="228">
        <f>O337*H337</f>
        <v>0</v>
      </c>
      <c r="Q337" s="228">
        <v>0</v>
      </c>
      <c r="R337" s="228">
        <f>Q337*H337</f>
        <v>0</v>
      </c>
      <c r="S337" s="228">
        <v>0</v>
      </c>
      <c r="T337" s="229">
        <f>S337*H337</f>
        <v>0</v>
      </c>
      <c r="U337" s="39"/>
      <c r="V337" s="39"/>
      <c r="W337" s="39"/>
      <c r="X337" s="39"/>
      <c r="Y337" s="39"/>
      <c r="Z337" s="39"/>
      <c r="AA337" s="39"/>
      <c r="AB337" s="39"/>
      <c r="AC337" s="39"/>
      <c r="AD337" s="39"/>
      <c r="AE337" s="39"/>
      <c r="AR337" s="230" t="s">
        <v>176</v>
      </c>
      <c r="AT337" s="230" t="s">
        <v>171</v>
      </c>
      <c r="AU337" s="230" t="s">
        <v>86</v>
      </c>
      <c r="AY337" s="18" t="s">
        <v>168</v>
      </c>
      <c r="BE337" s="231">
        <f>IF(N337="základní",J337,0)</f>
        <v>0</v>
      </c>
      <c r="BF337" s="231">
        <f>IF(N337="snížená",J337,0)</f>
        <v>0</v>
      </c>
      <c r="BG337" s="231">
        <f>IF(N337="zákl. přenesená",J337,0)</f>
        <v>0</v>
      </c>
      <c r="BH337" s="231">
        <f>IF(N337="sníž. přenesená",J337,0)</f>
        <v>0</v>
      </c>
      <c r="BI337" s="231">
        <f>IF(N337="nulová",J337,0)</f>
        <v>0</v>
      </c>
      <c r="BJ337" s="18" t="s">
        <v>84</v>
      </c>
      <c r="BK337" s="231">
        <f>ROUND(I337*H337,2)</f>
        <v>0</v>
      </c>
      <c r="BL337" s="18" t="s">
        <v>176</v>
      </c>
      <c r="BM337" s="230" t="s">
        <v>1200</v>
      </c>
    </row>
    <row r="338" s="2" customFormat="1">
      <c r="A338" s="39"/>
      <c r="B338" s="40"/>
      <c r="C338" s="41"/>
      <c r="D338" s="232" t="s">
        <v>178</v>
      </c>
      <c r="E338" s="41"/>
      <c r="F338" s="233" t="s">
        <v>3190</v>
      </c>
      <c r="G338" s="41"/>
      <c r="H338" s="41"/>
      <c r="I338" s="234"/>
      <c r="J338" s="41"/>
      <c r="K338" s="41"/>
      <c r="L338" s="45"/>
      <c r="M338" s="235"/>
      <c r="N338" s="236"/>
      <c r="O338" s="92"/>
      <c r="P338" s="92"/>
      <c r="Q338" s="92"/>
      <c r="R338" s="92"/>
      <c r="S338" s="92"/>
      <c r="T338" s="93"/>
      <c r="U338" s="39"/>
      <c r="V338" s="39"/>
      <c r="W338" s="39"/>
      <c r="X338" s="39"/>
      <c r="Y338" s="39"/>
      <c r="Z338" s="39"/>
      <c r="AA338" s="39"/>
      <c r="AB338" s="39"/>
      <c r="AC338" s="39"/>
      <c r="AD338" s="39"/>
      <c r="AE338" s="39"/>
      <c r="AT338" s="18" t="s">
        <v>178</v>
      </c>
      <c r="AU338" s="18" t="s">
        <v>86</v>
      </c>
    </row>
    <row r="339" s="2" customFormat="1" ht="16.5" customHeight="1">
      <c r="A339" s="39"/>
      <c r="B339" s="40"/>
      <c r="C339" s="219" t="s">
        <v>730</v>
      </c>
      <c r="D339" s="219" t="s">
        <v>171</v>
      </c>
      <c r="E339" s="220" t="s">
        <v>3191</v>
      </c>
      <c r="F339" s="221" t="s">
        <v>3192</v>
      </c>
      <c r="G339" s="222" t="s">
        <v>2411</v>
      </c>
      <c r="H339" s="223">
        <v>27</v>
      </c>
      <c r="I339" s="224"/>
      <c r="J339" s="225">
        <f>ROUND(I339*H339,2)</f>
        <v>0</v>
      </c>
      <c r="K339" s="221" t="s">
        <v>1</v>
      </c>
      <c r="L339" s="45"/>
      <c r="M339" s="226" t="s">
        <v>1</v>
      </c>
      <c r="N339" s="227" t="s">
        <v>41</v>
      </c>
      <c r="O339" s="92"/>
      <c r="P339" s="228">
        <f>O339*H339</f>
        <v>0</v>
      </c>
      <c r="Q339" s="228">
        <v>0</v>
      </c>
      <c r="R339" s="228">
        <f>Q339*H339</f>
        <v>0</v>
      </c>
      <c r="S339" s="228">
        <v>0</v>
      </c>
      <c r="T339" s="229">
        <f>S339*H339</f>
        <v>0</v>
      </c>
      <c r="U339" s="39"/>
      <c r="V339" s="39"/>
      <c r="W339" s="39"/>
      <c r="X339" s="39"/>
      <c r="Y339" s="39"/>
      <c r="Z339" s="39"/>
      <c r="AA339" s="39"/>
      <c r="AB339" s="39"/>
      <c r="AC339" s="39"/>
      <c r="AD339" s="39"/>
      <c r="AE339" s="39"/>
      <c r="AR339" s="230" t="s">
        <v>176</v>
      </c>
      <c r="AT339" s="230" t="s">
        <v>171</v>
      </c>
      <c r="AU339" s="230" t="s">
        <v>86</v>
      </c>
      <c r="AY339" s="18" t="s">
        <v>168</v>
      </c>
      <c r="BE339" s="231">
        <f>IF(N339="základní",J339,0)</f>
        <v>0</v>
      </c>
      <c r="BF339" s="231">
        <f>IF(N339="snížená",J339,0)</f>
        <v>0</v>
      </c>
      <c r="BG339" s="231">
        <f>IF(N339="zákl. přenesená",J339,0)</f>
        <v>0</v>
      </c>
      <c r="BH339" s="231">
        <f>IF(N339="sníž. přenesená",J339,0)</f>
        <v>0</v>
      </c>
      <c r="BI339" s="231">
        <f>IF(N339="nulová",J339,0)</f>
        <v>0</v>
      </c>
      <c r="BJ339" s="18" t="s">
        <v>84</v>
      </c>
      <c r="BK339" s="231">
        <f>ROUND(I339*H339,2)</f>
        <v>0</v>
      </c>
      <c r="BL339" s="18" t="s">
        <v>176</v>
      </c>
      <c r="BM339" s="230" t="s">
        <v>1208</v>
      </c>
    </row>
    <row r="340" s="2" customFormat="1">
      <c r="A340" s="39"/>
      <c r="B340" s="40"/>
      <c r="C340" s="41"/>
      <c r="D340" s="232" t="s">
        <v>178</v>
      </c>
      <c r="E340" s="41"/>
      <c r="F340" s="233" t="s">
        <v>3192</v>
      </c>
      <c r="G340" s="41"/>
      <c r="H340" s="41"/>
      <c r="I340" s="234"/>
      <c r="J340" s="41"/>
      <c r="K340" s="41"/>
      <c r="L340" s="45"/>
      <c r="M340" s="235"/>
      <c r="N340" s="236"/>
      <c r="O340" s="92"/>
      <c r="P340" s="92"/>
      <c r="Q340" s="92"/>
      <c r="R340" s="92"/>
      <c r="S340" s="92"/>
      <c r="T340" s="93"/>
      <c r="U340" s="39"/>
      <c r="V340" s="39"/>
      <c r="W340" s="39"/>
      <c r="X340" s="39"/>
      <c r="Y340" s="39"/>
      <c r="Z340" s="39"/>
      <c r="AA340" s="39"/>
      <c r="AB340" s="39"/>
      <c r="AC340" s="39"/>
      <c r="AD340" s="39"/>
      <c r="AE340" s="39"/>
      <c r="AT340" s="18" t="s">
        <v>178</v>
      </c>
      <c r="AU340" s="18" t="s">
        <v>86</v>
      </c>
    </row>
    <row r="341" s="2" customFormat="1" ht="16.5" customHeight="1">
      <c r="A341" s="39"/>
      <c r="B341" s="40"/>
      <c r="C341" s="219" t="s">
        <v>736</v>
      </c>
      <c r="D341" s="219" t="s">
        <v>171</v>
      </c>
      <c r="E341" s="220" t="s">
        <v>3193</v>
      </c>
      <c r="F341" s="221" t="s">
        <v>3194</v>
      </c>
      <c r="G341" s="222" t="s">
        <v>2411</v>
      </c>
      <c r="H341" s="223">
        <v>2</v>
      </c>
      <c r="I341" s="224"/>
      <c r="J341" s="225">
        <f>ROUND(I341*H341,2)</f>
        <v>0</v>
      </c>
      <c r="K341" s="221" t="s">
        <v>1</v>
      </c>
      <c r="L341" s="45"/>
      <c r="M341" s="226" t="s">
        <v>1</v>
      </c>
      <c r="N341" s="227" t="s">
        <v>41</v>
      </c>
      <c r="O341" s="92"/>
      <c r="P341" s="228">
        <f>O341*H341</f>
        <v>0</v>
      </c>
      <c r="Q341" s="228">
        <v>0</v>
      </c>
      <c r="R341" s="228">
        <f>Q341*H341</f>
        <v>0</v>
      </c>
      <c r="S341" s="228">
        <v>0</v>
      </c>
      <c r="T341" s="229">
        <f>S341*H341</f>
        <v>0</v>
      </c>
      <c r="U341" s="39"/>
      <c r="V341" s="39"/>
      <c r="W341" s="39"/>
      <c r="X341" s="39"/>
      <c r="Y341" s="39"/>
      <c r="Z341" s="39"/>
      <c r="AA341" s="39"/>
      <c r="AB341" s="39"/>
      <c r="AC341" s="39"/>
      <c r="AD341" s="39"/>
      <c r="AE341" s="39"/>
      <c r="AR341" s="230" t="s">
        <v>176</v>
      </c>
      <c r="AT341" s="230" t="s">
        <v>171</v>
      </c>
      <c r="AU341" s="230" t="s">
        <v>86</v>
      </c>
      <c r="AY341" s="18" t="s">
        <v>168</v>
      </c>
      <c r="BE341" s="231">
        <f>IF(N341="základní",J341,0)</f>
        <v>0</v>
      </c>
      <c r="BF341" s="231">
        <f>IF(N341="snížená",J341,0)</f>
        <v>0</v>
      </c>
      <c r="BG341" s="231">
        <f>IF(N341="zákl. přenesená",J341,0)</f>
        <v>0</v>
      </c>
      <c r="BH341" s="231">
        <f>IF(N341="sníž. přenesená",J341,0)</f>
        <v>0</v>
      </c>
      <c r="BI341" s="231">
        <f>IF(N341="nulová",J341,0)</f>
        <v>0</v>
      </c>
      <c r="BJ341" s="18" t="s">
        <v>84</v>
      </c>
      <c r="BK341" s="231">
        <f>ROUND(I341*H341,2)</f>
        <v>0</v>
      </c>
      <c r="BL341" s="18" t="s">
        <v>176</v>
      </c>
      <c r="BM341" s="230" t="s">
        <v>1218</v>
      </c>
    </row>
    <row r="342" s="2" customFormat="1">
      <c r="A342" s="39"/>
      <c r="B342" s="40"/>
      <c r="C342" s="41"/>
      <c r="D342" s="232" t="s">
        <v>178</v>
      </c>
      <c r="E342" s="41"/>
      <c r="F342" s="233" t="s">
        <v>3194</v>
      </c>
      <c r="G342" s="41"/>
      <c r="H342" s="41"/>
      <c r="I342" s="234"/>
      <c r="J342" s="41"/>
      <c r="K342" s="41"/>
      <c r="L342" s="45"/>
      <c r="M342" s="235"/>
      <c r="N342" s="236"/>
      <c r="O342" s="92"/>
      <c r="P342" s="92"/>
      <c r="Q342" s="92"/>
      <c r="R342" s="92"/>
      <c r="S342" s="92"/>
      <c r="T342" s="93"/>
      <c r="U342" s="39"/>
      <c r="V342" s="39"/>
      <c r="W342" s="39"/>
      <c r="X342" s="39"/>
      <c r="Y342" s="39"/>
      <c r="Z342" s="39"/>
      <c r="AA342" s="39"/>
      <c r="AB342" s="39"/>
      <c r="AC342" s="39"/>
      <c r="AD342" s="39"/>
      <c r="AE342" s="39"/>
      <c r="AT342" s="18" t="s">
        <v>178</v>
      </c>
      <c r="AU342" s="18" t="s">
        <v>86</v>
      </c>
    </row>
    <row r="343" s="2" customFormat="1" ht="16.5" customHeight="1">
      <c r="A343" s="39"/>
      <c r="B343" s="40"/>
      <c r="C343" s="219" t="s">
        <v>741</v>
      </c>
      <c r="D343" s="219" t="s">
        <v>171</v>
      </c>
      <c r="E343" s="220" t="s">
        <v>3195</v>
      </c>
      <c r="F343" s="221" t="s">
        <v>3196</v>
      </c>
      <c r="G343" s="222" t="s">
        <v>2411</v>
      </c>
      <c r="H343" s="223">
        <v>11</v>
      </c>
      <c r="I343" s="224"/>
      <c r="J343" s="225">
        <f>ROUND(I343*H343,2)</f>
        <v>0</v>
      </c>
      <c r="K343" s="221" t="s">
        <v>1</v>
      </c>
      <c r="L343" s="45"/>
      <c r="M343" s="226" t="s">
        <v>1</v>
      </c>
      <c r="N343" s="227" t="s">
        <v>41</v>
      </c>
      <c r="O343" s="92"/>
      <c r="P343" s="228">
        <f>O343*H343</f>
        <v>0</v>
      </c>
      <c r="Q343" s="228">
        <v>0</v>
      </c>
      <c r="R343" s="228">
        <f>Q343*H343</f>
        <v>0</v>
      </c>
      <c r="S343" s="228">
        <v>0</v>
      </c>
      <c r="T343" s="229">
        <f>S343*H343</f>
        <v>0</v>
      </c>
      <c r="U343" s="39"/>
      <c r="V343" s="39"/>
      <c r="W343" s="39"/>
      <c r="X343" s="39"/>
      <c r="Y343" s="39"/>
      <c r="Z343" s="39"/>
      <c r="AA343" s="39"/>
      <c r="AB343" s="39"/>
      <c r="AC343" s="39"/>
      <c r="AD343" s="39"/>
      <c r="AE343" s="39"/>
      <c r="AR343" s="230" t="s">
        <v>176</v>
      </c>
      <c r="AT343" s="230" t="s">
        <v>171</v>
      </c>
      <c r="AU343" s="230" t="s">
        <v>86</v>
      </c>
      <c r="AY343" s="18" t="s">
        <v>168</v>
      </c>
      <c r="BE343" s="231">
        <f>IF(N343="základní",J343,0)</f>
        <v>0</v>
      </c>
      <c r="BF343" s="231">
        <f>IF(N343="snížená",J343,0)</f>
        <v>0</v>
      </c>
      <c r="BG343" s="231">
        <f>IF(N343="zákl. přenesená",J343,0)</f>
        <v>0</v>
      </c>
      <c r="BH343" s="231">
        <f>IF(N343="sníž. přenesená",J343,0)</f>
        <v>0</v>
      </c>
      <c r="BI343" s="231">
        <f>IF(N343="nulová",J343,0)</f>
        <v>0</v>
      </c>
      <c r="BJ343" s="18" t="s">
        <v>84</v>
      </c>
      <c r="BK343" s="231">
        <f>ROUND(I343*H343,2)</f>
        <v>0</v>
      </c>
      <c r="BL343" s="18" t="s">
        <v>176</v>
      </c>
      <c r="BM343" s="230" t="s">
        <v>1228</v>
      </c>
    </row>
    <row r="344" s="2" customFormat="1">
      <c r="A344" s="39"/>
      <c r="B344" s="40"/>
      <c r="C344" s="41"/>
      <c r="D344" s="232" t="s">
        <v>178</v>
      </c>
      <c r="E344" s="41"/>
      <c r="F344" s="233" t="s">
        <v>3196</v>
      </c>
      <c r="G344" s="41"/>
      <c r="H344" s="41"/>
      <c r="I344" s="234"/>
      <c r="J344" s="41"/>
      <c r="K344" s="41"/>
      <c r="L344" s="45"/>
      <c r="M344" s="235"/>
      <c r="N344" s="236"/>
      <c r="O344" s="92"/>
      <c r="P344" s="92"/>
      <c r="Q344" s="92"/>
      <c r="R344" s="92"/>
      <c r="S344" s="92"/>
      <c r="T344" s="93"/>
      <c r="U344" s="39"/>
      <c r="V344" s="39"/>
      <c r="W344" s="39"/>
      <c r="X344" s="39"/>
      <c r="Y344" s="39"/>
      <c r="Z344" s="39"/>
      <c r="AA344" s="39"/>
      <c r="AB344" s="39"/>
      <c r="AC344" s="39"/>
      <c r="AD344" s="39"/>
      <c r="AE344" s="39"/>
      <c r="AT344" s="18" t="s">
        <v>178</v>
      </c>
      <c r="AU344" s="18" t="s">
        <v>86</v>
      </c>
    </row>
    <row r="345" s="2" customFormat="1" ht="24.15" customHeight="1">
      <c r="A345" s="39"/>
      <c r="B345" s="40"/>
      <c r="C345" s="219" t="s">
        <v>751</v>
      </c>
      <c r="D345" s="219" t="s">
        <v>171</v>
      </c>
      <c r="E345" s="220" t="s">
        <v>3197</v>
      </c>
      <c r="F345" s="221" t="s">
        <v>3198</v>
      </c>
      <c r="G345" s="222" t="s">
        <v>2411</v>
      </c>
      <c r="H345" s="223">
        <v>1</v>
      </c>
      <c r="I345" s="224"/>
      <c r="J345" s="225">
        <f>ROUND(I345*H345,2)</f>
        <v>0</v>
      </c>
      <c r="K345" s="221" t="s">
        <v>1</v>
      </c>
      <c r="L345" s="45"/>
      <c r="M345" s="226" t="s">
        <v>1</v>
      </c>
      <c r="N345" s="227" t="s">
        <v>41</v>
      </c>
      <c r="O345" s="92"/>
      <c r="P345" s="228">
        <f>O345*H345</f>
        <v>0</v>
      </c>
      <c r="Q345" s="228">
        <v>0</v>
      </c>
      <c r="R345" s="228">
        <f>Q345*H345</f>
        <v>0</v>
      </c>
      <c r="S345" s="228">
        <v>0</v>
      </c>
      <c r="T345" s="229">
        <f>S345*H345</f>
        <v>0</v>
      </c>
      <c r="U345" s="39"/>
      <c r="V345" s="39"/>
      <c r="W345" s="39"/>
      <c r="X345" s="39"/>
      <c r="Y345" s="39"/>
      <c r="Z345" s="39"/>
      <c r="AA345" s="39"/>
      <c r="AB345" s="39"/>
      <c r="AC345" s="39"/>
      <c r="AD345" s="39"/>
      <c r="AE345" s="39"/>
      <c r="AR345" s="230" t="s">
        <v>176</v>
      </c>
      <c r="AT345" s="230" t="s">
        <v>171</v>
      </c>
      <c r="AU345" s="230" t="s">
        <v>86</v>
      </c>
      <c r="AY345" s="18" t="s">
        <v>168</v>
      </c>
      <c r="BE345" s="231">
        <f>IF(N345="základní",J345,0)</f>
        <v>0</v>
      </c>
      <c r="BF345" s="231">
        <f>IF(N345="snížená",J345,0)</f>
        <v>0</v>
      </c>
      <c r="BG345" s="231">
        <f>IF(N345="zákl. přenesená",J345,0)</f>
        <v>0</v>
      </c>
      <c r="BH345" s="231">
        <f>IF(N345="sníž. přenesená",J345,0)</f>
        <v>0</v>
      </c>
      <c r="BI345" s="231">
        <f>IF(N345="nulová",J345,0)</f>
        <v>0</v>
      </c>
      <c r="BJ345" s="18" t="s">
        <v>84</v>
      </c>
      <c r="BK345" s="231">
        <f>ROUND(I345*H345,2)</f>
        <v>0</v>
      </c>
      <c r="BL345" s="18" t="s">
        <v>176</v>
      </c>
      <c r="BM345" s="230" t="s">
        <v>1243</v>
      </c>
    </row>
    <row r="346" s="2" customFormat="1">
      <c r="A346" s="39"/>
      <c r="B346" s="40"/>
      <c r="C346" s="41"/>
      <c r="D346" s="232" t="s">
        <v>178</v>
      </c>
      <c r="E346" s="41"/>
      <c r="F346" s="233" t="s">
        <v>3198</v>
      </c>
      <c r="G346" s="41"/>
      <c r="H346" s="41"/>
      <c r="I346" s="234"/>
      <c r="J346" s="41"/>
      <c r="K346" s="41"/>
      <c r="L346" s="45"/>
      <c r="M346" s="235"/>
      <c r="N346" s="236"/>
      <c r="O346" s="92"/>
      <c r="P346" s="92"/>
      <c r="Q346" s="92"/>
      <c r="R346" s="92"/>
      <c r="S346" s="92"/>
      <c r="T346" s="93"/>
      <c r="U346" s="39"/>
      <c r="V346" s="39"/>
      <c r="W346" s="39"/>
      <c r="X346" s="39"/>
      <c r="Y346" s="39"/>
      <c r="Z346" s="39"/>
      <c r="AA346" s="39"/>
      <c r="AB346" s="39"/>
      <c r="AC346" s="39"/>
      <c r="AD346" s="39"/>
      <c r="AE346" s="39"/>
      <c r="AT346" s="18" t="s">
        <v>178</v>
      </c>
      <c r="AU346" s="18" t="s">
        <v>86</v>
      </c>
    </row>
    <row r="347" s="2" customFormat="1" ht="21.75" customHeight="1">
      <c r="A347" s="39"/>
      <c r="B347" s="40"/>
      <c r="C347" s="219" t="s">
        <v>756</v>
      </c>
      <c r="D347" s="219" t="s">
        <v>171</v>
      </c>
      <c r="E347" s="220" t="s">
        <v>3199</v>
      </c>
      <c r="F347" s="221" t="s">
        <v>3200</v>
      </c>
      <c r="G347" s="222" t="s">
        <v>2411</v>
      </c>
      <c r="H347" s="223">
        <v>16</v>
      </c>
      <c r="I347" s="224"/>
      <c r="J347" s="225">
        <f>ROUND(I347*H347,2)</f>
        <v>0</v>
      </c>
      <c r="K347" s="221" t="s">
        <v>1</v>
      </c>
      <c r="L347" s="45"/>
      <c r="M347" s="226" t="s">
        <v>1</v>
      </c>
      <c r="N347" s="227" t="s">
        <v>41</v>
      </c>
      <c r="O347" s="92"/>
      <c r="P347" s="228">
        <f>O347*H347</f>
        <v>0</v>
      </c>
      <c r="Q347" s="228">
        <v>0</v>
      </c>
      <c r="R347" s="228">
        <f>Q347*H347</f>
        <v>0</v>
      </c>
      <c r="S347" s="228">
        <v>0</v>
      </c>
      <c r="T347" s="229">
        <f>S347*H347</f>
        <v>0</v>
      </c>
      <c r="U347" s="39"/>
      <c r="V347" s="39"/>
      <c r="W347" s="39"/>
      <c r="X347" s="39"/>
      <c r="Y347" s="39"/>
      <c r="Z347" s="39"/>
      <c r="AA347" s="39"/>
      <c r="AB347" s="39"/>
      <c r="AC347" s="39"/>
      <c r="AD347" s="39"/>
      <c r="AE347" s="39"/>
      <c r="AR347" s="230" t="s">
        <v>176</v>
      </c>
      <c r="AT347" s="230" t="s">
        <v>171</v>
      </c>
      <c r="AU347" s="230" t="s">
        <v>86</v>
      </c>
      <c r="AY347" s="18" t="s">
        <v>168</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176</v>
      </c>
      <c r="BM347" s="230" t="s">
        <v>1253</v>
      </c>
    </row>
    <row r="348" s="2" customFormat="1">
      <c r="A348" s="39"/>
      <c r="B348" s="40"/>
      <c r="C348" s="41"/>
      <c r="D348" s="232" t="s">
        <v>178</v>
      </c>
      <c r="E348" s="41"/>
      <c r="F348" s="233" t="s">
        <v>3200</v>
      </c>
      <c r="G348" s="41"/>
      <c r="H348" s="41"/>
      <c r="I348" s="234"/>
      <c r="J348" s="41"/>
      <c r="K348" s="41"/>
      <c r="L348" s="45"/>
      <c r="M348" s="235"/>
      <c r="N348" s="236"/>
      <c r="O348" s="92"/>
      <c r="P348" s="92"/>
      <c r="Q348" s="92"/>
      <c r="R348" s="92"/>
      <c r="S348" s="92"/>
      <c r="T348" s="93"/>
      <c r="U348" s="39"/>
      <c r="V348" s="39"/>
      <c r="W348" s="39"/>
      <c r="X348" s="39"/>
      <c r="Y348" s="39"/>
      <c r="Z348" s="39"/>
      <c r="AA348" s="39"/>
      <c r="AB348" s="39"/>
      <c r="AC348" s="39"/>
      <c r="AD348" s="39"/>
      <c r="AE348" s="39"/>
      <c r="AT348" s="18" t="s">
        <v>178</v>
      </c>
      <c r="AU348" s="18" t="s">
        <v>86</v>
      </c>
    </row>
    <row r="349" s="2" customFormat="1" ht="16.5" customHeight="1">
      <c r="A349" s="39"/>
      <c r="B349" s="40"/>
      <c r="C349" s="219" t="s">
        <v>762</v>
      </c>
      <c r="D349" s="219" t="s">
        <v>171</v>
      </c>
      <c r="E349" s="220" t="s">
        <v>3201</v>
      </c>
      <c r="F349" s="221" t="s">
        <v>3202</v>
      </c>
      <c r="G349" s="222" t="s">
        <v>2411</v>
      </c>
      <c r="H349" s="223">
        <v>1</v>
      </c>
      <c r="I349" s="224"/>
      <c r="J349" s="225">
        <f>ROUND(I349*H349,2)</f>
        <v>0</v>
      </c>
      <c r="K349" s="221" t="s">
        <v>1</v>
      </c>
      <c r="L349" s="45"/>
      <c r="M349" s="226" t="s">
        <v>1</v>
      </c>
      <c r="N349" s="227" t="s">
        <v>41</v>
      </c>
      <c r="O349" s="92"/>
      <c r="P349" s="228">
        <f>O349*H349</f>
        <v>0</v>
      </c>
      <c r="Q349" s="228">
        <v>0</v>
      </c>
      <c r="R349" s="228">
        <f>Q349*H349</f>
        <v>0</v>
      </c>
      <c r="S349" s="228">
        <v>0</v>
      </c>
      <c r="T349" s="229">
        <f>S349*H349</f>
        <v>0</v>
      </c>
      <c r="U349" s="39"/>
      <c r="V349" s="39"/>
      <c r="W349" s="39"/>
      <c r="X349" s="39"/>
      <c r="Y349" s="39"/>
      <c r="Z349" s="39"/>
      <c r="AA349" s="39"/>
      <c r="AB349" s="39"/>
      <c r="AC349" s="39"/>
      <c r="AD349" s="39"/>
      <c r="AE349" s="39"/>
      <c r="AR349" s="230" t="s">
        <v>176</v>
      </c>
      <c r="AT349" s="230" t="s">
        <v>171</v>
      </c>
      <c r="AU349" s="230" t="s">
        <v>86</v>
      </c>
      <c r="AY349" s="18" t="s">
        <v>168</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176</v>
      </c>
      <c r="BM349" s="230" t="s">
        <v>1264</v>
      </c>
    </row>
    <row r="350" s="2" customFormat="1">
      <c r="A350" s="39"/>
      <c r="B350" s="40"/>
      <c r="C350" s="41"/>
      <c r="D350" s="232" t="s">
        <v>178</v>
      </c>
      <c r="E350" s="41"/>
      <c r="F350" s="233" t="s">
        <v>3202</v>
      </c>
      <c r="G350" s="41"/>
      <c r="H350" s="41"/>
      <c r="I350" s="234"/>
      <c r="J350" s="41"/>
      <c r="K350" s="41"/>
      <c r="L350" s="45"/>
      <c r="M350" s="235"/>
      <c r="N350" s="236"/>
      <c r="O350" s="92"/>
      <c r="P350" s="92"/>
      <c r="Q350" s="92"/>
      <c r="R350" s="92"/>
      <c r="S350" s="92"/>
      <c r="T350" s="93"/>
      <c r="U350" s="39"/>
      <c r="V350" s="39"/>
      <c r="W350" s="39"/>
      <c r="X350" s="39"/>
      <c r="Y350" s="39"/>
      <c r="Z350" s="39"/>
      <c r="AA350" s="39"/>
      <c r="AB350" s="39"/>
      <c r="AC350" s="39"/>
      <c r="AD350" s="39"/>
      <c r="AE350" s="39"/>
      <c r="AT350" s="18" t="s">
        <v>178</v>
      </c>
      <c r="AU350" s="18" t="s">
        <v>86</v>
      </c>
    </row>
    <row r="351" s="12" customFormat="1" ht="22.8" customHeight="1">
      <c r="A351" s="12"/>
      <c r="B351" s="203"/>
      <c r="C351" s="204"/>
      <c r="D351" s="205" t="s">
        <v>75</v>
      </c>
      <c r="E351" s="217" t="s">
        <v>3203</v>
      </c>
      <c r="F351" s="217" t="s">
        <v>3204</v>
      </c>
      <c r="G351" s="204"/>
      <c r="H351" s="204"/>
      <c r="I351" s="207"/>
      <c r="J351" s="218">
        <f>BK351</f>
        <v>0</v>
      </c>
      <c r="K351" s="204"/>
      <c r="L351" s="209"/>
      <c r="M351" s="210"/>
      <c r="N351" s="211"/>
      <c r="O351" s="211"/>
      <c r="P351" s="212">
        <f>SUM(P352:P405)</f>
        <v>0</v>
      </c>
      <c r="Q351" s="211"/>
      <c r="R351" s="212">
        <f>SUM(R352:R405)</f>
        <v>0</v>
      </c>
      <c r="S351" s="211"/>
      <c r="T351" s="213">
        <f>SUM(T352:T405)</f>
        <v>0</v>
      </c>
      <c r="U351" s="12"/>
      <c r="V351" s="12"/>
      <c r="W351" s="12"/>
      <c r="X351" s="12"/>
      <c r="Y351" s="12"/>
      <c r="Z351" s="12"/>
      <c r="AA351" s="12"/>
      <c r="AB351" s="12"/>
      <c r="AC351" s="12"/>
      <c r="AD351" s="12"/>
      <c r="AE351" s="12"/>
      <c r="AR351" s="214" t="s">
        <v>84</v>
      </c>
      <c r="AT351" s="215" t="s">
        <v>75</v>
      </c>
      <c r="AU351" s="215" t="s">
        <v>84</v>
      </c>
      <c r="AY351" s="214" t="s">
        <v>168</v>
      </c>
      <c r="BK351" s="216">
        <f>SUM(BK352:BK405)</f>
        <v>0</v>
      </c>
    </row>
    <row r="352" s="2" customFormat="1" ht="16.5" customHeight="1">
      <c r="A352" s="39"/>
      <c r="B352" s="40"/>
      <c r="C352" s="219" t="s">
        <v>766</v>
      </c>
      <c r="D352" s="219" t="s">
        <v>171</v>
      </c>
      <c r="E352" s="220" t="s">
        <v>3205</v>
      </c>
      <c r="F352" s="221" t="s">
        <v>3206</v>
      </c>
      <c r="G352" s="222" t="s">
        <v>213</v>
      </c>
      <c r="H352" s="223">
        <v>90</v>
      </c>
      <c r="I352" s="224"/>
      <c r="J352" s="225">
        <f>ROUND(I352*H352,2)</f>
        <v>0</v>
      </c>
      <c r="K352" s="221" t="s">
        <v>1</v>
      </c>
      <c r="L352" s="45"/>
      <c r="M352" s="226" t="s">
        <v>1</v>
      </c>
      <c r="N352" s="227" t="s">
        <v>41</v>
      </c>
      <c r="O352" s="92"/>
      <c r="P352" s="228">
        <f>O352*H352</f>
        <v>0</v>
      </c>
      <c r="Q352" s="228">
        <v>0</v>
      </c>
      <c r="R352" s="228">
        <f>Q352*H352</f>
        <v>0</v>
      </c>
      <c r="S352" s="228">
        <v>0</v>
      </c>
      <c r="T352" s="229">
        <f>S352*H352</f>
        <v>0</v>
      </c>
      <c r="U352" s="39"/>
      <c r="V352" s="39"/>
      <c r="W352" s="39"/>
      <c r="X352" s="39"/>
      <c r="Y352" s="39"/>
      <c r="Z352" s="39"/>
      <c r="AA352" s="39"/>
      <c r="AB352" s="39"/>
      <c r="AC352" s="39"/>
      <c r="AD352" s="39"/>
      <c r="AE352" s="39"/>
      <c r="AR352" s="230" t="s">
        <v>176</v>
      </c>
      <c r="AT352" s="230" t="s">
        <v>171</v>
      </c>
      <c r="AU352" s="230" t="s">
        <v>86</v>
      </c>
      <c r="AY352" s="18" t="s">
        <v>168</v>
      </c>
      <c r="BE352" s="231">
        <f>IF(N352="základní",J352,0)</f>
        <v>0</v>
      </c>
      <c r="BF352" s="231">
        <f>IF(N352="snížená",J352,0)</f>
        <v>0</v>
      </c>
      <c r="BG352" s="231">
        <f>IF(N352="zákl. přenesená",J352,0)</f>
        <v>0</v>
      </c>
      <c r="BH352" s="231">
        <f>IF(N352="sníž. přenesená",J352,0)</f>
        <v>0</v>
      </c>
      <c r="BI352" s="231">
        <f>IF(N352="nulová",J352,0)</f>
        <v>0</v>
      </c>
      <c r="BJ352" s="18" t="s">
        <v>84</v>
      </c>
      <c r="BK352" s="231">
        <f>ROUND(I352*H352,2)</f>
        <v>0</v>
      </c>
      <c r="BL352" s="18" t="s">
        <v>176</v>
      </c>
      <c r="BM352" s="230" t="s">
        <v>1278</v>
      </c>
    </row>
    <row r="353" s="2" customFormat="1">
      <c r="A353" s="39"/>
      <c r="B353" s="40"/>
      <c r="C353" s="41"/>
      <c r="D353" s="232" t="s">
        <v>178</v>
      </c>
      <c r="E353" s="41"/>
      <c r="F353" s="233" t="s">
        <v>3206</v>
      </c>
      <c r="G353" s="41"/>
      <c r="H353" s="41"/>
      <c r="I353" s="234"/>
      <c r="J353" s="41"/>
      <c r="K353" s="41"/>
      <c r="L353" s="45"/>
      <c r="M353" s="235"/>
      <c r="N353" s="236"/>
      <c r="O353" s="92"/>
      <c r="P353" s="92"/>
      <c r="Q353" s="92"/>
      <c r="R353" s="92"/>
      <c r="S353" s="92"/>
      <c r="T353" s="93"/>
      <c r="U353" s="39"/>
      <c r="V353" s="39"/>
      <c r="W353" s="39"/>
      <c r="X353" s="39"/>
      <c r="Y353" s="39"/>
      <c r="Z353" s="39"/>
      <c r="AA353" s="39"/>
      <c r="AB353" s="39"/>
      <c r="AC353" s="39"/>
      <c r="AD353" s="39"/>
      <c r="AE353" s="39"/>
      <c r="AT353" s="18" t="s">
        <v>178</v>
      </c>
      <c r="AU353" s="18" t="s">
        <v>86</v>
      </c>
    </row>
    <row r="354" s="2" customFormat="1" ht="16.5" customHeight="1">
      <c r="A354" s="39"/>
      <c r="B354" s="40"/>
      <c r="C354" s="219" t="s">
        <v>773</v>
      </c>
      <c r="D354" s="219" t="s">
        <v>171</v>
      </c>
      <c r="E354" s="220" t="s">
        <v>3207</v>
      </c>
      <c r="F354" s="221" t="s">
        <v>3208</v>
      </c>
      <c r="G354" s="222" t="s">
        <v>213</v>
      </c>
      <c r="H354" s="223">
        <v>210</v>
      </c>
      <c r="I354" s="224"/>
      <c r="J354" s="225">
        <f>ROUND(I354*H354,2)</f>
        <v>0</v>
      </c>
      <c r="K354" s="221" t="s">
        <v>1</v>
      </c>
      <c r="L354" s="45"/>
      <c r="M354" s="226" t="s">
        <v>1</v>
      </c>
      <c r="N354" s="227" t="s">
        <v>41</v>
      </c>
      <c r="O354" s="92"/>
      <c r="P354" s="228">
        <f>O354*H354</f>
        <v>0</v>
      </c>
      <c r="Q354" s="228">
        <v>0</v>
      </c>
      <c r="R354" s="228">
        <f>Q354*H354</f>
        <v>0</v>
      </c>
      <c r="S354" s="228">
        <v>0</v>
      </c>
      <c r="T354" s="229">
        <f>S354*H354</f>
        <v>0</v>
      </c>
      <c r="U354" s="39"/>
      <c r="V354" s="39"/>
      <c r="W354" s="39"/>
      <c r="X354" s="39"/>
      <c r="Y354" s="39"/>
      <c r="Z354" s="39"/>
      <c r="AA354" s="39"/>
      <c r="AB354" s="39"/>
      <c r="AC354" s="39"/>
      <c r="AD354" s="39"/>
      <c r="AE354" s="39"/>
      <c r="AR354" s="230" t="s">
        <v>176</v>
      </c>
      <c r="AT354" s="230" t="s">
        <v>171</v>
      </c>
      <c r="AU354" s="230" t="s">
        <v>86</v>
      </c>
      <c r="AY354" s="18" t="s">
        <v>168</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176</v>
      </c>
      <c r="BM354" s="230" t="s">
        <v>1287</v>
      </c>
    </row>
    <row r="355" s="2" customFormat="1">
      <c r="A355" s="39"/>
      <c r="B355" s="40"/>
      <c r="C355" s="41"/>
      <c r="D355" s="232" t="s">
        <v>178</v>
      </c>
      <c r="E355" s="41"/>
      <c r="F355" s="233" t="s">
        <v>3208</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178</v>
      </c>
      <c r="AU355" s="18" t="s">
        <v>86</v>
      </c>
    </row>
    <row r="356" s="2" customFormat="1" ht="16.5" customHeight="1">
      <c r="A356" s="39"/>
      <c r="B356" s="40"/>
      <c r="C356" s="219" t="s">
        <v>778</v>
      </c>
      <c r="D356" s="219" t="s">
        <v>171</v>
      </c>
      <c r="E356" s="220" t="s">
        <v>3209</v>
      </c>
      <c r="F356" s="221" t="s">
        <v>3210</v>
      </c>
      <c r="G356" s="222" t="s">
        <v>213</v>
      </c>
      <c r="H356" s="223">
        <v>100</v>
      </c>
      <c r="I356" s="224"/>
      <c r="J356" s="225">
        <f>ROUND(I356*H356,2)</f>
        <v>0</v>
      </c>
      <c r="K356" s="221" t="s">
        <v>1</v>
      </c>
      <c r="L356" s="45"/>
      <c r="M356" s="226" t="s">
        <v>1</v>
      </c>
      <c r="N356" s="227" t="s">
        <v>41</v>
      </c>
      <c r="O356" s="92"/>
      <c r="P356" s="228">
        <f>O356*H356</f>
        <v>0</v>
      </c>
      <c r="Q356" s="228">
        <v>0</v>
      </c>
      <c r="R356" s="228">
        <f>Q356*H356</f>
        <v>0</v>
      </c>
      <c r="S356" s="228">
        <v>0</v>
      </c>
      <c r="T356" s="229">
        <f>S356*H356</f>
        <v>0</v>
      </c>
      <c r="U356" s="39"/>
      <c r="V356" s="39"/>
      <c r="W356" s="39"/>
      <c r="X356" s="39"/>
      <c r="Y356" s="39"/>
      <c r="Z356" s="39"/>
      <c r="AA356" s="39"/>
      <c r="AB356" s="39"/>
      <c r="AC356" s="39"/>
      <c r="AD356" s="39"/>
      <c r="AE356" s="39"/>
      <c r="AR356" s="230" t="s">
        <v>176</v>
      </c>
      <c r="AT356" s="230" t="s">
        <v>171</v>
      </c>
      <c r="AU356" s="230" t="s">
        <v>86</v>
      </c>
      <c r="AY356" s="18" t="s">
        <v>168</v>
      </c>
      <c r="BE356" s="231">
        <f>IF(N356="základní",J356,0)</f>
        <v>0</v>
      </c>
      <c r="BF356" s="231">
        <f>IF(N356="snížená",J356,0)</f>
        <v>0</v>
      </c>
      <c r="BG356" s="231">
        <f>IF(N356="zákl. přenesená",J356,0)</f>
        <v>0</v>
      </c>
      <c r="BH356" s="231">
        <f>IF(N356="sníž. přenesená",J356,0)</f>
        <v>0</v>
      </c>
      <c r="BI356" s="231">
        <f>IF(N356="nulová",J356,0)</f>
        <v>0</v>
      </c>
      <c r="BJ356" s="18" t="s">
        <v>84</v>
      </c>
      <c r="BK356" s="231">
        <f>ROUND(I356*H356,2)</f>
        <v>0</v>
      </c>
      <c r="BL356" s="18" t="s">
        <v>176</v>
      </c>
      <c r="BM356" s="230" t="s">
        <v>1296</v>
      </c>
    </row>
    <row r="357" s="2" customFormat="1">
      <c r="A357" s="39"/>
      <c r="B357" s="40"/>
      <c r="C357" s="41"/>
      <c r="D357" s="232" t="s">
        <v>178</v>
      </c>
      <c r="E357" s="41"/>
      <c r="F357" s="233" t="s">
        <v>3210</v>
      </c>
      <c r="G357" s="41"/>
      <c r="H357" s="41"/>
      <c r="I357" s="234"/>
      <c r="J357" s="41"/>
      <c r="K357" s="41"/>
      <c r="L357" s="45"/>
      <c r="M357" s="235"/>
      <c r="N357" s="236"/>
      <c r="O357" s="92"/>
      <c r="P357" s="92"/>
      <c r="Q357" s="92"/>
      <c r="R357" s="92"/>
      <c r="S357" s="92"/>
      <c r="T357" s="93"/>
      <c r="U357" s="39"/>
      <c r="V357" s="39"/>
      <c r="W357" s="39"/>
      <c r="X357" s="39"/>
      <c r="Y357" s="39"/>
      <c r="Z357" s="39"/>
      <c r="AA357" s="39"/>
      <c r="AB357" s="39"/>
      <c r="AC357" s="39"/>
      <c r="AD357" s="39"/>
      <c r="AE357" s="39"/>
      <c r="AT357" s="18" t="s">
        <v>178</v>
      </c>
      <c r="AU357" s="18" t="s">
        <v>86</v>
      </c>
    </row>
    <row r="358" s="2" customFormat="1" ht="16.5" customHeight="1">
      <c r="A358" s="39"/>
      <c r="B358" s="40"/>
      <c r="C358" s="219" t="s">
        <v>783</v>
      </c>
      <c r="D358" s="219" t="s">
        <v>171</v>
      </c>
      <c r="E358" s="220" t="s">
        <v>3211</v>
      </c>
      <c r="F358" s="221" t="s">
        <v>3212</v>
      </c>
      <c r="G358" s="222" t="s">
        <v>213</v>
      </c>
      <c r="H358" s="223">
        <v>170</v>
      </c>
      <c r="I358" s="224"/>
      <c r="J358" s="225">
        <f>ROUND(I358*H358,2)</f>
        <v>0</v>
      </c>
      <c r="K358" s="221" t="s">
        <v>1</v>
      </c>
      <c r="L358" s="45"/>
      <c r="M358" s="226" t="s">
        <v>1</v>
      </c>
      <c r="N358" s="227" t="s">
        <v>41</v>
      </c>
      <c r="O358" s="92"/>
      <c r="P358" s="228">
        <f>O358*H358</f>
        <v>0</v>
      </c>
      <c r="Q358" s="228">
        <v>0</v>
      </c>
      <c r="R358" s="228">
        <f>Q358*H358</f>
        <v>0</v>
      </c>
      <c r="S358" s="228">
        <v>0</v>
      </c>
      <c r="T358" s="229">
        <f>S358*H358</f>
        <v>0</v>
      </c>
      <c r="U358" s="39"/>
      <c r="V358" s="39"/>
      <c r="W358" s="39"/>
      <c r="X358" s="39"/>
      <c r="Y358" s="39"/>
      <c r="Z358" s="39"/>
      <c r="AA358" s="39"/>
      <c r="AB358" s="39"/>
      <c r="AC358" s="39"/>
      <c r="AD358" s="39"/>
      <c r="AE358" s="39"/>
      <c r="AR358" s="230" t="s">
        <v>176</v>
      </c>
      <c r="AT358" s="230" t="s">
        <v>171</v>
      </c>
      <c r="AU358" s="230" t="s">
        <v>86</v>
      </c>
      <c r="AY358" s="18" t="s">
        <v>168</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176</v>
      </c>
      <c r="BM358" s="230" t="s">
        <v>1308</v>
      </c>
    </row>
    <row r="359" s="2" customFormat="1">
      <c r="A359" s="39"/>
      <c r="B359" s="40"/>
      <c r="C359" s="41"/>
      <c r="D359" s="232" t="s">
        <v>178</v>
      </c>
      <c r="E359" s="41"/>
      <c r="F359" s="233" t="s">
        <v>3212</v>
      </c>
      <c r="G359" s="41"/>
      <c r="H359" s="41"/>
      <c r="I359" s="234"/>
      <c r="J359" s="41"/>
      <c r="K359" s="41"/>
      <c r="L359" s="45"/>
      <c r="M359" s="235"/>
      <c r="N359" s="236"/>
      <c r="O359" s="92"/>
      <c r="P359" s="92"/>
      <c r="Q359" s="92"/>
      <c r="R359" s="92"/>
      <c r="S359" s="92"/>
      <c r="T359" s="93"/>
      <c r="U359" s="39"/>
      <c r="V359" s="39"/>
      <c r="W359" s="39"/>
      <c r="X359" s="39"/>
      <c r="Y359" s="39"/>
      <c r="Z359" s="39"/>
      <c r="AA359" s="39"/>
      <c r="AB359" s="39"/>
      <c r="AC359" s="39"/>
      <c r="AD359" s="39"/>
      <c r="AE359" s="39"/>
      <c r="AT359" s="18" t="s">
        <v>178</v>
      </c>
      <c r="AU359" s="18" t="s">
        <v>86</v>
      </c>
    </row>
    <row r="360" s="2" customFormat="1" ht="16.5" customHeight="1">
      <c r="A360" s="39"/>
      <c r="B360" s="40"/>
      <c r="C360" s="219" t="s">
        <v>801</v>
      </c>
      <c r="D360" s="219" t="s">
        <v>171</v>
      </c>
      <c r="E360" s="220" t="s">
        <v>3213</v>
      </c>
      <c r="F360" s="221" t="s">
        <v>3214</v>
      </c>
      <c r="G360" s="222" t="s">
        <v>213</v>
      </c>
      <c r="H360" s="223">
        <v>10</v>
      </c>
      <c r="I360" s="224"/>
      <c r="J360" s="225">
        <f>ROUND(I360*H360,2)</f>
        <v>0</v>
      </c>
      <c r="K360" s="221" t="s">
        <v>1</v>
      </c>
      <c r="L360" s="45"/>
      <c r="M360" s="226" t="s">
        <v>1</v>
      </c>
      <c r="N360" s="227" t="s">
        <v>41</v>
      </c>
      <c r="O360" s="92"/>
      <c r="P360" s="228">
        <f>O360*H360</f>
        <v>0</v>
      </c>
      <c r="Q360" s="228">
        <v>0</v>
      </c>
      <c r="R360" s="228">
        <f>Q360*H360</f>
        <v>0</v>
      </c>
      <c r="S360" s="228">
        <v>0</v>
      </c>
      <c r="T360" s="229">
        <f>S360*H360</f>
        <v>0</v>
      </c>
      <c r="U360" s="39"/>
      <c r="V360" s="39"/>
      <c r="W360" s="39"/>
      <c r="X360" s="39"/>
      <c r="Y360" s="39"/>
      <c r="Z360" s="39"/>
      <c r="AA360" s="39"/>
      <c r="AB360" s="39"/>
      <c r="AC360" s="39"/>
      <c r="AD360" s="39"/>
      <c r="AE360" s="39"/>
      <c r="AR360" s="230" t="s">
        <v>176</v>
      </c>
      <c r="AT360" s="230" t="s">
        <v>171</v>
      </c>
      <c r="AU360" s="230" t="s">
        <v>86</v>
      </c>
      <c r="AY360" s="18" t="s">
        <v>168</v>
      </c>
      <c r="BE360" s="231">
        <f>IF(N360="základní",J360,0)</f>
        <v>0</v>
      </c>
      <c r="BF360" s="231">
        <f>IF(N360="snížená",J360,0)</f>
        <v>0</v>
      </c>
      <c r="BG360" s="231">
        <f>IF(N360="zákl. přenesená",J360,0)</f>
        <v>0</v>
      </c>
      <c r="BH360" s="231">
        <f>IF(N360="sníž. přenesená",J360,0)</f>
        <v>0</v>
      </c>
      <c r="BI360" s="231">
        <f>IF(N360="nulová",J360,0)</f>
        <v>0</v>
      </c>
      <c r="BJ360" s="18" t="s">
        <v>84</v>
      </c>
      <c r="BK360" s="231">
        <f>ROUND(I360*H360,2)</f>
        <v>0</v>
      </c>
      <c r="BL360" s="18" t="s">
        <v>176</v>
      </c>
      <c r="BM360" s="230" t="s">
        <v>1319</v>
      </c>
    </row>
    <row r="361" s="2" customFormat="1">
      <c r="A361" s="39"/>
      <c r="B361" s="40"/>
      <c r="C361" s="41"/>
      <c r="D361" s="232" t="s">
        <v>178</v>
      </c>
      <c r="E361" s="41"/>
      <c r="F361" s="233" t="s">
        <v>3214</v>
      </c>
      <c r="G361" s="41"/>
      <c r="H361" s="41"/>
      <c r="I361" s="234"/>
      <c r="J361" s="41"/>
      <c r="K361" s="41"/>
      <c r="L361" s="45"/>
      <c r="M361" s="235"/>
      <c r="N361" s="236"/>
      <c r="O361" s="92"/>
      <c r="P361" s="92"/>
      <c r="Q361" s="92"/>
      <c r="R361" s="92"/>
      <c r="S361" s="92"/>
      <c r="T361" s="93"/>
      <c r="U361" s="39"/>
      <c r="V361" s="39"/>
      <c r="W361" s="39"/>
      <c r="X361" s="39"/>
      <c r="Y361" s="39"/>
      <c r="Z361" s="39"/>
      <c r="AA361" s="39"/>
      <c r="AB361" s="39"/>
      <c r="AC361" s="39"/>
      <c r="AD361" s="39"/>
      <c r="AE361" s="39"/>
      <c r="AT361" s="18" t="s">
        <v>178</v>
      </c>
      <c r="AU361" s="18" t="s">
        <v>86</v>
      </c>
    </row>
    <row r="362" s="2" customFormat="1" ht="16.5" customHeight="1">
      <c r="A362" s="39"/>
      <c r="B362" s="40"/>
      <c r="C362" s="219" t="s">
        <v>805</v>
      </c>
      <c r="D362" s="219" t="s">
        <v>171</v>
      </c>
      <c r="E362" s="220" t="s">
        <v>3215</v>
      </c>
      <c r="F362" s="221" t="s">
        <v>3216</v>
      </c>
      <c r="G362" s="222" t="s">
        <v>213</v>
      </c>
      <c r="H362" s="223">
        <v>2400</v>
      </c>
      <c r="I362" s="224"/>
      <c r="J362" s="225">
        <f>ROUND(I362*H362,2)</f>
        <v>0</v>
      </c>
      <c r="K362" s="221" t="s">
        <v>1</v>
      </c>
      <c r="L362" s="45"/>
      <c r="M362" s="226" t="s">
        <v>1</v>
      </c>
      <c r="N362" s="227" t="s">
        <v>41</v>
      </c>
      <c r="O362" s="92"/>
      <c r="P362" s="228">
        <f>O362*H362</f>
        <v>0</v>
      </c>
      <c r="Q362" s="228">
        <v>0</v>
      </c>
      <c r="R362" s="228">
        <f>Q362*H362</f>
        <v>0</v>
      </c>
      <c r="S362" s="228">
        <v>0</v>
      </c>
      <c r="T362" s="229">
        <f>S362*H362</f>
        <v>0</v>
      </c>
      <c r="U362" s="39"/>
      <c r="V362" s="39"/>
      <c r="W362" s="39"/>
      <c r="X362" s="39"/>
      <c r="Y362" s="39"/>
      <c r="Z362" s="39"/>
      <c r="AA362" s="39"/>
      <c r="AB362" s="39"/>
      <c r="AC362" s="39"/>
      <c r="AD362" s="39"/>
      <c r="AE362" s="39"/>
      <c r="AR362" s="230" t="s">
        <v>176</v>
      </c>
      <c r="AT362" s="230" t="s">
        <v>171</v>
      </c>
      <c r="AU362" s="230" t="s">
        <v>86</v>
      </c>
      <c r="AY362" s="18" t="s">
        <v>168</v>
      </c>
      <c r="BE362" s="231">
        <f>IF(N362="základní",J362,0)</f>
        <v>0</v>
      </c>
      <c r="BF362" s="231">
        <f>IF(N362="snížená",J362,0)</f>
        <v>0</v>
      </c>
      <c r="BG362" s="231">
        <f>IF(N362="zákl. přenesená",J362,0)</f>
        <v>0</v>
      </c>
      <c r="BH362" s="231">
        <f>IF(N362="sníž. přenesená",J362,0)</f>
        <v>0</v>
      </c>
      <c r="BI362" s="231">
        <f>IF(N362="nulová",J362,0)</f>
        <v>0</v>
      </c>
      <c r="BJ362" s="18" t="s">
        <v>84</v>
      </c>
      <c r="BK362" s="231">
        <f>ROUND(I362*H362,2)</f>
        <v>0</v>
      </c>
      <c r="BL362" s="18" t="s">
        <v>176</v>
      </c>
      <c r="BM362" s="230" t="s">
        <v>1332</v>
      </c>
    </row>
    <row r="363" s="2" customFormat="1">
      <c r="A363" s="39"/>
      <c r="B363" s="40"/>
      <c r="C363" s="41"/>
      <c r="D363" s="232" t="s">
        <v>178</v>
      </c>
      <c r="E363" s="41"/>
      <c r="F363" s="233" t="s">
        <v>3216</v>
      </c>
      <c r="G363" s="41"/>
      <c r="H363" s="41"/>
      <c r="I363" s="234"/>
      <c r="J363" s="41"/>
      <c r="K363" s="41"/>
      <c r="L363" s="45"/>
      <c r="M363" s="235"/>
      <c r="N363" s="236"/>
      <c r="O363" s="92"/>
      <c r="P363" s="92"/>
      <c r="Q363" s="92"/>
      <c r="R363" s="92"/>
      <c r="S363" s="92"/>
      <c r="T363" s="93"/>
      <c r="U363" s="39"/>
      <c r="V363" s="39"/>
      <c r="W363" s="39"/>
      <c r="X363" s="39"/>
      <c r="Y363" s="39"/>
      <c r="Z363" s="39"/>
      <c r="AA363" s="39"/>
      <c r="AB363" s="39"/>
      <c r="AC363" s="39"/>
      <c r="AD363" s="39"/>
      <c r="AE363" s="39"/>
      <c r="AT363" s="18" t="s">
        <v>178</v>
      </c>
      <c r="AU363" s="18" t="s">
        <v>86</v>
      </c>
    </row>
    <row r="364" s="2" customFormat="1" ht="16.5" customHeight="1">
      <c r="A364" s="39"/>
      <c r="B364" s="40"/>
      <c r="C364" s="219" t="s">
        <v>815</v>
      </c>
      <c r="D364" s="219" t="s">
        <v>171</v>
      </c>
      <c r="E364" s="220" t="s">
        <v>3217</v>
      </c>
      <c r="F364" s="221" t="s">
        <v>3218</v>
      </c>
      <c r="G364" s="222" t="s">
        <v>213</v>
      </c>
      <c r="H364" s="223">
        <v>970</v>
      </c>
      <c r="I364" s="224"/>
      <c r="J364" s="225">
        <f>ROUND(I364*H364,2)</f>
        <v>0</v>
      </c>
      <c r="K364" s="221" t="s">
        <v>1</v>
      </c>
      <c r="L364" s="45"/>
      <c r="M364" s="226" t="s">
        <v>1</v>
      </c>
      <c r="N364" s="227" t="s">
        <v>41</v>
      </c>
      <c r="O364" s="92"/>
      <c r="P364" s="228">
        <f>O364*H364</f>
        <v>0</v>
      </c>
      <c r="Q364" s="228">
        <v>0</v>
      </c>
      <c r="R364" s="228">
        <f>Q364*H364</f>
        <v>0</v>
      </c>
      <c r="S364" s="228">
        <v>0</v>
      </c>
      <c r="T364" s="229">
        <f>S364*H364</f>
        <v>0</v>
      </c>
      <c r="U364" s="39"/>
      <c r="V364" s="39"/>
      <c r="W364" s="39"/>
      <c r="X364" s="39"/>
      <c r="Y364" s="39"/>
      <c r="Z364" s="39"/>
      <c r="AA364" s="39"/>
      <c r="AB364" s="39"/>
      <c r="AC364" s="39"/>
      <c r="AD364" s="39"/>
      <c r="AE364" s="39"/>
      <c r="AR364" s="230" t="s">
        <v>176</v>
      </c>
      <c r="AT364" s="230" t="s">
        <v>171</v>
      </c>
      <c r="AU364" s="230" t="s">
        <v>86</v>
      </c>
      <c r="AY364" s="18" t="s">
        <v>168</v>
      </c>
      <c r="BE364" s="231">
        <f>IF(N364="základní",J364,0)</f>
        <v>0</v>
      </c>
      <c r="BF364" s="231">
        <f>IF(N364="snížená",J364,0)</f>
        <v>0</v>
      </c>
      <c r="BG364" s="231">
        <f>IF(N364="zákl. přenesená",J364,0)</f>
        <v>0</v>
      </c>
      <c r="BH364" s="231">
        <f>IF(N364="sníž. přenesená",J364,0)</f>
        <v>0</v>
      </c>
      <c r="BI364" s="231">
        <f>IF(N364="nulová",J364,0)</f>
        <v>0</v>
      </c>
      <c r="BJ364" s="18" t="s">
        <v>84</v>
      </c>
      <c r="BK364" s="231">
        <f>ROUND(I364*H364,2)</f>
        <v>0</v>
      </c>
      <c r="BL364" s="18" t="s">
        <v>176</v>
      </c>
      <c r="BM364" s="230" t="s">
        <v>1345</v>
      </c>
    </row>
    <row r="365" s="2" customFormat="1">
      <c r="A365" s="39"/>
      <c r="B365" s="40"/>
      <c r="C365" s="41"/>
      <c r="D365" s="232" t="s">
        <v>178</v>
      </c>
      <c r="E365" s="41"/>
      <c r="F365" s="233" t="s">
        <v>3218</v>
      </c>
      <c r="G365" s="41"/>
      <c r="H365" s="41"/>
      <c r="I365" s="234"/>
      <c r="J365" s="41"/>
      <c r="K365" s="41"/>
      <c r="L365" s="45"/>
      <c r="M365" s="235"/>
      <c r="N365" s="236"/>
      <c r="O365" s="92"/>
      <c r="P365" s="92"/>
      <c r="Q365" s="92"/>
      <c r="R365" s="92"/>
      <c r="S365" s="92"/>
      <c r="T365" s="93"/>
      <c r="U365" s="39"/>
      <c r="V365" s="39"/>
      <c r="W365" s="39"/>
      <c r="X365" s="39"/>
      <c r="Y365" s="39"/>
      <c r="Z365" s="39"/>
      <c r="AA365" s="39"/>
      <c r="AB365" s="39"/>
      <c r="AC365" s="39"/>
      <c r="AD365" s="39"/>
      <c r="AE365" s="39"/>
      <c r="AT365" s="18" t="s">
        <v>178</v>
      </c>
      <c r="AU365" s="18" t="s">
        <v>86</v>
      </c>
    </row>
    <row r="366" s="2" customFormat="1" ht="16.5" customHeight="1">
      <c r="A366" s="39"/>
      <c r="B366" s="40"/>
      <c r="C366" s="219" t="s">
        <v>824</v>
      </c>
      <c r="D366" s="219" t="s">
        <v>171</v>
      </c>
      <c r="E366" s="220" t="s">
        <v>3219</v>
      </c>
      <c r="F366" s="221" t="s">
        <v>3220</v>
      </c>
      <c r="G366" s="222" t="s">
        <v>213</v>
      </c>
      <c r="H366" s="223">
        <v>40</v>
      </c>
      <c r="I366" s="224"/>
      <c r="J366" s="225">
        <f>ROUND(I366*H366,2)</f>
        <v>0</v>
      </c>
      <c r="K366" s="221" t="s">
        <v>1</v>
      </c>
      <c r="L366" s="45"/>
      <c r="M366" s="226" t="s">
        <v>1</v>
      </c>
      <c r="N366" s="227" t="s">
        <v>41</v>
      </c>
      <c r="O366" s="92"/>
      <c r="P366" s="228">
        <f>O366*H366</f>
        <v>0</v>
      </c>
      <c r="Q366" s="228">
        <v>0</v>
      </c>
      <c r="R366" s="228">
        <f>Q366*H366</f>
        <v>0</v>
      </c>
      <c r="S366" s="228">
        <v>0</v>
      </c>
      <c r="T366" s="229">
        <f>S366*H366</f>
        <v>0</v>
      </c>
      <c r="U366" s="39"/>
      <c r="V366" s="39"/>
      <c r="W366" s="39"/>
      <c r="X366" s="39"/>
      <c r="Y366" s="39"/>
      <c r="Z366" s="39"/>
      <c r="AA366" s="39"/>
      <c r="AB366" s="39"/>
      <c r="AC366" s="39"/>
      <c r="AD366" s="39"/>
      <c r="AE366" s="39"/>
      <c r="AR366" s="230" t="s">
        <v>176</v>
      </c>
      <c r="AT366" s="230" t="s">
        <v>171</v>
      </c>
      <c r="AU366" s="230" t="s">
        <v>86</v>
      </c>
      <c r="AY366" s="18" t="s">
        <v>168</v>
      </c>
      <c r="BE366" s="231">
        <f>IF(N366="základní",J366,0)</f>
        <v>0</v>
      </c>
      <c r="BF366" s="231">
        <f>IF(N366="snížená",J366,0)</f>
        <v>0</v>
      </c>
      <c r="BG366" s="231">
        <f>IF(N366="zákl. přenesená",J366,0)</f>
        <v>0</v>
      </c>
      <c r="BH366" s="231">
        <f>IF(N366="sníž. přenesená",J366,0)</f>
        <v>0</v>
      </c>
      <c r="BI366" s="231">
        <f>IF(N366="nulová",J366,0)</f>
        <v>0</v>
      </c>
      <c r="BJ366" s="18" t="s">
        <v>84</v>
      </c>
      <c r="BK366" s="231">
        <f>ROUND(I366*H366,2)</f>
        <v>0</v>
      </c>
      <c r="BL366" s="18" t="s">
        <v>176</v>
      </c>
      <c r="BM366" s="230" t="s">
        <v>1360</v>
      </c>
    </row>
    <row r="367" s="2" customFormat="1">
      <c r="A367" s="39"/>
      <c r="B367" s="40"/>
      <c r="C367" s="41"/>
      <c r="D367" s="232" t="s">
        <v>178</v>
      </c>
      <c r="E367" s="41"/>
      <c r="F367" s="233" t="s">
        <v>3220</v>
      </c>
      <c r="G367" s="41"/>
      <c r="H367" s="41"/>
      <c r="I367" s="234"/>
      <c r="J367" s="41"/>
      <c r="K367" s="41"/>
      <c r="L367" s="45"/>
      <c r="M367" s="235"/>
      <c r="N367" s="236"/>
      <c r="O367" s="92"/>
      <c r="P367" s="92"/>
      <c r="Q367" s="92"/>
      <c r="R367" s="92"/>
      <c r="S367" s="92"/>
      <c r="T367" s="93"/>
      <c r="U367" s="39"/>
      <c r="V367" s="39"/>
      <c r="W367" s="39"/>
      <c r="X367" s="39"/>
      <c r="Y367" s="39"/>
      <c r="Z367" s="39"/>
      <c r="AA367" s="39"/>
      <c r="AB367" s="39"/>
      <c r="AC367" s="39"/>
      <c r="AD367" s="39"/>
      <c r="AE367" s="39"/>
      <c r="AT367" s="18" t="s">
        <v>178</v>
      </c>
      <c r="AU367" s="18" t="s">
        <v>86</v>
      </c>
    </row>
    <row r="368" s="2" customFormat="1" ht="16.5" customHeight="1">
      <c r="A368" s="39"/>
      <c r="B368" s="40"/>
      <c r="C368" s="219" t="s">
        <v>830</v>
      </c>
      <c r="D368" s="219" t="s">
        <v>171</v>
      </c>
      <c r="E368" s="220" t="s">
        <v>3221</v>
      </c>
      <c r="F368" s="221" t="s">
        <v>3222</v>
      </c>
      <c r="G368" s="222" t="s">
        <v>213</v>
      </c>
      <c r="H368" s="223">
        <v>170</v>
      </c>
      <c r="I368" s="224"/>
      <c r="J368" s="225">
        <f>ROUND(I368*H368,2)</f>
        <v>0</v>
      </c>
      <c r="K368" s="221" t="s">
        <v>1</v>
      </c>
      <c r="L368" s="45"/>
      <c r="M368" s="226" t="s">
        <v>1</v>
      </c>
      <c r="N368" s="227" t="s">
        <v>41</v>
      </c>
      <c r="O368" s="92"/>
      <c r="P368" s="228">
        <f>O368*H368</f>
        <v>0</v>
      </c>
      <c r="Q368" s="228">
        <v>0</v>
      </c>
      <c r="R368" s="228">
        <f>Q368*H368</f>
        <v>0</v>
      </c>
      <c r="S368" s="228">
        <v>0</v>
      </c>
      <c r="T368" s="229">
        <f>S368*H368</f>
        <v>0</v>
      </c>
      <c r="U368" s="39"/>
      <c r="V368" s="39"/>
      <c r="W368" s="39"/>
      <c r="X368" s="39"/>
      <c r="Y368" s="39"/>
      <c r="Z368" s="39"/>
      <c r="AA368" s="39"/>
      <c r="AB368" s="39"/>
      <c r="AC368" s="39"/>
      <c r="AD368" s="39"/>
      <c r="AE368" s="39"/>
      <c r="AR368" s="230" t="s">
        <v>176</v>
      </c>
      <c r="AT368" s="230" t="s">
        <v>171</v>
      </c>
      <c r="AU368" s="230" t="s">
        <v>86</v>
      </c>
      <c r="AY368" s="18" t="s">
        <v>168</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176</v>
      </c>
      <c r="BM368" s="230" t="s">
        <v>1378</v>
      </c>
    </row>
    <row r="369" s="2" customFormat="1">
      <c r="A369" s="39"/>
      <c r="B369" s="40"/>
      <c r="C369" s="41"/>
      <c r="D369" s="232" t="s">
        <v>178</v>
      </c>
      <c r="E369" s="41"/>
      <c r="F369" s="233" t="s">
        <v>3222</v>
      </c>
      <c r="G369" s="41"/>
      <c r="H369" s="41"/>
      <c r="I369" s="234"/>
      <c r="J369" s="41"/>
      <c r="K369" s="41"/>
      <c r="L369" s="45"/>
      <c r="M369" s="235"/>
      <c r="N369" s="236"/>
      <c r="O369" s="92"/>
      <c r="P369" s="92"/>
      <c r="Q369" s="92"/>
      <c r="R369" s="92"/>
      <c r="S369" s="92"/>
      <c r="T369" s="93"/>
      <c r="U369" s="39"/>
      <c r="V369" s="39"/>
      <c r="W369" s="39"/>
      <c r="X369" s="39"/>
      <c r="Y369" s="39"/>
      <c r="Z369" s="39"/>
      <c r="AA369" s="39"/>
      <c r="AB369" s="39"/>
      <c r="AC369" s="39"/>
      <c r="AD369" s="39"/>
      <c r="AE369" s="39"/>
      <c r="AT369" s="18" t="s">
        <v>178</v>
      </c>
      <c r="AU369" s="18" t="s">
        <v>86</v>
      </c>
    </row>
    <row r="370" s="2" customFormat="1" ht="16.5" customHeight="1">
      <c r="A370" s="39"/>
      <c r="B370" s="40"/>
      <c r="C370" s="219" t="s">
        <v>836</v>
      </c>
      <c r="D370" s="219" t="s">
        <v>171</v>
      </c>
      <c r="E370" s="220" t="s">
        <v>3223</v>
      </c>
      <c r="F370" s="221" t="s">
        <v>3224</v>
      </c>
      <c r="G370" s="222" t="s">
        <v>213</v>
      </c>
      <c r="H370" s="223">
        <v>50</v>
      </c>
      <c r="I370" s="224"/>
      <c r="J370" s="225">
        <f>ROUND(I370*H370,2)</f>
        <v>0</v>
      </c>
      <c r="K370" s="221" t="s">
        <v>1</v>
      </c>
      <c r="L370" s="45"/>
      <c r="M370" s="226" t="s">
        <v>1</v>
      </c>
      <c r="N370" s="227" t="s">
        <v>41</v>
      </c>
      <c r="O370" s="92"/>
      <c r="P370" s="228">
        <f>O370*H370</f>
        <v>0</v>
      </c>
      <c r="Q370" s="228">
        <v>0</v>
      </c>
      <c r="R370" s="228">
        <f>Q370*H370</f>
        <v>0</v>
      </c>
      <c r="S370" s="228">
        <v>0</v>
      </c>
      <c r="T370" s="229">
        <f>S370*H370</f>
        <v>0</v>
      </c>
      <c r="U370" s="39"/>
      <c r="V370" s="39"/>
      <c r="W370" s="39"/>
      <c r="X370" s="39"/>
      <c r="Y370" s="39"/>
      <c r="Z370" s="39"/>
      <c r="AA370" s="39"/>
      <c r="AB370" s="39"/>
      <c r="AC370" s="39"/>
      <c r="AD370" s="39"/>
      <c r="AE370" s="39"/>
      <c r="AR370" s="230" t="s">
        <v>176</v>
      </c>
      <c r="AT370" s="230" t="s">
        <v>171</v>
      </c>
      <c r="AU370" s="230" t="s">
        <v>86</v>
      </c>
      <c r="AY370" s="18" t="s">
        <v>168</v>
      </c>
      <c r="BE370" s="231">
        <f>IF(N370="základní",J370,0)</f>
        <v>0</v>
      </c>
      <c r="BF370" s="231">
        <f>IF(N370="snížená",J370,0)</f>
        <v>0</v>
      </c>
      <c r="BG370" s="231">
        <f>IF(N370="zákl. přenesená",J370,0)</f>
        <v>0</v>
      </c>
      <c r="BH370" s="231">
        <f>IF(N370="sníž. přenesená",J370,0)</f>
        <v>0</v>
      </c>
      <c r="BI370" s="231">
        <f>IF(N370="nulová",J370,0)</f>
        <v>0</v>
      </c>
      <c r="BJ370" s="18" t="s">
        <v>84</v>
      </c>
      <c r="BK370" s="231">
        <f>ROUND(I370*H370,2)</f>
        <v>0</v>
      </c>
      <c r="BL370" s="18" t="s">
        <v>176</v>
      </c>
      <c r="BM370" s="230" t="s">
        <v>906</v>
      </c>
    </row>
    <row r="371" s="2" customFormat="1">
      <c r="A371" s="39"/>
      <c r="B371" s="40"/>
      <c r="C371" s="41"/>
      <c r="D371" s="232" t="s">
        <v>178</v>
      </c>
      <c r="E371" s="41"/>
      <c r="F371" s="233" t="s">
        <v>3224</v>
      </c>
      <c r="G371" s="41"/>
      <c r="H371" s="41"/>
      <c r="I371" s="234"/>
      <c r="J371" s="41"/>
      <c r="K371" s="41"/>
      <c r="L371" s="45"/>
      <c r="M371" s="235"/>
      <c r="N371" s="236"/>
      <c r="O371" s="92"/>
      <c r="P371" s="92"/>
      <c r="Q371" s="92"/>
      <c r="R371" s="92"/>
      <c r="S371" s="92"/>
      <c r="T371" s="93"/>
      <c r="U371" s="39"/>
      <c r="V371" s="39"/>
      <c r="W371" s="39"/>
      <c r="X371" s="39"/>
      <c r="Y371" s="39"/>
      <c r="Z371" s="39"/>
      <c r="AA371" s="39"/>
      <c r="AB371" s="39"/>
      <c r="AC371" s="39"/>
      <c r="AD371" s="39"/>
      <c r="AE371" s="39"/>
      <c r="AT371" s="18" t="s">
        <v>178</v>
      </c>
      <c r="AU371" s="18" t="s">
        <v>86</v>
      </c>
    </row>
    <row r="372" s="2" customFormat="1" ht="16.5" customHeight="1">
      <c r="A372" s="39"/>
      <c r="B372" s="40"/>
      <c r="C372" s="219" t="s">
        <v>842</v>
      </c>
      <c r="D372" s="219" t="s">
        <v>171</v>
      </c>
      <c r="E372" s="220" t="s">
        <v>3225</v>
      </c>
      <c r="F372" s="221" t="s">
        <v>3226</v>
      </c>
      <c r="G372" s="222" t="s">
        <v>213</v>
      </c>
      <c r="H372" s="223">
        <v>10</v>
      </c>
      <c r="I372" s="224"/>
      <c r="J372" s="225">
        <f>ROUND(I372*H372,2)</f>
        <v>0</v>
      </c>
      <c r="K372" s="221" t="s">
        <v>1</v>
      </c>
      <c r="L372" s="45"/>
      <c r="M372" s="226" t="s">
        <v>1</v>
      </c>
      <c r="N372" s="227" t="s">
        <v>41</v>
      </c>
      <c r="O372" s="92"/>
      <c r="P372" s="228">
        <f>O372*H372</f>
        <v>0</v>
      </c>
      <c r="Q372" s="228">
        <v>0</v>
      </c>
      <c r="R372" s="228">
        <f>Q372*H372</f>
        <v>0</v>
      </c>
      <c r="S372" s="228">
        <v>0</v>
      </c>
      <c r="T372" s="229">
        <f>S372*H372</f>
        <v>0</v>
      </c>
      <c r="U372" s="39"/>
      <c r="V372" s="39"/>
      <c r="W372" s="39"/>
      <c r="X372" s="39"/>
      <c r="Y372" s="39"/>
      <c r="Z372" s="39"/>
      <c r="AA372" s="39"/>
      <c r="AB372" s="39"/>
      <c r="AC372" s="39"/>
      <c r="AD372" s="39"/>
      <c r="AE372" s="39"/>
      <c r="AR372" s="230" t="s">
        <v>176</v>
      </c>
      <c r="AT372" s="230" t="s">
        <v>171</v>
      </c>
      <c r="AU372" s="230" t="s">
        <v>86</v>
      </c>
      <c r="AY372" s="18" t="s">
        <v>168</v>
      </c>
      <c r="BE372" s="231">
        <f>IF(N372="základní",J372,0)</f>
        <v>0</v>
      </c>
      <c r="BF372" s="231">
        <f>IF(N372="snížená",J372,0)</f>
        <v>0</v>
      </c>
      <c r="BG372" s="231">
        <f>IF(N372="zákl. přenesená",J372,0)</f>
        <v>0</v>
      </c>
      <c r="BH372" s="231">
        <f>IF(N372="sníž. přenesená",J372,0)</f>
        <v>0</v>
      </c>
      <c r="BI372" s="231">
        <f>IF(N372="nulová",J372,0)</f>
        <v>0</v>
      </c>
      <c r="BJ372" s="18" t="s">
        <v>84</v>
      </c>
      <c r="BK372" s="231">
        <f>ROUND(I372*H372,2)</f>
        <v>0</v>
      </c>
      <c r="BL372" s="18" t="s">
        <v>176</v>
      </c>
      <c r="BM372" s="230" t="s">
        <v>791</v>
      </c>
    </row>
    <row r="373" s="2" customFormat="1">
      <c r="A373" s="39"/>
      <c r="B373" s="40"/>
      <c r="C373" s="41"/>
      <c r="D373" s="232" t="s">
        <v>178</v>
      </c>
      <c r="E373" s="41"/>
      <c r="F373" s="233" t="s">
        <v>3226</v>
      </c>
      <c r="G373" s="41"/>
      <c r="H373" s="41"/>
      <c r="I373" s="234"/>
      <c r="J373" s="41"/>
      <c r="K373" s="41"/>
      <c r="L373" s="45"/>
      <c r="M373" s="235"/>
      <c r="N373" s="236"/>
      <c r="O373" s="92"/>
      <c r="P373" s="92"/>
      <c r="Q373" s="92"/>
      <c r="R373" s="92"/>
      <c r="S373" s="92"/>
      <c r="T373" s="93"/>
      <c r="U373" s="39"/>
      <c r="V373" s="39"/>
      <c r="W373" s="39"/>
      <c r="X373" s="39"/>
      <c r="Y373" s="39"/>
      <c r="Z373" s="39"/>
      <c r="AA373" s="39"/>
      <c r="AB373" s="39"/>
      <c r="AC373" s="39"/>
      <c r="AD373" s="39"/>
      <c r="AE373" s="39"/>
      <c r="AT373" s="18" t="s">
        <v>178</v>
      </c>
      <c r="AU373" s="18" t="s">
        <v>86</v>
      </c>
    </row>
    <row r="374" s="2" customFormat="1" ht="16.5" customHeight="1">
      <c r="A374" s="39"/>
      <c r="B374" s="40"/>
      <c r="C374" s="219" t="s">
        <v>847</v>
      </c>
      <c r="D374" s="219" t="s">
        <v>171</v>
      </c>
      <c r="E374" s="220" t="s">
        <v>3227</v>
      </c>
      <c r="F374" s="221" t="s">
        <v>3228</v>
      </c>
      <c r="G374" s="222" t="s">
        <v>213</v>
      </c>
      <c r="H374" s="223">
        <v>50</v>
      </c>
      <c r="I374" s="224"/>
      <c r="J374" s="225">
        <f>ROUND(I374*H374,2)</f>
        <v>0</v>
      </c>
      <c r="K374" s="221" t="s">
        <v>1</v>
      </c>
      <c r="L374" s="45"/>
      <c r="M374" s="226" t="s">
        <v>1</v>
      </c>
      <c r="N374" s="227" t="s">
        <v>41</v>
      </c>
      <c r="O374" s="92"/>
      <c r="P374" s="228">
        <f>O374*H374</f>
        <v>0</v>
      </c>
      <c r="Q374" s="228">
        <v>0</v>
      </c>
      <c r="R374" s="228">
        <f>Q374*H374</f>
        <v>0</v>
      </c>
      <c r="S374" s="228">
        <v>0</v>
      </c>
      <c r="T374" s="229">
        <f>S374*H374</f>
        <v>0</v>
      </c>
      <c r="U374" s="39"/>
      <c r="V374" s="39"/>
      <c r="W374" s="39"/>
      <c r="X374" s="39"/>
      <c r="Y374" s="39"/>
      <c r="Z374" s="39"/>
      <c r="AA374" s="39"/>
      <c r="AB374" s="39"/>
      <c r="AC374" s="39"/>
      <c r="AD374" s="39"/>
      <c r="AE374" s="39"/>
      <c r="AR374" s="230" t="s">
        <v>176</v>
      </c>
      <c r="AT374" s="230" t="s">
        <v>171</v>
      </c>
      <c r="AU374" s="230" t="s">
        <v>86</v>
      </c>
      <c r="AY374" s="18" t="s">
        <v>168</v>
      </c>
      <c r="BE374" s="231">
        <f>IF(N374="základní",J374,0)</f>
        <v>0</v>
      </c>
      <c r="BF374" s="231">
        <f>IF(N374="snížená",J374,0)</f>
        <v>0</v>
      </c>
      <c r="BG374" s="231">
        <f>IF(N374="zákl. přenesená",J374,0)</f>
        <v>0</v>
      </c>
      <c r="BH374" s="231">
        <f>IF(N374="sníž. přenesená",J374,0)</f>
        <v>0</v>
      </c>
      <c r="BI374" s="231">
        <f>IF(N374="nulová",J374,0)</f>
        <v>0</v>
      </c>
      <c r="BJ374" s="18" t="s">
        <v>84</v>
      </c>
      <c r="BK374" s="231">
        <f>ROUND(I374*H374,2)</f>
        <v>0</v>
      </c>
      <c r="BL374" s="18" t="s">
        <v>176</v>
      </c>
      <c r="BM374" s="230" t="s">
        <v>1324</v>
      </c>
    </row>
    <row r="375" s="2" customFormat="1">
      <c r="A375" s="39"/>
      <c r="B375" s="40"/>
      <c r="C375" s="41"/>
      <c r="D375" s="232" t="s">
        <v>178</v>
      </c>
      <c r="E375" s="41"/>
      <c r="F375" s="233" t="s">
        <v>3228</v>
      </c>
      <c r="G375" s="41"/>
      <c r="H375" s="41"/>
      <c r="I375" s="234"/>
      <c r="J375" s="41"/>
      <c r="K375" s="41"/>
      <c r="L375" s="45"/>
      <c r="M375" s="235"/>
      <c r="N375" s="236"/>
      <c r="O375" s="92"/>
      <c r="P375" s="92"/>
      <c r="Q375" s="92"/>
      <c r="R375" s="92"/>
      <c r="S375" s="92"/>
      <c r="T375" s="93"/>
      <c r="U375" s="39"/>
      <c r="V375" s="39"/>
      <c r="W375" s="39"/>
      <c r="X375" s="39"/>
      <c r="Y375" s="39"/>
      <c r="Z375" s="39"/>
      <c r="AA375" s="39"/>
      <c r="AB375" s="39"/>
      <c r="AC375" s="39"/>
      <c r="AD375" s="39"/>
      <c r="AE375" s="39"/>
      <c r="AT375" s="18" t="s">
        <v>178</v>
      </c>
      <c r="AU375" s="18" t="s">
        <v>86</v>
      </c>
    </row>
    <row r="376" s="2" customFormat="1" ht="16.5" customHeight="1">
      <c r="A376" s="39"/>
      <c r="B376" s="40"/>
      <c r="C376" s="219" t="s">
        <v>853</v>
      </c>
      <c r="D376" s="219" t="s">
        <v>171</v>
      </c>
      <c r="E376" s="220" t="s">
        <v>3229</v>
      </c>
      <c r="F376" s="221" t="s">
        <v>3230</v>
      </c>
      <c r="G376" s="222" t="s">
        <v>213</v>
      </c>
      <c r="H376" s="223">
        <v>200</v>
      </c>
      <c r="I376" s="224"/>
      <c r="J376" s="225">
        <f>ROUND(I376*H376,2)</f>
        <v>0</v>
      </c>
      <c r="K376" s="221" t="s">
        <v>1</v>
      </c>
      <c r="L376" s="45"/>
      <c r="M376" s="226" t="s">
        <v>1</v>
      </c>
      <c r="N376" s="227" t="s">
        <v>41</v>
      </c>
      <c r="O376" s="92"/>
      <c r="P376" s="228">
        <f>O376*H376</f>
        <v>0</v>
      </c>
      <c r="Q376" s="228">
        <v>0</v>
      </c>
      <c r="R376" s="228">
        <f>Q376*H376</f>
        <v>0</v>
      </c>
      <c r="S376" s="228">
        <v>0</v>
      </c>
      <c r="T376" s="229">
        <f>S376*H376</f>
        <v>0</v>
      </c>
      <c r="U376" s="39"/>
      <c r="V376" s="39"/>
      <c r="W376" s="39"/>
      <c r="X376" s="39"/>
      <c r="Y376" s="39"/>
      <c r="Z376" s="39"/>
      <c r="AA376" s="39"/>
      <c r="AB376" s="39"/>
      <c r="AC376" s="39"/>
      <c r="AD376" s="39"/>
      <c r="AE376" s="39"/>
      <c r="AR376" s="230" t="s">
        <v>176</v>
      </c>
      <c r="AT376" s="230" t="s">
        <v>171</v>
      </c>
      <c r="AU376" s="230" t="s">
        <v>86</v>
      </c>
      <c r="AY376" s="18" t="s">
        <v>168</v>
      </c>
      <c r="BE376" s="231">
        <f>IF(N376="základní",J376,0)</f>
        <v>0</v>
      </c>
      <c r="BF376" s="231">
        <f>IF(N376="snížená",J376,0)</f>
        <v>0</v>
      </c>
      <c r="BG376" s="231">
        <f>IF(N376="zákl. přenesená",J376,0)</f>
        <v>0</v>
      </c>
      <c r="BH376" s="231">
        <f>IF(N376="sníž. přenesená",J376,0)</f>
        <v>0</v>
      </c>
      <c r="BI376" s="231">
        <f>IF(N376="nulová",J376,0)</f>
        <v>0</v>
      </c>
      <c r="BJ376" s="18" t="s">
        <v>84</v>
      </c>
      <c r="BK376" s="231">
        <f>ROUND(I376*H376,2)</f>
        <v>0</v>
      </c>
      <c r="BL376" s="18" t="s">
        <v>176</v>
      </c>
      <c r="BM376" s="230" t="s">
        <v>334</v>
      </c>
    </row>
    <row r="377" s="2" customFormat="1">
      <c r="A377" s="39"/>
      <c r="B377" s="40"/>
      <c r="C377" s="41"/>
      <c r="D377" s="232" t="s">
        <v>178</v>
      </c>
      <c r="E377" s="41"/>
      <c r="F377" s="233" t="s">
        <v>3230</v>
      </c>
      <c r="G377" s="41"/>
      <c r="H377" s="41"/>
      <c r="I377" s="234"/>
      <c r="J377" s="41"/>
      <c r="K377" s="41"/>
      <c r="L377" s="45"/>
      <c r="M377" s="235"/>
      <c r="N377" s="236"/>
      <c r="O377" s="92"/>
      <c r="P377" s="92"/>
      <c r="Q377" s="92"/>
      <c r="R377" s="92"/>
      <c r="S377" s="92"/>
      <c r="T377" s="93"/>
      <c r="U377" s="39"/>
      <c r="V377" s="39"/>
      <c r="W377" s="39"/>
      <c r="X377" s="39"/>
      <c r="Y377" s="39"/>
      <c r="Z377" s="39"/>
      <c r="AA377" s="39"/>
      <c r="AB377" s="39"/>
      <c r="AC377" s="39"/>
      <c r="AD377" s="39"/>
      <c r="AE377" s="39"/>
      <c r="AT377" s="18" t="s">
        <v>178</v>
      </c>
      <c r="AU377" s="18" t="s">
        <v>86</v>
      </c>
    </row>
    <row r="378" s="2" customFormat="1" ht="16.5" customHeight="1">
      <c r="A378" s="39"/>
      <c r="B378" s="40"/>
      <c r="C378" s="219" t="s">
        <v>858</v>
      </c>
      <c r="D378" s="219" t="s">
        <v>171</v>
      </c>
      <c r="E378" s="220" t="s">
        <v>3231</v>
      </c>
      <c r="F378" s="221" t="s">
        <v>3232</v>
      </c>
      <c r="G378" s="222" t="s">
        <v>213</v>
      </c>
      <c r="H378" s="223">
        <v>200</v>
      </c>
      <c r="I378" s="224"/>
      <c r="J378" s="225">
        <f>ROUND(I378*H378,2)</f>
        <v>0</v>
      </c>
      <c r="K378" s="221" t="s">
        <v>1</v>
      </c>
      <c r="L378" s="45"/>
      <c r="M378" s="226" t="s">
        <v>1</v>
      </c>
      <c r="N378" s="227" t="s">
        <v>41</v>
      </c>
      <c r="O378" s="92"/>
      <c r="P378" s="228">
        <f>O378*H378</f>
        <v>0</v>
      </c>
      <c r="Q378" s="228">
        <v>0</v>
      </c>
      <c r="R378" s="228">
        <f>Q378*H378</f>
        <v>0</v>
      </c>
      <c r="S378" s="228">
        <v>0</v>
      </c>
      <c r="T378" s="229">
        <f>S378*H378</f>
        <v>0</v>
      </c>
      <c r="U378" s="39"/>
      <c r="V378" s="39"/>
      <c r="W378" s="39"/>
      <c r="X378" s="39"/>
      <c r="Y378" s="39"/>
      <c r="Z378" s="39"/>
      <c r="AA378" s="39"/>
      <c r="AB378" s="39"/>
      <c r="AC378" s="39"/>
      <c r="AD378" s="39"/>
      <c r="AE378" s="39"/>
      <c r="AR378" s="230" t="s">
        <v>176</v>
      </c>
      <c r="AT378" s="230" t="s">
        <v>171</v>
      </c>
      <c r="AU378" s="230" t="s">
        <v>86</v>
      </c>
      <c r="AY378" s="18" t="s">
        <v>168</v>
      </c>
      <c r="BE378" s="231">
        <f>IF(N378="základní",J378,0)</f>
        <v>0</v>
      </c>
      <c r="BF378" s="231">
        <f>IF(N378="snížená",J378,0)</f>
        <v>0</v>
      </c>
      <c r="BG378" s="231">
        <f>IF(N378="zákl. přenesená",J378,0)</f>
        <v>0</v>
      </c>
      <c r="BH378" s="231">
        <f>IF(N378="sníž. přenesená",J378,0)</f>
        <v>0</v>
      </c>
      <c r="BI378" s="231">
        <f>IF(N378="nulová",J378,0)</f>
        <v>0</v>
      </c>
      <c r="BJ378" s="18" t="s">
        <v>84</v>
      </c>
      <c r="BK378" s="231">
        <f>ROUND(I378*H378,2)</f>
        <v>0</v>
      </c>
      <c r="BL378" s="18" t="s">
        <v>176</v>
      </c>
      <c r="BM378" s="230" t="s">
        <v>409</v>
      </c>
    </row>
    <row r="379" s="2" customFormat="1">
      <c r="A379" s="39"/>
      <c r="B379" s="40"/>
      <c r="C379" s="41"/>
      <c r="D379" s="232" t="s">
        <v>178</v>
      </c>
      <c r="E379" s="41"/>
      <c r="F379" s="233" t="s">
        <v>3232</v>
      </c>
      <c r="G379" s="41"/>
      <c r="H379" s="41"/>
      <c r="I379" s="234"/>
      <c r="J379" s="41"/>
      <c r="K379" s="41"/>
      <c r="L379" s="45"/>
      <c r="M379" s="235"/>
      <c r="N379" s="236"/>
      <c r="O379" s="92"/>
      <c r="P379" s="92"/>
      <c r="Q379" s="92"/>
      <c r="R379" s="92"/>
      <c r="S379" s="92"/>
      <c r="T379" s="93"/>
      <c r="U379" s="39"/>
      <c r="V379" s="39"/>
      <c r="W379" s="39"/>
      <c r="X379" s="39"/>
      <c r="Y379" s="39"/>
      <c r="Z379" s="39"/>
      <c r="AA379" s="39"/>
      <c r="AB379" s="39"/>
      <c r="AC379" s="39"/>
      <c r="AD379" s="39"/>
      <c r="AE379" s="39"/>
      <c r="AT379" s="18" t="s">
        <v>178</v>
      </c>
      <c r="AU379" s="18" t="s">
        <v>86</v>
      </c>
    </row>
    <row r="380" s="2" customFormat="1" ht="16.5" customHeight="1">
      <c r="A380" s="39"/>
      <c r="B380" s="40"/>
      <c r="C380" s="219" t="s">
        <v>862</v>
      </c>
      <c r="D380" s="219" t="s">
        <v>171</v>
      </c>
      <c r="E380" s="220" t="s">
        <v>3233</v>
      </c>
      <c r="F380" s="221" t="s">
        <v>3234</v>
      </c>
      <c r="G380" s="222" t="s">
        <v>213</v>
      </c>
      <c r="H380" s="223">
        <v>200</v>
      </c>
      <c r="I380" s="224"/>
      <c r="J380" s="225">
        <f>ROUND(I380*H380,2)</f>
        <v>0</v>
      </c>
      <c r="K380" s="221" t="s">
        <v>1</v>
      </c>
      <c r="L380" s="45"/>
      <c r="M380" s="226" t="s">
        <v>1</v>
      </c>
      <c r="N380" s="227" t="s">
        <v>41</v>
      </c>
      <c r="O380" s="92"/>
      <c r="P380" s="228">
        <f>O380*H380</f>
        <v>0</v>
      </c>
      <c r="Q380" s="228">
        <v>0</v>
      </c>
      <c r="R380" s="228">
        <f>Q380*H380</f>
        <v>0</v>
      </c>
      <c r="S380" s="228">
        <v>0</v>
      </c>
      <c r="T380" s="229">
        <f>S380*H380</f>
        <v>0</v>
      </c>
      <c r="U380" s="39"/>
      <c r="V380" s="39"/>
      <c r="W380" s="39"/>
      <c r="X380" s="39"/>
      <c r="Y380" s="39"/>
      <c r="Z380" s="39"/>
      <c r="AA380" s="39"/>
      <c r="AB380" s="39"/>
      <c r="AC380" s="39"/>
      <c r="AD380" s="39"/>
      <c r="AE380" s="39"/>
      <c r="AR380" s="230" t="s">
        <v>176</v>
      </c>
      <c r="AT380" s="230" t="s">
        <v>171</v>
      </c>
      <c r="AU380" s="230" t="s">
        <v>86</v>
      </c>
      <c r="AY380" s="18" t="s">
        <v>168</v>
      </c>
      <c r="BE380" s="231">
        <f>IF(N380="základní",J380,0)</f>
        <v>0</v>
      </c>
      <c r="BF380" s="231">
        <f>IF(N380="snížená",J380,0)</f>
        <v>0</v>
      </c>
      <c r="BG380" s="231">
        <f>IF(N380="zákl. přenesená",J380,0)</f>
        <v>0</v>
      </c>
      <c r="BH380" s="231">
        <f>IF(N380="sníž. přenesená",J380,0)</f>
        <v>0</v>
      </c>
      <c r="BI380" s="231">
        <f>IF(N380="nulová",J380,0)</f>
        <v>0</v>
      </c>
      <c r="BJ380" s="18" t="s">
        <v>84</v>
      </c>
      <c r="BK380" s="231">
        <f>ROUND(I380*H380,2)</f>
        <v>0</v>
      </c>
      <c r="BL380" s="18" t="s">
        <v>176</v>
      </c>
      <c r="BM380" s="230" t="s">
        <v>3235</v>
      </c>
    </row>
    <row r="381" s="2" customFormat="1">
      <c r="A381" s="39"/>
      <c r="B381" s="40"/>
      <c r="C381" s="41"/>
      <c r="D381" s="232" t="s">
        <v>178</v>
      </c>
      <c r="E381" s="41"/>
      <c r="F381" s="233" t="s">
        <v>3234</v>
      </c>
      <c r="G381" s="41"/>
      <c r="H381" s="41"/>
      <c r="I381" s="234"/>
      <c r="J381" s="41"/>
      <c r="K381" s="41"/>
      <c r="L381" s="45"/>
      <c r="M381" s="235"/>
      <c r="N381" s="236"/>
      <c r="O381" s="92"/>
      <c r="P381" s="92"/>
      <c r="Q381" s="92"/>
      <c r="R381" s="92"/>
      <c r="S381" s="92"/>
      <c r="T381" s="93"/>
      <c r="U381" s="39"/>
      <c r="V381" s="39"/>
      <c r="W381" s="39"/>
      <c r="X381" s="39"/>
      <c r="Y381" s="39"/>
      <c r="Z381" s="39"/>
      <c r="AA381" s="39"/>
      <c r="AB381" s="39"/>
      <c r="AC381" s="39"/>
      <c r="AD381" s="39"/>
      <c r="AE381" s="39"/>
      <c r="AT381" s="18" t="s">
        <v>178</v>
      </c>
      <c r="AU381" s="18" t="s">
        <v>86</v>
      </c>
    </row>
    <row r="382" s="2" customFormat="1" ht="16.5" customHeight="1">
      <c r="A382" s="39"/>
      <c r="B382" s="40"/>
      <c r="C382" s="219" t="s">
        <v>868</v>
      </c>
      <c r="D382" s="219" t="s">
        <v>171</v>
      </c>
      <c r="E382" s="220" t="s">
        <v>3236</v>
      </c>
      <c r="F382" s="221" t="s">
        <v>3237</v>
      </c>
      <c r="G382" s="222" t="s">
        <v>213</v>
      </c>
      <c r="H382" s="223">
        <v>200</v>
      </c>
      <c r="I382" s="224"/>
      <c r="J382" s="225">
        <f>ROUND(I382*H382,2)</f>
        <v>0</v>
      </c>
      <c r="K382" s="221" t="s">
        <v>1</v>
      </c>
      <c r="L382" s="45"/>
      <c r="M382" s="226" t="s">
        <v>1</v>
      </c>
      <c r="N382" s="227" t="s">
        <v>41</v>
      </c>
      <c r="O382" s="92"/>
      <c r="P382" s="228">
        <f>O382*H382</f>
        <v>0</v>
      </c>
      <c r="Q382" s="228">
        <v>0</v>
      </c>
      <c r="R382" s="228">
        <f>Q382*H382</f>
        <v>0</v>
      </c>
      <c r="S382" s="228">
        <v>0</v>
      </c>
      <c r="T382" s="229">
        <f>S382*H382</f>
        <v>0</v>
      </c>
      <c r="U382" s="39"/>
      <c r="V382" s="39"/>
      <c r="W382" s="39"/>
      <c r="X382" s="39"/>
      <c r="Y382" s="39"/>
      <c r="Z382" s="39"/>
      <c r="AA382" s="39"/>
      <c r="AB382" s="39"/>
      <c r="AC382" s="39"/>
      <c r="AD382" s="39"/>
      <c r="AE382" s="39"/>
      <c r="AR382" s="230" t="s">
        <v>176</v>
      </c>
      <c r="AT382" s="230" t="s">
        <v>171</v>
      </c>
      <c r="AU382" s="230" t="s">
        <v>86</v>
      </c>
      <c r="AY382" s="18" t="s">
        <v>168</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176</v>
      </c>
      <c r="BM382" s="230" t="s">
        <v>3238</v>
      </c>
    </row>
    <row r="383" s="2" customFormat="1">
      <c r="A383" s="39"/>
      <c r="B383" s="40"/>
      <c r="C383" s="41"/>
      <c r="D383" s="232" t="s">
        <v>178</v>
      </c>
      <c r="E383" s="41"/>
      <c r="F383" s="233" t="s">
        <v>3237</v>
      </c>
      <c r="G383" s="41"/>
      <c r="H383" s="41"/>
      <c r="I383" s="234"/>
      <c r="J383" s="41"/>
      <c r="K383" s="41"/>
      <c r="L383" s="45"/>
      <c r="M383" s="235"/>
      <c r="N383" s="236"/>
      <c r="O383" s="92"/>
      <c r="P383" s="92"/>
      <c r="Q383" s="92"/>
      <c r="R383" s="92"/>
      <c r="S383" s="92"/>
      <c r="T383" s="93"/>
      <c r="U383" s="39"/>
      <c r="V383" s="39"/>
      <c r="W383" s="39"/>
      <c r="X383" s="39"/>
      <c r="Y383" s="39"/>
      <c r="Z383" s="39"/>
      <c r="AA383" s="39"/>
      <c r="AB383" s="39"/>
      <c r="AC383" s="39"/>
      <c r="AD383" s="39"/>
      <c r="AE383" s="39"/>
      <c r="AT383" s="18" t="s">
        <v>178</v>
      </c>
      <c r="AU383" s="18" t="s">
        <v>86</v>
      </c>
    </row>
    <row r="384" s="2" customFormat="1" ht="16.5" customHeight="1">
      <c r="A384" s="39"/>
      <c r="B384" s="40"/>
      <c r="C384" s="219" t="s">
        <v>871</v>
      </c>
      <c r="D384" s="219" t="s">
        <v>171</v>
      </c>
      <c r="E384" s="220" t="s">
        <v>3239</v>
      </c>
      <c r="F384" s="221" t="s">
        <v>3240</v>
      </c>
      <c r="G384" s="222" t="s">
        <v>213</v>
      </c>
      <c r="H384" s="223">
        <v>100</v>
      </c>
      <c r="I384" s="224"/>
      <c r="J384" s="225">
        <f>ROUND(I384*H384,2)</f>
        <v>0</v>
      </c>
      <c r="K384" s="221" t="s">
        <v>1</v>
      </c>
      <c r="L384" s="45"/>
      <c r="M384" s="226" t="s">
        <v>1</v>
      </c>
      <c r="N384" s="227"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176</v>
      </c>
      <c r="AT384" s="230" t="s">
        <v>171</v>
      </c>
      <c r="AU384" s="230" t="s">
        <v>86</v>
      </c>
      <c r="AY384" s="18" t="s">
        <v>168</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176</v>
      </c>
      <c r="BM384" s="230" t="s">
        <v>3241</v>
      </c>
    </row>
    <row r="385" s="2" customFormat="1">
      <c r="A385" s="39"/>
      <c r="B385" s="40"/>
      <c r="C385" s="41"/>
      <c r="D385" s="232" t="s">
        <v>178</v>
      </c>
      <c r="E385" s="41"/>
      <c r="F385" s="233" t="s">
        <v>3240</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178</v>
      </c>
      <c r="AU385" s="18" t="s">
        <v>86</v>
      </c>
    </row>
    <row r="386" s="2" customFormat="1" ht="16.5" customHeight="1">
      <c r="A386" s="39"/>
      <c r="B386" s="40"/>
      <c r="C386" s="219" t="s">
        <v>878</v>
      </c>
      <c r="D386" s="219" t="s">
        <v>171</v>
      </c>
      <c r="E386" s="220" t="s">
        <v>3242</v>
      </c>
      <c r="F386" s="221" t="s">
        <v>3243</v>
      </c>
      <c r="G386" s="222" t="s">
        <v>213</v>
      </c>
      <c r="H386" s="223">
        <v>100</v>
      </c>
      <c r="I386" s="224"/>
      <c r="J386" s="225">
        <f>ROUND(I386*H386,2)</f>
        <v>0</v>
      </c>
      <c r="K386" s="221" t="s">
        <v>1</v>
      </c>
      <c r="L386" s="45"/>
      <c r="M386" s="226" t="s">
        <v>1</v>
      </c>
      <c r="N386" s="227" t="s">
        <v>41</v>
      </c>
      <c r="O386" s="92"/>
      <c r="P386" s="228">
        <f>O386*H386</f>
        <v>0</v>
      </c>
      <c r="Q386" s="228">
        <v>0</v>
      </c>
      <c r="R386" s="228">
        <f>Q386*H386</f>
        <v>0</v>
      </c>
      <c r="S386" s="228">
        <v>0</v>
      </c>
      <c r="T386" s="229">
        <f>S386*H386</f>
        <v>0</v>
      </c>
      <c r="U386" s="39"/>
      <c r="V386" s="39"/>
      <c r="W386" s="39"/>
      <c r="X386" s="39"/>
      <c r="Y386" s="39"/>
      <c r="Z386" s="39"/>
      <c r="AA386" s="39"/>
      <c r="AB386" s="39"/>
      <c r="AC386" s="39"/>
      <c r="AD386" s="39"/>
      <c r="AE386" s="39"/>
      <c r="AR386" s="230" t="s">
        <v>176</v>
      </c>
      <c r="AT386" s="230" t="s">
        <v>171</v>
      </c>
      <c r="AU386" s="230" t="s">
        <v>86</v>
      </c>
      <c r="AY386" s="18" t="s">
        <v>168</v>
      </c>
      <c r="BE386" s="231">
        <f>IF(N386="základní",J386,0)</f>
        <v>0</v>
      </c>
      <c r="BF386" s="231">
        <f>IF(N386="snížená",J386,0)</f>
        <v>0</v>
      </c>
      <c r="BG386" s="231">
        <f>IF(N386="zákl. přenesená",J386,0)</f>
        <v>0</v>
      </c>
      <c r="BH386" s="231">
        <f>IF(N386="sníž. přenesená",J386,0)</f>
        <v>0</v>
      </c>
      <c r="BI386" s="231">
        <f>IF(N386="nulová",J386,0)</f>
        <v>0</v>
      </c>
      <c r="BJ386" s="18" t="s">
        <v>84</v>
      </c>
      <c r="BK386" s="231">
        <f>ROUND(I386*H386,2)</f>
        <v>0</v>
      </c>
      <c r="BL386" s="18" t="s">
        <v>176</v>
      </c>
      <c r="BM386" s="230" t="s">
        <v>3244</v>
      </c>
    </row>
    <row r="387" s="2" customFormat="1">
      <c r="A387" s="39"/>
      <c r="B387" s="40"/>
      <c r="C387" s="41"/>
      <c r="D387" s="232" t="s">
        <v>178</v>
      </c>
      <c r="E387" s="41"/>
      <c r="F387" s="233" t="s">
        <v>3243</v>
      </c>
      <c r="G387" s="41"/>
      <c r="H387" s="41"/>
      <c r="I387" s="234"/>
      <c r="J387" s="41"/>
      <c r="K387" s="41"/>
      <c r="L387" s="45"/>
      <c r="M387" s="235"/>
      <c r="N387" s="236"/>
      <c r="O387" s="92"/>
      <c r="P387" s="92"/>
      <c r="Q387" s="92"/>
      <c r="R387" s="92"/>
      <c r="S387" s="92"/>
      <c r="T387" s="93"/>
      <c r="U387" s="39"/>
      <c r="V387" s="39"/>
      <c r="W387" s="39"/>
      <c r="X387" s="39"/>
      <c r="Y387" s="39"/>
      <c r="Z387" s="39"/>
      <c r="AA387" s="39"/>
      <c r="AB387" s="39"/>
      <c r="AC387" s="39"/>
      <c r="AD387" s="39"/>
      <c r="AE387" s="39"/>
      <c r="AT387" s="18" t="s">
        <v>178</v>
      </c>
      <c r="AU387" s="18" t="s">
        <v>86</v>
      </c>
    </row>
    <row r="388" s="2" customFormat="1" ht="16.5" customHeight="1">
      <c r="A388" s="39"/>
      <c r="B388" s="40"/>
      <c r="C388" s="219" t="s">
        <v>885</v>
      </c>
      <c r="D388" s="219" t="s">
        <v>171</v>
      </c>
      <c r="E388" s="220" t="s">
        <v>3245</v>
      </c>
      <c r="F388" s="221" t="s">
        <v>3246</v>
      </c>
      <c r="G388" s="222" t="s">
        <v>213</v>
      </c>
      <c r="H388" s="223">
        <v>500</v>
      </c>
      <c r="I388" s="224"/>
      <c r="J388" s="225">
        <f>ROUND(I388*H388,2)</f>
        <v>0</v>
      </c>
      <c r="K388" s="221" t="s">
        <v>1</v>
      </c>
      <c r="L388" s="45"/>
      <c r="M388" s="226" t="s">
        <v>1</v>
      </c>
      <c r="N388" s="227" t="s">
        <v>41</v>
      </c>
      <c r="O388" s="92"/>
      <c r="P388" s="228">
        <f>O388*H388</f>
        <v>0</v>
      </c>
      <c r="Q388" s="228">
        <v>0</v>
      </c>
      <c r="R388" s="228">
        <f>Q388*H388</f>
        <v>0</v>
      </c>
      <c r="S388" s="228">
        <v>0</v>
      </c>
      <c r="T388" s="229">
        <f>S388*H388</f>
        <v>0</v>
      </c>
      <c r="U388" s="39"/>
      <c r="V388" s="39"/>
      <c r="W388" s="39"/>
      <c r="X388" s="39"/>
      <c r="Y388" s="39"/>
      <c r="Z388" s="39"/>
      <c r="AA388" s="39"/>
      <c r="AB388" s="39"/>
      <c r="AC388" s="39"/>
      <c r="AD388" s="39"/>
      <c r="AE388" s="39"/>
      <c r="AR388" s="230" t="s">
        <v>176</v>
      </c>
      <c r="AT388" s="230" t="s">
        <v>171</v>
      </c>
      <c r="AU388" s="230" t="s">
        <v>86</v>
      </c>
      <c r="AY388" s="18" t="s">
        <v>168</v>
      </c>
      <c r="BE388" s="231">
        <f>IF(N388="základní",J388,0)</f>
        <v>0</v>
      </c>
      <c r="BF388" s="231">
        <f>IF(N388="snížená",J388,0)</f>
        <v>0</v>
      </c>
      <c r="BG388" s="231">
        <f>IF(N388="zákl. přenesená",J388,0)</f>
        <v>0</v>
      </c>
      <c r="BH388" s="231">
        <f>IF(N388="sníž. přenesená",J388,0)</f>
        <v>0</v>
      </c>
      <c r="BI388" s="231">
        <f>IF(N388="nulová",J388,0)</f>
        <v>0</v>
      </c>
      <c r="BJ388" s="18" t="s">
        <v>84</v>
      </c>
      <c r="BK388" s="231">
        <f>ROUND(I388*H388,2)</f>
        <v>0</v>
      </c>
      <c r="BL388" s="18" t="s">
        <v>176</v>
      </c>
      <c r="BM388" s="230" t="s">
        <v>3247</v>
      </c>
    </row>
    <row r="389" s="2" customFormat="1">
      <c r="A389" s="39"/>
      <c r="B389" s="40"/>
      <c r="C389" s="41"/>
      <c r="D389" s="232" t="s">
        <v>178</v>
      </c>
      <c r="E389" s="41"/>
      <c r="F389" s="233" t="s">
        <v>3246</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178</v>
      </c>
      <c r="AU389" s="18" t="s">
        <v>86</v>
      </c>
    </row>
    <row r="390" s="2" customFormat="1" ht="16.5" customHeight="1">
      <c r="A390" s="39"/>
      <c r="B390" s="40"/>
      <c r="C390" s="219" t="s">
        <v>892</v>
      </c>
      <c r="D390" s="219" t="s">
        <v>171</v>
      </c>
      <c r="E390" s="220" t="s">
        <v>3248</v>
      </c>
      <c r="F390" s="221" t="s">
        <v>3249</v>
      </c>
      <c r="G390" s="222" t="s">
        <v>213</v>
      </c>
      <c r="H390" s="223">
        <v>140</v>
      </c>
      <c r="I390" s="224"/>
      <c r="J390" s="225">
        <f>ROUND(I390*H390,2)</f>
        <v>0</v>
      </c>
      <c r="K390" s="221" t="s">
        <v>1</v>
      </c>
      <c r="L390" s="45"/>
      <c r="M390" s="226" t="s">
        <v>1</v>
      </c>
      <c r="N390" s="227" t="s">
        <v>41</v>
      </c>
      <c r="O390" s="92"/>
      <c r="P390" s="228">
        <f>O390*H390</f>
        <v>0</v>
      </c>
      <c r="Q390" s="228">
        <v>0</v>
      </c>
      <c r="R390" s="228">
        <f>Q390*H390</f>
        <v>0</v>
      </c>
      <c r="S390" s="228">
        <v>0</v>
      </c>
      <c r="T390" s="229">
        <f>S390*H390</f>
        <v>0</v>
      </c>
      <c r="U390" s="39"/>
      <c r="V390" s="39"/>
      <c r="W390" s="39"/>
      <c r="X390" s="39"/>
      <c r="Y390" s="39"/>
      <c r="Z390" s="39"/>
      <c r="AA390" s="39"/>
      <c r="AB390" s="39"/>
      <c r="AC390" s="39"/>
      <c r="AD390" s="39"/>
      <c r="AE390" s="39"/>
      <c r="AR390" s="230" t="s">
        <v>176</v>
      </c>
      <c r="AT390" s="230" t="s">
        <v>171</v>
      </c>
      <c r="AU390" s="230" t="s">
        <v>86</v>
      </c>
      <c r="AY390" s="18" t="s">
        <v>168</v>
      </c>
      <c r="BE390" s="231">
        <f>IF(N390="základní",J390,0)</f>
        <v>0</v>
      </c>
      <c r="BF390" s="231">
        <f>IF(N390="snížená",J390,0)</f>
        <v>0</v>
      </c>
      <c r="BG390" s="231">
        <f>IF(N390="zákl. přenesená",J390,0)</f>
        <v>0</v>
      </c>
      <c r="BH390" s="231">
        <f>IF(N390="sníž. přenesená",J390,0)</f>
        <v>0</v>
      </c>
      <c r="BI390" s="231">
        <f>IF(N390="nulová",J390,0)</f>
        <v>0</v>
      </c>
      <c r="BJ390" s="18" t="s">
        <v>84</v>
      </c>
      <c r="BK390" s="231">
        <f>ROUND(I390*H390,2)</f>
        <v>0</v>
      </c>
      <c r="BL390" s="18" t="s">
        <v>176</v>
      </c>
      <c r="BM390" s="230" t="s">
        <v>3250</v>
      </c>
    </row>
    <row r="391" s="2" customFormat="1">
      <c r="A391" s="39"/>
      <c r="B391" s="40"/>
      <c r="C391" s="41"/>
      <c r="D391" s="232" t="s">
        <v>178</v>
      </c>
      <c r="E391" s="41"/>
      <c r="F391" s="233" t="s">
        <v>3249</v>
      </c>
      <c r="G391" s="41"/>
      <c r="H391" s="41"/>
      <c r="I391" s="234"/>
      <c r="J391" s="41"/>
      <c r="K391" s="41"/>
      <c r="L391" s="45"/>
      <c r="M391" s="235"/>
      <c r="N391" s="236"/>
      <c r="O391" s="92"/>
      <c r="P391" s="92"/>
      <c r="Q391" s="92"/>
      <c r="R391" s="92"/>
      <c r="S391" s="92"/>
      <c r="T391" s="93"/>
      <c r="U391" s="39"/>
      <c r="V391" s="39"/>
      <c r="W391" s="39"/>
      <c r="X391" s="39"/>
      <c r="Y391" s="39"/>
      <c r="Z391" s="39"/>
      <c r="AA391" s="39"/>
      <c r="AB391" s="39"/>
      <c r="AC391" s="39"/>
      <c r="AD391" s="39"/>
      <c r="AE391" s="39"/>
      <c r="AT391" s="18" t="s">
        <v>178</v>
      </c>
      <c r="AU391" s="18" t="s">
        <v>86</v>
      </c>
    </row>
    <row r="392" s="2" customFormat="1" ht="16.5" customHeight="1">
      <c r="A392" s="39"/>
      <c r="B392" s="40"/>
      <c r="C392" s="219" t="s">
        <v>899</v>
      </c>
      <c r="D392" s="219" t="s">
        <v>171</v>
      </c>
      <c r="E392" s="220" t="s">
        <v>3251</v>
      </c>
      <c r="F392" s="221" t="s">
        <v>3252</v>
      </c>
      <c r="G392" s="222" t="s">
        <v>213</v>
      </c>
      <c r="H392" s="223">
        <v>70</v>
      </c>
      <c r="I392" s="224"/>
      <c r="J392" s="225">
        <f>ROUND(I392*H392,2)</f>
        <v>0</v>
      </c>
      <c r="K392" s="221" t="s">
        <v>1</v>
      </c>
      <c r="L392" s="45"/>
      <c r="M392" s="226" t="s">
        <v>1</v>
      </c>
      <c r="N392" s="227" t="s">
        <v>41</v>
      </c>
      <c r="O392" s="92"/>
      <c r="P392" s="228">
        <f>O392*H392</f>
        <v>0</v>
      </c>
      <c r="Q392" s="228">
        <v>0</v>
      </c>
      <c r="R392" s="228">
        <f>Q392*H392</f>
        <v>0</v>
      </c>
      <c r="S392" s="228">
        <v>0</v>
      </c>
      <c r="T392" s="229">
        <f>S392*H392</f>
        <v>0</v>
      </c>
      <c r="U392" s="39"/>
      <c r="V392" s="39"/>
      <c r="W392" s="39"/>
      <c r="X392" s="39"/>
      <c r="Y392" s="39"/>
      <c r="Z392" s="39"/>
      <c r="AA392" s="39"/>
      <c r="AB392" s="39"/>
      <c r="AC392" s="39"/>
      <c r="AD392" s="39"/>
      <c r="AE392" s="39"/>
      <c r="AR392" s="230" t="s">
        <v>176</v>
      </c>
      <c r="AT392" s="230" t="s">
        <v>171</v>
      </c>
      <c r="AU392" s="230" t="s">
        <v>86</v>
      </c>
      <c r="AY392" s="18" t="s">
        <v>168</v>
      </c>
      <c r="BE392" s="231">
        <f>IF(N392="základní",J392,0)</f>
        <v>0</v>
      </c>
      <c r="BF392" s="231">
        <f>IF(N392="snížená",J392,0)</f>
        <v>0</v>
      </c>
      <c r="BG392" s="231">
        <f>IF(N392="zákl. přenesená",J392,0)</f>
        <v>0</v>
      </c>
      <c r="BH392" s="231">
        <f>IF(N392="sníž. přenesená",J392,0)</f>
        <v>0</v>
      </c>
      <c r="BI392" s="231">
        <f>IF(N392="nulová",J392,0)</f>
        <v>0</v>
      </c>
      <c r="BJ392" s="18" t="s">
        <v>84</v>
      </c>
      <c r="BK392" s="231">
        <f>ROUND(I392*H392,2)</f>
        <v>0</v>
      </c>
      <c r="BL392" s="18" t="s">
        <v>176</v>
      </c>
      <c r="BM392" s="230" t="s">
        <v>3253</v>
      </c>
    </row>
    <row r="393" s="2" customFormat="1">
      <c r="A393" s="39"/>
      <c r="B393" s="40"/>
      <c r="C393" s="41"/>
      <c r="D393" s="232" t="s">
        <v>178</v>
      </c>
      <c r="E393" s="41"/>
      <c r="F393" s="233" t="s">
        <v>3252</v>
      </c>
      <c r="G393" s="41"/>
      <c r="H393" s="41"/>
      <c r="I393" s="234"/>
      <c r="J393" s="41"/>
      <c r="K393" s="41"/>
      <c r="L393" s="45"/>
      <c r="M393" s="235"/>
      <c r="N393" s="236"/>
      <c r="O393" s="92"/>
      <c r="P393" s="92"/>
      <c r="Q393" s="92"/>
      <c r="R393" s="92"/>
      <c r="S393" s="92"/>
      <c r="T393" s="93"/>
      <c r="U393" s="39"/>
      <c r="V393" s="39"/>
      <c r="W393" s="39"/>
      <c r="X393" s="39"/>
      <c r="Y393" s="39"/>
      <c r="Z393" s="39"/>
      <c r="AA393" s="39"/>
      <c r="AB393" s="39"/>
      <c r="AC393" s="39"/>
      <c r="AD393" s="39"/>
      <c r="AE393" s="39"/>
      <c r="AT393" s="18" t="s">
        <v>178</v>
      </c>
      <c r="AU393" s="18" t="s">
        <v>86</v>
      </c>
    </row>
    <row r="394" s="2" customFormat="1" ht="16.5" customHeight="1">
      <c r="A394" s="39"/>
      <c r="B394" s="40"/>
      <c r="C394" s="219" t="s">
        <v>911</v>
      </c>
      <c r="D394" s="219" t="s">
        <v>171</v>
      </c>
      <c r="E394" s="220" t="s">
        <v>3254</v>
      </c>
      <c r="F394" s="221" t="s">
        <v>3255</v>
      </c>
      <c r="G394" s="222" t="s">
        <v>213</v>
      </c>
      <c r="H394" s="223">
        <v>80</v>
      </c>
      <c r="I394" s="224"/>
      <c r="J394" s="225">
        <f>ROUND(I394*H394,2)</f>
        <v>0</v>
      </c>
      <c r="K394" s="221" t="s">
        <v>1</v>
      </c>
      <c r="L394" s="45"/>
      <c r="M394" s="226" t="s">
        <v>1</v>
      </c>
      <c r="N394" s="227" t="s">
        <v>41</v>
      </c>
      <c r="O394" s="92"/>
      <c r="P394" s="228">
        <f>O394*H394</f>
        <v>0</v>
      </c>
      <c r="Q394" s="228">
        <v>0</v>
      </c>
      <c r="R394" s="228">
        <f>Q394*H394</f>
        <v>0</v>
      </c>
      <c r="S394" s="228">
        <v>0</v>
      </c>
      <c r="T394" s="229">
        <f>S394*H394</f>
        <v>0</v>
      </c>
      <c r="U394" s="39"/>
      <c r="V394" s="39"/>
      <c r="W394" s="39"/>
      <c r="X394" s="39"/>
      <c r="Y394" s="39"/>
      <c r="Z394" s="39"/>
      <c r="AA394" s="39"/>
      <c r="AB394" s="39"/>
      <c r="AC394" s="39"/>
      <c r="AD394" s="39"/>
      <c r="AE394" s="39"/>
      <c r="AR394" s="230" t="s">
        <v>176</v>
      </c>
      <c r="AT394" s="230" t="s">
        <v>171</v>
      </c>
      <c r="AU394" s="230" t="s">
        <v>86</v>
      </c>
      <c r="AY394" s="18" t="s">
        <v>168</v>
      </c>
      <c r="BE394" s="231">
        <f>IF(N394="základní",J394,0)</f>
        <v>0</v>
      </c>
      <c r="BF394" s="231">
        <f>IF(N394="snížená",J394,0)</f>
        <v>0</v>
      </c>
      <c r="BG394" s="231">
        <f>IF(N394="zákl. přenesená",J394,0)</f>
        <v>0</v>
      </c>
      <c r="BH394" s="231">
        <f>IF(N394="sníž. přenesená",J394,0)</f>
        <v>0</v>
      </c>
      <c r="BI394" s="231">
        <f>IF(N394="nulová",J394,0)</f>
        <v>0</v>
      </c>
      <c r="BJ394" s="18" t="s">
        <v>84</v>
      </c>
      <c r="BK394" s="231">
        <f>ROUND(I394*H394,2)</f>
        <v>0</v>
      </c>
      <c r="BL394" s="18" t="s">
        <v>176</v>
      </c>
      <c r="BM394" s="230" t="s">
        <v>3256</v>
      </c>
    </row>
    <row r="395" s="2" customFormat="1">
      <c r="A395" s="39"/>
      <c r="B395" s="40"/>
      <c r="C395" s="41"/>
      <c r="D395" s="232" t="s">
        <v>178</v>
      </c>
      <c r="E395" s="41"/>
      <c r="F395" s="233" t="s">
        <v>3255</v>
      </c>
      <c r="G395" s="41"/>
      <c r="H395" s="41"/>
      <c r="I395" s="234"/>
      <c r="J395" s="41"/>
      <c r="K395" s="41"/>
      <c r="L395" s="45"/>
      <c r="M395" s="235"/>
      <c r="N395" s="236"/>
      <c r="O395" s="92"/>
      <c r="P395" s="92"/>
      <c r="Q395" s="92"/>
      <c r="R395" s="92"/>
      <c r="S395" s="92"/>
      <c r="T395" s="93"/>
      <c r="U395" s="39"/>
      <c r="V395" s="39"/>
      <c r="W395" s="39"/>
      <c r="X395" s="39"/>
      <c r="Y395" s="39"/>
      <c r="Z395" s="39"/>
      <c r="AA395" s="39"/>
      <c r="AB395" s="39"/>
      <c r="AC395" s="39"/>
      <c r="AD395" s="39"/>
      <c r="AE395" s="39"/>
      <c r="AT395" s="18" t="s">
        <v>178</v>
      </c>
      <c r="AU395" s="18" t="s">
        <v>86</v>
      </c>
    </row>
    <row r="396" s="2" customFormat="1" ht="16.5" customHeight="1">
      <c r="A396" s="39"/>
      <c r="B396" s="40"/>
      <c r="C396" s="219" t="s">
        <v>918</v>
      </c>
      <c r="D396" s="219" t="s">
        <v>171</v>
      </c>
      <c r="E396" s="220" t="s">
        <v>3257</v>
      </c>
      <c r="F396" s="221" t="s">
        <v>3258</v>
      </c>
      <c r="G396" s="222" t="s">
        <v>213</v>
      </c>
      <c r="H396" s="223">
        <v>30</v>
      </c>
      <c r="I396" s="224"/>
      <c r="J396" s="225">
        <f>ROUND(I396*H396,2)</f>
        <v>0</v>
      </c>
      <c r="K396" s="221" t="s">
        <v>1</v>
      </c>
      <c r="L396" s="45"/>
      <c r="M396" s="226" t="s">
        <v>1</v>
      </c>
      <c r="N396" s="227" t="s">
        <v>41</v>
      </c>
      <c r="O396" s="92"/>
      <c r="P396" s="228">
        <f>O396*H396</f>
        <v>0</v>
      </c>
      <c r="Q396" s="228">
        <v>0</v>
      </c>
      <c r="R396" s="228">
        <f>Q396*H396</f>
        <v>0</v>
      </c>
      <c r="S396" s="228">
        <v>0</v>
      </c>
      <c r="T396" s="229">
        <f>S396*H396</f>
        <v>0</v>
      </c>
      <c r="U396" s="39"/>
      <c r="V396" s="39"/>
      <c r="W396" s="39"/>
      <c r="X396" s="39"/>
      <c r="Y396" s="39"/>
      <c r="Z396" s="39"/>
      <c r="AA396" s="39"/>
      <c r="AB396" s="39"/>
      <c r="AC396" s="39"/>
      <c r="AD396" s="39"/>
      <c r="AE396" s="39"/>
      <c r="AR396" s="230" t="s">
        <v>176</v>
      </c>
      <c r="AT396" s="230" t="s">
        <v>171</v>
      </c>
      <c r="AU396" s="230" t="s">
        <v>86</v>
      </c>
      <c r="AY396" s="18" t="s">
        <v>168</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176</v>
      </c>
      <c r="BM396" s="230" t="s">
        <v>3259</v>
      </c>
    </row>
    <row r="397" s="2" customFormat="1">
      <c r="A397" s="39"/>
      <c r="B397" s="40"/>
      <c r="C397" s="41"/>
      <c r="D397" s="232" t="s">
        <v>178</v>
      </c>
      <c r="E397" s="41"/>
      <c r="F397" s="233" t="s">
        <v>3258</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178</v>
      </c>
      <c r="AU397" s="18" t="s">
        <v>86</v>
      </c>
    </row>
    <row r="398" s="2" customFormat="1" ht="16.5" customHeight="1">
      <c r="A398" s="39"/>
      <c r="B398" s="40"/>
      <c r="C398" s="219" t="s">
        <v>923</v>
      </c>
      <c r="D398" s="219" t="s">
        <v>171</v>
      </c>
      <c r="E398" s="220" t="s">
        <v>3260</v>
      </c>
      <c r="F398" s="221" t="s">
        <v>3261</v>
      </c>
      <c r="G398" s="222" t="s">
        <v>213</v>
      </c>
      <c r="H398" s="223">
        <v>170</v>
      </c>
      <c r="I398" s="224"/>
      <c r="J398" s="225">
        <f>ROUND(I398*H398,2)</f>
        <v>0</v>
      </c>
      <c r="K398" s="221" t="s">
        <v>1</v>
      </c>
      <c r="L398" s="45"/>
      <c r="M398" s="226" t="s">
        <v>1</v>
      </c>
      <c r="N398" s="227" t="s">
        <v>41</v>
      </c>
      <c r="O398" s="92"/>
      <c r="P398" s="228">
        <f>O398*H398</f>
        <v>0</v>
      </c>
      <c r="Q398" s="228">
        <v>0</v>
      </c>
      <c r="R398" s="228">
        <f>Q398*H398</f>
        <v>0</v>
      </c>
      <c r="S398" s="228">
        <v>0</v>
      </c>
      <c r="T398" s="229">
        <f>S398*H398</f>
        <v>0</v>
      </c>
      <c r="U398" s="39"/>
      <c r="V398" s="39"/>
      <c r="W398" s="39"/>
      <c r="X398" s="39"/>
      <c r="Y398" s="39"/>
      <c r="Z398" s="39"/>
      <c r="AA398" s="39"/>
      <c r="AB398" s="39"/>
      <c r="AC398" s="39"/>
      <c r="AD398" s="39"/>
      <c r="AE398" s="39"/>
      <c r="AR398" s="230" t="s">
        <v>176</v>
      </c>
      <c r="AT398" s="230" t="s">
        <v>171</v>
      </c>
      <c r="AU398" s="230" t="s">
        <v>86</v>
      </c>
      <c r="AY398" s="18" t="s">
        <v>168</v>
      </c>
      <c r="BE398" s="231">
        <f>IF(N398="základní",J398,0)</f>
        <v>0</v>
      </c>
      <c r="BF398" s="231">
        <f>IF(N398="snížená",J398,0)</f>
        <v>0</v>
      </c>
      <c r="BG398" s="231">
        <f>IF(N398="zákl. přenesená",J398,0)</f>
        <v>0</v>
      </c>
      <c r="BH398" s="231">
        <f>IF(N398="sníž. přenesená",J398,0)</f>
        <v>0</v>
      </c>
      <c r="BI398" s="231">
        <f>IF(N398="nulová",J398,0)</f>
        <v>0</v>
      </c>
      <c r="BJ398" s="18" t="s">
        <v>84</v>
      </c>
      <c r="BK398" s="231">
        <f>ROUND(I398*H398,2)</f>
        <v>0</v>
      </c>
      <c r="BL398" s="18" t="s">
        <v>176</v>
      </c>
      <c r="BM398" s="230" t="s">
        <v>3262</v>
      </c>
    </row>
    <row r="399" s="2" customFormat="1">
      <c r="A399" s="39"/>
      <c r="B399" s="40"/>
      <c r="C399" s="41"/>
      <c r="D399" s="232" t="s">
        <v>178</v>
      </c>
      <c r="E399" s="41"/>
      <c r="F399" s="233" t="s">
        <v>3261</v>
      </c>
      <c r="G399" s="41"/>
      <c r="H399" s="41"/>
      <c r="I399" s="234"/>
      <c r="J399" s="41"/>
      <c r="K399" s="41"/>
      <c r="L399" s="45"/>
      <c r="M399" s="235"/>
      <c r="N399" s="236"/>
      <c r="O399" s="92"/>
      <c r="P399" s="92"/>
      <c r="Q399" s="92"/>
      <c r="R399" s="92"/>
      <c r="S399" s="92"/>
      <c r="T399" s="93"/>
      <c r="U399" s="39"/>
      <c r="V399" s="39"/>
      <c r="W399" s="39"/>
      <c r="X399" s="39"/>
      <c r="Y399" s="39"/>
      <c r="Z399" s="39"/>
      <c r="AA399" s="39"/>
      <c r="AB399" s="39"/>
      <c r="AC399" s="39"/>
      <c r="AD399" s="39"/>
      <c r="AE399" s="39"/>
      <c r="AT399" s="18" t="s">
        <v>178</v>
      </c>
      <c r="AU399" s="18" t="s">
        <v>86</v>
      </c>
    </row>
    <row r="400" s="2" customFormat="1" ht="16.5" customHeight="1">
      <c r="A400" s="39"/>
      <c r="B400" s="40"/>
      <c r="C400" s="219" t="s">
        <v>939</v>
      </c>
      <c r="D400" s="219" t="s">
        <v>171</v>
      </c>
      <c r="E400" s="220" t="s">
        <v>3263</v>
      </c>
      <c r="F400" s="221" t="s">
        <v>3264</v>
      </c>
      <c r="G400" s="222" t="s">
        <v>213</v>
      </c>
      <c r="H400" s="223">
        <v>200</v>
      </c>
      <c r="I400" s="224"/>
      <c r="J400" s="225">
        <f>ROUND(I400*H400,2)</f>
        <v>0</v>
      </c>
      <c r="K400" s="221" t="s">
        <v>1</v>
      </c>
      <c r="L400" s="45"/>
      <c r="M400" s="226" t="s">
        <v>1</v>
      </c>
      <c r="N400" s="227" t="s">
        <v>41</v>
      </c>
      <c r="O400" s="92"/>
      <c r="P400" s="228">
        <f>O400*H400</f>
        <v>0</v>
      </c>
      <c r="Q400" s="228">
        <v>0</v>
      </c>
      <c r="R400" s="228">
        <f>Q400*H400</f>
        <v>0</v>
      </c>
      <c r="S400" s="228">
        <v>0</v>
      </c>
      <c r="T400" s="229">
        <f>S400*H400</f>
        <v>0</v>
      </c>
      <c r="U400" s="39"/>
      <c r="V400" s="39"/>
      <c r="W400" s="39"/>
      <c r="X400" s="39"/>
      <c r="Y400" s="39"/>
      <c r="Z400" s="39"/>
      <c r="AA400" s="39"/>
      <c r="AB400" s="39"/>
      <c r="AC400" s="39"/>
      <c r="AD400" s="39"/>
      <c r="AE400" s="39"/>
      <c r="AR400" s="230" t="s">
        <v>176</v>
      </c>
      <c r="AT400" s="230" t="s">
        <v>171</v>
      </c>
      <c r="AU400" s="230" t="s">
        <v>86</v>
      </c>
      <c r="AY400" s="18" t="s">
        <v>168</v>
      </c>
      <c r="BE400" s="231">
        <f>IF(N400="základní",J400,0)</f>
        <v>0</v>
      </c>
      <c r="BF400" s="231">
        <f>IF(N400="snížená",J400,0)</f>
        <v>0</v>
      </c>
      <c r="BG400" s="231">
        <f>IF(N400="zákl. přenesená",J400,0)</f>
        <v>0</v>
      </c>
      <c r="BH400" s="231">
        <f>IF(N400="sníž. přenesená",J400,0)</f>
        <v>0</v>
      </c>
      <c r="BI400" s="231">
        <f>IF(N400="nulová",J400,0)</f>
        <v>0</v>
      </c>
      <c r="BJ400" s="18" t="s">
        <v>84</v>
      </c>
      <c r="BK400" s="231">
        <f>ROUND(I400*H400,2)</f>
        <v>0</v>
      </c>
      <c r="BL400" s="18" t="s">
        <v>176</v>
      </c>
      <c r="BM400" s="230" t="s">
        <v>3265</v>
      </c>
    </row>
    <row r="401" s="2" customFormat="1">
      <c r="A401" s="39"/>
      <c r="B401" s="40"/>
      <c r="C401" s="41"/>
      <c r="D401" s="232" t="s">
        <v>178</v>
      </c>
      <c r="E401" s="41"/>
      <c r="F401" s="233" t="s">
        <v>3264</v>
      </c>
      <c r="G401" s="41"/>
      <c r="H401" s="41"/>
      <c r="I401" s="234"/>
      <c r="J401" s="41"/>
      <c r="K401" s="41"/>
      <c r="L401" s="45"/>
      <c r="M401" s="235"/>
      <c r="N401" s="236"/>
      <c r="O401" s="92"/>
      <c r="P401" s="92"/>
      <c r="Q401" s="92"/>
      <c r="R401" s="92"/>
      <c r="S401" s="92"/>
      <c r="T401" s="93"/>
      <c r="U401" s="39"/>
      <c r="V401" s="39"/>
      <c r="W401" s="39"/>
      <c r="X401" s="39"/>
      <c r="Y401" s="39"/>
      <c r="Z401" s="39"/>
      <c r="AA401" s="39"/>
      <c r="AB401" s="39"/>
      <c r="AC401" s="39"/>
      <c r="AD401" s="39"/>
      <c r="AE401" s="39"/>
      <c r="AT401" s="18" t="s">
        <v>178</v>
      </c>
      <c r="AU401" s="18" t="s">
        <v>86</v>
      </c>
    </row>
    <row r="402" s="2" customFormat="1" ht="16.5" customHeight="1">
      <c r="A402" s="39"/>
      <c r="B402" s="40"/>
      <c r="C402" s="219" t="s">
        <v>945</v>
      </c>
      <c r="D402" s="219" t="s">
        <v>171</v>
      </c>
      <c r="E402" s="220" t="s">
        <v>3266</v>
      </c>
      <c r="F402" s="221" t="s">
        <v>3267</v>
      </c>
      <c r="G402" s="222" t="s">
        <v>213</v>
      </c>
      <c r="H402" s="223">
        <v>30</v>
      </c>
      <c r="I402" s="224"/>
      <c r="J402" s="225">
        <f>ROUND(I402*H402,2)</f>
        <v>0</v>
      </c>
      <c r="K402" s="221" t="s">
        <v>1</v>
      </c>
      <c r="L402" s="45"/>
      <c r="M402" s="226" t="s">
        <v>1</v>
      </c>
      <c r="N402" s="227"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176</v>
      </c>
      <c r="AT402" s="230" t="s">
        <v>171</v>
      </c>
      <c r="AU402" s="230" t="s">
        <v>86</v>
      </c>
      <c r="AY402" s="18" t="s">
        <v>168</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176</v>
      </c>
      <c r="BM402" s="230" t="s">
        <v>3268</v>
      </c>
    </row>
    <row r="403" s="2" customFormat="1">
      <c r="A403" s="39"/>
      <c r="B403" s="40"/>
      <c r="C403" s="41"/>
      <c r="D403" s="232" t="s">
        <v>178</v>
      </c>
      <c r="E403" s="41"/>
      <c r="F403" s="233" t="s">
        <v>3267</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178</v>
      </c>
      <c r="AU403" s="18" t="s">
        <v>86</v>
      </c>
    </row>
    <row r="404" s="2" customFormat="1" ht="16.5" customHeight="1">
      <c r="A404" s="39"/>
      <c r="B404" s="40"/>
      <c r="C404" s="219" t="s">
        <v>950</v>
      </c>
      <c r="D404" s="219" t="s">
        <v>171</v>
      </c>
      <c r="E404" s="220" t="s">
        <v>3269</v>
      </c>
      <c r="F404" s="221" t="s">
        <v>3270</v>
      </c>
      <c r="G404" s="222" t="s">
        <v>213</v>
      </c>
      <c r="H404" s="223">
        <v>200</v>
      </c>
      <c r="I404" s="224"/>
      <c r="J404" s="225">
        <f>ROUND(I404*H404,2)</f>
        <v>0</v>
      </c>
      <c r="K404" s="221" t="s">
        <v>1</v>
      </c>
      <c r="L404" s="45"/>
      <c r="M404" s="226" t="s">
        <v>1</v>
      </c>
      <c r="N404" s="227" t="s">
        <v>41</v>
      </c>
      <c r="O404" s="92"/>
      <c r="P404" s="228">
        <f>O404*H404</f>
        <v>0</v>
      </c>
      <c r="Q404" s="228">
        <v>0</v>
      </c>
      <c r="R404" s="228">
        <f>Q404*H404</f>
        <v>0</v>
      </c>
      <c r="S404" s="228">
        <v>0</v>
      </c>
      <c r="T404" s="229">
        <f>S404*H404</f>
        <v>0</v>
      </c>
      <c r="U404" s="39"/>
      <c r="V404" s="39"/>
      <c r="W404" s="39"/>
      <c r="X404" s="39"/>
      <c r="Y404" s="39"/>
      <c r="Z404" s="39"/>
      <c r="AA404" s="39"/>
      <c r="AB404" s="39"/>
      <c r="AC404" s="39"/>
      <c r="AD404" s="39"/>
      <c r="AE404" s="39"/>
      <c r="AR404" s="230" t="s">
        <v>176</v>
      </c>
      <c r="AT404" s="230" t="s">
        <v>171</v>
      </c>
      <c r="AU404" s="230" t="s">
        <v>86</v>
      </c>
      <c r="AY404" s="18" t="s">
        <v>168</v>
      </c>
      <c r="BE404" s="231">
        <f>IF(N404="základní",J404,0)</f>
        <v>0</v>
      </c>
      <c r="BF404" s="231">
        <f>IF(N404="snížená",J404,0)</f>
        <v>0</v>
      </c>
      <c r="BG404" s="231">
        <f>IF(N404="zákl. přenesená",J404,0)</f>
        <v>0</v>
      </c>
      <c r="BH404" s="231">
        <f>IF(N404="sníž. přenesená",J404,0)</f>
        <v>0</v>
      </c>
      <c r="BI404" s="231">
        <f>IF(N404="nulová",J404,0)</f>
        <v>0</v>
      </c>
      <c r="BJ404" s="18" t="s">
        <v>84</v>
      </c>
      <c r="BK404" s="231">
        <f>ROUND(I404*H404,2)</f>
        <v>0</v>
      </c>
      <c r="BL404" s="18" t="s">
        <v>176</v>
      </c>
      <c r="BM404" s="230" t="s">
        <v>3271</v>
      </c>
    </row>
    <row r="405" s="2" customFormat="1">
      <c r="A405" s="39"/>
      <c r="B405" s="40"/>
      <c r="C405" s="41"/>
      <c r="D405" s="232" t="s">
        <v>178</v>
      </c>
      <c r="E405" s="41"/>
      <c r="F405" s="233" t="s">
        <v>3270</v>
      </c>
      <c r="G405" s="41"/>
      <c r="H405" s="41"/>
      <c r="I405" s="234"/>
      <c r="J405" s="41"/>
      <c r="K405" s="41"/>
      <c r="L405" s="45"/>
      <c r="M405" s="235"/>
      <c r="N405" s="236"/>
      <c r="O405" s="92"/>
      <c r="P405" s="92"/>
      <c r="Q405" s="92"/>
      <c r="R405" s="92"/>
      <c r="S405" s="92"/>
      <c r="T405" s="93"/>
      <c r="U405" s="39"/>
      <c r="V405" s="39"/>
      <c r="W405" s="39"/>
      <c r="X405" s="39"/>
      <c r="Y405" s="39"/>
      <c r="Z405" s="39"/>
      <c r="AA405" s="39"/>
      <c r="AB405" s="39"/>
      <c r="AC405" s="39"/>
      <c r="AD405" s="39"/>
      <c r="AE405" s="39"/>
      <c r="AT405" s="18" t="s">
        <v>178</v>
      </c>
      <c r="AU405" s="18" t="s">
        <v>86</v>
      </c>
    </row>
    <row r="406" s="12" customFormat="1" ht="22.8" customHeight="1">
      <c r="A406" s="12"/>
      <c r="B406" s="203"/>
      <c r="C406" s="204"/>
      <c r="D406" s="205" t="s">
        <v>75</v>
      </c>
      <c r="E406" s="217" t="s">
        <v>3272</v>
      </c>
      <c r="F406" s="217" t="s">
        <v>3273</v>
      </c>
      <c r="G406" s="204"/>
      <c r="H406" s="204"/>
      <c r="I406" s="207"/>
      <c r="J406" s="218">
        <f>BK406</f>
        <v>0</v>
      </c>
      <c r="K406" s="204"/>
      <c r="L406" s="209"/>
      <c r="M406" s="210"/>
      <c r="N406" s="211"/>
      <c r="O406" s="211"/>
      <c r="P406" s="212">
        <f>SUM(P407:P408)</f>
        <v>0</v>
      </c>
      <c r="Q406" s="211"/>
      <c r="R406" s="212">
        <f>SUM(R407:R408)</f>
        <v>0</v>
      </c>
      <c r="S406" s="211"/>
      <c r="T406" s="213">
        <f>SUM(T407:T408)</f>
        <v>0</v>
      </c>
      <c r="U406" s="12"/>
      <c r="V406" s="12"/>
      <c r="W406" s="12"/>
      <c r="X406" s="12"/>
      <c r="Y406" s="12"/>
      <c r="Z406" s="12"/>
      <c r="AA406" s="12"/>
      <c r="AB406" s="12"/>
      <c r="AC406" s="12"/>
      <c r="AD406" s="12"/>
      <c r="AE406" s="12"/>
      <c r="AR406" s="214" t="s">
        <v>84</v>
      </c>
      <c r="AT406" s="215" t="s">
        <v>75</v>
      </c>
      <c r="AU406" s="215" t="s">
        <v>84</v>
      </c>
      <c r="AY406" s="214" t="s">
        <v>168</v>
      </c>
      <c r="BK406" s="216">
        <f>SUM(BK407:BK408)</f>
        <v>0</v>
      </c>
    </row>
    <row r="407" s="2" customFormat="1" ht="24.15" customHeight="1">
      <c r="A407" s="39"/>
      <c r="B407" s="40"/>
      <c r="C407" s="219" t="s">
        <v>954</v>
      </c>
      <c r="D407" s="219" t="s">
        <v>171</v>
      </c>
      <c r="E407" s="220" t="s">
        <v>3274</v>
      </c>
      <c r="F407" s="221" t="s">
        <v>3275</v>
      </c>
      <c r="G407" s="222" t="s">
        <v>2411</v>
      </c>
      <c r="H407" s="223">
        <v>1</v>
      </c>
      <c r="I407" s="224"/>
      <c r="J407" s="225">
        <f>ROUND(I407*H407,2)</f>
        <v>0</v>
      </c>
      <c r="K407" s="221" t="s">
        <v>1</v>
      </c>
      <c r="L407" s="45"/>
      <c r="M407" s="226" t="s">
        <v>1</v>
      </c>
      <c r="N407" s="227" t="s">
        <v>41</v>
      </c>
      <c r="O407" s="92"/>
      <c r="P407" s="228">
        <f>O407*H407</f>
        <v>0</v>
      </c>
      <c r="Q407" s="228">
        <v>0</v>
      </c>
      <c r="R407" s="228">
        <f>Q407*H407</f>
        <v>0</v>
      </c>
      <c r="S407" s="228">
        <v>0</v>
      </c>
      <c r="T407" s="229">
        <f>S407*H407</f>
        <v>0</v>
      </c>
      <c r="U407" s="39"/>
      <c r="V407" s="39"/>
      <c r="W407" s="39"/>
      <c r="X407" s="39"/>
      <c r="Y407" s="39"/>
      <c r="Z407" s="39"/>
      <c r="AA407" s="39"/>
      <c r="AB407" s="39"/>
      <c r="AC407" s="39"/>
      <c r="AD407" s="39"/>
      <c r="AE407" s="39"/>
      <c r="AR407" s="230" t="s">
        <v>176</v>
      </c>
      <c r="AT407" s="230" t="s">
        <v>171</v>
      </c>
      <c r="AU407" s="230" t="s">
        <v>86</v>
      </c>
      <c r="AY407" s="18" t="s">
        <v>168</v>
      </c>
      <c r="BE407" s="231">
        <f>IF(N407="základní",J407,0)</f>
        <v>0</v>
      </c>
      <c r="BF407" s="231">
        <f>IF(N407="snížená",J407,0)</f>
        <v>0</v>
      </c>
      <c r="BG407" s="231">
        <f>IF(N407="zákl. přenesená",J407,0)</f>
        <v>0</v>
      </c>
      <c r="BH407" s="231">
        <f>IF(N407="sníž. přenesená",J407,0)</f>
        <v>0</v>
      </c>
      <c r="BI407" s="231">
        <f>IF(N407="nulová",J407,0)</f>
        <v>0</v>
      </c>
      <c r="BJ407" s="18" t="s">
        <v>84</v>
      </c>
      <c r="BK407" s="231">
        <f>ROUND(I407*H407,2)</f>
        <v>0</v>
      </c>
      <c r="BL407" s="18" t="s">
        <v>176</v>
      </c>
      <c r="BM407" s="230" t="s">
        <v>3276</v>
      </c>
    </row>
    <row r="408" s="2" customFormat="1">
      <c r="A408" s="39"/>
      <c r="B408" s="40"/>
      <c r="C408" s="41"/>
      <c r="D408" s="232" t="s">
        <v>178</v>
      </c>
      <c r="E408" s="41"/>
      <c r="F408" s="233" t="s">
        <v>3275</v>
      </c>
      <c r="G408" s="41"/>
      <c r="H408" s="41"/>
      <c r="I408" s="234"/>
      <c r="J408" s="41"/>
      <c r="K408" s="41"/>
      <c r="L408" s="45"/>
      <c r="M408" s="235"/>
      <c r="N408" s="236"/>
      <c r="O408" s="92"/>
      <c r="P408" s="92"/>
      <c r="Q408" s="92"/>
      <c r="R408" s="92"/>
      <c r="S408" s="92"/>
      <c r="T408" s="93"/>
      <c r="U408" s="39"/>
      <c r="V408" s="39"/>
      <c r="W408" s="39"/>
      <c r="X408" s="39"/>
      <c r="Y408" s="39"/>
      <c r="Z408" s="39"/>
      <c r="AA408" s="39"/>
      <c r="AB408" s="39"/>
      <c r="AC408" s="39"/>
      <c r="AD408" s="39"/>
      <c r="AE408" s="39"/>
      <c r="AT408" s="18" t="s">
        <v>178</v>
      </c>
      <c r="AU408" s="18" t="s">
        <v>86</v>
      </c>
    </row>
    <row r="409" s="12" customFormat="1" ht="22.8" customHeight="1">
      <c r="A409" s="12"/>
      <c r="B409" s="203"/>
      <c r="C409" s="204"/>
      <c r="D409" s="205" t="s">
        <v>75</v>
      </c>
      <c r="E409" s="217" t="s">
        <v>3277</v>
      </c>
      <c r="F409" s="217" t="s">
        <v>3278</v>
      </c>
      <c r="G409" s="204"/>
      <c r="H409" s="204"/>
      <c r="I409" s="207"/>
      <c r="J409" s="218">
        <f>BK409</f>
        <v>0</v>
      </c>
      <c r="K409" s="204"/>
      <c r="L409" s="209"/>
      <c r="M409" s="210"/>
      <c r="N409" s="211"/>
      <c r="O409" s="211"/>
      <c r="P409" s="212">
        <f>SUM(P410:P415)</f>
        <v>0</v>
      </c>
      <c r="Q409" s="211"/>
      <c r="R409" s="212">
        <f>SUM(R410:R415)</f>
        <v>0</v>
      </c>
      <c r="S409" s="211"/>
      <c r="T409" s="213">
        <f>SUM(T410:T415)</f>
        <v>0</v>
      </c>
      <c r="U409" s="12"/>
      <c r="V409" s="12"/>
      <c r="W409" s="12"/>
      <c r="X409" s="12"/>
      <c r="Y409" s="12"/>
      <c r="Z409" s="12"/>
      <c r="AA409" s="12"/>
      <c r="AB409" s="12"/>
      <c r="AC409" s="12"/>
      <c r="AD409" s="12"/>
      <c r="AE409" s="12"/>
      <c r="AR409" s="214" t="s">
        <v>84</v>
      </c>
      <c r="AT409" s="215" t="s">
        <v>75</v>
      </c>
      <c r="AU409" s="215" t="s">
        <v>84</v>
      </c>
      <c r="AY409" s="214" t="s">
        <v>168</v>
      </c>
      <c r="BK409" s="216">
        <f>SUM(BK410:BK415)</f>
        <v>0</v>
      </c>
    </row>
    <row r="410" s="2" customFormat="1" ht="24.15" customHeight="1">
      <c r="A410" s="39"/>
      <c r="B410" s="40"/>
      <c r="C410" s="219" t="s">
        <v>959</v>
      </c>
      <c r="D410" s="219" t="s">
        <v>171</v>
      </c>
      <c r="E410" s="220" t="s">
        <v>3279</v>
      </c>
      <c r="F410" s="221" t="s">
        <v>3280</v>
      </c>
      <c r="G410" s="222" t="s">
        <v>2411</v>
      </c>
      <c r="H410" s="223">
        <v>4</v>
      </c>
      <c r="I410" s="224"/>
      <c r="J410" s="225">
        <f>ROUND(I410*H410,2)</f>
        <v>0</v>
      </c>
      <c r="K410" s="221" t="s">
        <v>1</v>
      </c>
      <c r="L410" s="45"/>
      <c r="M410" s="226" t="s">
        <v>1</v>
      </c>
      <c r="N410" s="227" t="s">
        <v>41</v>
      </c>
      <c r="O410" s="92"/>
      <c r="P410" s="228">
        <f>O410*H410</f>
        <v>0</v>
      </c>
      <c r="Q410" s="228">
        <v>0</v>
      </c>
      <c r="R410" s="228">
        <f>Q410*H410</f>
        <v>0</v>
      </c>
      <c r="S410" s="228">
        <v>0</v>
      </c>
      <c r="T410" s="229">
        <f>S410*H410</f>
        <v>0</v>
      </c>
      <c r="U410" s="39"/>
      <c r="V410" s="39"/>
      <c r="W410" s="39"/>
      <c r="X410" s="39"/>
      <c r="Y410" s="39"/>
      <c r="Z410" s="39"/>
      <c r="AA410" s="39"/>
      <c r="AB410" s="39"/>
      <c r="AC410" s="39"/>
      <c r="AD410" s="39"/>
      <c r="AE410" s="39"/>
      <c r="AR410" s="230" t="s">
        <v>176</v>
      </c>
      <c r="AT410" s="230" t="s">
        <v>171</v>
      </c>
      <c r="AU410" s="230" t="s">
        <v>86</v>
      </c>
      <c r="AY410" s="18" t="s">
        <v>168</v>
      </c>
      <c r="BE410" s="231">
        <f>IF(N410="základní",J410,0)</f>
        <v>0</v>
      </c>
      <c r="BF410" s="231">
        <f>IF(N410="snížená",J410,0)</f>
        <v>0</v>
      </c>
      <c r="BG410" s="231">
        <f>IF(N410="zákl. přenesená",J410,0)</f>
        <v>0</v>
      </c>
      <c r="BH410" s="231">
        <f>IF(N410="sníž. přenesená",J410,0)</f>
        <v>0</v>
      </c>
      <c r="BI410" s="231">
        <f>IF(N410="nulová",J410,0)</f>
        <v>0</v>
      </c>
      <c r="BJ410" s="18" t="s">
        <v>84</v>
      </c>
      <c r="BK410" s="231">
        <f>ROUND(I410*H410,2)</f>
        <v>0</v>
      </c>
      <c r="BL410" s="18" t="s">
        <v>176</v>
      </c>
      <c r="BM410" s="230" t="s">
        <v>3281</v>
      </c>
    </row>
    <row r="411" s="2" customFormat="1">
      <c r="A411" s="39"/>
      <c r="B411" s="40"/>
      <c r="C411" s="41"/>
      <c r="D411" s="232" t="s">
        <v>178</v>
      </c>
      <c r="E411" s="41"/>
      <c r="F411" s="233" t="s">
        <v>3280</v>
      </c>
      <c r="G411" s="41"/>
      <c r="H411" s="41"/>
      <c r="I411" s="234"/>
      <c r="J411" s="41"/>
      <c r="K411" s="41"/>
      <c r="L411" s="45"/>
      <c r="M411" s="235"/>
      <c r="N411" s="236"/>
      <c r="O411" s="92"/>
      <c r="P411" s="92"/>
      <c r="Q411" s="92"/>
      <c r="R411" s="92"/>
      <c r="S411" s="92"/>
      <c r="T411" s="93"/>
      <c r="U411" s="39"/>
      <c r="V411" s="39"/>
      <c r="W411" s="39"/>
      <c r="X411" s="39"/>
      <c r="Y411" s="39"/>
      <c r="Z411" s="39"/>
      <c r="AA411" s="39"/>
      <c r="AB411" s="39"/>
      <c r="AC411" s="39"/>
      <c r="AD411" s="39"/>
      <c r="AE411" s="39"/>
      <c r="AT411" s="18" t="s">
        <v>178</v>
      </c>
      <c r="AU411" s="18" t="s">
        <v>86</v>
      </c>
    </row>
    <row r="412" s="2" customFormat="1" ht="24.15" customHeight="1">
      <c r="A412" s="39"/>
      <c r="B412" s="40"/>
      <c r="C412" s="219" t="s">
        <v>963</v>
      </c>
      <c r="D412" s="219" t="s">
        <v>171</v>
      </c>
      <c r="E412" s="220" t="s">
        <v>3282</v>
      </c>
      <c r="F412" s="221" t="s">
        <v>3283</v>
      </c>
      <c r="G412" s="222" t="s">
        <v>2411</v>
      </c>
      <c r="H412" s="223">
        <v>1</v>
      </c>
      <c r="I412" s="224"/>
      <c r="J412" s="225">
        <f>ROUND(I412*H412,2)</f>
        <v>0</v>
      </c>
      <c r="K412" s="221" t="s">
        <v>1</v>
      </c>
      <c r="L412" s="45"/>
      <c r="M412" s="226" t="s">
        <v>1</v>
      </c>
      <c r="N412" s="227" t="s">
        <v>41</v>
      </c>
      <c r="O412" s="92"/>
      <c r="P412" s="228">
        <f>O412*H412</f>
        <v>0</v>
      </c>
      <c r="Q412" s="228">
        <v>0</v>
      </c>
      <c r="R412" s="228">
        <f>Q412*H412</f>
        <v>0</v>
      </c>
      <c r="S412" s="228">
        <v>0</v>
      </c>
      <c r="T412" s="229">
        <f>S412*H412</f>
        <v>0</v>
      </c>
      <c r="U412" s="39"/>
      <c r="V412" s="39"/>
      <c r="W412" s="39"/>
      <c r="X412" s="39"/>
      <c r="Y412" s="39"/>
      <c r="Z412" s="39"/>
      <c r="AA412" s="39"/>
      <c r="AB412" s="39"/>
      <c r="AC412" s="39"/>
      <c r="AD412" s="39"/>
      <c r="AE412" s="39"/>
      <c r="AR412" s="230" t="s">
        <v>176</v>
      </c>
      <c r="AT412" s="230" t="s">
        <v>171</v>
      </c>
      <c r="AU412" s="230" t="s">
        <v>86</v>
      </c>
      <c r="AY412" s="18" t="s">
        <v>168</v>
      </c>
      <c r="BE412" s="231">
        <f>IF(N412="základní",J412,0)</f>
        <v>0</v>
      </c>
      <c r="BF412" s="231">
        <f>IF(N412="snížená",J412,0)</f>
        <v>0</v>
      </c>
      <c r="BG412" s="231">
        <f>IF(N412="zákl. přenesená",J412,0)</f>
        <v>0</v>
      </c>
      <c r="BH412" s="231">
        <f>IF(N412="sníž. přenesená",J412,0)</f>
        <v>0</v>
      </c>
      <c r="BI412" s="231">
        <f>IF(N412="nulová",J412,0)</f>
        <v>0</v>
      </c>
      <c r="BJ412" s="18" t="s">
        <v>84</v>
      </c>
      <c r="BK412" s="231">
        <f>ROUND(I412*H412,2)</f>
        <v>0</v>
      </c>
      <c r="BL412" s="18" t="s">
        <v>176</v>
      </c>
      <c r="BM412" s="230" t="s">
        <v>3284</v>
      </c>
    </row>
    <row r="413" s="2" customFormat="1">
      <c r="A413" s="39"/>
      <c r="B413" s="40"/>
      <c r="C413" s="41"/>
      <c r="D413" s="232" t="s">
        <v>178</v>
      </c>
      <c r="E413" s="41"/>
      <c r="F413" s="233" t="s">
        <v>3283</v>
      </c>
      <c r="G413" s="41"/>
      <c r="H413" s="41"/>
      <c r="I413" s="234"/>
      <c r="J413" s="41"/>
      <c r="K413" s="41"/>
      <c r="L413" s="45"/>
      <c r="M413" s="235"/>
      <c r="N413" s="236"/>
      <c r="O413" s="92"/>
      <c r="P413" s="92"/>
      <c r="Q413" s="92"/>
      <c r="R413" s="92"/>
      <c r="S413" s="92"/>
      <c r="T413" s="93"/>
      <c r="U413" s="39"/>
      <c r="V413" s="39"/>
      <c r="W413" s="39"/>
      <c r="X413" s="39"/>
      <c r="Y413" s="39"/>
      <c r="Z413" s="39"/>
      <c r="AA413" s="39"/>
      <c r="AB413" s="39"/>
      <c r="AC413" s="39"/>
      <c r="AD413" s="39"/>
      <c r="AE413" s="39"/>
      <c r="AT413" s="18" t="s">
        <v>178</v>
      </c>
      <c r="AU413" s="18" t="s">
        <v>86</v>
      </c>
    </row>
    <row r="414" s="2" customFormat="1" ht="24.15" customHeight="1">
      <c r="A414" s="39"/>
      <c r="B414" s="40"/>
      <c r="C414" s="219" t="s">
        <v>970</v>
      </c>
      <c r="D414" s="219" t="s">
        <v>171</v>
      </c>
      <c r="E414" s="220" t="s">
        <v>3285</v>
      </c>
      <c r="F414" s="221" t="s">
        <v>3286</v>
      </c>
      <c r="G414" s="222" t="s">
        <v>2411</v>
      </c>
      <c r="H414" s="223">
        <v>12</v>
      </c>
      <c r="I414" s="224"/>
      <c r="J414" s="225">
        <f>ROUND(I414*H414,2)</f>
        <v>0</v>
      </c>
      <c r="K414" s="221" t="s">
        <v>1</v>
      </c>
      <c r="L414" s="45"/>
      <c r="M414" s="226" t="s">
        <v>1</v>
      </c>
      <c r="N414" s="227" t="s">
        <v>41</v>
      </c>
      <c r="O414" s="92"/>
      <c r="P414" s="228">
        <f>O414*H414</f>
        <v>0</v>
      </c>
      <c r="Q414" s="228">
        <v>0</v>
      </c>
      <c r="R414" s="228">
        <f>Q414*H414</f>
        <v>0</v>
      </c>
      <c r="S414" s="228">
        <v>0</v>
      </c>
      <c r="T414" s="229">
        <f>S414*H414</f>
        <v>0</v>
      </c>
      <c r="U414" s="39"/>
      <c r="V414" s="39"/>
      <c r="W414" s="39"/>
      <c r="X414" s="39"/>
      <c r="Y414" s="39"/>
      <c r="Z414" s="39"/>
      <c r="AA414" s="39"/>
      <c r="AB414" s="39"/>
      <c r="AC414" s="39"/>
      <c r="AD414" s="39"/>
      <c r="AE414" s="39"/>
      <c r="AR414" s="230" t="s">
        <v>176</v>
      </c>
      <c r="AT414" s="230" t="s">
        <v>171</v>
      </c>
      <c r="AU414" s="230" t="s">
        <v>86</v>
      </c>
      <c r="AY414" s="18" t="s">
        <v>168</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176</v>
      </c>
      <c r="BM414" s="230" t="s">
        <v>3287</v>
      </c>
    </row>
    <row r="415" s="2" customFormat="1">
      <c r="A415" s="39"/>
      <c r="B415" s="40"/>
      <c r="C415" s="41"/>
      <c r="D415" s="232" t="s">
        <v>178</v>
      </c>
      <c r="E415" s="41"/>
      <c r="F415" s="233" t="s">
        <v>3286</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178</v>
      </c>
      <c r="AU415" s="18" t="s">
        <v>86</v>
      </c>
    </row>
    <row r="416" s="12" customFormat="1" ht="22.8" customHeight="1">
      <c r="A416" s="12"/>
      <c r="B416" s="203"/>
      <c r="C416" s="204"/>
      <c r="D416" s="205" t="s">
        <v>75</v>
      </c>
      <c r="E416" s="217" t="s">
        <v>3288</v>
      </c>
      <c r="F416" s="217" t="s">
        <v>3289</v>
      </c>
      <c r="G416" s="204"/>
      <c r="H416" s="204"/>
      <c r="I416" s="207"/>
      <c r="J416" s="218">
        <f>BK416</f>
        <v>0</v>
      </c>
      <c r="K416" s="204"/>
      <c r="L416" s="209"/>
      <c r="M416" s="210"/>
      <c r="N416" s="211"/>
      <c r="O416" s="211"/>
      <c r="P416" s="212">
        <f>SUM(P417:P433)</f>
        <v>0</v>
      </c>
      <c r="Q416" s="211"/>
      <c r="R416" s="212">
        <f>SUM(R417:R433)</f>
        <v>0</v>
      </c>
      <c r="S416" s="211"/>
      <c r="T416" s="213">
        <f>SUM(T417:T433)</f>
        <v>0</v>
      </c>
      <c r="U416" s="12"/>
      <c r="V416" s="12"/>
      <c r="W416" s="12"/>
      <c r="X416" s="12"/>
      <c r="Y416" s="12"/>
      <c r="Z416" s="12"/>
      <c r="AA416" s="12"/>
      <c r="AB416" s="12"/>
      <c r="AC416" s="12"/>
      <c r="AD416" s="12"/>
      <c r="AE416" s="12"/>
      <c r="AR416" s="214" t="s">
        <v>84</v>
      </c>
      <c r="AT416" s="215" t="s">
        <v>75</v>
      </c>
      <c r="AU416" s="215" t="s">
        <v>84</v>
      </c>
      <c r="AY416" s="214" t="s">
        <v>168</v>
      </c>
      <c r="BK416" s="216">
        <f>SUM(BK417:BK433)</f>
        <v>0</v>
      </c>
    </row>
    <row r="417" s="2" customFormat="1" ht="24.15" customHeight="1">
      <c r="A417" s="39"/>
      <c r="B417" s="40"/>
      <c r="C417" s="219" t="s">
        <v>975</v>
      </c>
      <c r="D417" s="219" t="s">
        <v>171</v>
      </c>
      <c r="E417" s="220" t="s">
        <v>3290</v>
      </c>
      <c r="F417" s="221" t="s">
        <v>3291</v>
      </c>
      <c r="G417" s="222" t="s">
        <v>2411</v>
      </c>
      <c r="H417" s="223">
        <v>3</v>
      </c>
      <c r="I417" s="224"/>
      <c r="J417" s="225">
        <f>ROUND(I417*H417,2)</f>
        <v>0</v>
      </c>
      <c r="K417" s="221" t="s">
        <v>1</v>
      </c>
      <c r="L417" s="45"/>
      <c r="M417" s="226" t="s">
        <v>1</v>
      </c>
      <c r="N417" s="227" t="s">
        <v>41</v>
      </c>
      <c r="O417" s="92"/>
      <c r="P417" s="228">
        <f>O417*H417</f>
        <v>0</v>
      </c>
      <c r="Q417" s="228">
        <v>0</v>
      </c>
      <c r="R417" s="228">
        <f>Q417*H417</f>
        <v>0</v>
      </c>
      <c r="S417" s="228">
        <v>0</v>
      </c>
      <c r="T417" s="229">
        <f>S417*H417</f>
        <v>0</v>
      </c>
      <c r="U417" s="39"/>
      <c r="V417" s="39"/>
      <c r="W417" s="39"/>
      <c r="X417" s="39"/>
      <c r="Y417" s="39"/>
      <c r="Z417" s="39"/>
      <c r="AA417" s="39"/>
      <c r="AB417" s="39"/>
      <c r="AC417" s="39"/>
      <c r="AD417" s="39"/>
      <c r="AE417" s="39"/>
      <c r="AR417" s="230" t="s">
        <v>176</v>
      </c>
      <c r="AT417" s="230" t="s">
        <v>171</v>
      </c>
      <c r="AU417" s="230" t="s">
        <v>86</v>
      </c>
      <c r="AY417" s="18" t="s">
        <v>168</v>
      </c>
      <c r="BE417" s="231">
        <f>IF(N417="základní",J417,0)</f>
        <v>0</v>
      </c>
      <c r="BF417" s="231">
        <f>IF(N417="snížená",J417,0)</f>
        <v>0</v>
      </c>
      <c r="BG417" s="231">
        <f>IF(N417="zákl. přenesená",J417,0)</f>
        <v>0</v>
      </c>
      <c r="BH417" s="231">
        <f>IF(N417="sníž. přenesená",J417,0)</f>
        <v>0</v>
      </c>
      <c r="BI417" s="231">
        <f>IF(N417="nulová",J417,0)</f>
        <v>0</v>
      </c>
      <c r="BJ417" s="18" t="s">
        <v>84</v>
      </c>
      <c r="BK417" s="231">
        <f>ROUND(I417*H417,2)</f>
        <v>0</v>
      </c>
      <c r="BL417" s="18" t="s">
        <v>176</v>
      </c>
      <c r="BM417" s="230" t="s">
        <v>3292</v>
      </c>
    </row>
    <row r="418" s="2" customFormat="1">
      <c r="A418" s="39"/>
      <c r="B418" s="40"/>
      <c r="C418" s="41"/>
      <c r="D418" s="232" t="s">
        <v>178</v>
      </c>
      <c r="E418" s="41"/>
      <c r="F418" s="233" t="s">
        <v>3291</v>
      </c>
      <c r="G418" s="41"/>
      <c r="H418" s="41"/>
      <c r="I418" s="234"/>
      <c r="J418" s="41"/>
      <c r="K418" s="41"/>
      <c r="L418" s="45"/>
      <c r="M418" s="235"/>
      <c r="N418" s="236"/>
      <c r="O418" s="92"/>
      <c r="P418" s="92"/>
      <c r="Q418" s="92"/>
      <c r="R418" s="92"/>
      <c r="S418" s="92"/>
      <c r="T418" s="93"/>
      <c r="U418" s="39"/>
      <c r="V418" s="39"/>
      <c r="W418" s="39"/>
      <c r="X418" s="39"/>
      <c r="Y418" s="39"/>
      <c r="Z418" s="39"/>
      <c r="AA418" s="39"/>
      <c r="AB418" s="39"/>
      <c r="AC418" s="39"/>
      <c r="AD418" s="39"/>
      <c r="AE418" s="39"/>
      <c r="AT418" s="18" t="s">
        <v>178</v>
      </c>
      <c r="AU418" s="18" t="s">
        <v>86</v>
      </c>
    </row>
    <row r="419" s="2" customFormat="1" ht="16.5" customHeight="1">
      <c r="A419" s="39"/>
      <c r="B419" s="40"/>
      <c r="C419" s="219" t="s">
        <v>983</v>
      </c>
      <c r="D419" s="219" t="s">
        <v>171</v>
      </c>
      <c r="E419" s="220" t="s">
        <v>3293</v>
      </c>
      <c r="F419" s="221" t="s">
        <v>3294</v>
      </c>
      <c r="G419" s="222" t="s">
        <v>2411</v>
      </c>
      <c r="H419" s="223">
        <v>50</v>
      </c>
      <c r="I419" s="224"/>
      <c r="J419" s="225">
        <f>ROUND(I419*H419,2)</f>
        <v>0</v>
      </c>
      <c r="K419" s="221" t="s">
        <v>1</v>
      </c>
      <c r="L419" s="45"/>
      <c r="M419" s="226" t="s">
        <v>1</v>
      </c>
      <c r="N419" s="227" t="s">
        <v>41</v>
      </c>
      <c r="O419" s="92"/>
      <c r="P419" s="228">
        <f>O419*H419</f>
        <v>0</v>
      </c>
      <c r="Q419" s="228">
        <v>0</v>
      </c>
      <c r="R419" s="228">
        <f>Q419*H419</f>
        <v>0</v>
      </c>
      <c r="S419" s="228">
        <v>0</v>
      </c>
      <c r="T419" s="229">
        <f>S419*H419</f>
        <v>0</v>
      </c>
      <c r="U419" s="39"/>
      <c r="V419" s="39"/>
      <c r="W419" s="39"/>
      <c r="X419" s="39"/>
      <c r="Y419" s="39"/>
      <c r="Z419" s="39"/>
      <c r="AA419" s="39"/>
      <c r="AB419" s="39"/>
      <c r="AC419" s="39"/>
      <c r="AD419" s="39"/>
      <c r="AE419" s="39"/>
      <c r="AR419" s="230" t="s">
        <v>176</v>
      </c>
      <c r="AT419" s="230" t="s">
        <v>171</v>
      </c>
      <c r="AU419" s="230" t="s">
        <v>86</v>
      </c>
      <c r="AY419" s="18" t="s">
        <v>168</v>
      </c>
      <c r="BE419" s="231">
        <f>IF(N419="základní",J419,0)</f>
        <v>0</v>
      </c>
      <c r="BF419" s="231">
        <f>IF(N419="snížená",J419,0)</f>
        <v>0</v>
      </c>
      <c r="BG419" s="231">
        <f>IF(N419="zákl. přenesená",J419,0)</f>
        <v>0</v>
      </c>
      <c r="BH419" s="231">
        <f>IF(N419="sníž. přenesená",J419,0)</f>
        <v>0</v>
      </c>
      <c r="BI419" s="231">
        <f>IF(N419="nulová",J419,0)</f>
        <v>0</v>
      </c>
      <c r="BJ419" s="18" t="s">
        <v>84</v>
      </c>
      <c r="BK419" s="231">
        <f>ROUND(I419*H419,2)</f>
        <v>0</v>
      </c>
      <c r="BL419" s="18" t="s">
        <v>176</v>
      </c>
      <c r="BM419" s="230" t="s">
        <v>3295</v>
      </c>
    </row>
    <row r="420" s="2" customFormat="1">
      <c r="A420" s="39"/>
      <c r="B420" s="40"/>
      <c r="C420" s="41"/>
      <c r="D420" s="232" t="s">
        <v>178</v>
      </c>
      <c r="E420" s="41"/>
      <c r="F420" s="233" t="s">
        <v>3294</v>
      </c>
      <c r="G420" s="41"/>
      <c r="H420" s="41"/>
      <c r="I420" s="234"/>
      <c r="J420" s="41"/>
      <c r="K420" s="41"/>
      <c r="L420" s="45"/>
      <c r="M420" s="235"/>
      <c r="N420" s="236"/>
      <c r="O420" s="92"/>
      <c r="P420" s="92"/>
      <c r="Q420" s="92"/>
      <c r="R420" s="92"/>
      <c r="S420" s="92"/>
      <c r="T420" s="93"/>
      <c r="U420" s="39"/>
      <c r="V420" s="39"/>
      <c r="W420" s="39"/>
      <c r="X420" s="39"/>
      <c r="Y420" s="39"/>
      <c r="Z420" s="39"/>
      <c r="AA420" s="39"/>
      <c r="AB420" s="39"/>
      <c r="AC420" s="39"/>
      <c r="AD420" s="39"/>
      <c r="AE420" s="39"/>
      <c r="AT420" s="18" t="s">
        <v>178</v>
      </c>
      <c r="AU420" s="18" t="s">
        <v>86</v>
      </c>
    </row>
    <row r="421" s="2" customFormat="1" ht="16.5" customHeight="1">
      <c r="A421" s="39"/>
      <c r="B421" s="40"/>
      <c r="C421" s="219" t="s">
        <v>988</v>
      </c>
      <c r="D421" s="219" t="s">
        <v>171</v>
      </c>
      <c r="E421" s="220" t="s">
        <v>3296</v>
      </c>
      <c r="F421" s="221" t="s">
        <v>3297</v>
      </c>
      <c r="G421" s="222" t="s">
        <v>2411</v>
      </c>
      <c r="H421" s="223">
        <v>200</v>
      </c>
      <c r="I421" s="224"/>
      <c r="J421" s="225">
        <f>ROUND(I421*H421,2)</f>
        <v>0</v>
      </c>
      <c r="K421" s="221" t="s">
        <v>1</v>
      </c>
      <c r="L421" s="45"/>
      <c r="M421" s="226" t="s">
        <v>1</v>
      </c>
      <c r="N421" s="227" t="s">
        <v>41</v>
      </c>
      <c r="O421" s="92"/>
      <c r="P421" s="228">
        <f>O421*H421</f>
        <v>0</v>
      </c>
      <c r="Q421" s="228">
        <v>0</v>
      </c>
      <c r="R421" s="228">
        <f>Q421*H421</f>
        <v>0</v>
      </c>
      <c r="S421" s="228">
        <v>0</v>
      </c>
      <c r="T421" s="229">
        <f>S421*H421</f>
        <v>0</v>
      </c>
      <c r="U421" s="39"/>
      <c r="V421" s="39"/>
      <c r="W421" s="39"/>
      <c r="X421" s="39"/>
      <c r="Y421" s="39"/>
      <c r="Z421" s="39"/>
      <c r="AA421" s="39"/>
      <c r="AB421" s="39"/>
      <c r="AC421" s="39"/>
      <c r="AD421" s="39"/>
      <c r="AE421" s="39"/>
      <c r="AR421" s="230" t="s">
        <v>176</v>
      </c>
      <c r="AT421" s="230" t="s">
        <v>171</v>
      </c>
      <c r="AU421" s="230" t="s">
        <v>86</v>
      </c>
      <c r="AY421" s="18" t="s">
        <v>168</v>
      </c>
      <c r="BE421" s="231">
        <f>IF(N421="základní",J421,0)</f>
        <v>0</v>
      </c>
      <c r="BF421" s="231">
        <f>IF(N421="snížená",J421,0)</f>
        <v>0</v>
      </c>
      <c r="BG421" s="231">
        <f>IF(N421="zákl. přenesená",J421,0)</f>
        <v>0</v>
      </c>
      <c r="BH421" s="231">
        <f>IF(N421="sníž. přenesená",J421,0)</f>
        <v>0</v>
      </c>
      <c r="BI421" s="231">
        <f>IF(N421="nulová",J421,0)</f>
        <v>0</v>
      </c>
      <c r="BJ421" s="18" t="s">
        <v>84</v>
      </c>
      <c r="BK421" s="231">
        <f>ROUND(I421*H421,2)</f>
        <v>0</v>
      </c>
      <c r="BL421" s="18" t="s">
        <v>176</v>
      </c>
      <c r="BM421" s="230" t="s">
        <v>3298</v>
      </c>
    </row>
    <row r="422" s="2" customFormat="1">
      <c r="A422" s="39"/>
      <c r="B422" s="40"/>
      <c r="C422" s="41"/>
      <c r="D422" s="232" t="s">
        <v>178</v>
      </c>
      <c r="E422" s="41"/>
      <c r="F422" s="233" t="s">
        <v>3297</v>
      </c>
      <c r="G422" s="41"/>
      <c r="H422" s="41"/>
      <c r="I422" s="234"/>
      <c r="J422" s="41"/>
      <c r="K422" s="41"/>
      <c r="L422" s="45"/>
      <c r="M422" s="235"/>
      <c r="N422" s="236"/>
      <c r="O422" s="92"/>
      <c r="P422" s="92"/>
      <c r="Q422" s="92"/>
      <c r="R422" s="92"/>
      <c r="S422" s="92"/>
      <c r="T422" s="93"/>
      <c r="U422" s="39"/>
      <c r="V422" s="39"/>
      <c r="W422" s="39"/>
      <c r="X422" s="39"/>
      <c r="Y422" s="39"/>
      <c r="Z422" s="39"/>
      <c r="AA422" s="39"/>
      <c r="AB422" s="39"/>
      <c r="AC422" s="39"/>
      <c r="AD422" s="39"/>
      <c r="AE422" s="39"/>
      <c r="AT422" s="18" t="s">
        <v>178</v>
      </c>
      <c r="AU422" s="18" t="s">
        <v>86</v>
      </c>
    </row>
    <row r="423" s="2" customFormat="1" ht="24.15" customHeight="1">
      <c r="A423" s="39"/>
      <c r="B423" s="40"/>
      <c r="C423" s="219" t="s">
        <v>992</v>
      </c>
      <c r="D423" s="219" t="s">
        <v>171</v>
      </c>
      <c r="E423" s="220" t="s">
        <v>3299</v>
      </c>
      <c r="F423" s="221" t="s">
        <v>3300</v>
      </c>
      <c r="G423" s="222" t="s">
        <v>2411</v>
      </c>
      <c r="H423" s="223">
        <v>6</v>
      </c>
      <c r="I423" s="224"/>
      <c r="J423" s="225">
        <f>ROUND(I423*H423,2)</f>
        <v>0</v>
      </c>
      <c r="K423" s="221" t="s">
        <v>1</v>
      </c>
      <c r="L423" s="45"/>
      <c r="M423" s="226" t="s">
        <v>1</v>
      </c>
      <c r="N423" s="227" t="s">
        <v>41</v>
      </c>
      <c r="O423" s="92"/>
      <c r="P423" s="228">
        <f>O423*H423</f>
        <v>0</v>
      </c>
      <c r="Q423" s="228">
        <v>0</v>
      </c>
      <c r="R423" s="228">
        <f>Q423*H423</f>
        <v>0</v>
      </c>
      <c r="S423" s="228">
        <v>0</v>
      </c>
      <c r="T423" s="229">
        <f>S423*H423</f>
        <v>0</v>
      </c>
      <c r="U423" s="39"/>
      <c r="V423" s="39"/>
      <c r="W423" s="39"/>
      <c r="X423" s="39"/>
      <c r="Y423" s="39"/>
      <c r="Z423" s="39"/>
      <c r="AA423" s="39"/>
      <c r="AB423" s="39"/>
      <c r="AC423" s="39"/>
      <c r="AD423" s="39"/>
      <c r="AE423" s="39"/>
      <c r="AR423" s="230" t="s">
        <v>176</v>
      </c>
      <c r="AT423" s="230" t="s">
        <v>171</v>
      </c>
      <c r="AU423" s="230" t="s">
        <v>86</v>
      </c>
      <c r="AY423" s="18" t="s">
        <v>168</v>
      </c>
      <c r="BE423" s="231">
        <f>IF(N423="základní",J423,0)</f>
        <v>0</v>
      </c>
      <c r="BF423" s="231">
        <f>IF(N423="snížená",J423,0)</f>
        <v>0</v>
      </c>
      <c r="BG423" s="231">
        <f>IF(N423="zákl. přenesená",J423,0)</f>
        <v>0</v>
      </c>
      <c r="BH423" s="231">
        <f>IF(N423="sníž. přenesená",J423,0)</f>
        <v>0</v>
      </c>
      <c r="BI423" s="231">
        <f>IF(N423="nulová",J423,0)</f>
        <v>0</v>
      </c>
      <c r="BJ423" s="18" t="s">
        <v>84</v>
      </c>
      <c r="BK423" s="231">
        <f>ROUND(I423*H423,2)</f>
        <v>0</v>
      </c>
      <c r="BL423" s="18" t="s">
        <v>176</v>
      </c>
      <c r="BM423" s="230" t="s">
        <v>3301</v>
      </c>
    </row>
    <row r="424" s="2" customFormat="1">
      <c r="A424" s="39"/>
      <c r="B424" s="40"/>
      <c r="C424" s="41"/>
      <c r="D424" s="232" t="s">
        <v>178</v>
      </c>
      <c r="E424" s="41"/>
      <c r="F424" s="233" t="s">
        <v>3300</v>
      </c>
      <c r="G424" s="41"/>
      <c r="H424" s="41"/>
      <c r="I424" s="234"/>
      <c r="J424" s="41"/>
      <c r="K424" s="41"/>
      <c r="L424" s="45"/>
      <c r="M424" s="235"/>
      <c r="N424" s="236"/>
      <c r="O424" s="92"/>
      <c r="P424" s="92"/>
      <c r="Q424" s="92"/>
      <c r="R424" s="92"/>
      <c r="S424" s="92"/>
      <c r="T424" s="93"/>
      <c r="U424" s="39"/>
      <c r="V424" s="39"/>
      <c r="W424" s="39"/>
      <c r="X424" s="39"/>
      <c r="Y424" s="39"/>
      <c r="Z424" s="39"/>
      <c r="AA424" s="39"/>
      <c r="AB424" s="39"/>
      <c r="AC424" s="39"/>
      <c r="AD424" s="39"/>
      <c r="AE424" s="39"/>
      <c r="AT424" s="18" t="s">
        <v>178</v>
      </c>
      <c r="AU424" s="18" t="s">
        <v>86</v>
      </c>
    </row>
    <row r="425" s="2" customFormat="1" ht="44.25" customHeight="1">
      <c r="A425" s="39"/>
      <c r="B425" s="40"/>
      <c r="C425" s="219" t="s">
        <v>998</v>
      </c>
      <c r="D425" s="219" t="s">
        <v>171</v>
      </c>
      <c r="E425" s="220" t="s">
        <v>3302</v>
      </c>
      <c r="F425" s="221" t="s">
        <v>3303</v>
      </c>
      <c r="G425" s="222" t="s">
        <v>2411</v>
      </c>
      <c r="H425" s="223">
        <v>6</v>
      </c>
      <c r="I425" s="224"/>
      <c r="J425" s="225">
        <f>ROUND(I425*H425,2)</f>
        <v>0</v>
      </c>
      <c r="K425" s="221" t="s">
        <v>1</v>
      </c>
      <c r="L425" s="45"/>
      <c r="M425" s="226" t="s">
        <v>1</v>
      </c>
      <c r="N425" s="227" t="s">
        <v>41</v>
      </c>
      <c r="O425" s="92"/>
      <c r="P425" s="228">
        <f>O425*H425</f>
        <v>0</v>
      </c>
      <c r="Q425" s="228">
        <v>0</v>
      </c>
      <c r="R425" s="228">
        <f>Q425*H425</f>
        <v>0</v>
      </c>
      <c r="S425" s="228">
        <v>0</v>
      </c>
      <c r="T425" s="229">
        <f>S425*H425</f>
        <v>0</v>
      </c>
      <c r="U425" s="39"/>
      <c r="V425" s="39"/>
      <c r="W425" s="39"/>
      <c r="X425" s="39"/>
      <c r="Y425" s="39"/>
      <c r="Z425" s="39"/>
      <c r="AA425" s="39"/>
      <c r="AB425" s="39"/>
      <c r="AC425" s="39"/>
      <c r="AD425" s="39"/>
      <c r="AE425" s="39"/>
      <c r="AR425" s="230" t="s">
        <v>176</v>
      </c>
      <c r="AT425" s="230" t="s">
        <v>171</v>
      </c>
      <c r="AU425" s="230" t="s">
        <v>86</v>
      </c>
      <c r="AY425" s="18" t="s">
        <v>168</v>
      </c>
      <c r="BE425" s="231">
        <f>IF(N425="základní",J425,0)</f>
        <v>0</v>
      </c>
      <c r="BF425" s="231">
        <f>IF(N425="snížená",J425,0)</f>
        <v>0</v>
      </c>
      <c r="BG425" s="231">
        <f>IF(N425="zákl. přenesená",J425,0)</f>
        <v>0</v>
      </c>
      <c r="BH425" s="231">
        <f>IF(N425="sníž. přenesená",J425,0)</f>
        <v>0</v>
      </c>
      <c r="BI425" s="231">
        <f>IF(N425="nulová",J425,0)</f>
        <v>0</v>
      </c>
      <c r="BJ425" s="18" t="s">
        <v>84</v>
      </c>
      <c r="BK425" s="231">
        <f>ROUND(I425*H425,2)</f>
        <v>0</v>
      </c>
      <c r="BL425" s="18" t="s">
        <v>176</v>
      </c>
      <c r="BM425" s="230" t="s">
        <v>3304</v>
      </c>
    </row>
    <row r="426" s="2" customFormat="1">
      <c r="A426" s="39"/>
      <c r="B426" s="40"/>
      <c r="C426" s="41"/>
      <c r="D426" s="232" t="s">
        <v>178</v>
      </c>
      <c r="E426" s="41"/>
      <c r="F426" s="233" t="s">
        <v>3303</v>
      </c>
      <c r="G426" s="41"/>
      <c r="H426" s="41"/>
      <c r="I426" s="234"/>
      <c r="J426" s="41"/>
      <c r="K426" s="41"/>
      <c r="L426" s="45"/>
      <c r="M426" s="235"/>
      <c r="N426" s="236"/>
      <c r="O426" s="92"/>
      <c r="P426" s="92"/>
      <c r="Q426" s="92"/>
      <c r="R426" s="92"/>
      <c r="S426" s="92"/>
      <c r="T426" s="93"/>
      <c r="U426" s="39"/>
      <c r="V426" s="39"/>
      <c r="W426" s="39"/>
      <c r="X426" s="39"/>
      <c r="Y426" s="39"/>
      <c r="Z426" s="39"/>
      <c r="AA426" s="39"/>
      <c r="AB426" s="39"/>
      <c r="AC426" s="39"/>
      <c r="AD426" s="39"/>
      <c r="AE426" s="39"/>
      <c r="AT426" s="18" t="s">
        <v>178</v>
      </c>
      <c r="AU426" s="18" t="s">
        <v>86</v>
      </c>
    </row>
    <row r="427" s="2" customFormat="1" ht="21.75" customHeight="1">
      <c r="A427" s="39"/>
      <c r="B427" s="40"/>
      <c r="C427" s="219" t="s">
        <v>1002</v>
      </c>
      <c r="D427" s="219" t="s">
        <v>171</v>
      </c>
      <c r="E427" s="220" t="s">
        <v>3305</v>
      </c>
      <c r="F427" s="221" t="s">
        <v>3306</v>
      </c>
      <c r="G427" s="222" t="s">
        <v>2411</v>
      </c>
      <c r="H427" s="223">
        <v>2</v>
      </c>
      <c r="I427" s="224"/>
      <c r="J427" s="225">
        <f>ROUND(I427*H427,2)</f>
        <v>0</v>
      </c>
      <c r="K427" s="221" t="s">
        <v>1</v>
      </c>
      <c r="L427" s="45"/>
      <c r="M427" s="226" t="s">
        <v>1</v>
      </c>
      <c r="N427" s="227" t="s">
        <v>41</v>
      </c>
      <c r="O427" s="92"/>
      <c r="P427" s="228">
        <f>O427*H427</f>
        <v>0</v>
      </c>
      <c r="Q427" s="228">
        <v>0</v>
      </c>
      <c r="R427" s="228">
        <f>Q427*H427</f>
        <v>0</v>
      </c>
      <c r="S427" s="228">
        <v>0</v>
      </c>
      <c r="T427" s="229">
        <f>S427*H427</f>
        <v>0</v>
      </c>
      <c r="U427" s="39"/>
      <c r="V427" s="39"/>
      <c r="W427" s="39"/>
      <c r="X427" s="39"/>
      <c r="Y427" s="39"/>
      <c r="Z427" s="39"/>
      <c r="AA427" s="39"/>
      <c r="AB427" s="39"/>
      <c r="AC427" s="39"/>
      <c r="AD427" s="39"/>
      <c r="AE427" s="39"/>
      <c r="AR427" s="230" t="s">
        <v>176</v>
      </c>
      <c r="AT427" s="230" t="s">
        <v>171</v>
      </c>
      <c r="AU427" s="230" t="s">
        <v>86</v>
      </c>
      <c r="AY427" s="18" t="s">
        <v>168</v>
      </c>
      <c r="BE427" s="231">
        <f>IF(N427="základní",J427,0)</f>
        <v>0</v>
      </c>
      <c r="BF427" s="231">
        <f>IF(N427="snížená",J427,0)</f>
        <v>0</v>
      </c>
      <c r="BG427" s="231">
        <f>IF(N427="zákl. přenesená",J427,0)</f>
        <v>0</v>
      </c>
      <c r="BH427" s="231">
        <f>IF(N427="sníž. přenesená",J427,0)</f>
        <v>0</v>
      </c>
      <c r="BI427" s="231">
        <f>IF(N427="nulová",J427,0)</f>
        <v>0</v>
      </c>
      <c r="BJ427" s="18" t="s">
        <v>84</v>
      </c>
      <c r="BK427" s="231">
        <f>ROUND(I427*H427,2)</f>
        <v>0</v>
      </c>
      <c r="BL427" s="18" t="s">
        <v>176</v>
      </c>
      <c r="BM427" s="230" t="s">
        <v>3307</v>
      </c>
    </row>
    <row r="428" s="2" customFormat="1">
      <c r="A428" s="39"/>
      <c r="B428" s="40"/>
      <c r="C428" s="41"/>
      <c r="D428" s="232" t="s">
        <v>178</v>
      </c>
      <c r="E428" s="41"/>
      <c r="F428" s="233" t="s">
        <v>3306</v>
      </c>
      <c r="G428" s="41"/>
      <c r="H428" s="41"/>
      <c r="I428" s="234"/>
      <c r="J428" s="41"/>
      <c r="K428" s="41"/>
      <c r="L428" s="45"/>
      <c r="M428" s="235"/>
      <c r="N428" s="236"/>
      <c r="O428" s="92"/>
      <c r="P428" s="92"/>
      <c r="Q428" s="92"/>
      <c r="R428" s="92"/>
      <c r="S428" s="92"/>
      <c r="T428" s="93"/>
      <c r="U428" s="39"/>
      <c r="V428" s="39"/>
      <c r="W428" s="39"/>
      <c r="X428" s="39"/>
      <c r="Y428" s="39"/>
      <c r="Z428" s="39"/>
      <c r="AA428" s="39"/>
      <c r="AB428" s="39"/>
      <c r="AC428" s="39"/>
      <c r="AD428" s="39"/>
      <c r="AE428" s="39"/>
      <c r="AT428" s="18" t="s">
        <v>178</v>
      </c>
      <c r="AU428" s="18" t="s">
        <v>86</v>
      </c>
    </row>
    <row r="429" s="2" customFormat="1" ht="37.8" customHeight="1">
      <c r="A429" s="39"/>
      <c r="B429" s="40"/>
      <c r="C429" s="219" t="s">
        <v>1008</v>
      </c>
      <c r="D429" s="219" t="s">
        <v>171</v>
      </c>
      <c r="E429" s="220" t="s">
        <v>3308</v>
      </c>
      <c r="F429" s="221" t="s">
        <v>3309</v>
      </c>
      <c r="G429" s="222" t="s">
        <v>2411</v>
      </c>
      <c r="H429" s="223">
        <v>2</v>
      </c>
      <c r="I429" s="224"/>
      <c r="J429" s="225">
        <f>ROUND(I429*H429,2)</f>
        <v>0</v>
      </c>
      <c r="K429" s="221" t="s">
        <v>1</v>
      </c>
      <c r="L429" s="45"/>
      <c r="M429" s="226" t="s">
        <v>1</v>
      </c>
      <c r="N429" s="227" t="s">
        <v>41</v>
      </c>
      <c r="O429" s="92"/>
      <c r="P429" s="228">
        <f>O429*H429</f>
        <v>0</v>
      </c>
      <c r="Q429" s="228">
        <v>0</v>
      </c>
      <c r="R429" s="228">
        <f>Q429*H429</f>
        <v>0</v>
      </c>
      <c r="S429" s="228">
        <v>0</v>
      </c>
      <c r="T429" s="229">
        <f>S429*H429</f>
        <v>0</v>
      </c>
      <c r="U429" s="39"/>
      <c r="V429" s="39"/>
      <c r="W429" s="39"/>
      <c r="X429" s="39"/>
      <c r="Y429" s="39"/>
      <c r="Z429" s="39"/>
      <c r="AA429" s="39"/>
      <c r="AB429" s="39"/>
      <c r="AC429" s="39"/>
      <c r="AD429" s="39"/>
      <c r="AE429" s="39"/>
      <c r="AR429" s="230" t="s">
        <v>176</v>
      </c>
      <c r="AT429" s="230" t="s">
        <v>171</v>
      </c>
      <c r="AU429" s="230" t="s">
        <v>86</v>
      </c>
      <c r="AY429" s="18" t="s">
        <v>168</v>
      </c>
      <c r="BE429" s="231">
        <f>IF(N429="základní",J429,0)</f>
        <v>0</v>
      </c>
      <c r="BF429" s="231">
        <f>IF(N429="snížená",J429,0)</f>
        <v>0</v>
      </c>
      <c r="BG429" s="231">
        <f>IF(N429="zákl. přenesená",J429,0)</f>
        <v>0</v>
      </c>
      <c r="BH429" s="231">
        <f>IF(N429="sníž. přenesená",J429,0)</f>
        <v>0</v>
      </c>
      <c r="BI429" s="231">
        <f>IF(N429="nulová",J429,0)</f>
        <v>0</v>
      </c>
      <c r="BJ429" s="18" t="s">
        <v>84</v>
      </c>
      <c r="BK429" s="231">
        <f>ROUND(I429*H429,2)</f>
        <v>0</v>
      </c>
      <c r="BL429" s="18" t="s">
        <v>176</v>
      </c>
      <c r="BM429" s="230" t="s">
        <v>3310</v>
      </c>
    </row>
    <row r="430" s="2" customFormat="1">
      <c r="A430" s="39"/>
      <c r="B430" s="40"/>
      <c r="C430" s="41"/>
      <c r="D430" s="232" t="s">
        <v>178</v>
      </c>
      <c r="E430" s="41"/>
      <c r="F430" s="233" t="s">
        <v>3309</v>
      </c>
      <c r="G430" s="41"/>
      <c r="H430" s="41"/>
      <c r="I430" s="234"/>
      <c r="J430" s="41"/>
      <c r="K430" s="41"/>
      <c r="L430" s="45"/>
      <c r="M430" s="235"/>
      <c r="N430" s="236"/>
      <c r="O430" s="92"/>
      <c r="P430" s="92"/>
      <c r="Q430" s="92"/>
      <c r="R430" s="92"/>
      <c r="S430" s="92"/>
      <c r="T430" s="93"/>
      <c r="U430" s="39"/>
      <c r="V430" s="39"/>
      <c r="W430" s="39"/>
      <c r="X430" s="39"/>
      <c r="Y430" s="39"/>
      <c r="Z430" s="39"/>
      <c r="AA430" s="39"/>
      <c r="AB430" s="39"/>
      <c r="AC430" s="39"/>
      <c r="AD430" s="39"/>
      <c r="AE430" s="39"/>
      <c r="AT430" s="18" t="s">
        <v>178</v>
      </c>
      <c r="AU430" s="18" t="s">
        <v>86</v>
      </c>
    </row>
    <row r="431" s="2" customFormat="1" ht="16.5" customHeight="1">
      <c r="A431" s="39"/>
      <c r="B431" s="40"/>
      <c r="C431" s="219" t="s">
        <v>1014</v>
      </c>
      <c r="D431" s="219" t="s">
        <v>171</v>
      </c>
      <c r="E431" s="220" t="s">
        <v>3311</v>
      </c>
      <c r="F431" s="221" t="s">
        <v>3312</v>
      </c>
      <c r="G431" s="222" t="s">
        <v>2411</v>
      </c>
      <c r="H431" s="223">
        <v>10</v>
      </c>
      <c r="I431" s="224"/>
      <c r="J431" s="225">
        <f>ROUND(I431*H431,2)</f>
        <v>0</v>
      </c>
      <c r="K431" s="221" t="s">
        <v>1</v>
      </c>
      <c r="L431" s="45"/>
      <c r="M431" s="226" t="s">
        <v>1</v>
      </c>
      <c r="N431" s="227" t="s">
        <v>41</v>
      </c>
      <c r="O431" s="92"/>
      <c r="P431" s="228">
        <f>O431*H431</f>
        <v>0</v>
      </c>
      <c r="Q431" s="228">
        <v>0</v>
      </c>
      <c r="R431" s="228">
        <f>Q431*H431</f>
        <v>0</v>
      </c>
      <c r="S431" s="228">
        <v>0</v>
      </c>
      <c r="T431" s="229">
        <f>S431*H431</f>
        <v>0</v>
      </c>
      <c r="U431" s="39"/>
      <c r="V431" s="39"/>
      <c r="W431" s="39"/>
      <c r="X431" s="39"/>
      <c r="Y431" s="39"/>
      <c r="Z431" s="39"/>
      <c r="AA431" s="39"/>
      <c r="AB431" s="39"/>
      <c r="AC431" s="39"/>
      <c r="AD431" s="39"/>
      <c r="AE431" s="39"/>
      <c r="AR431" s="230" t="s">
        <v>176</v>
      </c>
      <c r="AT431" s="230" t="s">
        <v>171</v>
      </c>
      <c r="AU431" s="230" t="s">
        <v>86</v>
      </c>
      <c r="AY431" s="18" t="s">
        <v>168</v>
      </c>
      <c r="BE431" s="231">
        <f>IF(N431="základní",J431,0)</f>
        <v>0</v>
      </c>
      <c r="BF431" s="231">
        <f>IF(N431="snížená",J431,0)</f>
        <v>0</v>
      </c>
      <c r="BG431" s="231">
        <f>IF(N431="zákl. přenesená",J431,0)</f>
        <v>0</v>
      </c>
      <c r="BH431" s="231">
        <f>IF(N431="sníž. přenesená",J431,0)</f>
        <v>0</v>
      </c>
      <c r="BI431" s="231">
        <f>IF(N431="nulová",J431,0)</f>
        <v>0</v>
      </c>
      <c r="BJ431" s="18" t="s">
        <v>84</v>
      </c>
      <c r="BK431" s="231">
        <f>ROUND(I431*H431,2)</f>
        <v>0</v>
      </c>
      <c r="BL431" s="18" t="s">
        <v>176</v>
      </c>
      <c r="BM431" s="230" t="s">
        <v>3313</v>
      </c>
    </row>
    <row r="432" s="2" customFormat="1">
      <c r="A432" s="39"/>
      <c r="B432" s="40"/>
      <c r="C432" s="41"/>
      <c r="D432" s="232" t="s">
        <v>178</v>
      </c>
      <c r="E432" s="41"/>
      <c r="F432" s="233" t="s">
        <v>3312</v>
      </c>
      <c r="G432" s="41"/>
      <c r="H432" s="41"/>
      <c r="I432" s="234"/>
      <c r="J432" s="41"/>
      <c r="K432" s="41"/>
      <c r="L432" s="45"/>
      <c r="M432" s="235"/>
      <c r="N432" s="236"/>
      <c r="O432" s="92"/>
      <c r="P432" s="92"/>
      <c r="Q432" s="92"/>
      <c r="R432" s="92"/>
      <c r="S432" s="92"/>
      <c r="T432" s="93"/>
      <c r="U432" s="39"/>
      <c r="V432" s="39"/>
      <c r="W432" s="39"/>
      <c r="X432" s="39"/>
      <c r="Y432" s="39"/>
      <c r="Z432" s="39"/>
      <c r="AA432" s="39"/>
      <c r="AB432" s="39"/>
      <c r="AC432" s="39"/>
      <c r="AD432" s="39"/>
      <c r="AE432" s="39"/>
      <c r="AT432" s="18" t="s">
        <v>178</v>
      </c>
      <c r="AU432" s="18" t="s">
        <v>86</v>
      </c>
    </row>
    <row r="433" s="2" customFormat="1" ht="16.5" customHeight="1">
      <c r="A433" s="39"/>
      <c r="B433" s="40"/>
      <c r="C433" s="219" t="s">
        <v>1020</v>
      </c>
      <c r="D433" s="219" t="s">
        <v>171</v>
      </c>
      <c r="E433" s="220" t="s">
        <v>3314</v>
      </c>
      <c r="F433" s="221" t="s">
        <v>3315</v>
      </c>
      <c r="G433" s="222" t="s">
        <v>251</v>
      </c>
      <c r="H433" s="223">
        <v>1</v>
      </c>
      <c r="I433" s="224"/>
      <c r="J433" s="225">
        <f>ROUND(I433*H433,2)</f>
        <v>0</v>
      </c>
      <c r="K433" s="221" t="s">
        <v>1</v>
      </c>
      <c r="L433" s="45"/>
      <c r="M433" s="226" t="s">
        <v>1</v>
      </c>
      <c r="N433" s="227" t="s">
        <v>41</v>
      </c>
      <c r="O433" s="92"/>
      <c r="P433" s="228">
        <f>O433*H433</f>
        <v>0</v>
      </c>
      <c r="Q433" s="228">
        <v>0</v>
      </c>
      <c r="R433" s="228">
        <f>Q433*H433</f>
        <v>0</v>
      </c>
      <c r="S433" s="228">
        <v>0</v>
      </c>
      <c r="T433" s="229">
        <f>S433*H433</f>
        <v>0</v>
      </c>
      <c r="U433" s="39"/>
      <c r="V433" s="39"/>
      <c r="W433" s="39"/>
      <c r="X433" s="39"/>
      <c r="Y433" s="39"/>
      <c r="Z433" s="39"/>
      <c r="AA433" s="39"/>
      <c r="AB433" s="39"/>
      <c r="AC433" s="39"/>
      <c r="AD433" s="39"/>
      <c r="AE433" s="39"/>
      <c r="AR433" s="230" t="s">
        <v>176</v>
      </c>
      <c r="AT433" s="230" t="s">
        <v>171</v>
      </c>
      <c r="AU433" s="230" t="s">
        <v>86</v>
      </c>
      <c r="AY433" s="18" t="s">
        <v>168</v>
      </c>
      <c r="BE433" s="231">
        <f>IF(N433="základní",J433,0)</f>
        <v>0</v>
      </c>
      <c r="BF433" s="231">
        <f>IF(N433="snížená",J433,0)</f>
        <v>0</v>
      </c>
      <c r="BG433" s="231">
        <f>IF(N433="zákl. přenesená",J433,0)</f>
        <v>0</v>
      </c>
      <c r="BH433" s="231">
        <f>IF(N433="sníž. přenesená",J433,0)</f>
        <v>0</v>
      </c>
      <c r="BI433" s="231">
        <f>IF(N433="nulová",J433,0)</f>
        <v>0</v>
      </c>
      <c r="BJ433" s="18" t="s">
        <v>84</v>
      </c>
      <c r="BK433" s="231">
        <f>ROUND(I433*H433,2)</f>
        <v>0</v>
      </c>
      <c r="BL433" s="18" t="s">
        <v>176</v>
      </c>
      <c r="BM433" s="230" t="s">
        <v>3316</v>
      </c>
    </row>
    <row r="434" s="12" customFormat="1" ht="22.8" customHeight="1">
      <c r="A434" s="12"/>
      <c r="B434" s="203"/>
      <c r="C434" s="204"/>
      <c r="D434" s="205" t="s">
        <v>75</v>
      </c>
      <c r="E434" s="217" t="s">
        <v>3317</v>
      </c>
      <c r="F434" s="217" t="s">
        <v>3318</v>
      </c>
      <c r="G434" s="204"/>
      <c r="H434" s="204"/>
      <c r="I434" s="207"/>
      <c r="J434" s="218">
        <f>BK434</f>
        <v>0</v>
      </c>
      <c r="K434" s="204"/>
      <c r="L434" s="209"/>
      <c r="M434" s="210"/>
      <c r="N434" s="211"/>
      <c r="O434" s="211"/>
      <c r="P434" s="212">
        <f>SUM(P435:P460)</f>
        <v>0</v>
      </c>
      <c r="Q434" s="211"/>
      <c r="R434" s="212">
        <f>SUM(R435:R460)</f>
        <v>0</v>
      </c>
      <c r="S434" s="211"/>
      <c r="T434" s="213">
        <f>SUM(T435:T460)</f>
        <v>0</v>
      </c>
      <c r="U434" s="12"/>
      <c r="V434" s="12"/>
      <c r="W434" s="12"/>
      <c r="X434" s="12"/>
      <c r="Y434" s="12"/>
      <c r="Z434" s="12"/>
      <c r="AA434" s="12"/>
      <c r="AB434" s="12"/>
      <c r="AC434" s="12"/>
      <c r="AD434" s="12"/>
      <c r="AE434" s="12"/>
      <c r="AR434" s="214" t="s">
        <v>84</v>
      </c>
      <c r="AT434" s="215" t="s">
        <v>75</v>
      </c>
      <c r="AU434" s="215" t="s">
        <v>84</v>
      </c>
      <c r="AY434" s="214" t="s">
        <v>168</v>
      </c>
      <c r="BK434" s="216">
        <f>SUM(BK435:BK460)</f>
        <v>0</v>
      </c>
    </row>
    <row r="435" s="2" customFormat="1" ht="44.25" customHeight="1">
      <c r="A435" s="39"/>
      <c r="B435" s="40"/>
      <c r="C435" s="219" t="s">
        <v>1025</v>
      </c>
      <c r="D435" s="219" t="s">
        <v>171</v>
      </c>
      <c r="E435" s="220" t="s">
        <v>3319</v>
      </c>
      <c r="F435" s="221" t="s">
        <v>3320</v>
      </c>
      <c r="G435" s="222" t="s">
        <v>2411</v>
      </c>
      <c r="H435" s="223">
        <v>6</v>
      </c>
      <c r="I435" s="224"/>
      <c r="J435" s="225">
        <f>ROUND(I435*H435,2)</f>
        <v>0</v>
      </c>
      <c r="K435" s="221" t="s">
        <v>1</v>
      </c>
      <c r="L435" s="45"/>
      <c r="M435" s="226" t="s">
        <v>1</v>
      </c>
      <c r="N435" s="227" t="s">
        <v>41</v>
      </c>
      <c r="O435" s="92"/>
      <c r="P435" s="228">
        <f>O435*H435</f>
        <v>0</v>
      </c>
      <c r="Q435" s="228">
        <v>0</v>
      </c>
      <c r="R435" s="228">
        <f>Q435*H435</f>
        <v>0</v>
      </c>
      <c r="S435" s="228">
        <v>0</v>
      </c>
      <c r="T435" s="229">
        <f>S435*H435</f>
        <v>0</v>
      </c>
      <c r="U435" s="39"/>
      <c r="V435" s="39"/>
      <c r="W435" s="39"/>
      <c r="X435" s="39"/>
      <c r="Y435" s="39"/>
      <c r="Z435" s="39"/>
      <c r="AA435" s="39"/>
      <c r="AB435" s="39"/>
      <c r="AC435" s="39"/>
      <c r="AD435" s="39"/>
      <c r="AE435" s="39"/>
      <c r="AR435" s="230" t="s">
        <v>176</v>
      </c>
      <c r="AT435" s="230" t="s">
        <v>171</v>
      </c>
      <c r="AU435" s="230" t="s">
        <v>86</v>
      </c>
      <c r="AY435" s="18" t="s">
        <v>168</v>
      </c>
      <c r="BE435" s="231">
        <f>IF(N435="základní",J435,0)</f>
        <v>0</v>
      </c>
      <c r="BF435" s="231">
        <f>IF(N435="snížená",J435,0)</f>
        <v>0</v>
      </c>
      <c r="BG435" s="231">
        <f>IF(N435="zákl. přenesená",J435,0)</f>
        <v>0</v>
      </c>
      <c r="BH435" s="231">
        <f>IF(N435="sníž. přenesená",J435,0)</f>
        <v>0</v>
      </c>
      <c r="BI435" s="231">
        <f>IF(N435="nulová",J435,0)</f>
        <v>0</v>
      </c>
      <c r="BJ435" s="18" t="s">
        <v>84</v>
      </c>
      <c r="BK435" s="231">
        <f>ROUND(I435*H435,2)</f>
        <v>0</v>
      </c>
      <c r="BL435" s="18" t="s">
        <v>176</v>
      </c>
      <c r="BM435" s="230" t="s">
        <v>3321</v>
      </c>
    </row>
    <row r="436" s="2" customFormat="1">
      <c r="A436" s="39"/>
      <c r="B436" s="40"/>
      <c r="C436" s="41"/>
      <c r="D436" s="232" t="s">
        <v>178</v>
      </c>
      <c r="E436" s="41"/>
      <c r="F436" s="233" t="s">
        <v>3320</v>
      </c>
      <c r="G436" s="41"/>
      <c r="H436" s="41"/>
      <c r="I436" s="234"/>
      <c r="J436" s="41"/>
      <c r="K436" s="41"/>
      <c r="L436" s="45"/>
      <c r="M436" s="235"/>
      <c r="N436" s="236"/>
      <c r="O436" s="92"/>
      <c r="P436" s="92"/>
      <c r="Q436" s="92"/>
      <c r="R436" s="92"/>
      <c r="S436" s="92"/>
      <c r="T436" s="93"/>
      <c r="U436" s="39"/>
      <c r="V436" s="39"/>
      <c r="W436" s="39"/>
      <c r="X436" s="39"/>
      <c r="Y436" s="39"/>
      <c r="Z436" s="39"/>
      <c r="AA436" s="39"/>
      <c r="AB436" s="39"/>
      <c r="AC436" s="39"/>
      <c r="AD436" s="39"/>
      <c r="AE436" s="39"/>
      <c r="AT436" s="18" t="s">
        <v>178</v>
      </c>
      <c r="AU436" s="18" t="s">
        <v>86</v>
      </c>
    </row>
    <row r="437" s="2" customFormat="1" ht="33" customHeight="1">
      <c r="A437" s="39"/>
      <c r="B437" s="40"/>
      <c r="C437" s="219" t="s">
        <v>1031</v>
      </c>
      <c r="D437" s="219" t="s">
        <v>171</v>
      </c>
      <c r="E437" s="220" t="s">
        <v>3322</v>
      </c>
      <c r="F437" s="221" t="s">
        <v>3323</v>
      </c>
      <c r="G437" s="222" t="s">
        <v>213</v>
      </c>
      <c r="H437" s="223">
        <v>108</v>
      </c>
      <c r="I437" s="224"/>
      <c r="J437" s="225">
        <f>ROUND(I437*H437,2)</f>
        <v>0</v>
      </c>
      <c r="K437" s="221" t="s">
        <v>1</v>
      </c>
      <c r="L437" s="45"/>
      <c r="M437" s="226" t="s">
        <v>1</v>
      </c>
      <c r="N437" s="227" t="s">
        <v>41</v>
      </c>
      <c r="O437" s="92"/>
      <c r="P437" s="228">
        <f>O437*H437</f>
        <v>0</v>
      </c>
      <c r="Q437" s="228">
        <v>0</v>
      </c>
      <c r="R437" s="228">
        <f>Q437*H437</f>
        <v>0</v>
      </c>
      <c r="S437" s="228">
        <v>0</v>
      </c>
      <c r="T437" s="229">
        <f>S437*H437</f>
        <v>0</v>
      </c>
      <c r="U437" s="39"/>
      <c r="V437" s="39"/>
      <c r="W437" s="39"/>
      <c r="X437" s="39"/>
      <c r="Y437" s="39"/>
      <c r="Z437" s="39"/>
      <c r="AA437" s="39"/>
      <c r="AB437" s="39"/>
      <c r="AC437" s="39"/>
      <c r="AD437" s="39"/>
      <c r="AE437" s="39"/>
      <c r="AR437" s="230" t="s">
        <v>176</v>
      </c>
      <c r="AT437" s="230" t="s">
        <v>171</v>
      </c>
      <c r="AU437" s="230" t="s">
        <v>86</v>
      </c>
      <c r="AY437" s="18" t="s">
        <v>168</v>
      </c>
      <c r="BE437" s="231">
        <f>IF(N437="základní",J437,0)</f>
        <v>0</v>
      </c>
      <c r="BF437" s="231">
        <f>IF(N437="snížená",J437,0)</f>
        <v>0</v>
      </c>
      <c r="BG437" s="231">
        <f>IF(N437="zákl. přenesená",J437,0)</f>
        <v>0</v>
      </c>
      <c r="BH437" s="231">
        <f>IF(N437="sníž. přenesená",J437,0)</f>
        <v>0</v>
      </c>
      <c r="BI437" s="231">
        <f>IF(N437="nulová",J437,0)</f>
        <v>0</v>
      </c>
      <c r="BJ437" s="18" t="s">
        <v>84</v>
      </c>
      <c r="BK437" s="231">
        <f>ROUND(I437*H437,2)</f>
        <v>0</v>
      </c>
      <c r="BL437" s="18" t="s">
        <v>176</v>
      </c>
      <c r="BM437" s="230" t="s">
        <v>3324</v>
      </c>
    </row>
    <row r="438" s="2" customFormat="1">
      <c r="A438" s="39"/>
      <c r="B438" s="40"/>
      <c r="C438" s="41"/>
      <c r="D438" s="232" t="s">
        <v>178</v>
      </c>
      <c r="E438" s="41"/>
      <c r="F438" s="233" t="s">
        <v>3323</v>
      </c>
      <c r="G438" s="41"/>
      <c r="H438" s="41"/>
      <c r="I438" s="234"/>
      <c r="J438" s="41"/>
      <c r="K438" s="41"/>
      <c r="L438" s="45"/>
      <c r="M438" s="235"/>
      <c r="N438" s="236"/>
      <c r="O438" s="92"/>
      <c r="P438" s="92"/>
      <c r="Q438" s="92"/>
      <c r="R438" s="92"/>
      <c r="S438" s="92"/>
      <c r="T438" s="93"/>
      <c r="U438" s="39"/>
      <c r="V438" s="39"/>
      <c r="W438" s="39"/>
      <c r="X438" s="39"/>
      <c r="Y438" s="39"/>
      <c r="Z438" s="39"/>
      <c r="AA438" s="39"/>
      <c r="AB438" s="39"/>
      <c r="AC438" s="39"/>
      <c r="AD438" s="39"/>
      <c r="AE438" s="39"/>
      <c r="AT438" s="18" t="s">
        <v>178</v>
      </c>
      <c r="AU438" s="18" t="s">
        <v>86</v>
      </c>
    </row>
    <row r="439" s="2" customFormat="1" ht="16.5" customHeight="1">
      <c r="A439" s="39"/>
      <c r="B439" s="40"/>
      <c r="C439" s="219" t="s">
        <v>1037</v>
      </c>
      <c r="D439" s="219" t="s">
        <v>171</v>
      </c>
      <c r="E439" s="220" t="s">
        <v>3325</v>
      </c>
      <c r="F439" s="221" t="s">
        <v>3326</v>
      </c>
      <c r="G439" s="222" t="s">
        <v>213</v>
      </c>
      <c r="H439" s="223">
        <v>18</v>
      </c>
      <c r="I439" s="224"/>
      <c r="J439" s="225">
        <f>ROUND(I439*H439,2)</f>
        <v>0</v>
      </c>
      <c r="K439" s="221" t="s">
        <v>1</v>
      </c>
      <c r="L439" s="45"/>
      <c r="M439" s="226" t="s">
        <v>1</v>
      </c>
      <c r="N439" s="227" t="s">
        <v>41</v>
      </c>
      <c r="O439" s="92"/>
      <c r="P439" s="228">
        <f>O439*H439</f>
        <v>0</v>
      </c>
      <c r="Q439" s="228">
        <v>0</v>
      </c>
      <c r="R439" s="228">
        <f>Q439*H439</f>
        <v>0</v>
      </c>
      <c r="S439" s="228">
        <v>0</v>
      </c>
      <c r="T439" s="229">
        <f>S439*H439</f>
        <v>0</v>
      </c>
      <c r="U439" s="39"/>
      <c r="V439" s="39"/>
      <c r="W439" s="39"/>
      <c r="X439" s="39"/>
      <c r="Y439" s="39"/>
      <c r="Z439" s="39"/>
      <c r="AA439" s="39"/>
      <c r="AB439" s="39"/>
      <c r="AC439" s="39"/>
      <c r="AD439" s="39"/>
      <c r="AE439" s="39"/>
      <c r="AR439" s="230" t="s">
        <v>176</v>
      </c>
      <c r="AT439" s="230" t="s">
        <v>171</v>
      </c>
      <c r="AU439" s="230" t="s">
        <v>86</v>
      </c>
      <c r="AY439" s="18" t="s">
        <v>168</v>
      </c>
      <c r="BE439" s="231">
        <f>IF(N439="základní",J439,0)</f>
        <v>0</v>
      </c>
      <c r="BF439" s="231">
        <f>IF(N439="snížená",J439,0)</f>
        <v>0</v>
      </c>
      <c r="BG439" s="231">
        <f>IF(N439="zákl. přenesená",J439,0)</f>
        <v>0</v>
      </c>
      <c r="BH439" s="231">
        <f>IF(N439="sníž. přenesená",J439,0)</f>
        <v>0</v>
      </c>
      <c r="BI439" s="231">
        <f>IF(N439="nulová",J439,0)</f>
        <v>0</v>
      </c>
      <c r="BJ439" s="18" t="s">
        <v>84</v>
      </c>
      <c r="BK439" s="231">
        <f>ROUND(I439*H439,2)</f>
        <v>0</v>
      </c>
      <c r="BL439" s="18" t="s">
        <v>176</v>
      </c>
      <c r="BM439" s="230" t="s">
        <v>3327</v>
      </c>
    </row>
    <row r="440" s="2" customFormat="1">
      <c r="A440" s="39"/>
      <c r="B440" s="40"/>
      <c r="C440" s="41"/>
      <c r="D440" s="232" t="s">
        <v>178</v>
      </c>
      <c r="E440" s="41"/>
      <c r="F440" s="233" t="s">
        <v>3326</v>
      </c>
      <c r="G440" s="41"/>
      <c r="H440" s="41"/>
      <c r="I440" s="234"/>
      <c r="J440" s="41"/>
      <c r="K440" s="41"/>
      <c r="L440" s="45"/>
      <c r="M440" s="235"/>
      <c r="N440" s="236"/>
      <c r="O440" s="92"/>
      <c r="P440" s="92"/>
      <c r="Q440" s="92"/>
      <c r="R440" s="92"/>
      <c r="S440" s="92"/>
      <c r="T440" s="93"/>
      <c r="U440" s="39"/>
      <c r="V440" s="39"/>
      <c r="W440" s="39"/>
      <c r="X440" s="39"/>
      <c r="Y440" s="39"/>
      <c r="Z440" s="39"/>
      <c r="AA440" s="39"/>
      <c r="AB440" s="39"/>
      <c r="AC440" s="39"/>
      <c r="AD440" s="39"/>
      <c r="AE440" s="39"/>
      <c r="AT440" s="18" t="s">
        <v>178</v>
      </c>
      <c r="AU440" s="18" t="s">
        <v>86</v>
      </c>
    </row>
    <row r="441" s="2" customFormat="1" ht="16.5" customHeight="1">
      <c r="A441" s="39"/>
      <c r="B441" s="40"/>
      <c r="C441" s="219" t="s">
        <v>1042</v>
      </c>
      <c r="D441" s="219" t="s">
        <v>171</v>
      </c>
      <c r="E441" s="220" t="s">
        <v>3328</v>
      </c>
      <c r="F441" s="221" t="s">
        <v>3329</v>
      </c>
      <c r="G441" s="222" t="s">
        <v>2411</v>
      </c>
      <c r="H441" s="223">
        <v>90</v>
      </c>
      <c r="I441" s="224"/>
      <c r="J441" s="225">
        <f>ROUND(I441*H441,2)</f>
        <v>0</v>
      </c>
      <c r="K441" s="221" t="s">
        <v>1</v>
      </c>
      <c r="L441" s="45"/>
      <c r="M441" s="226" t="s">
        <v>1</v>
      </c>
      <c r="N441" s="227" t="s">
        <v>41</v>
      </c>
      <c r="O441" s="92"/>
      <c r="P441" s="228">
        <f>O441*H441</f>
        <v>0</v>
      </c>
      <c r="Q441" s="228">
        <v>0</v>
      </c>
      <c r="R441" s="228">
        <f>Q441*H441</f>
        <v>0</v>
      </c>
      <c r="S441" s="228">
        <v>0</v>
      </c>
      <c r="T441" s="229">
        <f>S441*H441</f>
        <v>0</v>
      </c>
      <c r="U441" s="39"/>
      <c r="V441" s="39"/>
      <c r="W441" s="39"/>
      <c r="X441" s="39"/>
      <c r="Y441" s="39"/>
      <c r="Z441" s="39"/>
      <c r="AA441" s="39"/>
      <c r="AB441" s="39"/>
      <c r="AC441" s="39"/>
      <c r="AD441" s="39"/>
      <c r="AE441" s="39"/>
      <c r="AR441" s="230" t="s">
        <v>176</v>
      </c>
      <c r="AT441" s="230" t="s">
        <v>171</v>
      </c>
      <c r="AU441" s="230" t="s">
        <v>86</v>
      </c>
      <c r="AY441" s="18" t="s">
        <v>168</v>
      </c>
      <c r="BE441" s="231">
        <f>IF(N441="základní",J441,0)</f>
        <v>0</v>
      </c>
      <c r="BF441" s="231">
        <f>IF(N441="snížená",J441,0)</f>
        <v>0</v>
      </c>
      <c r="BG441" s="231">
        <f>IF(N441="zákl. přenesená",J441,0)</f>
        <v>0</v>
      </c>
      <c r="BH441" s="231">
        <f>IF(N441="sníž. přenesená",J441,0)</f>
        <v>0</v>
      </c>
      <c r="BI441" s="231">
        <f>IF(N441="nulová",J441,0)</f>
        <v>0</v>
      </c>
      <c r="BJ441" s="18" t="s">
        <v>84</v>
      </c>
      <c r="BK441" s="231">
        <f>ROUND(I441*H441,2)</f>
        <v>0</v>
      </c>
      <c r="BL441" s="18" t="s">
        <v>176</v>
      </c>
      <c r="BM441" s="230" t="s">
        <v>3330</v>
      </c>
    </row>
    <row r="442" s="2" customFormat="1">
      <c r="A442" s="39"/>
      <c r="B442" s="40"/>
      <c r="C442" s="41"/>
      <c r="D442" s="232" t="s">
        <v>178</v>
      </c>
      <c r="E442" s="41"/>
      <c r="F442" s="233" t="s">
        <v>3329</v>
      </c>
      <c r="G442" s="41"/>
      <c r="H442" s="41"/>
      <c r="I442" s="234"/>
      <c r="J442" s="41"/>
      <c r="K442" s="41"/>
      <c r="L442" s="45"/>
      <c r="M442" s="235"/>
      <c r="N442" s="236"/>
      <c r="O442" s="92"/>
      <c r="P442" s="92"/>
      <c r="Q442" s="92"/>
      <c r="R442" s="92"/>
      <c r="S442" s="92"/>
      <c r="T442" s="93"/>
      <c r="U442" s="39"/>
      <c r="V442" s="39"/>
      <c r="W442" s="39"/>
      <c r="X442" s="39"/>
      <c r="Y442" s="39"/>
      <c r="Z442" s="39"/>
      <c r="AA442" s="39"/>
      <c r="AB442" s="39"/>
      <c r="AC442" s="39"/>
      <c r="AD442" s="39"/>
      <c r="AE442" s="39"/>
      <c r="AT442" s="18" t="s">
        <v>178</v>
      </c>
      <c r="AU442" s="18" t="s">
        <v>86</v>
      </c>
    </row>
    <row r="443" s="2" customFormat="1" ht="24.15" customHeight="1">
      <c r="A443" s="39"/>
      <c r="B443" s="40"/>
      <c r="C443" s="219" t="s">
        <v>1046</v>
      </c>
      <c r="D443" s="219" t="s">
        <v>171</v>
      </c>
      <c r="E443" s="220" t="s">
        <v>3331</v>
      </c>
      <c r="F443" s="221" t="s">
        <v>3332</v>
      </c>
      <c r="G443" s="222" t="s">
        <v>2411</v>
      </c>
      <c r="H443" s="223">
        <v>8</v>
      </c>
      <c r="I443" s="224"/>
      <c r="J443" s="225">
        <f>ROUND(I443*H443,2)</f>
        <v>0</v>
      </c>
      <c r="K443" s="221" t="s">
        <v>1</v>
      </c>
      <c r="L443" s="45"/>
      <c r="M443" s="226" t="s">
        <v>1</v>
      </c>
      <c r="N443" s="227" t="s">
        <v>41</v>
      </c>
      <c r="O443" s="92"/>
      <c r="P443" s="228">
        <f>O443*H443</f>
        <v>0</v>
      </c>
      <c r="Q443" s="228">
        <v>0</v>
      </c>
      <c r="R443" s="228">
        <f>Q443*H443</f>
        <v>0</v>
      </c>
      <c r="S443" s="228">
        <v>0</v>
      </c>
      <c r="T443" s="229">
        <f>S443*H443</f>
        <v>0</v>
      </c>
      <c r="U443" s="39"/>
      <c r="V443" s="39"/>
      <c r="W443" s="39"/>
      <c r="X443" s="39"/>
      <c r="Y443" s="39"/>
      <c r="Z443" s="39"/>
      <c r="AA443" s="39"/>
      <c r="AB443" s="39"/>
      <c r="AC443" s="39"/>
      <c r="AD443" s="39"/>
      <c r="AE443" s="39"/>
      <c r="AR443" s="230" t="s">
        <v>176</v>
      </c>
      <c r="AT443" s="230" t="s">
        <v>171</v>
      </c>
      <c r="AU443" s="230" t="s">
        <v>86</v>
      </c>
      <c r="AY443" s="18" t="s">
        <v>168</v>
      </c>
      <c r="BE443" s="231">
        <f>IF(N443="základní",J443,0)</f>
        <v>0</v>
      </c>
      <c r="BF443" s="231">
        <f>IF(N443="snížená",J443,0)</f>
        <v>0</v>
      </c>
      <c r="BG443" s="231">
        <f>IF(N443="zákl. přenesená",J443,0)</f>
        <v>0</v>
      </c>
      <c r="BH443" s="231">
        <f>IF(N443="sníž. přenesená",J443,0)</f>
        <v>0</v>
      </c>
      <c r="BI443" s="231">
        <f>IF(N443="nulová",J443,0)</f>
        <v>0</v>
      </c>
      <c r="BJ443" s="18" t="s">
        <v>84</v>
      </c>
      <c r="BK443" s="231">
        <f>ROUND(I443*H443,2)</f>
        <v>0</v>
      </c>
      <c r="BL443" s="18" t="s">
        <v>176</v>
      </c>
      <c r="BM443" s="230" t="s">
        <v>3333</v>
      </c>
    </row>
    <row r="444" s="2" customFormat="1">
      <c r="A444" s="39"/>
      <c r="B444" s="40"/>
      <c r="C444" s="41"/>
      <c r="D444" s="232" t="s">
        <v>178</v>
      </c>
      <c r="E444" s="41"/>
      <c r="F444" s="233" t="s">
        <v>3332</v>
      </c>
      <c r="G444" s="41"/>
      <c r="H444" s="41"/>
      <c r="I444" s="234"/>
      <c r="J444" s="41"/>
      <c r="K444" s="41"/>
      <c r="L444" s="45"/>
      <c r="M444" s="235"/>
      <c r="N444" s="236"/>
      <c r="O444" s="92"/>
      <c r="P444" s="92"/>
      <c r="Q444" s="92"/>
      <c r="R444" s="92"/>
      <c r="S444" s="92"/>
      <c r="T444" s="93"/>
      <c r="U444" s="39"/>
      <c r="V444" s="39"/>
      <c r="W444" s="39"/>
      <c r="X444" s="39"/>
      <c r="Y444" s="39"/>
      <c r="Z444" s="39"/>
      <c r="AA444" s="39"/>
      <c r="AB444" s="39"/>
      <c r="AC444" s="39"/>
      <c r="AD444" s="39"/>
      <c r="AE444" s="39"/>
      <c r="AT444" s="18" t="s">
        <v>178</v>
      </c>
      <c r="AU444" s="18" t="s">
        <v>86</v>
      </c>
    </row>
    <row r="445" s="2" customFormat="1" ht="24.15" customHeight="1">
      <c r="A445" s="39"/>
      <c r="B445" s="40"/>
      <c r="C445" s="219" t="s">
        <v>1051</v>
      </c>
      <c r="D445" s="219" t="s">
        <v>171</v>
      </c>
      <c r="E445" s="220" t="s">
        <v>3334</v>
      </c>
      <c r="F445" s="221" t="s">
        <v>3335</v>
      </c>
      <c r="G445" s="222" t="s">
        <v>2411</v>
      </c>
      <c r="H445" s="223">
        <v>6</v>
      </c>
      <c r="I445" s="224"/>
      <c r="J445" s="225">
        <f>ROUND(I445*H445,2)</f>
        <v>0</v>
      </c>
      <c r="K445" s="221" t="s">
        <v>1</v>
      </c>
      <c r="L445" s="45"/>
      <c r="M445" s="226" t="s">
        <v>1</v>
      </c>
      <c r="N445" s="227" t="s">
        <v>41</v>
      </c>
      <c r="O445" s="92"/>
      <c r="P445" s="228">
        <f>O445*H445</f>
        <v>0</v>
      </c>
      <c r="Q445" s="228">
        <v>0</v>
      </c>
      <c r="R445" s="228">
        <f>Q445*H445</f>
        <v>0</v>
      </c>
      <c r="S445" s="228">
        <v>0</v>
      </c>
      <c r="T445" s="229">
        <f>S445*H445</f>
        <v>0</v>
      </c>
      <c r="U445" s="39"/>
      <c r="V445" s="39"/>
      <c r="W445" s="39"/>
      <c r="X445" s="39"/>
      <c r="Y445" s="39"/>
      <c r="Z445" s="39"/>
      <c r="AA445" s="39"/>
      <c r="AB445" s="39"/>
      <c r="AC445" s="39"/>
      <c r="AD445" s="39"/>
      <c r="AE445" s="39"/>
      <c r="AR445" s="230" t="s">
        <v>176</v>
      </c>
      <c r="AT445" s="230" t="s">
        <v>171</v>
      </c>
      <c r="AU445" s="230" t="s">
        <v>86</v>
      </c>
      <c r="AY445" s="18" t="s">
        <v>168</v>
      </c>
      <c r="BE445" s="231">
        <f>IF(N445="základní",J445,0)</f>
        <v>0</v>
      </c>
      <c r="BF445" s="231">
        <f>IF(N445="snížená",J445,0)</f>
        <v>0</v>
      </c>
      <c r="BG445" s="231">
        <f>IF(N445="zákl. přenesená",J445,0)</f>
        <v>0</v>
      </c>
      <c r="BH445" s="231">
        <f>IF(N445="sníž. přenesená",J445,0)</f>
        <v>0</v>
      </c>
      <c r="BI445" s="231">
        <f>IF(N445="nulová",J445,0)</f>
        <v>0</v>
      </c>
      <c r="BJ445" s="18" t="s">
        <v>84</v>
      </c>
      <c r="BK445" s="231">
        <f>ROUND(I445*H445,2)</f>
        <v>0</v>
      </c>
      <c r="BL445" s="18" t="s">
        <v>176</v>
      </c>
      <c r="BM445" s="230" t="s">
        <v>3336</v>
      </c>
    </row>
    <row r="446" s="2" customFormat="1">
      <c r="A446" s="39"/>
      <c r="B446" s="40"/>
      <c r="C446" s="41"/>
      <c r="D446" s="232" t="s">
        <v>178</v>
      </c>
      <c r="E446" s="41"/>
      <c r="F446" s="233" t="s">
        <v>3335</v>
      </c>
      <c r="G446" s="41"/>
      <c r="H446" s="41"/>
      <c r="I446" s="234"/>
      <c r="J446" s="41"/>
      <c r="K446" s="41"/>
      <c r="L446" s="45"/>
      <c r="M446" s="235"/>
      <c r="N446" s="236"/>
      <c r="O446" s="92"/>
      <c r="P446" s="92"/>
      <c r="Q446" s="92"/>
      <c r="R446" s="92"/>
      <c r="S446" s="92"/>
      <c r="T446" s="93"/>
      <c r="U446" s="39"/>
      <c r="V446" s="39"/>
      <c r="W446" s="39"/>
      <c r="X446" s="39"/>
      <c r="Y446" s="39"/>
      <c r="Z446" s="39"/>
      <c r="AA446" s="39"/>
      <c r="AB446" s="39"/>
      <c r="AC446" s="39"/>
      <c r="AD446" s="39"/>
      <c r="AE446" s="39"/>
      <c r="AT446" s="18" t="s">
        <v>178</v>
      </c>
      <c r="AU446" s="18" t="s">
        <v>86</v>
      </c>
    </row>
    <row r="447" s="2" customFormat="1" ht="16.5" customHeight="1">
      <c r="A447" s="39"/>
      <c r="B447" s="40"/>
      <c r="C447" s="219" t="s">
        <v>1056</v>
      </c>
      <c r="D447" s="219" t="s">
        <v>171</v>
      </c>
      <c r="E447" s="220" t="s">
        <v>3337</v>
      </c>
      <c r="F447" s="221" t="s">
        <v>3338</v>
      </c>
      <c r="G447" s="222" t="s">
        <v>2411</v>
      </c>
      <c r="H447" s="223">
        <v>8</v>
      </c>
      <c r="I447" s="224"/>
      <c r="J447" s="225">
        <f>ROUND(I447*H447,2)</f>
        <v>0</v>
      </c>
      <c r="K447" s="221" t="s">
        <v>1</v>
      </c>
      <c r="L447" s="45"/>
      <c r="M447" s="226" t="s">
        <v>1</v>
      </c>
      <c r="N447" s="227" t="s">
        <v>41</v>
      </c>
      <c r="O447" s="92"/>
      <c r="P447" s="228">
        <f>O447*H447</f>
        <v>0</v>
      </c>
      <c r="Q447" s="228">
        <v>0</v>
      </c>
      <c r="R447" s="228">
        <f>Q447*H447</f>
        <v>0</v>
      </c>
      <c r="S447" s="228">
        <v>0</v>
      </c>
      <c r="T447" s="229">
        <f>S447*H447</f>
        <v>0</v>
      </c>
      <c r="U447" s="39"/>
      <c r="V447" s="39"/>
      <c r="W447" s="39"/>
      <c r="X447" s="39"/>
      <c r="Y447" s="39"/>
      <c r="Z447" s="39"/>
      <c r="AA447" s="39"/>
      <c r="AB447" s="39"/>
      <c r="AC447" s="39"/>
      <c r="AD447" s="39"/>
      <c r="AE447" s="39"/>
      <c r="AR447" s="230" t="s">
        <v>176</v>
      </c>
      <c r="AT447" s="230" t="s">
        <v>171</v>
      </c>
      <c r="AU447" s="230" t="s">
        <v>86</v>
      </c>
      <c r="AY447" s="18" t="s">
        <v>168</v>
      </c>
      <c r="BE447" s="231">
        <f>IF(N447="základní",J447,0)</f>
        <v>0</v>
      </c>
      <c r="BF447" s="231">
        <f>IF(N447="snížená",J447,0)</f>
        <v>0</v>
      </c>
      <c r="BG447" s="231">
        <f>IF(N447="zákl. přenesená",J447,0)</f>
        <v>0</v>
      </c>
      <c r="BH447" s="231">
        <f>IF(N447="sníž. přenesená",J447,0)</f>
        <v>0</v>
      </c>
      <c r="BI447" s="231">
        <f>IF(N447="nulová",J447,0)</f>
        <v>0</v>
      </c>
      <c r="BJ447" s="18" t="s">
        <v>84</v>
      </c>
      <c r="BK447" s="231">
        <f>ROUND(I447*H447,2)</f>
        <v>0</v>
      </c>
      <c r="BL447" s="18" t="s">
        <v>176</v>
      </c>
      <c r="BM447" s="230" t="s">
        <v>3339</v>
      </c>
    </row>
    <row r="448" s="2" customFormat="1">
      <c r="A448" s="39"/>
      <c r="B448" s="40"/>
      <c r="C448" s="41"/>
      <c r="D448" s="232" t="s">
        <v>178</v>
      </c>
      <c r="E448" s="41"/>
      <c r="F448" s="233" t="s">
        <v>3338</v>
      </c>
      <c r="G448" s="41"/>
      <c r="H448" s="41"/>
      <c r="I448" s="234"/>
      <c r="J448" s="41"/>
      <c r="K448" s="41"/>
      <c r="L448" s="45"/>
      <c r="M448" s="235"/>
      <c r="N448" s="236"/>
      <c r="O448" s="92"/>
      <c r="P448" s="92"/>
      <c r="Q448" s="92"/>
      <c r="R448" s="92"/>
      <c r="S448" s="92"/>
      <c r="T448" s="93"/>
      <c r="U448" s="39"/>
      <c r="V448" s="39"/>
      <c r="W448" s="39"/>
      <c r="X448" s="39"/>
      <c r="Y448" s="39"/>
      <c r="Z448" s="39"/>
      <c r="AA448" s="39"/>
      <c r="AB448" s="39"/>
      <c r="AC448" s="39"/>
      <c r="AD448" s="39"/>
      <c r="AE448" s="39"/>
      <c r="AT448" s="18" t="s">
        <v>178</v>
      </c>
      <c r="AU448" s="18" t="s">
        <v>86</v>
      </c>
    </row>
    <row r="449" s="2" customFormat="1" ht="24.15" customHeight="1">
      <c r="A449" s="39"/>
      <c r="B449" s="40"/>
      <c r="C449" s="219" t="s">
        <v>1063</v>
      </c>
      <c r="D449" s="219" t="s">
        <v>171</v>
      </c>
      <c r="E449" s="220" t="s">
        <v>3340</v>
      </c>
      <c r="F449" s="221" t="s">
        <v>3341</v>
      </c>
      <c r="G449" s="222" t="s">
        <v>213</v>
      </c>
      <c r="H449" s="223">
        <v>1849.9300000000001</v>
      </c>
      <c r="I449" s="224"/>
      <c r="J449" s="225">
        <f>ROUND(I449*H449,2)</f>
        <v>0</v>
      </c>
      <c r="K449" s="221" t="s">
        <v>1</v>
      </c>
      <c r="L449" s="45"/>
      <c r="M449" s="226" t="s">
        <v>1</v>
      </c>
      <c r="N449" s="227" t="s">
        <v>41</v>
      </c>
      <c r="O449" s="92"/>
      <c r="P449" s="228">
        <f>O449*H449</f>
        <v>0</v>
      </c>
      <c r="Q449" s="228">
        <v>0</v>
      </c>
      <c r="R449" s="228">
        <f>Q449*H449</f>
        <v>0</v>
      </c>
      <c r="S449" s="228">
        <v>0</v>
      </c>
      <c r="T449" s="229">
        <f>S449*H449</f>
        <v>0</v>
      </c>
      <c r="U449" s="39"/>
      <c r="V449" s="39"/>
      <c r="W449" s="39"/>
      <c r="X449" s="39"/>
      <c r="Y449" s="39"/>
      <c r="Z449" s="39"/>
      <c r="AA449" s="39"/>
      <c r="AB449" s="39"/>
      <c r="AC449" s="39"/>
      <c r="AD449" s="39"/>
      <c r="AE449" s="39"/>
      <c r="AR449" s="230" t="s">
        <v>176</v>
      </c>
      <c r="AT449" s="230" t="s">
        <v>171</v>
      </c>
      <c r="AU449" s="230" t="s">
        <v>86</v>
      </c>
      <c r="AY449" s="18" t="s">
        <v>168</v>
      </c>
      <c r="BE449" s="231">
        <f>IF(N449="základní",J449,0)</f>
        <v>0</v>
      </c>
      <c r="BF449" s="231">
        <f>IF(N449="snížená",J449,0)</f>
        <v>0</v>
      </c>
      <c r="BG449" s="231">
        <f>IF(N449="zákl. přenesená",J449,0)</f>
        <v>0</v>
      </c>
      <c r="BH449" s="231">
        <f>IF(N449="sníž. přenesená",J449,0)</f>
        <v>0</v>
      </c>
      <c r="BI449" s="231">
        <f>IF(N449="nulová",J449,0)</f>
        <v>0</v>
      </c>
      <c r="BJ449" s="18" t="s">
        <v>84</v>
      </c>
      <c r="BK449" s="231">
        <f>ROUND(I449*H449,2)</f>
        <v>0</v>
      </c>
      <c r="BL449" s="18" t="s">
        <v>176</v>
      </c>
      <c r="BM449" s="230" t="s">
        <v>3342</v>
      </c>
    </row>
    <row r="450" s="2" customFormat="1">
      <c r="A450" s="39"/>
      <c r="B450" s="40"/>
      <c r="C450" s="41"/>
      <c r="D450" s="232" t="s">
        <v>178</v>
      </c>
      <c r="E450" s="41"/>
      <c r="F450" s="233" t="s">
        <v>3341</v>
      </c>
      <c r="G450" s="41"/>
      <c r="H450" s="41"/>
      <c r="I450" s="234"/>
      <c r="J450" s="41"/>
      <c r="K450" s="41"/>
      <c r="L450" s="45"/>
      <c r="M450" s="235"/>
      <c r="N450" s="236"/>
      <c r="O450" s="92"/>
      <c r="P450" s="92"/>
      <c r="Q450" s="92"/>
      <c r="R450" s="92"/>
      <c r="S450" s="92"/>
      <c r="T450" s="93"/>
      <c r="U450" s="39"/>
      <c r="V450" s="39"/>
      <c r="W450" s="39"/>
      <c r="X450" s="39"/>
      <c r="Y450" s="39"/>
      <c r="Z450" s="39"/>
      <c r="AA450" s="39"/>
      <c r="AB450" s="39"/>
      <c r="AC450" s="39"/>
      <c r="AD450" s="39"/>
      <c r="AE450" s="39"/>
      <c r="AT450" s="18" t="s">
        <v>178</v>
      </c>
      <c r="AU450" s="18" t="s">
        <v>86</v>
      </c>
    </row>
    <row r="451" s="2" customFormat="1" ht="33" customHeight="1">
      <c r="A451" s="39"/>
      <c r="B451" s="40"/>
      <c r="C451" s="219" t="s">
        <v>1069</v>
      </c>
      <c r="D451" s="219" t="s">
        <v>171</v>
      </c>
      <c r="E451" s="220" t="s">
        <v>3343</v>
      </c>
      <c r="F451" s="221" t="s">
        <v>3344</v>
      </c>
      <c r="G451" s="222" t="s">
        <v>2411</v>
      </c>
      <c r="H451" s="223">
        <v>220</v>
      </c>
      <c r="I451" s="224"/>
      <c r="J451" s="225">
        <f>ROUND(I451*H451,2)</f>
        <v>0</v>
      </c>
      <c r="K451" s="221" t="s">
        <v>1</v>
      </c>
      <c r="L451" s="45"/>
      <c r="M451" s="226" t="s">
        <v>1</v>
      </c>
      <c r="N451" s="227" t="s">
        <v>41</v>
      </c>
      <c r="O451" s="92"/>
      <c r="P451" s="228">
        <f>O451*H451</f>
        <v>0</v>
      </c>
      <c r="Q451" s="228">
        <v>0</v>
      </c>
      <c r="R451" s="228">
        <f>Q451*H451</f>
        <v>0</v>
      </c>
      <c r="S451" s="228">
        <v>0</v>
      </c>
      <c r="T451" s="229">
        <f>S451*H451</f>
        <v>0</v>
      </c>
      <c r="U451" s="39"/>
      <c r="V451" s="39"/>
      <c r="W451" s="39"/>
      <c r="X451" s="39"/>
      <c r="Y451" s="39"/>
      <c r="Z451" s="39"/>
      <c r="AA451" s="39"/>
      <c r="AB451" s="39"/>
      <c r="AC451" s="39"/>
      <c r="AD451" s="39"/>
      <c r="AE451" s="39"/>
      <c r="AR451" s="230" t="s">
        <v>176</v>
      </c>
      <c r="AT451" s="230" t="s">
        <v>171</v>
      </c>
      <c r="AU451" s="230" t="s">
        <v>86</v>
      </c>
      <c r="AY451" s="18" t="s">
        <v>168</v>
      </c>
      <c r="BE451" s="231">
        <f>IF(N451="základní",J451,0)</f>
        <v>0</v>
      </c>
      <c r="BF451" s="231">
        <f>IF(N451="snížená",J451,0)</f>
        <v>0</v>
      </c>
      <c r="BG451" s="231">
        <f>IF(N451="zákl. přenesená",J451,0)</f>
        <v>0</v>
      </c>
      <c r="BH451" s="231">
        <f>IF(N451="sníž. přenesená",J451,0)</f>
        <v>0</v>
      </c>
      <c r="BI451" s="231">
        <f>IF(N451="nulová",J451,0)</f>
        <v>0</v>
      </c>
      <c r="BJ451" s="18" t="s">
        <v>84</v>
      </c>
      <c r="BK451" s="231">
        <f>ROUND(I451*H451,2)</f>
        <v>0</v>
      </c>
      <c r="BL451" s="18" t="s">
        <v>176</v>
      </c>
      <c r="BM451" s="230" t="s">
        <v>3345</v>
      </c>
    </row>
    <row r="452" s="2" customFormat="1">
      <c r="A452" s="39"/>
      <c r="B452" s="40"/>
      <c r="C452" s="41"/>
      <c r="D452" s="232" t="s">
        <v>178</v>
      </c>
      <c r="E452" s="41"/>
      <c r="F452" s="233" t="s">
        <v>3344</v>
      </c>
      <c r="G452" s="41"/>
      <c r="H452" s="41"/>
      <c r="I452" s="234"/>
      <c r="J452" s="41"/>
      <c r="K452" s="41"/>
      <c r="L452" s="45"/>
      <c r="M452" s="235"/>
      <c r="N452" s="236"/>
      <c r="O452" s="92"/>
      <c r="P452" s="92"/>
      <c r="Q452" s="92"/>
      <c r="R452" s="92"/>
      <c r="S452" s="92"/>
      <c r="T452" s="93"/>
      <c r="U452" s="39"/>
      <c r="V452" s="39"/>
      <c r="W452" s="39"/>
      <c r="X452" s="39"/>
      <c r="Y452" s="39"/>
      <c r="Z452" s="39"/>
      <c r="AA452" s="39"/>
      <c r="AB452" s="39"/>
      <c r="AC452" s="39"/>
      <c r="AD452" s="39"/>
      <c r="AE452" s="39"/>
      <c r="AT452" s="18" t="s">
        <v>178</v>
      </c>
      <c r="AU452" s="18" t="s">
        <v>86</v>
      </c>
    </row>
    <row r="453" s="2" customFormat="1" ht="37.8" customHeight="1">
      <c r="A453" s="39"/>
      <c r="B453" s="40"/>
      <c r="C453" s="219" t="s">
        <v>1030</v>
      </c>
      <c r="D453" s="219" t="s">
        <v>171</v>
      </c>
      <c r="E453" s="220" t="s">
        <v>3346</v>
      </c>
      <c r="F453" s="221" t="s">
        <v>3347</v>
      </c>
      <c r="G453" s="222" t="s">
        <v>2411</v>
      </c>
      <c r="H453" s="223">
        <v>40</v>
      </c>
      <c r="I453" s="224"/>
      <c r="J453" s="225">
        <f>ROUND(I453*H453,2)</f>
        <v>0</v>
      </c>
      <c r="K453" s="221" t="s">
        <v>1</v>
      </c>
      <c r="L453" s="45"/>
      <c r="M453" s="226" t="s">
        <v>1</v>
      </c>
      <c r="N453" s="227" t="s">
        <v>41</v>
      </c>
      <c r="O453" s="92"/>
      <c r="P453" s="228">
        <f>O453*H453</f>
        <v>0</v>
      </c>
      <c r="Q453" s="228">
        <v>0</v>
      </c>
      <c r="R453" s="228">
        <f>Q453*H453</f>
        <v>0</v>
      </c>
      <c r="S453" s="228">
        <v>0</v>
      </c>
      <c r="T453" s="229">
        <f>S453*H453</f>
        <v>0</v>
      </c>
      <c r="U453" s="39"/>
      <c r="V453" s="39"/>
      <c r="W453" s="39"/>
      <c r="X453" s="39"/>
      <c r="Y453" s="39"/>
      <c r="Z453" s="39"/>
      <c r="AA453" s="39"/>
      <c r="AB453" s="39"/>
      <c r="AC453" s="39"/>
      <c r="AD453" s="39"/>
      <c r="AE453" s="39"/>
      <c r="AR453" s="230" t="s">
        <v>176</v>
      </c>
      <c r="AT453" s="230" t="s">
        <v>171</v>
      </c>
      <c r="AU453" s="230" t="s">
        <v>86</v>
      </c>
      <c r="AY453" s="18" t="s">
        <v>168</v>
      </c>
      <c r="BE453" s="231">
        <f>IF(N453="základní",J453,0)</f>
        <v>0</v>
      </c>
      <c r="BF453" s="231">
        <f>IF(N453="snížená",J453,0)</f>
        <v>0</v>
      </c>
      <c r="BG453" s="231">
        <f>IF(N453="zákl. přenesená",J453,0)</f>
        <v>0</v>
      </c>
      <c r="BH453" s="231">
        <f>IF(N453="sníž. přenesená",J453,0)</f>
        <v>0</v>
      </c>
      <c r="BI453" s="231">
        <f>IF(N453="nulová",J453,0)</f>
        <v>0</v>
      </c>
      <c r="BJ453" s="18" t="s">
        <v>84</v>
      </c>
      <c r="BK453" s="231">
        <f>ROUND(I453*H453,2)</f>
        <v>0</v>
      </c>
      <c r="BL453" s="18" t="s">
        <v>176</v>
      </c>
      <c r="BM453" s="230" t="s">
        <v>3348</v>
      </c>
    </row>
    <row r="454" s="2" customFormat="1">
      <c r="A454" s="39"/>
      <c r="B454" s="40"/>
      <c r="C454" s="41"/>
      <c r="D454" s="232" t="s">
        <v>178</v>
      </c>
      <c r="E454" s="41"/>
      <c r="F454" s="233" t="s">
        <v>3347</v>
      </c>
      <c r="G454" s="41"/>
      <c r="H454" s="41"/>
      <c r="I454" s="234"/>
      <c r="J454" s="41"/>
      <c r="K454" s="41"/>
      <c r="L454" s="45"/>
      <c r="M454" s="235"/>
      <c r="N454" s="236"/>
      <c r="O454" s="92"/>
      <c r="P454" s="92"/>
      <c r="Q454" s="92"/>
      <c r="R454" s="92"/>
      <c r="S454" s="92"/>
      <c r="T454" s="93"/>
      <c r="U454" s="39"/>
      <c r="V454" s="39"/>
      <c r="W454" s="39"/>
      <c r="X454" s="39"/>
      <c r="Y454" s="39"/>
      <c r="Z454" s="39"/>
      <c r="AA454" s="39"/>
      <c r="AB454" s="39"/>
      <c r="AC454" s="39"/>
      <c r="AD454" s="39"/>
      <c r="AE454" s="39"/>
      <c r="AT454" s="18" t="s">
        <v>178</v>
      </c>
      <c r="AU454" s="18" t="s">
        <v>86</v>
      </c>
    </row>
    <row r="455" s="2" customFormat="1" ht="16.5" customHeight="1">
      <c r="A455" s="39"/>
      <c r="B455" s="40"/>
      <c r="C455" s="219" t="s">
        <v>1078</v>
      </c>
      <c r="D455" s="219" t="s">
        <v>171</v>
      </c>
      <c r="E455" s="220" t="s">
        <v>3349</v>
      </c>
      <c r="F455" s="221" t="s">
        <v>3350</v>
      </c>
      <c r="G455" s="222" t="s">
        <v>2411</v>
      </c>
      <c r="H455" s="223">
        <v>100</v>
      </c>
      <c r="I455" s="224"/>
      <c r="J455" s="225">
        <f>ROUND(I455*H455,2)</f>
        <v>0</v>
      </c>
      <c r="K455" s="221" t="s">
        <v>1</v>
      </c>
      <c r="L455" s="45"/>
      <c r="M455" s="226" t="s">
        <v>1</v>
      </c>
      <c r="N455" s="227" t="s">
        <v>41</v>
      </c>
      <c r="O455" s="92"/>
      <c r="P455" s="228">
        <f>O455*H455</f>
        <v>0</v>
      </c>
      <c r="Q455" s="228">
        <v>0</v>
      </c>
      <c r="R455" s="228">
        <f>Q455*H455</f>
        <v>0</v>
      </c>
      <c r="S455" s="228">
        <v>0</v>
      </c>
      <c r="T455" s="229">
        <f>S455*H455</f>
        <v>0</v>
      </c>
      <c r="U455" s="39"/>
      <c r="V455" s="39"/>
      <c r="W455" s="39"/>
      <c r="X455" s="39"/>
      <c r="Y455" s="39"/>
      <c r="Z455" s="39"/>
      <c r="AA455" s="39"/>
      <c r="AB455" s="39"/>
      <c r="AC455" s="39"/>
      <c r="AD455" s="39"/>
      <c r="AE455" s="39"/>
      <c r="AR455" s="230" t="s">
        <v>176</v>
      </c>
      <c r="AT455" s="230" t="s">
        <v>171</v>
      </c>
      <c r="AU455" s="230" t="s">
        <v>86</v>
      </c>
      <c r="AY455" s="18" t="s">
        <v>168</v>
      </c>
      <c r="BE455" s="231">
        <f>IF(N455="základní",J455,0)</f>
        <v>0</v>
      </c>
      <c r="BF455" s="231">
        <f>IF(N455="snížená",J455,0)</f>
        <v>0</v>
      </c>
      <c r="BG455" s="231">
        <f>IF(N455="zákl. přenesená",J455,0)</f>
        <v>0</v>
      </c>
      <c r="BH455" s="231">
        <f>IF(N455="sníž. přenesená",J455,0)</f>
        <v>0</v>
      </c>
      <c r="BI455" s="231">
        <f>IF(N455="nulová",J455,0)</f>
        <v>0</v>
      </c>
      <c r="BJ455" s="18" t="s">
        <v>84</v>
      </c>
      <c r="BK455" s="231">
        <f>ROUND(I455*H455,2)</f>
        <v>0</v>
      </c>
      <c r="BL455" s="18" t="s">
        <v>176</v>
      </c>
      <c r="BM455" s="230" t="s">
        <v>3351</v>
      </c>
    </row>
    <row r="456" s="2" customFormat="1">
      <c r="A456" s="39"/>
      <c r="B456" s="40"/>
      <c r="C456" s="41"/>
      <c r="D456" s="232" t="s">
        <v>178</v>
      </c>
      <c r="E456" s="41"/>
      <c r="F456" s="233" t="s">
        <v>3350</v>
      </c>
      <c r="G456" s="41"/>
      <c r="H456" s="41"/>
      <c r="I456" s="234"/>
      <c r="J456" s="41"/>
      <c r="K456" s="41"/>
      <c r="L456" s="45"/>
      <c r="M456" s="235"/>
      <c r="N456" s="236"/>
      <c r="O456" s="92"/>
      <c r="P456" s="92"/>
      <c r="Q456" s="92"/>
      <c r="R456" s="92"/>
      <c r="S456" s="92"/>
      <c r="T456" s="93"/>
      <c r="U456" s="39"/>
      <c r="V456" s="39"/>
      <c r="W456" s="39"/>
      <c r="X456" s="39"/>
      <c r="Y456" s="39"/>
      <c r="Z456" s="39"/>
      <c r="AA456" s="39"/>
      <c r="AB456" s="39"/>
      <c r="AC456" s="39"/>
      <c r="AD456" s="39"/>
      <c r="AE456" s="39"/>
      <c r="AT456" s="18" t="s">
        <v>178</v>
      </c>
      <c r="AU456" s="18" t="s">
        <v>86</v>
      </c>
    </row>
    <row r="457" s="2" customFormat="1" ht="21.75" customHeight="1">
      <c r="A457" s="39"/>
      <c r="B457" s="40"/>
      <c r="C457" s="219" t="s">
        <v>1086</v>
      </c>
      <c r="D457" s="219" t="s">
        <v>171</v>
      </c>
      <c r="E457" s="220" t="s">
        <v>3352</v>
      </c>
      <c r="F457" s="221" t="s">
        <v>3353</v>
      </c>
      <c r="G457" s="222" t="s">
        <v>2411</v>
      </c>
      <c r="H457" s="223">
        <v>25</v>
      </c>
      <c r="I457" s="224"/>
      <c r="J457" s="225">
        <f>ROUND(I457*H457,2)</f>
        <v>0</v>
      </c>
      <c r="K457" s="221" t="s">
        <v>1</v>
      </c>
      <c r="L457" s="45"/>
      <c r="M457" s="226" t="s">
        <v>1</v>
      </c>
      <c r="N457" s="227" t="s">
        <v>41</v>
      </c>
      <c r="O457" s="92"/>
      <c r="P457" s="228">
        <f>O457*H457</f>
        <v>0</v>
      </c>
      <c r="Q457" s="228">
        <v>0</v>
      </c>
      <c r="R457" s="228">
        <f>Q457*H457</f>
        <v>0</v>
      </c>
      <c r="S457" s="228">
        <v>0</v>
      </c>
      <c r="T457" s="229">
        <f>S457*H457</f>
        <v>0</v>
      </c>
      <c r="U457" s="39"/>
      <c r="V457" s="39"/>
      <c r="W457" s="39"/>
      <c r="X457" s="39"/>
      <c r="Y457" s="39"/>
      <c r="Z457" s="39"/>
      <c r="AA457" s="39"/>
      <c r="AB457" s="39"/>
      <c r="AC457" s="39"/>
      <c r="AD457" s="39"/>
      <c r="AE457" s="39"/>
      <c r="AR457" s="230" t="s">
        <v>176</v>
      </c>
      <c r="AT457" s="230" t="s">
        <v>171</v>
      </c>
      <c r="AU457" s="230" t="s">
        <v>86</v>
      </c>
      <c r="AY457" s="18" t="s">
        <v>168</v>
      </c>
      <c r="BE457" s="231">
        <f>IF(N457="základní",J457,0)</f>
        <v>0</v>
      </c>
      <c r="BF457" s="231">
        <f>IF(N457="snížená",J457,0)</f>
        <v>0</v>
      </c>
      <c r="BG457" s="231">
        <f>IF(N457="zákl. přenesená",J457,0)</f>
        <v>0</v>
      </c>
      <c r="BH457" s="231">
        <f>IF(N457="sníž. přenesená",J457,0)</f>
        <v>0</v>
      </c>
      <c r="BI457" s="231">
        <f>IF(N457="nulová",J457,0)</f>
        <v>0</v>
      </c>
      <c r="BJ457" s="18" t="s">
        <v>84</v>
      </c>
      <c r="BK457" s="231">
        <f>ROUND(I457*H457,2)</f>
        <v>0</v>
      </c>
      <c r="BL457" s="18" t="s">
        <v>176</v>
      </c>
      <c r="BM457" s="230" t="s">
        <v>3354</v>
      </c>
    </row>
    <row r="458" s="2" customFormat="1">
      <c r="A458" s="39"/>
      <c r="B458" s="40"/>
      <c r="C458" s="41"/>
      <c r="D458" s="232" t="s">
        <v>178</v>
      </c>
      <c r="E458" s="41"/>
      <c r="F458" s="233" t="s">
        <v>3353</v>
      </c>
      <c r="G458" s="41"/>
      <c r="H458" s="41"/>
      <c r="I458" s="234"/>
      <c r="J458" s="41"/>
      <c r="K458" s="41"/>
      <c r="L458" s="45"/>
      <c r="M458" s="235"/>
      <c r="N458" s="236"/>
      <c r="O458" s="92"/>
      <c r="P458" s="92"/>
      <c r="Q458" s="92"/>
      <c r="R458" s="92"/>
      <c r="S458" s="92"/>
      <c r="T458" s="93"/>
      <c r="U458" s="39"/>
      <c r="V458" s="39"/>
      <c r="W458" s="39"/>
      <c r="X458" s="39"/>
      <c r="Y458" s="39"/>
      <c r="Z458" s="39"/>
      <c r="AA458" s="39"/>
      <c r="AB458" s="39"/>
      <c r="AC458" s="39"/>
      <c r="AD458" s="39"/>
      <c r="AE458" s="39"/>
      <c r="AT458" s="18" t="s">
        <v>178</v>
      </c>
      <c r="AU458" s="18" t="s">
        <v>86</v>
      </c>
    </row>
    <row r="459" s="2" customFormat="1" ht="37.8" customHeight="1">
      <c r="A459" s="39"/>
      <c r="B459" s="40"/>
      <c r="C459" s="219" t="s">
        <v>1090</v>
      </c>
      <c r="D459" s="219" t="s">
        <v>171</v>
      </c>
      <c r="E459" s="220" t="s">
        <v>3355</v>
      </c>
      <c r="F459" s="221" t="s">
        <v>3356</v>
      </c>
      <c r="G459" s="222" t="s">
        <v>2411</v>
      </c>
      <c r="H459" s="223">
        <v>100</v>
      </c>
      <c r="I459" s="224"/>
      <c r="J459" s="225">
        <f>ROUND(I459*H459,2)</f>
        <v>0</v>
      </c>
      <c r="K459" s="221" t="s">
        <v>1</v>
      </c>
      <c r="L459" s="45"/>
      <c r="M459" s="226" t="s">
        <v>1</v>
      </c>
      <c r="N459" s="227" t="s">
        <v>41</v>
      </c>
      <c r="O459" s="92"/>
      <c r="P459" s="228">
        <f>O459*H459</f>
        <v>0</v>
      </c>
      <c r="Q459" s="228">
        <v>0</v>
      </c>
      <c r="R459" s="228">
        <f>Q459*H459</f>
        <v>0</v>
      </c>
      <c r="S459" s="228">
        <v>0</v>
      </c>
      <c r="T459" s="229">
        <f>S459*H459</f>
        <v>0</v>
      </c>
      <c r="U459" s="39"/>
      <c r="V459" s="39"/>
      <c r="W459" s="39"/>
      <c r="X459" s="39"/>
      <c r="Y459" s="39"/>
      <c r="Z459" s="39"/>
      <c r="AA459" s="39"/>
      <c r="AB459" s="39"/>
      <c r="AC459" s="39"/>
      <c r="AD459" s="39"/>
      <c r="AE459" s="39"/>
      <c r="AR459" s="230" t="s">
        <v>176</v>
      </c>
      <c r="AT459" s="230" t="s">
        <v>171</v>
      </c>
      <c r="AU459" s="230" t="s">
        <v>86</v>
      </c>
      <c r="AY459" s="18" t="s">
        <v>168</v>
      </c>
      <c r="BE459" s="231">
        <f>IF(N459="základní",J459,0)</f>
        <v>0</v>
      </c>
      <c r="BF459" s="231">
        <f>IF(N459="snížená",J459,0)</f>
        <v>0</v>
      </c>
      <c r="BG459" s="231">
        <f>IF(N459="zákl. přenesená",J459,0)</f>
        <v>0</v>
      </c>
      <c r="BH459" s="231">
        <f>IF(N459="sníž. přenesená",J459,0)</f>
        <v>0</v>
      </c>
      <c r="BI459" s="231">
        <f>IF(N459="nulová",J459,0)</f>
        <v>0</v>
      </c>
      <c r="BJ459" s="18" t="s">
        <v>84</v>
      </c>
      <c r="BK459" s="231">
        <f>ROUND(I459*H459,2)</f>
        <v>0</v>
      </c>
      <c r="BL459" s="18" t="s">
        <v>176</v>
      </c>
      <c r="BM459" s="230" t="s">
        <v>3357</v>
      </c>
    </row>
    <row r="460" s="2" customFormat="1">
      <c r="A460" s="39"/>
      <c r="B460" s="40"/>
      <c r="C460" s="41"/>
      <c r="D460" s="232" t="s">
        <v>178</v>
      </c>
      <c r="E460" s="41"/>
      <c r="F460" s="233" t="s">
        <v>3356</v>
      </c>
      <c r="G460" s="41"/>
      <c r="H460" s="41"/>
      <c r="I460" s="234"/>
      <c r="J460" s="41"/>
      <c r="K460" s="41"/>
      <c r="L460" s="45"/>
      <c r="M460" s="235"/>
      <c r="N460" s="236"/>
      <c r="O460" s="92"/>
      <c r="P460" s="92"/>
      <c r="Q460" s="92"/>
      <c r="R460" s="92"/>
      <c r="S460" s="92"/>
      <c r="T460" s="93"/>
      <c r="U460" s="39"/>
      <c r="V460" s="39"/>
      <c r="W460" s="39"/>
      <c r="X460" s="39"/>
      <c r="Y460" s="39"/>
      <c r="Z460" s="39"/>
      <c r="AA460" s="39"/>
      <c r="AB460" s="39"/>
      <c r="AC460" s="39"/>
      <c r="AD460" s="39"/>
      <c r="AE460" s="39"/>
      <c r="AT460" s="18" t="s">
        <v>178</v>
      </c>
      <c r="AU460" s="18" t="s">
        <v>86</v>
      </c>
    </row>
    <row r="461" s="12" customFormat="1" ht="22.8" customHeight="1">
      <c r="A461" s="12"/>
      <c r="B461" s="203"/>
      <c r="C461" s="204"/>
      <c r="D461" s="205" t="s">
        <v>75</v>
      </c>
      <c r="E461" s="217" t="s">
        <v>3358</v>
      </c>
      <c r="F461" s="217" t="s">
        <v>2617</v>
      </c>
      <c r="G461" s="204"/>
      <c r="H461" s="204"/>
      <c r="I461" s="207"/>
      <c r="J461" s="218">
        <f>BK461</f>
        <v>0</v>
      </c>
      <c r="K461" s="204"/>
      <c r="L461" s="209"/>
      <c r="M461" s="210"/>
      <c r="N461" s="211"/>
      <c r="O461" s="211"/>
      <c r="P461" s="212">
        <f>P462</f>
        <v>0</v>
      </c>
      <c r="Q461" s="211"/>
      <c r="R461" s="212">
        <f>R462</f>
        <v>0</v>
      </c>
      <c r="S461" s="211"/>
      <c r="T461" s="213">
        <f>T462</f>
        <v>0</v>
      </c>
      <c r="U461" s="12"/>
      <c r="V461" s="12"/>
      <c r="W461" s="12"/>
      <c r="X461" s="12"/>
      <c r="Y461" s="12"/>
      <c r="Z461" s="12"/>
      <c r="AA461" s="12"/>
      <c r="AB461" s="12"/>
      <c r="AC461" s="12"/>
      <c r="AD461" s="12"/>
      <c r="AE461" s="12"/>
      <c r="AR461" s="214" t="s">
        <v>84</v>
      </c>
      <c r="AT461" s="215" t="s">
        <v>75</v>
      </c>
      <c r="AU461" s="215" t="s">
        <v>84</v>
      </c>
      <c r="AY461" s="214" t="s">
        <v>168</v>
      </c>
      <c r="BK461" s="216">
        <f>BK462</f>
        <v>0</v>
      </c>
    </row>
    <row r="462" s="2" customFormat="1" ht="37.8" customHeight="1">
      <c r="A462" s="39"/>
      <c r="B462" s="40"/>
      <c r="C462" s="219" t="s">
        <v>1095</v>
      </c>
      <c r="D462" s="219" t="s">
        <v>171</v>
      </c>
      <c r="E462" s="220" t="s">
        <v>3359</v>
      </c>
      <c r="F462" s="221" t="s">
        <v>3360</v>
      </c>
      <c r="G462" s="222" t="s">
        <v>2411</v>
      </c>
      <c r="H462" s="223">
        <v>1</v>
      </c>
      <c r="I462" s="224"/>
      <c r="J462" s="225">
        <f>ROUND(I462*H462,2)</f>
        <v>0</v>
      </c>
      <c r="K462" s="221" t="s">
        <v>1</v>
      </c>
      <c r="L462" s="45"/>
      <c r="M462" s="226" t="s">
        <v>1</v>
      </c>
      <c r="N462" s="227" t="s">
        <v>41</v>
      </c>
      <c r="O462" s="92"/>
      <c r="P462" s="228">
        <f>O462*H462</f>
        <v>0</v>
      </c>
      <c r="Q462" s="228">
        <v>0</v>
      </c>
      <c r="R462" s="228">
        <f>Q462*H462</f>
        <v>0</v>
      </c>
      <c r="S462" s="228">
        <v>0</v>
      </c>
      <c r="T462" s="229">
        <f>S462*H462</f>
        <v>0</v>
      </c>
      <c r="U462" s="39"/>
      <c r="V462" s="39"/>
      <c r="W462" s="39"/>
      <c r="X462" s="39"/>
      <c r="Y462" s="39"/>
      <c r="Z462" s="39"/>
      <c r="AA462" s="39"/>
      <c r="AB462" s="39"/>
      <c r="AC462" s="39"/>
      <c r="AD462" s="39"/>
      <c r="AE462" s="39"/>
      <c r="AR462" s="230" t="s">
        <v>176</v>
      </c>
      <c r="AT462" s="230" t="s">
        <v>171</v>
      </c>
      <c r="AU462" s="230" t="s">
        <v>86</v>
      </c>
      <c r="AY462" s="18" t="s">
        <v>168</v>
      </c>
      <c r="BE462" s="231">
        <f>IF(N462="základní",J462,0)</f>
        <v>0</v>
      </c>
      <c r="BF462" s="231">
        <f>IF(N462="snížená",J462,0)</f>
        <v>0</v>
      </c>
      <c r="BG462" s="231">
        <f>IF(N462="zákl. přenesená",J462,0)</f>
        <v>0</v>
      </c>
      <c r="BH462" s="231">
        <f>IF(N462="sníž. přenesená",J462,0)</f>
        <v>0</v>
      </c>
      <c r="BI462" s="231">
        <f>IF(N462="nulová",J462,0)</f>
        <v>0</v>
      </c>
      <c r="BJ462" s="18" t="s">
        <v>84</v>
      </c>
      <c r="BK462" s="231">
        <f>ROUND(I462*H462,2)</f>
        <v>0</v>
      </c>
      <c r="BL462" s="18" t="s">
        <v>176</v>
      </c>
      <c r="BM462" s="230" t="s">
        <v>3361</v>
      </c>
    </row>
    <row r="463" s="12" customFormat="1" ht="22.8" customHeight="1">
      <c r="A463" s="12"/>
      <c r="B463" s="203"/>
      <c r="C463" s="204"/>
      <c r="D463" s="205" t="s">
        <v>75</v>
      </c>
      <c r="E463" s="217" t="s">
        <v>3362</v>
      </c>
      <c r="F463" s="217" t="s">
        <v>3363</v>
      </c>
      <c r="G463" s="204"/>
      <c r="H463" s="204"/>
      <c r="I463" s="207"/>
      <c r="J463" s="218">
        <f>BK463</f>
        <v>0</v>
      </c>
      <c r="K463" s="204"/>
      <c r="L463" s="209"/>
      <c r="M463" s="210"/>
      <c r="N463" s="211"/>
      <c r="O463" s="211"/>
      <c r="P463" s="212">
        <f>SUM(P464:P465)</f>
        <v>0</v>
      </c>
      <c r="Q463" s="211"/>
      <c r="R463" s="212">
        <f>SUM(R464:R465)</f>
        <v>0</v>
      </c>
      <c r="S463" s="211"/>
      <c r="T463" s="213">
        <f>SUM(T464:T465)</f>
        <v>0</v>
      </c>
      <c r="U463" s="12"/>
      <c r="V463" s="12"/>
      <c r="W463" s="12"/>
      <c r="X463" s="12"/>
      <c r="Y463" s="12"/>
      <c r="Z463" s="12"/>
      <c r="AA463" s="12"/>
      <c r="AB463" s="12"/>
      <c r="AC463" s="12"/>
      <c r="AD463" s="12"/>
      <c r="AE463" s="12"/>
      <c r="AR463" s="214" t="s">
        <v>84</v>
      </c>
      <c r="AT463" s="215" t="s">
        <v>75</v>
      </c>
      <c r="AU463" s="215" t="s">
        <v>84</v>
      </c>
      <c r="AY463" s="214" t="s">
        <v>168</v>
      </c>
      <c r="BK463" s="216">
        <f>SUM(BK464:BK465)</f>
        <v>0</v>
      </c>
    </row>
    <row r="464" s="2" customFormat="1" ht="21.75" customHeight="1">
      <c r="A464" s="39"/>
      <c r="B464" s="40"/>
      <c r="C464" s="219" t="s">
        <v>1100</v>
      </c>
      <c r="D464" s="219" t="s">
        <v>171</v>
      </c>
      <c r="E464" s="220" t="s">
        <v>3364</v>
      </c>
      <c r="F464" s="221" t="s">
        <v>3365</v>
      </c>
      <c r="G464" s="222" t="s">
        <v>2411</v>
      </c>
      <c r="H464" s="223">
        <v>5</v>
      </c>
      <c r="I464" s="224"/>
      <c r="J464" s="225">
        <f>ROUND(I464*H464,2)</f>
        <v>0</v>
      </c>
      <c r="K464" s="221" t="s">
        <v>1</v>
      </c>
      <c r="L464" s="45"/>
      <c r="M464" s="226" t="s">
        <v>1</v>
      </c>
      <c r="N464" s="227" t="s">
        <v>41</v>
      </c>
      <c r="O464" s="92"/>
      <c r="P464" s="228">
        <f>O464*H464</f>
        <v>0</v>
      </c>
      <c r="Q464" s="228">
        <v>0</v>
      </c>
      <c r="R464" s="228">
        <f>Q464*H464</f>
        <v>0</v>
      </c>
      <c r="S464" s="228">
        <v>0</v>
      </c>
      <c r="T464" s="229">
        <f>S464*H464</f>
        <v>0</v>
      </c>
      <c r="U464" s="39"/>
      <c r="V464" s="39"/>
      <c r="W464" s="39"/>
      <c r="X464" s="39"/>
      <c r="Y464" s="39"/>
      <c r="Z464" s="39"/>
      <c r="AA464" s="39"/>
      <c r="AB464" s="39"/>
      <c r="AC464" s="39"/>
      <c r="AD464" s="39"/>
      <c r="AE464" s="39"/>
      <c r="AR464" s="230" t="s">
        <v>176</v>
      </c>
      <c r="AT464" s="230" t="s">
        <v>171</v>
      </c>
      <c r="AU464" s="230" t="s">
        <v>86</v>
      </c>
      <c r="AY464" s="18" t="s">
        <v>168</v>
      </c>
      <c r="BE464" s="231">
        <f>IF(N464="základní",J464,0)</f>
        <v>0</v>
      </c>
      <c r="BF464" s="231">
        <f>IF(N464="snížená",J464,0)</f>
        <v>0</v>
      </c>
      <c r="BG464" s="231">
        <f>IF(N464="zákl. přenesená",J464,0)</f>
        <v>0</v>
      </c>
      <c r="BH464" s="231">
        <f>IF(N464="sníž. přenesená",J464,0)</f>
        <v>0</v>
      </c>
      <c r="BI464" s="231">
        <f>IF(N464="nulová",J464,0)</f>
        <v>0</v>
      </c>
      <c r="BJ464" s="18" t="s">
        <v>84</v>
      </c>
      <c r="BK464" s="231">
        <f>ROUND(I464*H464,2)</f>
        <v>0</v>
      </c>
      <c r="BL464" s="18" t="s">
        <v>176</v>
      </c>
      <c r="BM464" s="230" t="s">
        <v>3366</v>
      </c>
    </row>
    <row r="465" s="2" customFormat="1">
      <c r="A465" s="39"/>
      <c r="B465" s="40"/>
      <c r="C465" s="41"/>
      <c r="D465" s="232" t="s">
        <v>178</v>
      </c>
      <c r="E465" s="41"/>
      <c r="F465" s="233" t="s">
        <v>3365</v>
      </c>
      <c r="G465" s="41"/>
      <c r="H465" s="41"/>
      <c r="I465" s="234"/>
      <c r="J465" s="41"/>
      <c r="K465" s="41"/>
      <c r="L465" s="45"/>
      <c r="M465" s="235"/>
      <c r="N465" s="236"/>
      <c r="O465" s="92"/>
      <c r="P465" s="92"/>
      <c r="Q465" s="92"/>
      <c r="R465" s="92"/>
      <c r="S465" s="92"/>
      <c r="T465" s="93"/>
      <c r="U465" s="39"/>
      <c r="V465" s="39"/>
      <c r="W465" s="39"/>
      <c r="X465" s="39"/>
      <c r="Y465" s="39"/>
      <c r="Z465" s="39"/>
      <c r="AA465" s="39"/>
      <c r="AB465" s="39"/>
      <c r="AC465" s="39"/>
      <c r="AD465" s="39"/>
      <c r="AE465" s="39"/>
      <c r="AT465" s="18" t="s">
        <v>178</v>
      </c>
      <c r="AU465" s="18" t="s">
        <v>86</v>
      </c>
    </row>
    <row r="466" s="12" customFormat="1" ht="25.92" customHeight="1">
      <c r="A466" s="12"/>
      <c r="B466" s="203"/>
      <c r="C466" s="204"/>
      <c r="D466" s="205" t="s">
        <v>75</v>
      </c>
      <c r="E466" s="206" t="s">
        <v>3367</v>
      </c>
      <c r="F466" s="206" t="s">
        <v>3368</v>
      </c>
      <c r="G466" s="204"/>
      <c r="H466" s="204"/>
      <c r="I466" s="207"/>
      <c r="J466" s="208">
        <f>BK466</f>
        <v>0</v>
      </c>
      <c r="K466" s="204"/>
      <c r="L466" s="209"/>
      <c r="M466" s="210"/>
      <c r="N466" s="211"/>
      <c r="O466" s="211"/>
      <c r="P466" s="212">
        <f>P467+P470+P473+P476+P479+P482+P485+P488</f>
        <v>0</v>
      </c>
      <c r="Q466" s="211"/>
      <c r="R466" s="212">
        <f>R467+R470+R473+R476+R479+R482+R485+R488</f>
        <v>0</v>
      </c>
      <c r="S466" s="211"/>
      <c r="T466" s="213">
        <f>T467+T470+T473+T476+T479+T482+T485+T488</f>
        <v>7.2199999999999989</v>
      </c>
      <c r="U466" s="12"/>
      <c r="V466" s="12"/>
      <c r="W466" s="12"/>
      <c r="X466" s="12"/>
      <c r="Y466" s="12"/>
      <c r="Z466" s="12"/>
      <c r="AA466" s="12"/>
      <c r="AB466" s="12"/>
      <c r="AC466" s="12"/>
      <c r="AD466" s="12"/>
      <c r="AE466" s="12"/>
      <c r="AR466" s="214" t="s">
        <v>84</v>
      </c>
      <c r="AT466" s="215" t="s">
        <v>75</v>
      </c>
      <c r="AU466" s="215" t="s">
        <v>76</v>
      </c>
      <c r="AY466" s="214" t="s">
        <v>168</v>
      </c>
      <c r="BK466" s="216">
        <f>BK467+BK470+BK473+BK476+BK479+BK482+BK485+BK488</f>
        <v>0</v>
      </c>
    </row>
    <row r="467" s="12" customFormat="1" ht="22.8" customHeight="1">
      <c r="A467" s="12"/>
      <c r="B467" s="203"/>
      <c r="C467" s="204"/>
      <c r="D467" s="205" t="s">
        <v>75</v>
      </c>
      <c r="E467" s="217" t="s">
        <v>3369</v>
      </c>
      <c r="F467" s="217" t="s">
        <v>3370</v>
      </c>
      <c r="G467" s="204"/>
      <c r="H467" s="204"/>
      <c r="I467" s="207"/>
      <c r="J467" s="218">
        <f>BK467</f>
        <v>0</v>
      </c>
      <c r="K467" s="204"/>
      <c r="L467" s="209"/>
      <c r="M467" s="210"/>
      <c r="N467" s="211"/>
      <c r="O467" s="211"/>
      <c r="P467" s="212">
        <f>SUM(P468:P469)</f>
        <v>0</v>
      </c>
      <c r="Q467" s="211"/>
      <c r="R467" s="212">
        <f>SUM(R468:R469)</f>
        <v>0</v>
      </c>
      <c r="S467" s="211"/>
      <c r="T467" s="213">
        <f>SUM(T468:T469)</f>
        <v>0</v>
      </c>
      <c r="U467" s="12"/>
      <c r="V467" s="12"/>
      <c r="W467" s="12"/>
      <c r="X467" s="12"/>
      <c r="Y467" s="12"/>
      <c r="Z467" s="12"/>
      <c r="AA467" s="12"/>
      <c r="AB467" s="12"/>
      <c r="AC467" s="12"/>
      <c r="AD467" s="12"/>
      <c r="AE467" s="12"/>
      <c r="AR467" s="214" t="s">
        <v>84</v>
      </c>
      <c r="AT467" s="215" t="s">
        <v>75</v>
      </c>
      <c r="AU467" s="215" t="s">
        <v>84</v>
      </c>
      <c r="AY467" s="214" t="s">
        <v>168</v>
      </c>
      <c r="BK467" s="216">
        <f>SUM(BK468:BK469)</f>
        <v>0</v>
      </c>
    </row>
    <row r="468" s="2" customFormat="1" ht="16.5" customHeight="1">
      <c r="A468" s="39"/>
      <c r="B468" s="40"/>
      <c r="C468" s="219" t="s">
        <v>1105</v>
      </c>
      <c r="D468" s="219" t="s">
        <v>171</v>
      </c>
      <c r="E468" s="220" t="s">
        <v>3371</v>
      </c>
      <c r="F468" s="221" t="s">
        <v>3372</v>
      </c>
      <c r="G468" s="222" t="s">
        <v>213</v>
      </c>
      <c r="H468" s="223">
        <v>0.070000000000000007</v>
      </c>
      <c r="I468" s="224"/>
      <c r="J468" s="225">
        <f>ROUND(I468*H468,2)</f>
        <v>0</v>
      </c>
      <c r="K468" s="221" t="s">
        <v>1</v>
      </c>
      <c r="L468" s="45"/>
      <c r="M468" s="226" t="s">
        <v>1</v>
      </c>
      <c r="N468" s="227" t="s">
        <v>41</v>
      </c>
      <c r="O468" s="92"/>
      <c r="P468" s="228">
        <f>O468*H468</f>
        <v>0</v>
      </c>
      <c r="Q468" s="228">
        <v>0</v>
      </c>
      <c r="R468" s="228">
        <f>Q468*H468</f>
        <v>0</v>
      </c>
      <c r="S468" s="228">
        <v>0</v>
      </c>
      <c r="T468" s="229">
        <f>S468*H468</f>
        <v>0</v>
      </c>
      <c r="U468" s="39"/>
      <c r="V468" s="39"/>
      <c r="W468" s="39"/>
      <c r="X468" s="39"/>
      <c r="Y468" s="39"/>
      <c r="Z468" s="39"/>
      <c r="AA468" s="39"/>
      <c r="AB468" s="39"/>
      <c r="AC468" s="39"/>
      <c r="AD468" s="39"/>
      <c r="AE468" s="39"/>
      <c r="AR468" s="230" t="s">
        <v>176</v>
      </c>
      <c r="AT468" s="230" t="s">
        <v>171</v>
      </c>
      <c r="AU468" s="230" t="s">
        <v>86</v>
      </c>
      <c r="AY468" s="18" t="s">
        <v>168</v>
      </c>
      <c r="BE468" s="231">
        <f>IF(N468="základní",J468,0)</f>
        <v>0</v>
      </c>
      <c r="BF468" s="231">
        <f>IF(N468="snížená",J468,0)</f>
        <v>0</v>
      </c>
      <c r="BG468" s="231">
        <f>IF(N468="zákl. přenesená",J468,0)</f>
        <v>0</v>
      </c>
      <c r="BH468" s="231">
        <f>IF(N468="sníž. přenesená",J468,0)</f>
        <v>0</v>
      </c>
      <c r="BI468" s="231">
        <f>IF(N468="nulová",J468,0)</f>
        <v>0</v>
      </c>
      <c r="BJ468" s="18" t="s">
        <v>84</v>
      </c>
      <c r="BK468" s="231">
        <f>ROUND(I468*H468,2)</f>
        <v>0</v>
      </c>
      <c r="BL468" s="18" t="s">
        <v>176</v>
      </c>
      <c r="BM468" s="230" t="s">
        <v>3373</v>
      </c>
    </row>
    <row r="469" s="2" customFormat="1">
      <c r="A469" s="39"/>
      <c r="B469" s="40"/>
      <c r="C469" s="41"/>
      <c r="D469" s="232" t="s">
        <v>178</v>
      </c>
      <c r="E469" s="41"/>
      <c r="F469" s="233" t="s">
        <v>3372</v>
      </c>
      <c r="G469" s="41"/>
      <c r="H469" s="41"/>
      <c r="I469" s="234"/>
      <c r="J469" s="41"/>
      <c r="K469" s="41"/>
      <c r="L469" s="45"/>
      <c r="M469" s="235"/>
      <c r="N469" s="236"/>
      <c r="O469" s="92"/>
      <c r="P469" s="92"/>
      <c r="Q469" s="92"/>
      <c r="R469" s="92"/>
      <c r="S469" s="92"/>
      <c r="T469" s="93"/>
      <c r="U469" s="39"/>
      <c r="V469" s="39"/>
      <c r="W469" s="39"/>
      <c r="X469" s="39"/>
      <c r="Y469" s="39"/>
      <c r="Z469" s="39"/>
      <c r="AA469" s="39"/>
      <c r="AB469" s="39"/>
      <c r="AC469" s="39"/>
      <c r="AD469" s="39"/>
      <c r="AE469" s="39"/>
      <c r="AT469" s="18" t="s">
        <v>178</v>
      </c>
      <c r="AU469" s="18" t="s">
        <v>86</v>
      </c>
    </row>
    <row r="470" s="12" customFormat="1" ht="22.8" customHeight="1">
      <c r="A470" s="12"/>
      <c r="B470" s="203"/>
      <c r="C470" s="204"/>
      <c r="D470" s="205" t="s">
        <v>75</v>
      </c>
      <c r="E470" s="217" t="s">
        <v>3374</v>
      </c>
      <c r="F470" s="217" t="s">
        <v>3375</v>
      </c>
      <c r="G470" s="204"/>
      <c r="H470" s="204"/>
      <c r="I470" s="207"/>
      <c r="J470" s="218">
        <f>BK470</f>
        <v>0</v>
      </c>
      <c r="K470" s="204"/>
      <c r="L470" s="209"/>
      <c r="M470" s="210"/>
      <c r="N470" s="211"/>
      <c r="O470" s="211"/>
      <c r="P470" s="212">
        <f>SUM(P471:P472)</f>
        <v>0</v>
      </c>
      <c r="Q470" s="211"/>
      <c r="R470" s="212">
        <f>SUM(R471:R472)</f>
        <v>0</v>
      </c>
      <c r="S470" s="211"/>
      <c r="T470" s="213">
        <f>SUM(T471:T472)</f>
        <v>0</v>
      </c>
      <c r="U470" s="12"/>
      <c r="V470" s="12"/>
      <c r="W470" s="12"/>
      <c r="X470" s="12"/>
      <c r="Y470" s="12"/>
      <c r="Z470" s="12"/>
      <c r="AA470" s="12"/>
      <c r="AB470" s="12"/>
      <c r="AC470" s="12"/>
      <c r="AD470" s="12"/>
      <c r="AE470" s="12"/>
      <c r="AR470" s="214" t="s">
        <v>84</v>
      </c>
      <c r="AT470" s="215" t="s">
        <v>75</v>
      </c>
      <c r="AU470" s="215" t="s">
        <v>84</v>
      </c>
      <c r="AY470" s="214" t="s">
        <v>168</v>
      </c>
      <c r="BK470" s="216">
        <f>SUM(BK471:BK472)</f>
        <v>0</v>
      </c>
    </row>
    <row r="471" s="2" customFormat="1" ht="16.5" customHeight="1">
      <c r="A471" s="39"/>
      <c r="B471" s="40"/>
      <c r="C471" s="219" t="s">
        <v>1109</v>
      </c>
      <c r="D471" s="219" t="s">
        <v>171</v>
      </c>
      <c r="E471" s="220" t="s">
        <v>3376</v>
      </c>
      <c r="F471" s="221" t="s">
        <v>3377</v>
      </c>
      <c r="G471" s="222" t="s">
        <v>213</v>
      </c>
      <c r="H471" s="223">
        <v>70</v>
      </c>
      <c r="I471" s="224"/>
      <c r="J471" s="225">
        <f>ROUND(I471*H471,2)</f>
        <v>0</v>
      </c>
      <c r="K471" s="221" t="s">
        <v>1</v>
      </c>
      <c r="L471" s="45"/>
      <c r="M471" s="226" t="s">
        <v>1</v>
      </c>
      <c r="N471" s="227" t="s">
        <v>41</v>
      </c>
      <c r="O471" s="92"/>
      <c r="P471" s="228">
        <f>O471*H471</f>
        <v>0</v>
      </c>
      <c r="Q471" s="228">
        <v>0</v>
      </c>
      <c r="R471" s="228">
        <f>Q471*H471</f>
        <v>0</v>
      </c>
      <c r="S471" s="228">
        <v>0</v>
      </c>
      <c r="T471" s="229">
        <f>S471*H471</f>
        <v>0</v>
      </c>
      <c r="U471" s="39"/>
      <c r="V471" s="39"/>
      <c r="W471" s="39"/>
      <c r="X471" s="39"/>
      <c r="Y471" s="39"/>
      <c r="Z471" s="39"/>
      <c r="AA471" s="39"/>
      <c r="AB471" s="39"/>
      <c r="AC471" s="39"/>
      <c r="AD471" s="39"/>
      <c r="AE471" s="39"/>
      <c r="AR471" s="230" t="s">
        <v>176</v>
      </c>
      <c r="AT471" s="230" t="s">
        <v>171</v>
      </c>
      <c r="AU471" s="230" t="s">
        <v>86</v>
      </c>
      <c r="AY471" s="18" t="s">
        <v>168</v>
      </c>
      <c r="BE471" s="231">
        <f>IF(N471="základní",J471,0)</f>
        <v>0</v>
      </c>
      <c r="BF471" s="231">
        <f>IF(N471="snížená",J471,0)</f>
        <v>0</v>
      </c>
      <c r="BG471" s="231">
        <f>IF(N471="zákl. přenesená",J471,0)</f>
        <v>0</v>
      </c>
      <c r="BH471" s="231">
        <f>IF(N471="sníž. přenesená",J471,0)</f>
        <v>0</v>
      </c>
      <c r="BI471" s="231">
        <f>IF(N471="nulová",J471,0)</f>
        <v>0</v>
      </c>
      <c r="BJ471" s="18" t="s">
        <v>84</v>
      </c>
      <c r="BK471" s="231">
        <f>ROUND(I471*H471,2)</f>
        <v>0</v>
      </c>
      <c r="BL471" s="18" t="s">
        <v>176</v>
      </c>
      <c r="BM471" s="230" t="s">
        <v>3378</v>
      </c>
    </row>
    <row r="472" s="2" customFormat="1">
      <c r="A472" s="39"/>
      <c r="B472" s="40"/>
      <c r="C472" s="41"/>
      <c r="D472" s="232" t="s">
        <v>178</v>
      </c>
      <c r="E472" s="41"/>
      <c r="F472" s="233" t="s">
        <v>3377</v>
      </c>
      <c r="G472" s="41"/>
      <c r="H472" s="41"/>
      <c r="I472" s="234"/>
      <c r="J472" s="41"/>
      <c r="K472" s="41"/>
      <c r="L472" s="45"/>
      <c r="M472" s="235"/>
      <c r="N472" s="236"/>
      <c r="O472" s="92"/>
      <c r="P472" s="92"/>
      <c r="Q472" s="92"/>
      <c r="R472" s="92"/>
      <c r="S472" s="92"/>
      <c r="T472" s="93"/>
      <c r="U472" s="39"/>
      <c r="V472" s="39"/>
      <c r="W472" s="39"/>
      <c r="X472" s="39"/>
      <c r="Y472" s="39"/>
      <c r="Z472" s="39"/>
      <c r="AA472" s="39"/>
      <c r="AB472" s="39"/>
      <c r="AC472" s="39"/>
      <c r="AD472" s="39"/>
      <c r="AE472" s="39"/>
      <c r="AT472" s="18" t="s">
        <v>178</v>
      </c>
      <c r="AU472" s="18" t="s">
        <v>86</v>
      </c>
    </row>
    <row r="473" s="12" customFormat="1" ht="22.8" customHeight="1">
      <c r="A473" s="12"/>
      <c r="B473" s="203"/>
      <c r="C473" s="204"/>
      <c r="D473" s="205" t="s">
        <v>75</v>
      </c>
      <c r="E473" s="217" t="s">
        <v>3379</v>
      </c>
      <c r="F473" s="217" t="s">
        <v>3380</v>
      </c>
      <c r="G473" s="204"/>
      <c r="H473" s="204"/>
      <c r="I473" s="207"/>
      <c r="J473" s="218">
        <f>BK473</f>
        <v>0</v>
      </c>
      <c r="K473" s="204"/>
      <c r="L473" s="209"/>
      <c r="M473" s="210"/>
      <c r="N473" s="211"/>
      <c r="O473" s="211"/>
      <c r="P473" s="212">
        <f>SUM(P474:P475)</f>
        <v>0</v>
      </c>
      <c r="Q473" s="211"/>
      <c r="R473" s="212">
        <f>SUM(R474:R475)</f>
        <v>0</v>
      </c>
      <c r="S473" s="211"/>
      <c r="T473" s="213">
        <f>SUM(T474:T475)</f>
        <v>0</v>
      </c>
      <c r="U473" s="12"/>
      <c r="V473" s="12"/>
      <c r="W473" s="12"/>
      <c r="X473" s="12"/>
      <c r="Y473" s="12"/>
      <c r="Z473" s="12"/>
      <c r="AA473" s="12"/>
      <c r="AB473" s="12"/>
      <c r="AC473" s="12"/>
      <c r="AD473" s="12"/>
      <c r="AE473" s="12"/>
      <c r="AR473" s="214" t="s">
        <v>84</v>
      </c>
      <c r="AT473" s="215" t="s">
        <v>75</v>
      </c>
      <c r="AU473" s="215" t="s">
        <v>84</v>
      </c>
      <c r="AY473" s="214" t="s">
        <v>168</v>
      </c>
      <c r="BK473" s="216">
        <f>SUM(BK474:BK475)</f>
        <v>0</v>
      </c>
    </row>
    <row r="474" s="2" customFormat="1" ht="21.75" customHeight="1">
      <c r="A474" s="39"/>
      <c r="B474" s="40"/>
      <c r="C474" s="219" t="s">
        <v>1113</v>
      </c>
      <c r="D474" s="219" t="s">
        <v>171</v>
      </c>
      <c r="E474" s="220" t="s">
        <v>3381</v>
      </c>
      <c r="F474" s="221" t="s">
        <v>3382</v>
      </c>
      <c r="G474" s="222" t="s">
        <v>213</v>
      </c>
      <c r="H474" s="223">
        <v>70</v>
      </c>
      <c r="I474" s="224"/>
      <c r="J474" s="225">
        <f>ROUND(I474*H474,2)</f>
        <v>0</v>
      </c>
      <c r="K474" s="221" t="s">
        <v>1</v>
      </c>
      <c r="L474" s="45"/>
      <c r="M474" s="226" t="s">
        <v>1</v>
      </c>
      <c r="N474" s="227" t="s">
        <v>41</v>
      </c>
      <c r="O474" s="92"/>
      <c r="P474" s="228">
        <f>O474*H474</f>
        <v>0</v>
      </c>
      <c r="Q474" s="228">
        <v>0</v>
      </c>
      <c r="R474" s="228">
        <f>Q474*H474</f>
        <v>0</v>
      </c>
      <c r="S474" s="228">
        <v>0</v>
      </c>
      <c r="T474" s="229">
        <f>S474*H474</f>
        <v>0</v>
      </c>
      <c r="U474" s="39"/>
      <c r="V474" s="39"/>
      <c r="W474" s="39"/>
      <c r="X474" s="39"/>
      <c r="Y474" s="39"/>
      <c r="Z474" s="39"/>
      <c r="AA474" s="39"/>
      <c r="AB474" s="39"/>
      <c r="AC474" s="39"/>
      <c r="AD474" s="39"/>
      <c r="AE474" s="39"/>
      <c r="AR474" s="230" t="s">
        <v>176</v>
      </c>
      <c r="AT474" s="230" t="s">
        <v>171</v>
      </c>
      <c r="AU474" s="230" t="s">
        <v>86</v>
      </c>
      <c r="AY474" s="18" t="s">
        <v>168</v>
      </c>
      <c r="BE474" s="231">
        <f>IF(N474="základní",J474,0)</f>
        <v>0</v>
      </c>
      <c r="BF474" s="231">
        <f>IF(N474="snížená",J474,0)</f>
        <v>0</v>
      </c>
      <c r="BG474" s="231">
        <f>IF(N474="zákl. přenesená",J474,0)</f>
        <v>0</v>
      </c>
      <c r="BH474" s="231">
        <f>IF(N474="sníž. přenesená",J474,0)</f>
        <v>0</v>
      </c>
      <c r="BI474" s="231">
        <f>IF(N474="nulová",J474,0)</f>
        <v>0</v>
      </c>
      <c r="BJ474" s="18" t="s">
        <v>84</v>
      </c>
      <c r="BK474" s="231">
        <f>ROUND(I474*H474,2)</f>
        <v>0</v>
      </c>
      <c r="BL474" s="18" t="s">
        <v>176</v>
      </c>
      <c r="BM474" s="230" t="s">
        <v>3383</v>
      </c>
    </row>
    <row r="475" s="2" customFormat="1">
      <c r="A475" s="39"/>
      <c r="B475" s="40"/>
      <c r="C475" s="41"/>
      <c r="D475" s="232" t="s">
        <v>178</v>
      </c>
      <c r="E475" s="41"/>
      <c r="F475" s="233" t="s">
        <v>3382</v>
      </c>
      <c r="G475" s="41"/>
      <c r="H475" s="41"/>
      <c r="I475" s="234"/>
      <c r="J475" s="41"/>
      <c r="K475" s="41"/>
      <c r="L475" s="45"/>
      <c r="M475" s="235"/>
      <c r="N475" s="236"/>
      <c r="O475" s="92"/>
      <c r="P475" s="92"/>
      <c r="Q475" s="92"/>
      <c r="R475" s="92"/>
      <c r="S475" s="92"/>
      <c r="T475" s="93"/>
      <c r="U475" s="39"/>
      <c r="V475" s="39"/>
      <c r="W475" s="39"/>
      <c r="X475" s="39"/>
      <c r="Y475" s="39"/>
      <c r="Z475" s="39"/>
      <c r="AA475" s="39"/>
      <c r="AB475" s="39"/>
      <c r="AC475" s="39"/>
      <c r="AD475" s="39"/>
      <c r="AE475" s="39"/>
      <c r="AT475" s="18" t="s">
        <v>178</v>
      </c>
      <c r="AU475" s="18" t="s">
        <v>86</v>
      </c>
    </row>
    <row r="476" s="12" customFormat="1" ht="22.8" customHeight="1">
      <c r="A476" s="12"/>
      <c r="B476" s="203"/>
      <c r="C476" s="204"/>
      <c r="D476" s="205" t="s">
        <v>75</v>
      </c>
      <c r="E476" s="217" t="s">
        <v>3384</v>
      </c>
      <c r="F476" s="217" t="s">
        <v>3385</v>
      </c>
      <c r="G476" s="204"/>
      <c r="H476" s="204"/>
      <c r="I476" s="207"/>
      <c r="J476" s="218">
        <f>BK476</f>
        <v>0</v>
      </c>
      <c r="K476" s="204"/>
      <c r="L476" s="209"/>
      <c r="M476" s="210"/>
      <c r="N476" s="211"/>
      <c r="O476" s="211"/>
      <c r="P476" s="212">
        <f>SUM(P477:P478)</f>
        <v>0</v>
      </c>
      <c r="Q476" s="211"/>
      <c r="R476" s="212">
        <f>SUM(R477:R478)</f>
        <v>0</v>
      </c>
      <c r="S476" s="211"/>
      <c r="T476" s="213">
        <f>SUM(T477:T478)</f>
        <v>0</v>
      </c>
      <c r="U476" s="12"/>
      <c r="V476" s="12"/>
      <c r="W476" s="12"/>
      <c r="X476" s="12"/>
      <c r="Y476" s="12"/>
      <c r="Z476" s="12"/>
      <c r="AA476" s="12"/>
      <c r="AB476" s="12"/>
      <c r="AC476" s="12"/>
      <c r="AD476" s="12"/>
      <c r="AE476" s="12"/>
      <c r="AR476" s="214" t="s">
        <v>84</v>
      </c>
      <c r="AT476" s="215" t="s">
        <v>75</v>
      </c>
      <c r="AU476" s="215" t="s">
        <v>84</v>
      </c>
      <c r="AY476" s="214" t="s">
        <v>168</v>
      </c>
      <c r="BK476" s="216">
        <f>SUM(BK477:BK478)</f>
        <v>0</v>
      </c>
    </row>
    <row r="477" s="2" customFormat="1" ht="16.5" customHeight="1">
      <c r="A477" s="39"/>
      <c r="B477" s="40"/>
      <c r="C477" s="219" t="s">
        <v>1117</v>
      </c>
      <c r="D477" s="219" t="s">
        <v>171</v>
      </c>
      <c r="E477" s="220" t="s">
        <v>3386</v>
      </c>
      <c r="F477" s="221" t="s">
        <v>3387</v>
      </c>
      <c r="G477" s="222" t="s">
        <v>213</v>
      </c>
      <c r="H477" s="223">
        <v>70</v>
      </c>
      <c r="I477" s="224"/>
      <c r="J477" s="225">
        <f>ROUND(I477*H477,2)</f>
        <v>0</v>
      </c>
      <c r="K477" s="221" t="s">
        <v>1</v>
      </c>
      <c r="L477" s="45"/>
      <c r="M477" s="226" t="s">
        <v>1</v>
      </c>
      <c r="N477" s="227" t="s">
        <v>41</v>
      </c>
      <c r="O477" s="92"/>
      <c r="P477" s="228">
        <f>O477*H477</f>
        <v>0</v>
      </c>
      <c r="Q477" s="228">
        <v>0</v>
      </c>
      <c r="R477" s="228">
        <f>Q477*H477</f>
        <v>0</v>
      </c>
      <c r="S477" s="228">
        <v>0</v>
      </c>
      <c r="T477" s="229">
        <f>S477*H477</f>
        <v>0</v>
      </c>
      <c r="U477" s="39"/>
      <c r="V477" s="39"/>
      <c r="W477" s="39"/>
      <c r="X477" s="39"/>
      <c r="Y477" s="39"/>
      <c r="Z477" s="39"/>
      <c r="AA477" s="39"/>
      <c r="AB477" s="39"/>
      <c r="AC477" s="39"/>
      <c r="AD477" s="39"/>
      <c r="AE477" s="39"/>
      <c r="AR477" s="230" t="s">
        <v>176</v>
      </c>
      <c r="AT477" s="230" t="s">
        <v>171</v>
      </c>
      <c r="AU477" s="230" t="s">
        <v>86</v>
      </c>
      <c r="AY477" s="18" t="s">
        <v>168</v>
      </c>
      <c r="BE477" s="231">
        <f>IF(N477="základní",J477,0)</f>
        <v>0</v>
      </c>
      <c r="BF477" s="231">
        <f>IF(N477="snížená",J477,0)</f>
        <v>0</v>
      </c>
      <c r="BG477" s="231">
        <f>IF(N477="zákl. přenesená",J477,0)</f>
        <v>0</v>
      </c>
      <c r="BH477" s="231">
        <f>IF(N477="sníž. přenesená",J477,0)</f>
        <v>0</v>
      </c>
      <c r="BI477" s="231">
        <f>IF(N477="nulová",J477,0)</f>
        <v>0</v>
      </c>
      <c r="BJ477" s="18" t="s">
        <v>84</v>
      </c>
      <c r="BK477" s="231">
        <f>ROUND(I477*H477,2)</f>
        <v>0</v>
      </c>
      <c r="BL477" s="18" t="s">
        <v>176</v>
      </c>
      <c r="BM477" s="230" t="s">
        <v>3388</v>
      </c>
    </row>
    <row r="478" s="2" customFormat="1">
      <c r="A478" s="39"/>
      <c r="B478" s="40"/>
      <c r="C478" s="41"/>
      <c r="D478" s="232" t="s">
        <v>178</v>
      </c>
      <c r="E478" s="41"/>
      <c r="F478" s="233" t="s">
        <v>3387</v>
      </c>
      <c r="G478" s="41"/>
      <c r="H478" s="41"/>
      <c r="I478" s="234"/>
      <c r="J478" s="41"/>
      <c r="K478" s="41"/>
      <c r="L478" s="45"/>
      <c r="M478" s="235"/>
      <c r="N478" s="236"/>
      <c r="O478" s="92"/>
      <c r="P478" s="92"/>
      <c r="Q478" s="92"/>
      <c r="R478" s="92"/>
      <c r="S478" s="92"/>
      <c r="T478" s="93"/>
      <c r="U478" s="39"/>
      <c r="V478" s="39"/>
      <c r="W478" s="39"/>
      <c r="X478" s="39"/>
      <c r="Y478" s="39"/>
      <c r="Z478" s="39"/>
      <c r="AA478" s="39"/>
      <c r="AB478" s="39"/>
      <c r="AC478" s="39"/>
      <c r="AD478" s="39"/>
      <c r="AE478" s="39"/>
      <c r="AT478" s="18" t="s">
        <v>178</v>
      </c>
      <c r="AU478" s="18" t="s">
        <v>86</v>
      </c>
    </row>
    <row r="479" s="12" customFormat="1" ht="22.8" customHeight="1">
      <c r="A479" s="12"/>
      <c r="B479" s="203"/>
      <c r="C479" s="204"/>
      <c r="D479" s="205" t="s">
        <v>75</v>
      </c>
      <c r="E479" s="217" t="s">
        <v>3389</v>
      </c>
      <c r="F479" s="217" t="s">
        <v>3390</v>
      </c>
      <c r="G479" s="204"/>
      <c r="H479" s="204"/>
      <c r="I479" s="207"/>
      <c r="J479" s="218">
        <f>BK479</f>
        <v>0</v>
      </c>
      <c r="K479" s="204"/>
      <c r="L479" s="209"/>
      <c r="M479" s="210"/>
      <c r="N479" s="211"/>
      <c r="O479" s="211"/>
      <c r="P479" s="212">
        <f>SUM(P480:P481)</f>
        <v>0</v>
      </c>
      <c r="Q479" s="211"/>
      <c r="R479" s="212">
        <f>SUM(R480:R481)</f>
        <v>0</v>
      </c>
      <c r="S479" s="211"/>
      <c r="T479" s="213">
        <f>SUM(T480:T481)</f>
        <v>0</v>
      </c>
      <c r="U479" s="12"/>
      <c r="V479" s="12"/>
      <c r="W479" s="12"/>
      <c r="X479" s="12"/>
      <c r="Y479" s="12"/>
      <c r="Z479" s="12"/>
      <c r="AA479" s="12"/>
      <c r="AB479" s="12"/>
      <c r="AC479" s="12"/>
      <c r="AD479" s="12"/>
      <c r="AE479" s="12"/>
      <c r="AR479" s="214" t="s">
        <v>84</v>
      </c>
      <c r="AT479" s="215" t="s">
        <v>75</v>
      </c>
      <c r="AU479" s="215" t="s">
        <v>84</v>
      </c>
      <c r="AY479" s="214" t="s">
        <v>168</v>
      </c>
      <c r="BK479" s="216">
        <f>SUM(BK480:BK481)</f>
        <v>0</v>
      </c>
    </row>
    <row r="480" s="2" customFormat="1" ht="16.5" customHeight="1">
      <c r="A480" s="39"/>
      <c r="B480" s="40"/>
      <c r="C480" s="219" t="s">
        <v>1121</v>
      </c>
      <c r="D480" s="219" t="s">
        <v>171</v>
      </c>
      <c r="E480" s="220" t="s">
        <v>3391</v>
      </c>
      <c r="F480" s="221" t="s">
        <v>3392</v>
      </c>
      <c r="G480" s="222" t="s">
        <v>174</v>
      </c>
      <c r="H480" s="223">
        <v>35</v>
      </c>
      <c r="I480" s="224"/>
      <c r="J480" s="225">
        <f>ROUND(I480*H480,2)</f>
        <v>0</v>
      </c>
      <c r="K480" s="221" t="s">
        <v>1</v>
      </c>
      <c r="L480" s="45"/>
      <c r="M480" s="226" t="s">
        <v>1</v>
      </c>
      <c r="N480" s="227" t="s">
        <v>41</v>
      </c>
      <c r="O480" s="92"/>
      <c r="P480" s="228">
        <f>O480*H480</f>
        <v>0</v>
      </c>
      <c r="Q480" s="228">
        <v>0</v>
      </c>
      <c r="R480" s="228">
        <f>Q480*H480</f>
        <v>0</v>
      </c>
      <c r="S480" s="228">
        <v>0</v>
      </c>
      <c r="T480" s="229">
        <f>S480*H480</f>
        <v>0</v>
      </c>
      <c r="U480" s="39"/>
      <c r="V480" s="39"/>
      <c r="W480" s="39"/>
      <c r="X480" s="39"/>
      <c r="Y480" s="39"/>
      <c r="Z480" s="39"/>
      <c r="AA480" s="39"/>
      <c r="AB480" s="39"/>
      <c r="AC480" s="39"/>
      <c r="AD480" s="39"/>
      <c r="AE480" s="39"/>
      <c r="AR480" s="230" t="s">
        <v>176</v>
      </c>
      <c r="AT480" s="230" t="s">
        <v>171</v>
      </c>
      <c r="AU480" s="230" t="s">
        <v>86</v>
      </c>
      <c r="AY480" s="18" t="s">
        <v>168</v>
      </c>
      <c r="BE480" s="231">
        <f>IF(N480="základní",J480,0)</f>
        <v>0</v>
      </c>
      <c r="BF480" s="231">
        <f>IF(N480="snížená",J480,0)</f>
        <v>0</v>
      </c>
      <c r="BG480" s="231">
        <f>IF(N480="zákl. přenesená",J480,0)</f>
        <v>0</v>
      </c>
      <c r="BH480" s="231">
        <f>IF(N480="sníž. přenesená",J480,0)</f>
        <v>0</v>
      </c>
      <c r="BI480" s="231">
        <f>IF(N480="nulová",J480,0)</f>
        <v>0</v>
      </c>
      <c r="BJ480" s="18" t="s">
        <v>84</v>
      </c>
      <c r="BK480" s="231">
        <f>ROUND(I480*H480,2)</f>
        <v>0</v>
      </c>
      <c r="BL480" s="18" t="s">
        <v>176</v>
      </c>
      <c r="BM480" s="230" t="s">
        <v>3393</v>
      </c>
    </row>
    <row r="481" s="2" customFormat="1">
      <c r="A481" s="39"/>
      <c r="B481" s="40"/>
      <c r="C481" s="41"/>
      <c r="D481" s="232" t="s">
        <v>178</v>
      </c>
      <c r="E481" s="41"/>
      <c r="F481" s="233" t="s">
        <v>3392</v>
      </c>
      <c r="G481" s="41"/>
      <c r="H481" s="41"/>
      <c r="I481" s="234"/>
      <c r="J481" s="41"/>
      <c r="K481" s="41"/>
      <c r="L481" s="45"/>
      <c r="M481" s="235"/>
      <c r="N481" s="236"/>
      <c r="O481" s="92"/>
      <c r="P481" s="92"/>
      <c r="Q481" s="92"/>
      <c r="R481" s="92"/>
      <c r="S481" s="92"/>
      <c r="T481" s="93"/>
      <c r="U481" s="39"/>
      <c r="V481" s="39"/>
      <c r="W481" s="39"/>
      <c r="X481" s="39"/>
      <c r="Y481" s="39"/>
      <c r="Z481" s="39"/>
      <c r="AA481" s="39"/>
      <c r="AB481" s="39"/>
      <c r="AC481" s="39"/>
      <c r="AD481" s="39"/>
      <c r="AE481" s="39"/>
      <c r="AT481" s="18" t="s">
        <v>178</v>
      </c>
      <c r="AU481" s="18" t="s">
        <v>86</v>
      </c>
    </row>
    <row r="482" s="12" customFormat="1" ht="22.8" customHeight="1">
      <c r="A482" s="12"/>
      <c r="B482" s="203"/>
      <c r="C482" s="204"/>
      <c r="D482" s="205" t="s">
        <v>75</v>
      </c>
      <c r="E482" s="217" t="s">
        <v>3394</v>
      </c>
      <c r="F482" s="217" t="s">
        <v>3395</v>
      </c>
      <c r="G482" s="204"/>
      <c r="H482" s="204"/>
      <c r="I482" s="207"/>
      <c r="J482" s="218">
        <f>BK482</f>
        <v>0</v>
      </c>
      <c r="K482" s="204"/>
      <c r="L482" s="209"/>
      <c r="M482" s="210"/>
      <c r="N482" s="211"/>
      <c r="O482" s="211"/>
      <c r="P482" s="212">
        <f>SUM(P483:P484)</f>
        <v>0</v>
      </c>
      <c r="Q482" s="211"/>
      <c r="R482" s="212">
        <f>SUM(R483:R484)</f>
        <v>0</v>
      </c>
      <c r="S482" s="211"/>
      <c r="T482" s="213">
        <f>SUM(T483:T484)</f>
        <v>0</v>
      </c>
      <c r="U482" s="12"/>
      <c r="V482" s="12"/>
      <c r="W482" s="12"/>
      <c r="X482" s="12"/>
      <c r="Y482" s="12"/>
      <c r="Z482" s="12"/>
      <c r="AA482" s="12"/>
      <c r="AB482" s="12"/>
      <c r="AC482" s="12"/>
      <c r="AD482" s="12"/>
      <c r="AE482" s="12"/>
      <c r="AR482" s="214" t="s">
        <v>84</v>
      </c>
      <c r="AT482" s="215" t="s">
        <v>75</v>
      </c>
      <c r="AU482" s="215" t="s">
        <v>84</v>
      </c>
      <c r="AY482" s="214" t="s">
        <v>168</v>
      </c>
      <c r="BK482" s="216">
        <f>SUM(BK483:BK484)</f>
        <v>0</v>
      </c>
    </row>
    <row r="483" s="2" customFormat="1" ht="16.5" customHeight="1">
      <c r="A483" s="39"/>
      <c r="B483" s="40"/>
      <c r="C483" s="219" t="s">
        <v>1125</v>
      </c>
      <c r="D483" s="219" t="s">
        <v>171</v>
      </c>
      <c r="E483" s="220" t="s">
        <v>3396</v>
      </c>
      <c r="F483" s="221" t="s">
        <v>3397</v>
      </c>
      <c r="G483" s="222" t="s">
        <v>2411</v>
      </c>
      <c r="H483" s="223">
        <v>1</v>
      </c>
      <c r="I483" s="224"/>
      <c r="J483" s="225">
        <f>ROUND(I483*H483,2)</f>
        <v>0</v>
      </c>
      <c r="K483" s="221" t="s">
        <v>1</v>
      </c>
      <c r="L483" s="45"/>
      <c r="M483" s="226" t="s">
        <v>1</v>
      </c>
      <c r="N483" s="227" t="s">
        <v>41</v>
      </c>
      <c r="O483" s="92"/>
      <c r="P483" s="228">
        <f>O483*H483</f>
        <v>0</v>
      </c>
      <c r="Q483" s="228">
        <v>0</v>
      </c>
      <c r="R483" s="228">
        <f>Q483*H483</f>
        <v>0</v>
      </c>
      <c r="S483" s="228">
        <v>0</v>
      </c>
      <c r="T483" s="229">
        <f>S483*H483</f>
        <v>0</v>
      </c>
      <c r="U483" s="39"/>
      <c r="V483" s="39"/>
      <c r="W483" s="39"/>
      <c r="X483" s="39"/>
      <c r="Y483" s="39"/>
      <c r="Z483" s="39"/>
      <c r="AA483" s="39"/>
      <c r="AB483" s="39"/>
      <c r="AC483" s="39"/>
      <c r="AD483" s="39"/>
      <c r="AE483" s="39"/>
      <c r="AR483" s="230" t="s">
        <v>176</v>
      </c>
      <c r="AT483" s="230" t="s">
        <v>171</v>
      </c>
      <c r="AU483" s="230" t="s">
        <v>86</v>
      </c>
      <c r="AY483" s="18" t="s">
        <v>168</v>
      </c>
      <c r="BE483" s="231">
        <f>IF(N483="základní",J483,0)</f>
        <v>0</v>
      </c>
      <c r="BF483" s="231">
        <f>IF(N483="snížená",J483,0)</f>
        <v>0</v>
      </c>
      <c r="BG483" s="231">
        <f>IF(N483="zákl. přenesená",J483,0)</f>
        <v>0</v>
      </c>
      <c r="BH483" s="231">
        <f>IF(N483="sníž. přenesená",J483,0)</f>
        <v>0</v>
      </c>
      <c r="BI483" s="231">
        <f>IF(N483="nulová",J483,0)</f>
        <v>0</v>
      </c>
      <c r="BJ483" s="18" t="s">
        <v>84</v>
      </c>
      <c r="BK483" s="231">
        <f>ROUND(I483*H483,2)</f>
        <v>0</v>
      </c>
      <c r="BL483" s="18" t="s">
        <v>176</v>
      </c>
      <c r="BM483" s="230" t="s">
        <v>3398</v>
      </c>
    </row>
    <row r="484" s="2" customFormat="1">
      <c r="A484" s="39"/>
      <c r="B484" s="40"/>
      <c r="C484" s="41"/>
      <c r="D484" s="232" t="s">
        <v>178</v>
      </c>
      <c r="E484" s="41"/>
      <c r="F484" s="233" t="s">
        <v>3397</v>
      </c>
      <c r="G484" s="41"/>
      <c r="H484" s="41"/>
      <c r="I484" s="234"/>
      <c r="J484" s="41"/>
      <c r="K484" s="41"/>
      <c r="L484" s="45"/>
      <c r="M484" s="235"/>
      <c r="N484" s="236"/>
      <c r="O484" s="92"/>
      <c r="P484" s="92"/>
      <c r="Q484" s="92"/>
      <c r="R484" s="92"/>
      <c r="S484" s="92"/>
      <c r="T484" s="93"/>
      <c r="U484" s="39"/>
      <c r="V484" s="39"/>
      <c r="W484" s="39"/>
      <c r="X484" s="39"/>
      <c r="Y484" s="39"/>
      <c r="Z484" s="39"/>
      <c r="AA484" s="39"/>
      <c r="AB484" s="39"/>
      <c r="AC484" s="39"/>
      <c r="AD484" s="39"/>
      <c r="AE484" s="39"/>
      <c r="AT484" s="18" t="s">
        <v>178</v>
      </c>
      <c r="AU484" s="18" t="s">
        <v>86</v>
      </c>
    </row>
    <row r="485" s="12" customFormat="1" ht="22.8" customHeight="1">
      <c r="A485" s="12"/>
      <c r="B485" s="203"/>
      <c r="C485" s="204"/>
      <c r="D485" s="205" t="s">
        <v>75</v>
      </c>
      <c r="E485" s="217" t="s">
        <v>3399</v>
      </c>
      <c r="F485" s="217" t="s">
        <v>3400</v>
      </c>
      <c r="G485" s="204"/>
      <c r="H485" s="204"/>
      <c r="I485" s="207"/>
      <c r="J485" s="218">
        <f>BK485</f>
        <v>0</v>
      </c>
      <c r="K485" s="204"/>
      <c r="L485" s="209"/>
      <c r="M485" s="210"/>
      <c r="N485" s="211"/>
      <c r="O485" s="211"/>
      <c r="P485" s="212">
        <f>SUM(P486:P487)</f>
        <v>0</v>
      </c>
      <c r="Q485" s="211"/>
      <c r="R485" s="212">
        <f>SUM(R486:R487)</f>
        <v>0</v>
      </c>
      <c r="S485" s="211"/>
      <c r="T485" s="213">
        <f>SUM(T486:T487)</f>
        <v>0</v>
      </c>
      <c r="U485" s="12"/>
      <c r="V485" s="12"/>
      <c r="W485" s="12"/>
      <c r="X485" s="12"/>
      <c r="Y485" s="12"/>
      <c r="Z485" s="12"/>
      <c r="AA485" s="12"/>
      <c r="AB485" s="12"/>
      <c r="AC485" s="12"/>
      <c r="AD485" s="12"/>
      <c r="AE485" s="12"/>
      <c r="AR485" s="214" t="s">
        <v>84</v>
      </c>
      <c r="AT485" s="215" t="s">
        <v>75</v>
      </c>
      <c r="AU485" s="215" t="s">
        <v>84</v>
      </c>
      <c r="AY485" s="214" t="s">
        <v>168</v>
      </c>
      <c r="BK485" s="216">
        <f>SUM(BK486:BK487)</f>
        <v>0</v>
      </c>
    </row>
    <row r="486" s="2" customFormat="1" ht="16.5" customHeight="1">
      <c r="A486" s="39"/>
      <c r="B486" s="40"/>
      <c r="C486" s="219" t="s">
        <v>1129</v>
      </c>
      <c r="D486" s="219" t="s">
        <v>171</v>
      </c>
      <c r="E486" s="220" t="s">
        <v>3401</v>
      </c>
      <c r="F486" s="221" t="s">
        <v>3402</v>
      </c>
      <c r="G486" s="222" t="s">
        <v>213</v>
      </c>
      <c r="H486" s="223">
        <v>70</v>
      </c>
      <c r="I486" s="224"/>
      <c r="J486" s="225">
        <f>ROUND(I486*H486,2)</f>
        <v>0</v>
      </c>
      <c r="K486" s="221" t="s">
        <v>1</v>
      </c>
      <c r="L486" s="45"/>
      <c r="M486" s="226" t="s">
        <v>1</v>
      </c>
      <c r="N486" s="227" t="s">
        <v>41</v>
      </c>
      <c r="O486" s="92"/>
      <c r="P486" s="228">
        <f>O486*H486</f>
        <v>0</v>
      </c>
      <c r="Q486" s="228">
        <v>0</v>
      </c>
      <c r="R486" s="228">
        <f>Q486*H486</f>
        <v>0</v>
      </c>
      <c r="S486" s="228">
        <v>0</v>
      </c>
      <c r="T486" s="229">
        <f>S486*H486</f>
        <v>0</v>
      </c>
      <c r="U486" s="39"/>
      <c r="V486" s="39"/>
      <c r="W486" s="39"/>
      <c r="X486" s="39"/>
      <c r="Y486" s="39"/>
      <c r="Z486" s="39"/>
      <c r="AA486" s="39"/>
      <c r="AB486" s="39"/>
      <c r="AC486" s="39"/>
      <c r="AD486" s="39"/>
      <c r="AE486" s="39"/>
      <c r="AR486" s="230" t="s">
        <v>176</v>
      </c>
      <c r="AT486" s="230" t="s">
        <v>171</v>
      </c>
      <c r="AU486" s="230" t="s">
        <v>86</v>
      </c>
      <c r="AY486" s="18" t="s">
        <v>168</v>
      </c>
      <c r="BE486" s="231">
        <f>IF(N486="základní",J486,0)</f>
        <v>0</v>
      </c>
      <c r="BF486" s="231">
        <f>IF(N486="snížená",J486,0)</f>
        <v>0</v>
      </c>
      <c r="BG486" s="231">
        <f>IF(N486="zákl. přenesená",J486,0)</f>
        <v>0</v>
      </c>
      <c r="BH486" s="231">
        <f>IF(N486="sníž. přenesená",J486,0)</f>
        <v>0</v>
      </c>
      <c r="BI486" s="231">
        <f>IF(N486="nulová",J486,0)</f>
        <v>0</v>
      </c>
      <c r="BJ486" s="18" t="s">
        <v>84</v>
      </c>
      <c r="BK486" s="231">
        <f>ROUND(I486*H486,2)</f>
        <v>0</v>
      </c>
      <c r="BL486" s="18" t="s">
        <v>176</v>
      </c>
      <c r="BM486" s="230" t="s">
        <v>3403</v>
      </c>
    </row>
    <row r="487" s="2" customFormat="1">
      <c r="A487" s="39"/>
      <c r="B487" s="40"/>
      <c r="C487" s="41"/>
      <c r="D487" s="232" t="s">
        <v>178</v>
      </c>
      <c r="E487" s="41"/>
      <c r="F487" s="233" t="s">
        <v>3402</v>
      </c>
      <c r="G487" s="41"/>
      <c r="H487" s="41"/>
      <c r="I487" s="234"/>
      <c r="J487" s="41"/>
      <c r="K487" s="41"/>
      <c r="L487" s="45"/>
      <c r="M487" s="235"/>
      <c r="N487" s="236"/>
      <c r="O487" s="92"/>
      <c r="P487" s="92"/>
      <c r="Q487" s="92"/>
      <c r="R487" s="92"/>
      <c r="S487" s="92"/>
      <c r="T487" s="93"/>
      <c r="U487" s="39"/>
      <c r="V487" s="39"/>
      <c r="W487" s="39"/>
      <c r="X487" s="39"/>
      <c r="Y487" s="39"/>
      <c r="Z487" s="39"/>
      <c r="AA487" s="39"/>
      <c r="AB487" s="39"/>
      <c r="AC487" s="39"/>
      <c r="AD487" s="39"/>
      <c r="AE487" s="39"/>
      <c r="AT487" s="18" t="s">
        <v>178</v>
      </c>
      <c r="AU487" s="18" t="s">
        <v>86</v>
      </c>
    </row>
    <row r="488" s="12" customFormat="1" ht="22.8" customHeight="1">
      <c r="A488" s="12"/>
      <c r="B488" s="203"/>
      <c r="C488" s="204"/>
      <c r="D488" s="205" t="s">
        <v>75</v>
      </c>
      <c r="E488" s="217" t="s">
        <v>3404</v>
      </c>
      <c r="F488" s="217" t="s">
        <v>3405</v>
      </c>
      <c r="G488" s="204"/>
      <c r="H488" s="204"/>
      <c r="I488" s="207"/>
      <c r="J488" s="218">
        <f>BK488</f>
        <v>0</v>
      </c>
      <c r="K488" s="204"/>
      <c r="L488" s="209"/>
      <c r="M488" s="210"/>
      <c r="N488" s="211"/>
      <c r="O488" s="211"/>
      <c r="P488" s="212">
        <f>SUM(P489:P492)</f>
        <v>0</v>
      </c>
      <c r="Q488" s="211"/>
      <c r="R488" s="212">
        <f>SUM(R489:R492)</f>
        <v>0</v>
      </c>
      <c r="S488" s="211"/>
      <c r="T488" s="213">
        <f>SUM(T489:T492)</f>
        <v>7.2199999999999989</v>
      </c>
      <c r="U488" s="12"/>
      <c r="V488" s="12"/>
      <c r="W488" s="12"/>
      <c r="X488" s="12"/>
      <c r="Y488" s="12"/>
      <c r="Z488" s="12"/>
      <c r="AA488" s="12"/>
      <c r="AB488" s="12"/>
      <c r="AC488" s="12"/>
      <c r="AD488" s="12"/>
      <c r="AE488" s="12"/>
      <c r="AR488" s="214" t="s">
        <v>84</v>
      </c>
      <c r="AT488" s="215" t="s">
        <v>75</v>
      </c>
      <c r="AU488" s="215" t="s">
        <v>84</v>
      </c>
      <c r="AY488" s="214" t="s">
        <v>168</v>
      </c>
      <c r="BK488" s="216">
        <f>SUM(BK489:BK492)</f>
        <v>0</v>
      </c>
    </row>
    <row r="489" s="2" customFormat="1" ht="24.15" customHeight="1">
      <c r="A489" s="39"/>
      <c r="B489" s="40"/>
      <c r="C489" s="219" t="s">
        <v>3406</v>
      </c>
      <c r="D489" s="219" t="s">
        <v>171</v>
      </c>
      <c r="E489" s="220" t="s">
        <v>3407</v>
      </c>
      <c r="F489" s="221" t="s">
        <v>3408</v>
      </c>
      <c r="G489" s="222" t="s">
        <v>251</v>
      </c>
      <c r="H489" s="223">
        <v>20</v>
      </c>
      <c r="I489" s="224"/>
      <c r="J489" s="225">
        <f>ROUND(I489*H489,2)</f>
        <v>0</v>
      </c>
      <c r="K489" s="221" t="s">
        <v>175</v>
      </c>
      <c r="L489" s="45"/>
      <c r="M489" s="226" t="s">
        <v>1</v>
      </c>
      <c r="N489" s="227" t="s">
        <v>41</v>
      </c>
      <c r="O489" s="92"/>
      <c r="P489" s="228">
        <f>O489*H489</f>
        <v>0</v>
      </c>
      <c r="Q489" s="228">
        <v>0</v>
      </c>
      <c r="R489" s="228">
        <f>Q489*H489</f>
        <v>0</v>
      </c>
      <c r="S489" s="228">
        <v>0.001</v>
      </c>
      <c r="T489" s="229">
        <f>S489*H489</f>
        <v>0.02</v>
      </c>
      <c r="U489" s="39"/>
      <c r="V489" s="39"/>
      <c r="W489" s="39"/>
      <c r="X489" s="39"/>
      <c r="Y489" s="39"/>
      <c r="Z489" s="39"/>
      <c r="AA489" s="39"/>
      <c r="AB489" s="39"/>
      <c r="AC489" s="39"/>
      <c r="AD489" s="39"/>
      <c r="AE489" s="39"/>
      <c r="AR489" s="230" t="s">
        <v>176</v>
      </c>
      <c r="AT489" s="230" t="s">
        <v>171</v>
      </c>
      <c r="AU489" s="230" t="s">
        <v>86</v>
      </c>
      <c r="AY489" s="18" t="s">
        <v>168</v>
      </c>
      <c r="BE489" s="231">
        <f>IF(N489="základní",J489,0)</f>
        <v>0</v>
      </c>
      <c r="BF489" s="231">
        <f>IF(N489="snížená",J489,0)</f>
        <v>0</v>
      </c>
      <c r="BG489" s="231">
        <f>IF(N489="zákl. přenesená",J489,0)</f>
        <v>0</v>
      </c>
      <c r="BH489" s="231">
        <f>IF(N489="sníž. přenesená",J489,0)</f>
        <v>0</v>
      </c>
      <c r="BI489" s="231">
        <f>IF(N489="nulová",J489,0)</f>
        <v>0</v>
      </c>
      <c r="BJ489" s="18" t="s">
        <v>84</v>
      </c>
      <c r="BK489" s="231">
        <f>ROUND(I489*H489,2)</f>
        <v>0</v>
      </c>
      <c r="BL489" s="18" t="s">
        <v>176</v>
      </c>
      <c r="BM489" s="230" t="s">
        <v>3409</v>
      </c>
    </row>
    <row r="490" s="2" customFormat="1">
      <c r="A490" s="39"/>
      <c r="B490" s="40"/>
      <c r="C490" s="41"/>
      <c r="D490" s="232" t="s">
        <v>178</v>
      </c>
      <c r="E490" s="41"/>
      <c r="F490" s="233" t="s">
        <v>3410</v>
      </c>
      <c r="G490" s="41"/>
      <c r="H490" s="41"/>
      <c r="I490" s="234"/>
      <c r="J490" s="41"/>
      <c r="K490" s="41"/>
      <c r="L490" s="45"/>
      <c r="M490" s="235"/>
      <c r="N490" s="236"/>
      <c r="O490" s="92"/>
      <c r="P490" s="92"/>
      <c r="Q490" s="92"/>
      <c r="R490" s="92"/>
      <c r="S490" s="92"/>
      <c r="T490" s="93"/>
      <c r="U490" s="39"/>
      <c r="V490" s="39"/>
      <c r="W490" s="39"/>
      <c r="X490" s="39"/>
      <c r="Y490" s="39"/>
      <c r="Z490" s="39"/>
      <c r="AA490" s="39"/>
      <c r="AB490" s="39"/>
      <c r="AC490" s="39"/>
      <c r="AD490" s="39"/>
      <c r="AE490" s="39"/>
      <c r="AT490" s="18" t="s">
        <v>178</v>
      </c>
      <c r="AU490" s="18" t="s">
        <v>86</v>
      </c>
    </row>
    <row r="491" s="2" customFormat="1" ht="24.15" customHeight="1">
      <c r="A491" s="39"/>
      <c r="B491" s="40"/>
      <c r="C491" s="219" t="s">
        <v>3411</v>
      </c>
      <c r="D491" s="219" t="s">
        <v>171</v>
      </c>
      <c r="E491" s="220" t="s">
        <v>3412</v>
      </c>
      <c r="F491" s="221" t="s">
        <v>3413</v>
      </c>
      <c r="G491" s="222" t="s">
        <v>213</v>
      </c>
      <c r="H491" s="223">
        <v>800</v>
      </c>
      <c r="I491" s="224"/>
      <c r="J491" s="225">
        <f>ROUND(I491*H491,2)</f>
        <v>0</v>
      </c>
      <c r="K491" s="221" t="s">
        <v>175</v>
      </c>
      <c r="L491" s="45"/>
      <c r="M491" s="226" t="s">
        <v>1</v>
      </c>
      <c r="N491" s="227" t="s">
        <v>41</v>
      </c>
      <c r="O491" s="92"/>
      <c r="P491" s="228">
        <f>O491*H491</f>
        <v>0</v>
      </c>
      <c r="Q491" s="228">
        <v>0</v>
      </c>
      <c r="R491" s="228">
        <f>Q491*H491</f>
        <v>0</v>
      </c>
      <c r="S491" s="228">
        <v>0.0089999999999999993</v>
      </c>
      <c r="T491" s="229">
        <f>S491*H491</f>
        <v>7.1999999999999993</v>
      </c>
      <c r="U491" s="39"/>
      <c r="V491" s="39"/>
      <c r="W491" s="39"/>
      <c r="X491" s="39"/>
      <c r="Y491" s="39"/>
      <c r="Z491" s="39"/>
      <c r="AA491" s="39"/>
      <c r="AB491" s="39"/>
      <c r="AC491" s="39"/>
      <c r="AD491" s="39"/>
      <c r="AE491" s="39"/>
      <c r="AR491" s="230" t="s">
        <v>176</v>
      </c>
      <c r="AT491" s="230" t="s">
        <v>171</v>
      </c>
      <c r="AU491" s="230" t="s">
        <v>86</v>
      </c>
      <c r="AY491" s="18" t="s">
        <v>168</v>
      </c>
      <c r="BE491" s="231">
        <f>IF(N491="základní",J491,0)</f>
        <v>0</v>
      </c>
      <c r="BF491" s="231">
        <f>IF(N491="snížená",J491,0)</f>
        <v>0</v>
      </c>
      <c r="BG491" s="231">
        <f>IF(N491="zákl. přenesená",J491,0)</f>
        <v>0</v>
      </c>
      <c r="BH491" s="231">
        <f>IF(N491="sníž. přenesená",J491,0)</f>
        <v>0</v>
      </c>
      <c r="BI491" s="231">
        <f>IF(N491="nulová",J491,0)</f>
        <v>0</v>
      </c>
      <c r="BJ491" s="18" t="s">
        <v>84</v>
      </c>
      <c r="BK491" s="231">
        <f>ROUND(I491*H491,2)</f>
        <v>0</v>
      </c>
      <c r="BL491" s="18" t="s">
        <v>176</v>
      </c>
      <c r="BM491" s="230" t="s">
        <v>3414</v>
      </c>
    </row>
    <row r="492" s="2" customFormat="1">
      <c r="A492" s="39"/>
      <c r="B492" s="40"/>
      <c r="C492" s="41"/>
      <c r="D492" s="232" t="s">
        <v>178</v>
      </c>
      <c r="E492" s="41"/>
      <c r="F492" s="233" t="s">
        <v>3415</v>
      </c>
      <c r="G492" s="41"/>
      <c r="H492" s="41"/>
      <c r="I492" s="234"/>
      <c r="J492" s="41"/>
      <c r="K492" s="41"/>
      <c r="L492" s="45"/>
      <c r="M492" s="235"/>
      <c r="N492" s="236"/>
      <c r="O492" s="92"/>
      <c r="P492" s="92"/>
      <c r="Q492" s="92"/>
      <c r="R492" s="92"/>
      <c r="S492" s="92"/>
      <c r="T492" s="93"/>
      <c r="U492" s="39"/>
      <c r="V492" s="39"/>
      <c r="W492" s="39"/>
      <c r="X492" s="39"/>
      <c r="Y492" s="39"/>
      <c r="Z492" s="39"/>
      <c r="AA492" s="39"/>
      <c r="AB492" s="39"/>
      <c r="AC492" s="39"/>
      <c r="AD492" s="39"/>
      <c r="AE492" s="39"/>
      <c r="AT492" s="18" t="s">
        <v>178</v>
      </c>
      <c r="AU492" s="18" t="s">
        <v>86</v>
      </c>
    </row>
    <row r="493" s="12" customFormat="1" ht="25.92" customHeight="1">
      <c r="A493" s="12"/>
      <c r="B493" s="203"/>
      <c r="C493" s="204"/>
      <c r="D493" s="205" t="s">
        <v>75</v>
      </c>
      <c r="E493" s="206" t="s">
        <v>3416</v>
      </c>
      <c r="F493" s="206" t="s">
        <v>3417</v>
      </c>
      <c r="G493" s="204"/>
      <c r="H493" s="204"/>
      <c r="I493" s="207"/>
      <c r="J493" s="208">
        <f>BK493</f>
        <v>0</v>
      </c>
      <c r="K493" s="204"/>
      <c r="L493" s="209"/>
      <c r="M493" s="210"/>
      <c r="N493" s="211"/>
      <c r="O493" s="211"/>
      <c r="P493" s="212">
        <f>SUM(P494:P505)</f>
        <v>0</v>
      </c>
      <c r="Q493" s="211"/>
      <c r="R493" s="212">
        <f>SUM(R494:R505)</f>
        <v>0</v>
      </c>
      <c r="S493" s="211"/>
      <c r="T493" s="213">
        <f>SUM(T494:T505)</f>
        <v>0</v>
      </c>
      <c r="U493" s="12"/>
      <c r="V493" s="12"/>
      <c r="W493" s="12"/>
      <c r="X493" s="12"/>
      <c r="Y493" s="12"/>
      <c r="Z493" s="12"/>
      <c r="AA493" s="12"/>
      <c r="AB493" s="12"/>
      <c r="AC493" s="12"/>
      <c r="AD493" s="12"/>
      <c r="AE493" s="12"/>
      <c r="AR493" s="214" t="s">
        <v>84</v>
      </c>
      <c r="AT493" s="215" t="s">
        <v>75</v>
      </c>
      <c r="AU493" s="215" t="s">
        <v>76</v>
      </c>
      <c r="AY493" s="214" t="s">
        <v>168</v>
      </c>
      <c r="BK493" s="216">
        <f>SUM(BK494:BK505)</f>
        <v>0</v>
      </c>
    </row>
    <row r="494" s="2" customFormat="1" ht="16.5" customHeight="1">
      <c r="A494" s="39"/>
      <c r="B494" s="40"/>
      <c r="C494" s="219" t="s">
        <v>1135</v>
      </c>
      <c r="D494" s="219" t="s">
        <v>171</v>
      </c>
      <c r="E494" s="220" t="s">
        <v>3418</v>
      </c>
      <c r="F494" s="221" t="s">
        <v>3419</v>
      </c>
      <c r="G494" s="222" t="s">
        <v>3420</v>
      </c>
      <c r="H494" s="223">
        <v>1</v>
      </c>
      <c r="I494" s="224"/>
      <c r="J494" s="225">
        <f>ROUND(I494*H494,2)</f>
        <v>0</v>
      </c>
      <c r="K494" s="221" t="s">
        <v>1</v>
      </c>
      <c r="L494" s="45"/>
      <c r="M494" s="226" t="s">
        <v>1</v>
      </c>
      <c r="N494" s="227" t="s">
        <v>41</v>
      </c>
      <c r="O494" s="92"/>
      <c r="P494" s="228">
        <f>O494*H494</f>
        <v>0</v>
      </c>
      <c r="Q494" s="228">
        <v>0</v>
      </c>
      <c r="R494" s="228">
        <f>Q494*H494</f>
        <v>0</v>
      </c>
      <c r="S494" s="228">
        <v>0</v>
      </c>
      <c r="T494" s="229">
        <f>S494*H494</f>
        <v>0</v>
      </c>
      <c r="U494" s="39"/>
      <c r="V494" s="39"/>
      <c r="W494" s="39"/>
      <c r="X494" s="39"/>
      <c r="Y494" s="39"/>
      <c r="Z494" s="39"/>
      <c r="AA494" s="39"/>
      <c r="AB494" s="39"/>
      <c r="AC494" s="39"/>
      <c r="AD494" s="39"/>
      <c r="AE494" s="39"/>
      <c r="AR494" s="230" t="s">
        <v>176</v>
      </c>
      <c r="AT494" s="230" t="s">
        <v>171</v>
      </c>
      <c r="AU494" s="230" t="s">
        <v>84</v>
      </c>
      <c r="AY494" s="18" t="s">
        <v>168</v>
      </c>
      <c r="BE494" s="231">
        <f>IF(N494="základní",J494,0)</f>
        <v>0</v>
      </c>
      <c r="BF494" s="231">
        <f>IF(N494="snížená",J494,0)</f>
        <v>0</v>
      </c>
      <c r="BG494" s="231">
        <f>IF(N494="zákl. přenesená",J494,0)</f>
        <v>0</v>
      </c>
      <c r="BH494" s="231">
        <f>IF(N494="sníž. přenesená",J494,0)</f>
        <v>0</v>
      </c>
      <c r="BI494" s="231">
        <f>IF(N494="nulová",J494,0)</f>
        <v>0</v>
      </c>
      <c r="BJ494" s="18" t="s">
        <v>84</v>
      </c>
      <c r="BK494" s="231">
        <f>ROUND(I494*H494,2)</f>
        <v>0</v>
      </c>
      <c r="BL494" s="18" t="s">
        <v>176</v>
      </c>
      <c r="BM494" s="230" t="s">
        <v>3421</v>
      </c>
    </row>
    <row r="495" s="2" customFormat="1">
      <c r="A495" s="39"/>
      <c r="B495" s="40"/>
      <c r="C495" s="41"/>
      <c r="D495" s="232" t="s">
        <v>178</v>
      </c>
      <c r="E495" s="41"/>
      <c r="F495" s="233" t="s">
        <v>3419</v>
      </c>
      <c r="G495" s="41"/>
      <c r="H495" s="41"/>
      <c r="I495" s="234"/>
      <c r="J495" s="41"/>
      <c r="K495" s="41"/>
      <c r="L495" s="45"/>
      <c r="M495" s="235"/>
      <c r="N495" s="236"/>
      <c r="O495" s="92"/>
      <c r="P495" s="92"/>
      <c r="Q495" s="92"/>
      <c r="R495" s="92"/>
      <c r="S495" s="92"/>
      <c r="T495" s="93"/>
      <c r="U495" s="39"/>
      <c r="V495" s="39"/>
      <c r="W495" s="39"/>
      <c r="X495" s="39"/>
      <c r="Y495" s="39"/>
      <c r="Z495" s="39"/>
      <c r="AA495" s="39"/>
      <c r="AB495" s="39"/>
      <c r="AC495" s="39"/>
      <c r="AD495" s="39"/>
      <c r="AE495" s="39"/>
      <c r="AT495" s="18" t="s">
        <v>178</v>
      </c>
      <c r="AU495" s="18" t="s">
        <v>84</v>
      </c>
    </row>
    <row r="496" s="2" customFormat="1" ht="16.5" customHeight="1">
      <c r="A496" s="39"/>
      <c r="B496" s="40"/>
      <c r="C496" s="219" t="s">
        <v>1139</v>
      </c>
      <c r="D496" s="219" t="s">
        <v>171</v>
      </c>
      <c r="E496" s="220" t="s">
        <v>3422</v>
      </c>
      <c r="F496" s="221" t="s">
        <v>3423</v>
      </c>
      <c r="G496" s="222" t="s">
        <v>3420</v>
      </c>
      <c r="H496" s="223">
        <v>2</v>
      </c>
      <c r="I496" s="224"/>
      <c r="J496" s="225">
        <f>ROUND(I496*H496,2)</f>
        <v>0</v>
      </c>
      <c r="K496" s="221" t="s">
        <v>1</v>
      </c>
      <c r="L496" s="45"/>
      <c r="M496" s="226" t="s">
        <v>1</v>
      </c>
      <c r="N496" s="227" t="s">
        <v>41</v>
      </c>
      <c r="O496" s="92"/>
      <c r="P496" s="228">
        <f>O496*H496</f>
        <v>0</v>
      </c>
      <c r="Q496" s="228">
        <v>0</v>
      </c>
      <c r="R496" s="228">
        <f>Q496*H496</f>
        <v>0</v>
      </c>
      <c r="S496" s="228">
        <v>0</v>
      </c>
      <c r="T496" s="229">
        <f>S496*H496</f>
        <v>0</v>
      </c>
      <c r="U496" s="39"/>
      <c r="V496" s="39"/>
      <c r="W496" s="39"/>
      <c r="X496" s="39"/>
      <c r="Y496" s="39"/>
      <c r="Z496" s="39"/>
      <c r="AA496" s="39"/>
      <c r="AB496" s="39"/>
      <c r="AC496" s="39"/>
      <c r="AD496" s="39"/>
      <c r="AE496" s="39"/>
      <c r="AR496" s="230" t="s">
        <v>176</v>
      </c>
      <c r="AT496" s="230" t="s">
        <v>171</v>
      </c>
      <c r="AU496" s="230" t="s">
        <v>84</v>
      </c>
      <c r="AY496" s="18" t="s">
        <v>168</v>
      </c>
      <c r="BE496" s="231">
        <f>IF(N496="základní",J496,0)</f>
        <v>0</v>
      </c>
      <c r="BF496" s="231">
        <f>IF(N496="snížená",J496,0)</f>
        <v>0</v>
      </c>
      <c r="BG496" s="231">
        <f>IF(N496="zákl. přenesená",J496,0)</f>
        <v>0</v>
      </c>
      <c r="BH496" s="231">
        <f>IF(N496="sníž. přenesená",J496,0)</f>
        <v>0</v>
      </c>
      <c r="BI496" s="231">
        <f>IF(N496="nulová",J496,0)</f>
        <v>0</v>
      </c>
      <c r="BJ496" s="18" t="s">
        <v>84</v>
      </c>
      <c r="BK496" s="231">
        <f>ROUND(I496*H496,2)</f>
        <v>0</v>
      </c>
      <c r="BL496" s="18" t="s">
        <v>176</v>
      </c>
      <c r="BM496" s="230" t="s">
        <v>3424</v>
      </c>
    </row>
    <row r="497" s="2" customFormat="1">
      <c r="A497" s="39"/>
      <c r="B497" s="40"/>
      <c r="C497" s="41"/>
      <c r="D497" s="232" t="s">
        <v>178</v>
      </c>
      <c r="E497" s="41"/>
      <c r="F497" s="233" t="s">
        <v>3423</v>
      </c>
      <c r="G497" s="41"/>
      <c r="H497" s="41"/>
      <c r="I497" s="234"/>
      <c r="J497" s="41"/>
      <c r="K497" s="41"/>
      <c r="L497" s="45"/>
      <c r="M497" s="235"/>
      <c r="N497" s="236"/>
      <c r="O497" s="92"/>
      <c r="P497" s="92"/>
      <c r="Q497" s="92"/>
      <c r="R497" s="92"/>
      <c r="S497" s="92"/>
      <c r="T497" s="93"/>
      <c r="U497" s="39"/>
      <c r="V497" s="39"/>
      <c r="W497" s="39"/>
      <c r="X497" s="39"/>
      <c r="Y497" s="39"/>
      <c r="Z497" s="39"/>
      <c r="AA497" s="39"/>
      <c r="AB497" s="39"/>
      <c r="AC497" s="39"/>
      <c r="AD497" s="39"/>
      <c r="AE497" s="39"/>
      <c r="AT497" s="18" t="s">
        <v>178</v>
      </c>
      <c r="AU497" s="18" t="s">
        <v>84</v>
      </c>
    </row>
    <row r="498" s="2" customFormat="1" ht="16.5" customHeight="1">
      <c r="A498" s="39"/>
      <c r="B498" s="40"/>
      <c r="C498" s="219" t="s">
        <v>1143</v>
      </c>
      <c r="D498" s="219" t="s">
        <v>171</v>
      </c>
      <c r="E498" s="220" t="s">
        <v>3425</v>
      </c>
      <c r="F498" s="221" t="s">
        <v>3426</v>
      </c>
      <c r="G498" s="222" t="s">
        <v>2411</v>
      </c>
      <c r="H498" s="223">
        <v>5</v>
      </c>
      <c r="I498" s="224"/>
      <c r="J498" s="225">
        <f>ROUND(I498*H498,2)</f>
        <v>0</v>
      </c>
      <c r="K498" s="221" t="s">
        <v>1</v>
      </c>
      <c r="L498" s="45"/>
      <c r="M498" s="226" t="s">
        <v>1</v>
      </c>
      <c r="N498" s="227" t="s">
        <v>41</v>
      </c>
      <c r="O498" s="92"/>
      <c r="P498" s="228">
        <f>O498*H498</f>
        <v>0</v>
      </c>
      <c r="Q498" s="228">
        <v>0</v>
      </c>
      <c r="R498" s="228">
        <f>Q498*H498</f>
        <v>0</v>
      </c>
      <c r="S498" s="228">
        <v>0</v>
      </c>
      <c r="T498" s="229">
        <f>S498*H498</f>
        <v>0</v>
      </c>
      <c r="U498" s="39"/>
      <c r="V498" s="39"/>
      <c r="W498" s="39"/>
      <c r="X498" s="39"/>
      <c r="Y498" s="39"/>
      <c r="Z498" s="39"/>
      <c r="AA498" s="39"/>
      <c r="AB498" s="39"/>
      <c r="AC498" s="39"/>
      <c r="AD498" s="39"/>
      <c r="AE498" s="39"/>
      <c r="AR498" s="230" t="s">
        <v>176</v>
      </c>
      <c r="AT498" s="230" t="s">
        <v>171</v>
      </c>
      <c r="AU498" s="230" t="s">
        <v>84</v>
      </c>
      <c r="AY498" s="18" t="s">
        <v>168</v>
      </c>
      <c r="BE498" s="231">
        <f>IF(N498="základní",J498,0)</f>
        <v>0</v>
      </c>
      <c r="BF498" s="231">
        <f>IF(N498="snížená",J498,0)</f>
        <v>0</v>
      </c>
      <c r="BG498" s="231">
        <f>IF(N498="zákl. přenesená",J498,0)</f>
        <v>0</v>
      </c>
      <c r="BH498" s="231">
        <f>IF(N498="sníž. přenesená",J498,0)</f>
        <v>0</v>
      </c>
      <c r="BI498" s="231">
        <f>IF(N498="nulová",J498,0)</f>
        <v>0</v>
      </c>
      <c r="BJ498" s="18" t="s">
        <v>84</v>
      </c>
      <c r="BK498" s="231">
        <f>ROUND(I498*H498,2)</f>
        <v>0</v>
      </c>
      <c r="BL498" s="18" t="s">
        <v>176</v>
      </c>
      <c r="BM498" s="230" t="s">
        <v>3427</v>
      </c>
    </row>
    <row r="499" s="2" customFormat="1">
      <c r="A499" s="39"/>
      <c r="B499" s="40"/>
      <c r="C499" s="41"/>
      <c r="D499" s="232" t="s">
        <v>178</v>
      </c>
      <c r="E499" s="41"/>
      <c r="F499" s="233" t="s">
        <v>3426</v>
      </c>
      <c r="G499" s="41"/>
      <c r="H499" s="41"/>
      <c r="I499" s="234"/>
      <c r="J499" s="41"/>
      <c r="K499" s="41"/>
      <c r="L499" s="45"/>
      <c r="M499" s="235"/>
      <c r="N499" s="236"/>
      <c r="O499" s="92"/>
      <c r="P499" s="92"/>
      <c r="Q499" s="92"/>
      <c r="R499" s="92"/>
      <c r="S499" s="92"/>
      <c r="T499" s="93"/>
      <c r="U499" s="39"/>
      <c r="V499" s="39"/>
      <c r="W499" s="39"/>
      <c r="X499" s="39"/>
      <c r="Y499" s="39"/>
      <c r="Z499" s="39"/>
      <c r="AA499" s="39"/>
      <c r="AB499" s="39"/>
      <c r="AC499" s="39"/>
      <c r="AD499" s="39"/>
      <c r="AE499" s="39"/>
      <c r="AT499" s="18" t="s">
        <v>178</v>
      </c>
      <c r="AU499" s="18" t="s">
        <v>84</v>
      </c>
    </row>
    <row r="500" s="2" customFormat="1" ht="24.15" customHeight="1">
      <c r="A500" s="39"/>
      <c r="B500" s="40"/>
      <c r="C500" s="219" t="s">
        <v>1147</v>
      </c>
      <c r="D500" s="219" t="s">
        <v>171</v>
      </c>
      <c r="E500" s="220" t="s">
        <v>3428</v>
      </c>
      <c r="F500" s="221" t="s">
        <v>3429</v>
      </c>
      <c r="G500" s="222" t="s">
        <v>3430</v>
      </c>
      <c r="H500" s="223">
        <v>1</v>
      </c>
      <c r="I500" s="224"/>
      <c r="J500" s="225">
        <f>ROUND(I500*H500,2)</f>
        <v>0</v>
      </c>
      <c r="K500" s="221" t="s">
        <v>1</v>
      </c>
      <c r="L500" s="45"/>
      <c r="M500" s="226" t="s">
        <v>1</v>
      </c>
      <c r="N500" s="227" t="s">
        <v>41</v>
      </c>
      <c r="O500" s="92"/>
      <c r="P500" s="228">
        <f>O500*H500</f>
        <v>0</v>
      </c>
      <c r="Q500" s="228">
        <v>0</v>
      </c>
      <c r="R500" s="228">
        <f>Q500*H500</f>
        <v>0</v>
      </c>
      <c r="S500" s="228">
        <v>0</v>
      </c>
      <c r="T500" s="229">
        <f>S500*H500</f>
        <v>0</v>
      </c>
      <c r="U500" s="39"/>
      <c r="V500" s="39"/>
      <c r="W500" s="39"/>
      <c r="X500" s="39"/>
      <c r="Y500" s="39"/>
      <c r="Z500" s="39"/>
      <c r="AA500" s="39"/>
      <c r="AB500" s="39"/>
      <c r="AC500" s="39"/>
      <c r="AD500" s="39"/>
      <c r="AE500" s="39"/>
      <c r="AR500" s="230" t="s">
        <v>176</v>
      </c>
      <c r="AT500" s="230" t="s">
        <v>171</v>
      </c>
      <c r="AU500" s="230" t="s">
        <v>84</v>
      </c>
      <c r="AY500" s="18" t="s">
        <v>168</v>
      </c>
      <c r="BE500" s="231">
        <f>IF(N500="základní",J500,0)</f>
        <v>0</v>
      </c>
      <c r="BF500" s="231">
        <f>IF(N500="snížená",J500,0)</f>
        <v>0</v>
      </c>
      <c r="BG500" s="231">
        <f>IF(N500="zákl. přenesená",J500,0)</f>
        <v>0</v>
      </c>
      <c r="BH500" s="231">
        <f>IF(N500="sníž. přenesená",J500,0)</f>
        <v>0</v>
      </c>
      <c r="BI500" s="231">
        <f>IF(N500="nulová",J500,0)</f>
        <v>0</v>
      </c>
      <c r="BJ500" s="18" t="s">
        <v>84</v>
      </c>
      <c r="BK500" s="231">
        <f>ROUND(I500*H500,2)</f>
        <v>0</v>
      </c>
      <c r="BL500" s="18" t="s">
        <v>176</v>
      </c>
      <c r="BM500" s="230" t="s">
        <v>3431</v>
      </c>
    </row>
    <row r="501" s="2" customFormat="1">
      <c r="A501" s="39"/>
      <c r="B501" s="40"/>
      <c r="C501" s="41"/>
      <c r="D501" s="232" t="s">
        <v>178</v>
      </c>
      <c r="E501" s="41"/>
      <c r="F501" s="233" t="s">
        <v>3429</v>
      </c>
      <c r="G501" s="41"/>
      <c r="H501" s="41"/>
      <c r="I501" s="234"/>
      <c r="J501" s="41"/>
      <c r="K501" s="41"/>
      <c r="L501" s="45"/>
      <c r="M501" s="235"/>
      <c r="N501" s="236"/>
      <c r="O501" s="92"/>
      <c r="P501" s="92"/>
      <c r="Q501" s="92"/>
      <c r="R501" s="92"/>
      <c r="S501" s="92"/>
      <c r="T501" s="93"/>
      <c r="U501" s="39"/>
      <c r="V501" s="39"/>
      <c r="W501" s="39"/>
      <c r="X501" s="39"/>
      <c r="Y501" s="39"/>
      <c r="Z501" s="39"/>
      <c r="AA501" s="39"/>
      <c r="AB501" s="39"/>
      <c r="AC501" s="39"/>
      <c r="AD501" s="39"/>
      <c r="AE501" s="39"/>
      <c r="AT501" s="18" t="s">
        <v>178</v>
      </c>
      <c r="AU501" s="18" t="s">
        <v>84</v>
      </c>
    </row>
    <row r="502" s="2" customFormat="1" ht="21.75" customHeight="1">
      <c r="A502" s="39"/>
      <c r="B502" s="40"/>
      <c r="C502" s="219" t="s">
        <v>1151</v>
      </c>
      <c r="D502" s="219" t="s">
        <v>171</v>
      </c>
      <c r="E502" s="220" t="s">
        <v>3432</v>
      </c>
      <c r="F502" s="221" t="s">
        <v>3433</v>
      </c>
      <c r="G502" s="222" t="s">
        <v>3434</v>
      </c>
      <c r="H502" s="223">
        <v>87</v>
      </c>
      <c r="I502" s="224"/>
      <c r="J502" s="225">
        <f>ROUND(I502*H502,2)</f>
        <v>0</v>
      </c>
      <c r="K502" s="221" t="s">
        <v>1</v>
      </c>
      <c r="L502" s="45"/>
      <c r="M502" s="226" t="s">
        <v>1</v>
      </c>
      <c r="N502" s="227" t="s">
        <v>41</v>
      </c>
      <c r="O502" s="92"/>
      <c r="P502" s="228">
        <f>O502*H502</f>
        <v>0</v>
      </c>
      <c r="Q502" s="228">
        <v>0</v>
      </c>
      <c r="R502" s="228">
        <f>Q502*H502</f>
        <v>0</v>
      </c>
      <c r="S502" s="228">
        <v>0</v>
      </c>
      <c r="T502" s="229">
        <f>S502*H502</f>
        <v>0</v>
      </c>
      <c r="U502" s="39"/>
      <c r="V502" s="39"/>
      <c r="W502" s="39"/>
      <c r="X502" s="39"/>
      <c r="Y502" s="39"/>
      <c r="Z502" s="39"/>
      <c r="AA502" s="39"/>
      <c r="AB502" s="39"/>
      <c r="AC502" s="39"/>
      <c r="AD502" s="39"/>
      <c r="AE502" s="39"/>
      <c r="AR502" s="230" t="s">
        <v>176</v>
      </c>
      <c r="AT502" s="230" t="s">
        <v>171</v>
      </c>
      <c r="AU502" s="230" t="s">
        <v>84</v>
      </c>
      <c r="AY502" s="18" t="s">
        <v>168</v>
      </c>
      <c r="BE502" s="231">
        <f>IF(N502="základní",J502,0)</f>
        <v>0</v>
      </c>
      <c r="BF502" s="231">
        <f>IF(N502="snížená",J502,0)</f>
        <v>0</v>
      </c>
      <c r="BG502" s="231">
        <f>IF(N502="zákl. přenesená",J502,0)</f>
        <v>0</v>
      </c>
      <c r="BH502" s="231">
        <f>IF(N502="sníž. přenesená",J502,0)</f>
        <v>0</v>
      </c>
      <c r="BI502" s="231">
        <f>IF(N502="nulová",J502,0)</f>
        <v>0</v>
      </c>
      <c r="BJ502" s="18" t="s">
        <v>84</v>
      </c>
      <c r="BK502" s="231">
        <f>ROUND(I502*H502,2)</f>
        <v>0</v>
      </c>
      <c r="BL502" s="18" t="s">
        <v>176</v>
      </c>
      <c r="BM502" s="230" t="s">
        <v>3435</v>
      </c>
    </row>
    <row r="503" s="2" customFormat="1">
      <c r="A503" s="39"/>
      <c r="B503" s="40"/>
      <c r="C503" s="41"/>
      <c r="D503" s="232" t="s">
        <v>178</v>
      </c>
      <c r="E503" s="41"/>
      <c r="F503" s="233" t="s">
        <v>3433</v>
      </c>
      <c r="G503" s="41"/>
      <c r="H503" s="41"/>
      <c r="I503" s="234"/>
      <c r="J503" s="41"/>
      <c r="K503" s="41"/>
      <c r="L503" s="45"/>
      <c r="M503" s="235"/>
      <c r="N503" s="236"/>
      <c r="O503" s="92"/>
      <c r="P503" s="92"/>
      <c r="Q503" s="92"/>
      <c r="R503" s="92"/>
      <c r="S503" s="92"/>
      <c r="T503" s="93"/>
      <c r="U503" s="39"/>
      <c r="V503" s="39"/>
      <c r="W503" s="39"/>
      <c r="X503" s="39"/>
      <c r="Y503" s="39"/>
      <c r="Z503" s="39"/>
      <c r="AA503" s="39"/>
      <c r="AB503" s="39"/>
      <c r="AC503" s="39"/>
      <c r="AD503" s="39"/>
      <c r="AE503" s="39"/>
      <c r="AT503" s="18" t="s">
        <v>178</v>
      </c>
      <c r="AU503" s="18" t="s">
        <v>84</v>
      </c>
    </row>
    <row r="504" s="2" customFormat="1" ht="21.75" customHeight="1">
      <c r="A504" s="39"/>
      <c r="B504" s="40"/>
      <c r="C504" s="219" t="s">
        <v>1157</v>
      </c>
      <c r="D504" s="219" t="s">
        <v>171</v>
      </c>
      <c r="E504" s="220" t="s">
        <v>3436</v>
      </c>
      <c r="F504" s="221" t="s">
        <v>3437</v>
      </c>
      <c r="G504" s="222" t="s">
        <v>3434</v>
      </c>
      <c r="H504" s="223">
        <v>12</v>
      </c>
      <c r="I504" s="224"/>
      <c r="J504" s="225">
        <f>ROUND(I504*H504,2)</f>
        <v>0</v>
      </c>
      <c r="K504" s="221" t="s">
        <v>1</v>
      </c>
      <c r="L504" s="45"/>
      <c r="M504" s="226" t="s">
        <v>1</v>
      </c>
      <c r="N504" s="227" t="s">
        <v>41</v>
      </c>
      <c r="O504" s="92"/>
      <c r="P504" s="228">
        <f>O504*H504</f>
        <v>0</v>
      </c>
      <c r="Q504" s="228">
        <v>0</v>
      </c>
      <c r="R504" s="228">
        <f>Q504*H504</f>
        <v>0</v>
      </c>
      <c r="S504" s="228">
        <v>0</v>
      </c>
      <c r="T504" s="229">
        <f>S504*H504</f>
        <v>0</v>
      </c>
      <c r="U504" s="39"/>
      <c r="V504" s="39"/>
      <c r="W504" s="39"/>
      <c r="X504" s="39"/>
      <c r="Y504" s="39"/>
      <c r="Z504" s="39"/>
      <c r="AA504" s="39"/>
      <c r="AB504" s="39"/>
      <c r="AC504" s="39"/>
      <c r="AD504" s="39"/>
      <c r="AE504" s="39"/>
      <c r="AR504" s="230" t="s">
        <v>176</v>
      </c>
      <c r="AT504" s="230" t="s">
        <v>171</v>
      </c>
      <c r="AU504" s="230" t="s">
        <v>84</v>
      </c>
      <c r="AY504" s="18" t="s">
        <v>168</v>
      </c>
      <c r="BE504" s="231">
        <f>IF(N504="základní",J504,0)</f>
        <v>0</v>
      </c>
      <c r="BF504" s="231">
        <f>IF(N504="snížená",J504,0)</f>
        <v>0</v>
      </c>
      <c r="BG504" s="231">
        <f>IF(N504="zákl. přenesená",J504,0)</f>
        <v>0</v>
      </c>
      <c r="BH504" s="231">
        <f>IF(N504="sníž. přenesená",J504,0)</f>
        <v>0</v>
      </c>
      <c r="BI504" s="231">
        <f>IF(N504="nulová",J504,0)</f>
        <v>0</v>
      </c>
      <c r="BJ504" s="18" t="s">
        <v>84</v>
      </c>
      <c r="BK504" s="231">
        <f>ROUND(I504*H504,2)</f>
        <v>0</v>
      </c>
      <c r="BL504" s="18" t="s">
        <v>176</v>
      </c>
      <c r="BM504" s="230" t="s">
        <v>3411</v>
      </c>
    </row>
    <row r="505" s="2" customFormat="1">
      <c r="A505" s="39"/>
      <c r="B505" s="40"/>
      <c r="C505" s="41"/>
      <c r="D505" s="232" t="s">
        <v>178</v>
      </c>
      <c r="E505" s="41"/>
      <c r="F505" s="233" t="s">
        <v>3437</v>
      </c>
      <c r="G505" s="41"/>
      <c r="H505" s="41"/>
      <c r="I505" s="234"/>
      <c r="J505" s="41"/>
      <c r="K505" s="41"/>
      <c r="L505" s="45"/>
      <c r="M505" s="235"/>
      <c r="N505" s="236"/>
      <c r="O505" s="92"/>
      <c r="P505" s="92"/>
      <c r="Q505" s="92"/>
      <c r="R505" s="92"/>
      <c r="S505" s="92"/>
      <c r="T505" s="93"/>
      <c r="U505" s="39"/>
      <c r="V505" s="39"/>
      <c r="W505" s="39"/>
      <c r="X505" s="39"/>
      <c r="Y505" s="39"/>
      <c r="Z505" s="39"/>
      <c r="AA505" s="39"/>
      <c r="AB505" s="39"/>
      <c r="AC505" s="39"/>
      <c r="AD505" s="39"/>
      <c r="AE505" s="39"/>
      <c r="AT505" s="18" t="s">
        <v>178</v>
      </c>
      <c r="AU505" s="18" t="s">
        <v>84</v>
      </c>
    </row>
    <row r="506" s="12" customFormat="1" ht="25.92" customHeight="1">
      <c r="A506" s="12"/>
      <c r="B506" s="203"/>
      <c r="C506" s="204"/>
      <c r="D506" s="205" t="s">
        <v>75</v>
      </c>
      <c r="E506" s="206" t="s">
        <v>3438</v>
      </c>
      <c r="F506" s="206" t="s">
        <v>3439</v>
      </c>
      <c r="G506" s="204"/>
      <c r="H506" s="204"/>
      <c r="I506" s="207"/>
      <c r="J506" s="208">
        <f>BK506</f>
        <v>0</v>
      </c>
      <c r="K506" s="204"/>
      <c r="L506" s="209"/>
      <c r="M506" s="210"/>
      <c r="N506" s="211"/>
      <c r="O506" s="211"/>
      <c r="P506" s="212">
        <f>P507+P532+P565+P586+P629+P654+P663+P676+P683+P704+P759+P762+P769+P789+P816</f>
        <v>0</v>
      </c>
      <c r="Q506" s="211"/>
      <c r="R506" s="212">
        <f>R507+R532+R565+R586+R629+R654+R663+R676+R683+R704+R759+R762+R769+R789+R816</f>
        <v>0</v>
      </c>
      <c r="S506" s="211"/>
      <c r="T506" s="213">
        <f>T507+T532+T565+T586+T629+T654+T663+T676+T683+T704+T759+T762+T769+T789+T816</f>
        <v>0</v>
      </c>
      <c r="U506" s="12"/>
      <c r="V506" s="12"/>
      <c r="W506" s="12"/>
      <c r="X506" s="12"/>
      <c r="Y506" s="12"/>
      <c r="Z506" s="12"/>
      <c r="AA506" s="12"/>
      <c r="AB506" s="12"/>
      <c r="AC506" s="12"/>
      <c r="AD506" s="12"/>
      <c r="AE506" s="12"/>
      <c r="AR506" s="214" t="s">
        <v>84</v>
      </c>
      <c r="AT506" s="215" t="s">
        <v>75</v>
      </c>
      <c r="AU506" s="215" t="s">
        <v>76</v>
      </c>
      <c r="AY506" s="214" t="s">
        <v>168</v>
      </c>
      <c r="BK506" s="216">
        <f>BK507+BK532+BK565+BK586+BK629+BK654+BK663+BK676+BK683+BK704+BK759+BK762+BK769+BK789+BK816</f>
        <v>0</v>
      </c>
    </row>
    <row r="507" s="12" customFormat="1" ht="22.8" customHeight="1">
      <c r="A507" s="12"/>
      <c r="B507" s="203"/>
      <c r="C507" s="204"/>
      <c r="D507" s="205" t="s">
        <v>75</v>
      </c>
      <c r="E507" s="217" t="s">
        <v>3440</v>
      </c>
      <c r="F507" s="217" t="s">
        <v>3441</v>
      </c>
      <c r="G507" s="204"/>
      <c r="H507" s="204"/>
      <c r="I507" s="207"/>
      <c r="J507" s="218">
        <f>BK507</f>
        <v>0</v>
      </c>
      <c r="K507" s="204"/>
      <c r="L507" s="209"/>
      <c r="M507" s="210"/>
      <c r="N507" s="211"/>
      <c r="O507" s="211"/>
      <c r="P507" s="212">
        <f>SUM(P508:P531)</f>
        <v>0</v>
      </c>
      <c r="Q507" s="211"/>
      <c r="R507" s="212">
        <f>SUM(R508:R531)</f>
        <v>0</v>
      </c>
      <c r="S507" s="211"/>
      <c r="T507" s="213">
        <f>SUM(T508:T531)</f>
        <v>0</v>
      </c>
      <c r="U507" s="12"/>
      <c r="V507" s="12"/>
      <c r="W507" s="12"/>
      <c r="X507" s="12"/>
      <c r="Y507" s="12"/>
      <c r="Z507" s="12"/>
      <c r="AA507" s="12"/>
      <c r="AB507" s="12"/>
      <c r="AC507" s="12"/>
      <c r="AD507" s="12"/>
      <c r="AE507" s="12"/>
      <c r="AR507" s="214" t="s">
        <v>84</v>
      </c>
      <c r="AT507" s="215" t="s">
        <v>75</v>
      </c>
      <c r="AU507" s="215" t="s">
        <v>84</v>
      </c>
      <c r="AY507" s="214" t="s">
        <v>168</v>
      </c>
      <c r="BK507" s="216">
        <f>SUM(BK508:BK531)</f>
        <v>0</v>
      </c>
    </row>
    <row r="508" s="2" customFormat="1" ht="16.5" customHeight="1">
      <c r="A508" s="39"/>
      <c r="B508" s="40"/>
      <c r="C508" s="219" t="s">
        <v>1163</v>
      </c>
      <c r="D508" s="219" t="s">
        <v>171</v>
      </c>
      <c r="E508" s="220" t="s">
        <v>3442</v>
      </c>
      <c r="F508" s="221" t="s">
        <v>3062</v>
      </c>
      <c r="G508" s="222" t="s">
        <v>2411</v>
      </c>
      <c r="H508" s="223">
        <v>1</v>
      </c>
      <c r="I508" s="224"/>
      <c r="J508" s="225">
        <f>ROUND(I508*H508,2)</f>
        <v>0</v>
      </c>
      <c r="K508" s="221" t="s">
        <v>1</v>
      </c>
      <c r="L508" s="45"/>
      <c r="M508" s="226" t="s">
        <v>1</v>
      </c>
      <c r="N508" s="227" t="s">
        <v>41</v>
      </c>
      <c r="O508" s="92"/>
      <c r="P508" s="228">
        <f>O508*H508</f>
        <v>0</v>
      </c>
      <c r="Q508" s="228">
        <v>0</v>
      </c>
      <c r="R508" s="228">
        <f>Q508*H508</f>
        <v>0</v>
      </c>
      <c r="S508" s="228">
        <v>0</v>
      </c>
      <c r="T508" s="229">
        <f>S508*H508</f>
        <v>0</v>
      </c>
      <c r="U508" s="39"/>
      <c r="V508" s="39"/>
      <c r="W508" s="39"/>
      <c r="X508" s="39"/>
      <c r="Y508" s="39"/>
      <c r="Z508" s="39"/>
      <c r="AA508" s="39"/>
      <c r="AB508" s="39"/>
      <c r="AC508" s="39"/>
      <c r="AD508" s="39"/>
      <c r="AE508" s="39"/>
      <c r="AR508" s="230" t="s">
        <v>176</v>
      </c>
      <c r="AT508" s="230" t="s">
        <v>171</v>
      </c>
      <c r="AU508" s="230" t="s">
        <v>86</v>
      </c>
      <c r="AY508" s="18" t="s">
        <v>168</v>
      </c>
      <c r="BE508" s="231">
        <f>IF(N508="základní",J508,0)</f>
        <v>0</v>
      </c>
      <c r="BF508" s="231">
        <f>IF(N508="snížená",J508,0)</f>
        <v>0</v>
      </c>
      <c r="BG508" s="231">
        <f>IF(N508="zákl. přenesená",J508,0)</f>
        <v>0</v>
      </c>
      <c r="BH508" s="231">
        <f>IF(N508="sníž. přenesená",J508,0)</f>
        <v>0</v>
      </c>
      <c r="BI508" s="231">
        <f>IF(N508="nulová",J508,0)</f>
        <v>0</v>
      </c>
      <c r="BJ508" s="18" t="s">
        <v>84</v>
      </c>
      <c r="BK508" s="231">
        <f>ROUND(I508*H508,2)</f>
        <v>0</v>
      </c>
      <c r="BL508" s="18" t="s">
        <v>176</v>
      </c>
      <c r="BM508" s="230" t="s">
        <v>3443</v>
      </c>
    </row>
    <row r="509" s="2" customFormat="1">
      <c r="A509" s="39"/>
      <c r="B509" s="40"/>
      <c r="C509" s="41"/>
      <c r="D509" s="232" t="s">
        <v>178</v>
      </c>
      <c r="E509" s="41"/>
      <c r="F509" s="233" t="s">
        <v>3062</v>
      </c>
      <c r="G509" s="41"/>
      <c r="H509" s="41"/>
      <c r="I509" s="234"/>
      <c r="J509" s="41"/>
      <c r="K509" s="41"/>
      <c r="L509" s="45"/>
      <c r="M509" s="235"/>
      <c r="N509" s="236"/>
      <c r="O509" s="92"/>
      <c r="P509" s="92"/>
      <c r="Q509" s="92"/>
      <c r="R509" s="92"/>
      <c r="S509" s="92"/>
      <c r="T509" s="93"/>
      <c r="U509" s="39"/>
      <c r="V509" s="39"/>
      <c r="W509" s="39"/>
      <c r="X509" s="39"/>
      <c r="Y509" s="39"/>
      <c r="Z509" s="39"/>
      <c r="AA509" s="39"/>
      <c r="AB509" s="39"/>
      <c r="AC509" s="39"/>
      <c r="AD509" s="39"/>
      <c r="AE509" s="39"/>
      <c r="AT509" s="18" t="s">
        <v>178</v>
      </c>
      <c r="AU509" s="18" t="s">
        <v>86</v>
      </c>
    </row>
    <row r="510" s="2" customFormat="1" ht="16.5" customHeight="1">
      <c r="A510" s="39"/>
      <c r="B510" s="40"/>
      <c r="C510" s="219" t="s">
        <v>1168</v>
      </c>
      <c r="D510" s="219" t="s">
        <v>171</v>
      </c>
      <c r="E510" s="220" t="s">
        <v>3444</v>
      </c>
      <c r="F510" s="221" t="s">
        <v>3064</v>
      </c>
      <c r="G510" s="222" t="s">
        <v>2411</v>
      </c>
      <c r="H510" s="223">
        <v>1</v>
      </c>
      <c r="I510" s="224"/>
      <c r="J510" s="225">
        <f>ROUND(I510*H510,2)</f>
        <v>0</v>
      </c>
      <c r="K510" s="221" t="s">
        <v>1</v>
      </c>
      <c r="L510" s="45"/>
      <c r="M510" s="226" t="s">
        <v>1</v>
      </c>
      <c r="N510" s="227" t="s">
        <v>41</v>
      </c>
      <c r="O510" s="92"/>
      <c r="P510" s="228">
        <f>O510*H510</f>
        <v>0</v>
      </c>
      <c r="Q510" s="228">
        <v>0</v>
      </c>
      <c r="R510" s="228">
        <f>Q510*H510</f>
        <v>0</v>
      </c>
      <c r="S510" s="228">
        <v>0</v>
      </c>
      <c r="T510" s="229">
        <f>S510*H510</f>
        <v>0</v>
      </c>
      <c r="U510" s="39"/>
      <c r="V510" s="39"/>
      <c r="W510" s="39"/>
      <c r="X510" s="39"/>
      <c r="Y510" s="39"/>
      <c r="Z510" s="39"/>
      <c r="AA510" s="39"/>
      <c r="AB510" s="39"/>
      <c r="AC510" s="39"/>
      <c r="AD510" s="39"/>
      <c r="AE510" s="39"/>
      <c r="AR510" s="230" t="s">
        <v>176</v>
      </c>
      <c r="AT510" s="230" t="s">
        <v>171</v>
      </c>
      <c r="AU510" s="230" t="s">
        <v>86</v>
      </c>
      <c r="AY510" s="18" t="s">
        <v>168</v>
      </c>
      <c r="BE510" s="231">
        <f>IF(N510="základní",J510,0)</f>
        <v>0</v>
      </c>
      <c r="BF510" s="231">
        <f>IF(N510="snížená",J510,0)</f>
        <v>0</v>
      </c>
      <c r="BG510" s="231">
        <f>IF(N510="zákl. přenesená",J510,0)</f>
        <v>0</v>
      </c>
      <c r="BH510" s="231">
        <f>IF(N510="sníž. přenesená",J510,0)</f>
        <v>0</v>
      </c>
      <c r="BI510" s="231">
        <f>IF(N510="nulová",J510,0)</f>
        <v>0</v>
      </c>
      <c r="BJ510" s="18" t="s">
        <v>84</v>
      </c>
      <c r="BK510" s="231">
        <f>ROUND(I510*H510,2)</f>
        <v>0</v>
      </c>
      <c r="BL510" s="18" t="s">
        <v>176</v>
      </c>
      <c r="BM510" s="230" t="s">
        <v>3445</v>
      </c>
    </row>
    <row r="511" s="2" customFormat="1">
      <c r="A511" s="39"/>
      <c r="B511" s="40"/>
      <c r="C511" s="41"/>
      <c r="D511" s="232" t="s">
        <v>178</v>
      </c>
      <c r="E511" s="41"/>
      <c r="F511" s="233" t="s">
        <v>3064</v>
      </c>
      <c r="G511" s="41"/>
      <c r="H511" s="41"/>
      <c r="I511" s="234"/>
      <c r="J511" s="41"/>
      <c r="K511" s="41"/>
      <c r="L511" s="45"/>
      <c r="M511" s="235"/>
      <c r="N511" s="236"/>
      <c r="O511" s="92"/>
      <c r="P511" s="92"/>
      <c r="Q511" s="92"/>
      <c r="R511" s="92"/>
      <c r="S511" s="92"/>
      <c r="T511" s="93"/>
      <c r="U511" s="39"/>
      <c r="V511" s="39"/>
      <c r="W511" s="39"/>
      <c r="X511" s="39"/>
      <c r="Y511" s="39"/>
      <c r="Z511" s="39"/>
      <c r="AA511" s="39"/>
      <c r="AB511" s="39"/>
      <c r="AC511" s="39"/>
      <c r="AD511" s="39"/>
      <c r="AE511" s="39"/>
      <c r="AT511" s="18" t="s">
        <v>178</v>
      </c>
      <c r="AU511" s="18" t="s">
        <v>86</v>
      </c>
    </row>
    <row r="512" s="2" customFormat="1" ht="16.5" customHeight="1">
      <c r="A512" s="39"/>
      <c r="B512" s="40"/>
      <c r="C512" s="219" t="s">
        <v>1172</v>
      </c>
      <c r="D512" s="219" t="s">
        <v>171</v>
      </c>
      <c r="E512" s="220" t="s">
        <v>3446</v>
      </c>
      <c r="F512" s="221" t="s">
        <v>3066</v>
      </c>
      <c r="G512" s="222" t="s">
        <v>2411</v>
      </c>
      <c r="H512" s="223">
        <v>1</v>
      </c>
      <c r="I512" s="224"/>
      <c r="J512" s="225">
        <f>ROUND(I512*H512,2)</f>
        <v>0</v>
      </c>
      <c r="K512" s="221" t="s">
        <v>1</v>
      </c>
      <c r="L512" s="45"/>
      <c r="M512" s="226" t="s">
        <v>1</v>
      </c>
      <c r="N512" s="227" t="s">
        <v>41</v>
      </c>
      <c r="O512" s="92"/>
      <c r="P512" s="228">
        <f>O512*H512</f>
        <v>0</v>
      </c>
      <c r="Q512" s="228">
        <v>0</v>
      </c>
      <c r="R512" s="228">
        <f>Q512*H512</f>
        <v>0</v>
      </c>
      <c r="S512" s="228">
        <v>0</v>
      </c>
      <c r="T512" s="229">
        <f>S512*H512</f>
        <v>0</v>
      </c>
      <c r="U512" s="39"/>
      <c r="V512" s="39"/>
      <c r="W512" s="39"/>
      <c r="X512" s="39"/>
      <c r="Y512" s="39"/>
      <c r="Z512" s="39"/>
      <c r="AA512" s="39"/>
      <c r="AB512" s="39"/>
      <c r="AC512" s="39"/>
      <c r="AD512" s="39"/>
      <c r="AE512" s="39"/>
      <c r="AR512" s="230" t="s">
        <v>176</v>
      </c>
      <c r="AT512" s="230" t="s">
        <v>171</v>
      </c>
      <c r="AU512" s="230" t="s">
        <v>86</v>
      </c>
      <c r="AY512" s="18" t="s">
        <v>168</v>
      </c>
      <c r="BE512" s="231">
        <f>IF(N512="základní",J512,0)</f>
        <v>0</v>
      </c>
      <c r="BF512" s="231">
        <f>IF(N512="snížená",J512,0)</f>
        <v>0</v>
      </c>
      <c r="BG512" s="231">
        <f>IF(N512="zákl. přenesená",J512,0)</f>
        <v>0</v>
      </c>
      <c r="BH512" s="231">
        <f>IF(N512="sníž. přenesená",J512,0)</f>
        <v>0</v>
      </c>
      <c r="BI512" s="231">
        <f>IF(N512="nulová",J512,0)</f>
        <v>0</v>
      </c>
      <c r="BJ512" s="18" t="s">
        <v>84</v>
      </c>
      <c r="BK512" s="231">
        <f>ROUND(I512*H512,2)</f>
        <v>0</v>
      </c>
      <c r="BL512" s="18" t="s">
        <v>176</v>
      </c>
      <c r="BM512" s="230" t="s">
        <v>3447</v>
      </c>
    </row>
    <row r="513" s="2" customFormat="1">
      <c r="A513" s="39"/>
      <c r="B513" s="40"/>
      <c r="C513" s="41"/>
      <c r="D513" s="232" t="s">
        <v>178</v>
      </c>
      <c r="E513" s="41"/>
      <c r="F513" s="233" t="s">
        <v>3066</v>
      </c>
      <c r="G513" s="41"/>
      <c r="H513" s="41"/>
      <c r="I513" s="234"/>
      <c r="J513" s="41"/>
      <c r="K513" s="41"/>
      <c r="L513" s="45"/>
      <c r="M513" s="235"/>
      <c r="N513" s="236"/>
      <c r="O513" s="92"/>
      <c r="P513" s="92"/>
      <c r="Q513" s="92"/>
      <c r="R513" s="92"/>
      <c r="S513" s="92"/>
      <c r="T513" s="93"/>
      <c r="U513" s="39"/>
      <c r="V513" s="39"/>
      <c r="W513" s="39"/>
      <c r="X513" s="39"/>
      <c r="Y513" s="39"/>
      <c r="Z513" s="39"/>
      <c r="AA513" s="39"/>
      <c r="AB513" s="39"/>
      <c r="AC513" s="39"/>
      <c r="AD513" s="39"/>
      <c r="AE513" s="39"/>
      <c r="AT513" s="18" t="s">
        <v>178</v>
      </c>
      <c r="AU513" s="18" t="s">
        <v>86</v>
      </c>
    </row>
    <row r="514" s="2" customFormat="1" ht="16.5" customHeight="1">
      <c r="A514" s="39"/>
      <c r="B514" s="40"/>
      <c r="C514" s="219" t="s">
        <v>1176</v>
      </c>
      <c r="D514" s="219" t="s">
        <v>171</v>
      </c>
      <c r="E514" s="220" t="s">
        <v>3448</v>
      </c>
      <c r="F514" s="221" t="s">
        <v>3068</v>
      </c>
      <c r="G514" s="222" t="s">
        <v>2411</v>
      </c>
      <c r="H514" s="223">
        <v>3</v>
      </c>
      <c r="I514" s="224"/>
      <c r="J514" s="225">
        <f>ROUND(I514*H514,2)</f>
        <v>0</v>
      </c>
      <c r="K514" s="221" t="s">
        <v>1</v>
      </c>
      <c r="L514" s="45"/>
      <c r="M514" s="226" t="s">
        <v>1</v>
      </c>
      <c r="N514" s="227" t="s">
        <v>41</v>
      </c>
      <c r="O514" s="92"/>
      <c r="P514" s="228">
        <f>O514*H514</f>
        <v>0</v>
      </c>
      <c r="Q514" s="228">
        <v>0</v>
      </c>
      <c r="R514" s="228">
        <f>Q514*H514</f>
        <v>0</v>
      </c>
      <c r="S514" s="228">
        <v>0</v>
      </c>
      <c r="T514" s="229">
        <f>S514*H514</f>
        <v>0</v>
      </c>
      <c r="U514" s="39"/>
      <c r="V514" s="39"/>
      <c r="W514" s="39"/>
      <c r="X514" s="39"/>
      <c r="Y514" s="39"/>
      <c r="Z514" s="39"/>
      <c r="AA514" s="39"/>
      <c r="AB514" s="39"/>
      <c r="AC514" s="39"/>
      <c r="AD514" s="39"/>
      <c r="AE514" s="39"/>
      <c r="AR514" s="230" t="s">
        <v>176</v>
      </c>
      <c r="AT514" s="230" t="s">
        <v>171</v>
      </c>
      <c r="AU514" s="230" t="s">
        <v>86</v>
      </c>
      <c r="AY514" s="18" t="s">
        <v>168</v>
      </c>
      <c r="BE514" s="231">
        <f>IF(N514="základní",J514,0)</f>
        <v>0</v>
      </c>
      <c r="BF514" s="231">
        <f>IF(N514="snížená",J514,0)</f>
        <v>0</v>
      </c>
      <c r="BG514" s="231">
        <f>IF(N514="zákl. přenesená",J514,0)</f>
        <v>0</v>
      </c>
      <c r="BH514" s="231">
        <f>IF(N514="sníž. přenesená",J514,0)</f>
        <v>0</v>
      </c>
      <c r="BI514" s="231">
        <f>IF(N514="nulová",J514,0)</f>
        <v>0</v>
      </c>
      <c r="BJ514" s="18" t="s">
        <v>84</v>
      </c>
      <c r="BK514" s="231">
        <f>ROUND(I514*H514,2)</f>
        <v>0</v>
      </c>
      <c r="BL514" s="18" t="s">
        <v>176</v>
      </c>
      <c r="BM514" s="230" t="s">
        <v>3449</v>
      </c>
    </row>
    <row r="515" s="2" customFormat="1">
      <c r="A515" s="39"/>
      <c r="B515" s="40"/>
      <c r="C515" s="41"/>
      <c r="D515" s="232" t="s">
        <v>178</v>
      </c>
      <c r="E515" s="41"/>
      <c r="F515" s="233" t="s">
        <v>3068</v>
      </c>
      <c r="G515" s="41"/>
      <c r="H515" s="41"/>
      <c r="I515" s="234"/>
      <c r="J515" s="41"/>
      <c r="K515" s="41"/>
      <c r="L515" s="45"/>
      <c r="M515" s="235"/>
      <c r="N515" s="236"/>
      <c r="O515" s="92"/>
      <c r="P515" s="92"/>
      <c r="Q515" s="92"/>
      <c r="R515" s="92"/>
      <c r="S515" s="92"/>
      <c r="T515" s="93"/>
      <c r="U515" s="39"/>
      <c r="V515" s="39"/>
      <c r="W515" s="39"/>
      <c r="X515" s="39"/>
      <c r="Y515" s="39"/>
      <c r="Z515" s="39"/>
      <c r="AA515" s="39"/>
      <c r="AB515" s="39"/>
      <c r="AC515" s="39"/>
      <c r="AD515" s="39"/>
      <c r="AE515" s="39"/>
      <c r="AT515" s="18" t="s">
        <v>178</v>
      </c>
      <c r="AU515" s="18" t="s">
        <v>86</v>
      </c>
    </row>
    <row r="516" s="2" customFormat="1" ht="16.5" customHeight="1">
      <c r="A516" s="39"/>
      <c r="B516" s="40"/>
      <c r="C516" s="219" t="s">
        <v>1180</v>
      </c>
      <c r="D516" s="219" t="s">
        <v>171</v>
      </c>
      <c r="E516" s="220" t="s">
        <v>3450</v>
      </c>
      <c r="F516" s="221" t="s">
        <v>3070</v>
      </c>
      <c r="G516" s="222" t="s">
        <v>2411</v>
      </c>
      <c r="H516" s="223">
        <v>1</v>
      </c>
      <c r="I516" s="224"/>
      <c r="J516" s="225">
        <f>ROUND(I516*H516,2)</f>
        <v>0</v>
      </c>
      <c r="K516" s="221" t="s">
        <v>1</v>
      </c>
      <c r="L516" s="45"/>
      <c r="M516" s="226" t="s">
        <v>1</v>
      </c>
      <c r="N516" s="227" t="s">
        <v>41</v>
      </c>
      <c r="O516" s="92"/>
      <c r="P516" s="228">
        <f>O516*H516</f>
        <v>0</v>
      </c>
      <c r="Q516" s="228">
        <v>0</v>
      </c>
      <c r="R516" s="228">
        <f>Q516*H516</f>
        <v>0</v>
      </c>
      <c r="S516" s="228">
        <v>0</v>
      </c>
      <c r="T516" s="229">
        <f>S516*H516</f>
        <v>0</v>
      </c>
      <c r="U516" s="39"/>
      <c r="V516" s="39"/>
      <c r="W516" s="39"/>
      <c r="X516" s="39"/>
      <c r="Y516" s="39"/>
      <c r="Z516" s="39"/>
      <c r="AA516" s="39"/>
      <c r="AB516" s="39"/>
      <c r="AC516" s="39"/>
      <c r="AD516" s="39"/>
      <c r="AE516" s="39"/>
      <c r="AR516" s="230" t="s">
        <v>176</v>
      </c>
      <c r="AT516" s="230" t="s">
        <v>171</v>
      </c>
      <c r="AU516" s="230" t="s">
        <v>86</v>
      </c>
      <c r="AY516" s="18" t="s">
        <v>168</v>
      </c>
      <c r="BE516" s="231">
        <f>IF(N516="základní",J516,0)</f>
        <v>0</v>
      </c>
      <c r="BF516" s="231">
        <f>IF(N516="snížená",J516,0)</f>
        <v>0</v>
      </c>
      <c r="BG516" s="231">
        <f>IF(N516="zákl. přenesená",J516,0)</f>
        <v>0</v>
      </c>
      <c r="BH516" s="231">
        <f>IF(N516="sníž. přenesená",J516,0)</f>
        <v>0</v>
      </c>
      <c r="BI516" s="231">
        <f>IF(N516="nulová",J516,0)</f>
        <v>0</v>
      </c>
      <c r="BJ516" s="18" t="s">
        <v>84</v>
      </c>
      <c r="BK516" s="231">
        <f>ROUND(I516*H516,2)</f>
        <v>0</v>
      </c>
      <c r="BL516" s="18" t="s">
        <v>176</v>
      </c>
      <c r="BM516" s="230" t="s">
        <v>3451</v>
      </c>
    </row>
    <row r="517" s="2" customFormat="1">
      <c r="A517" s="39"/>
      <c r="B517" s="40"/>
      <c r="C517" s="41"/>
      <c r="D517" s="232" t="s">
        <v>178</v>
      </c>
      <c r="E517" s="41"/>
      <c r="F517" s="233" t="s">
        <v>3070</v>
      </c>
      <c r="G517" s="41"/>
      <c r="H517" s="41"/>
      <c r="I517" s="234"/>
      <c r="J517" s="41"/>
      <c r="K517" s="41"/>
      <c r="L517" s="45"/>
      <c r="M517" s="235"/>
      <c r="N517" s="236"/>
      <c r="O517" s="92"/>
      <c r="P517" s="92"/>
      <c r="Q517" s="92"/>
      <c r="R517" s="92"/>
      <c r="S517" s="92"/>
      <c r="T517" s="93"/>
      <c r="U517" s="39"/>
      <c r="V517" s="39"/>
      <c r="W517" s="39"/>
      <c r="X517" s="39"/>
      <c r="Y517" s="39"/>
      <c r="Z517" s="39"/>
      <c r="AA517" s="39"/>
      <c r="AB517" s="39"/>
      <c r="AC517" s="39"/>
      <c r="AD517" s="39"/>
      <c r="AE517" s="39"/>
      <c r="AT517" s="18" t="s">
        <v>178</v>
      </c>
      <c r="AU517" s="18" t="s">
        <v>86</v>
      </c>
    </row>
    <row r="518" s="2" customFormat="1" ht="16.5" customHeight="1">
      <c r="A518" s="39"/>
      <c r="B518" s="40"/>
      <c r="C518" s="219" t="s">
        <v>1184</v>
      </c>
      <c r="D518" s="219" t="s">
        <v>171</v>
      </c>
      <c r="E518" s="220" t="s">
        <v>3452</v>
      </c>
      <c r="F518" s="221" t="s">
        <v>3453</v>
      </c>
      <c r="G518" s="222" t="s">
        <v>2411</v>
      </c>
      <c r="H518" s="223">
        <v>1</v>
      </c>
      <c r="I518" s="224"/>
      <c r="J518" s="225">
        <f>ROUND(I518*H518,2)</f>
        <v>0</v>
      </c>
      <c r="K518" s="221" t="s">
        <v>1</v>
      </c>
      <c r="L518" s="45"/>
      <c r="M518" s="226" t="s">
        <v>1</v>
      </c>
      <c r="N518" s="227" t="s">
        <v>41</v>
      </c>
      <c r="O518" s="92"/>
      <c r="P518" s="228">
        <f>O518*H518</f>
        <v>0</v>
      </c>
      <c r="Q518" s="228">
        <v>0</v>
      </c>
      <c r="R518" s="228">
        <f>Q518*H518</f>
        <v>0</v>
      </c>
      <c r="S518" s="228">
        <v>0</v>
      </c>
      <c r="T518" s="229">
        <f>S518*H518</f>
        <v>0</v>
      </c>
      <c r="U518" s="39"/>
      <c r="V518" s="39"/>
      <c r="W518" s="39"/>
      <c r="X518" s="39"/>
      <c r="Y518" s="39"/>
      <c r="Z518" s="39"/>
      <c r="AA518" s="39"/>
      <c r="AB518" s="39"/>
      <c r="AC518" s="39"/>
      <c r="AD518" s="39"/>
      <c r="AE518" s="39"/>
      <c r="AR518" s="230" t="s">
        <v>176</v>
      </c>
      <c r="AT518" s="230" t="s">
        <v>171</v>
      </c>
      <c r="AU518" s="230" t="s">
        <v>86</v>
      </c>
      <c r="AY518" s="18" t="s">
        <v>168</v>
      </c>
      <c r="BE518" s="231">
        <f>IF(N518="základní",J518,0)</f>
        <v>0</v>
      </c>
      <c r="BF518" s="231">
        <f>IF(N518="snížená",J518,0)</f>
        <v>0</v>
      </c>
      <c r="BG518" s="231">
        <f>IF(N518="zákl. přenesená",J518,0)</f>
        <v>0</v>
      </c>
      <c r="BH518" s="231">
        <f>IF(N518="sníž. přenesená",J518,0)</f>
        <v>0</v>
      </c>
      <c r="BI518" s="231">
        <f>IF(N518="nulová",J518,0)</f>
        <v>0</v>
      </c>
      <c r="BJ518" s="18" t="s">
        <v>84</v>
      </c>
      <c r="BK518" s="231">
        <f>ROUND(I518*H518,2)</f>
        <v>0</v>
      </c>
      <c r="BL518" s="18" t="s">
        <v>176</v>
      </c>
      <c r="BM518" s="230" t="s">
        <v>3454</v>
      </c>
    </row>
    <row r="519" s="2" customFormat="1">
      <c r="A519" s="39"/>
      <c r="B519" s="40"/>
      <c r="C519" s="41"/>
      <c r="D519" s="232" t="s">
        <v>178</v>
      </c>
      <c r="E519" s="41"/>
      <c r="F519" s="233" t="s">
        <v>3453</v>
      </c>
      <c r="G519" s="41"/>
      <c r="H519" s="41"/>
      <c r="I519" s="234"/>
      <c r="J519" s="41"/>
      <c r="K519" s="41"/>
      <c r="L519" s="45"/>
      <c r="M519" s="235"/>
      <c r="N519" s="236"/>
      <c r="O519" s="92"/>
      <c r="P519" s="92"/>
      <c r="Q519" s="92"/>
      <c r="R519" s="92"/>
      <c r="S519" s="92"/>
      <c r="T519" s="93"/>
      <c r="U519" s="39"/>
      <c r="V519" s="39"/>
      <c r="W519" s="39"/>
      <c r="X519" s="39"/>
      <c r="Y519" s="39"/>
      <c r="Z519" s="39"/>
      <c r="AA519" s="39"/>
      <c r="AB519" s="39"/>
      <c r="AC519" s="39"/>
      <c r="AD519" s="39"/>
      <c r="AE519" s="39"/>
      <c r="AT519" s="18" t="s">
        <v>178</v>
      </c>
      <c r="AU519" s="18" t="s">
        <v>86</v>
      </c>
    </row>
    <row r="520" s="2" customFormat="1" ht="24.15" customHeight="1">
      <c r="A520" s="39"/>
      <c r="B520" s="40"/>
      <c r="C520" s="219" t="s">
        <v>1188</v>
      </c>
      <c r="D520" s="219" t="s">
        <v>171</v>
      </c>
      <c r="E520" s="220" t="s">
        <v>3455</v>
      </c>
      <c r="F520" s="221" t="s">
        <v>3072</v>
      </c>
      <c r="G520" s="222" t="s">
        <v>2411</v>
      </c>
      <c r="H520" s="223">
        <v>1</v>
      </c>
      <c r="I520" s="224"/>
      <c r="J520" s="225">
        <f>ROUND(I520*H520,2)</f>
        <v>0</v>
      </c>
      <c r="K520" s="221" t="s">
        <v>1</v>
      </c>
      <c r="L520" s="45"/>
      <c r="M520" s="226" t="s">
        <v>1</v>
      </c>
      <c r="N520" s="227" t="s">
        <v>41</v>
      </c>
      <c r="O520" s="92"/>
      <c r="P520" s="228">
        <f>O520*H520</f>
        <v>0</v>
      </c>
      <c r="Q520" s="228">
        <v>0</v>
      </c>
      <c r="R520" s="228">
        <f>Q520*H520</f>
        <v>0</v>
      </c>
      <c r="S520" s="228">
        <v>0</v>
      </c>
      <c r="T520" s="229">
        <f>S520*H520</f>
        <v>0</v>
      </c>
      <c r="U520" s="39"/>
      <c r="V520" s="39"/>
      <c r="W520" s="39"/>
      <c r="X520" s="39"/>
      <c r="Y520" s="39"/>
      <c r="Z520" s="39"/>
      <c r="AA520" s="39"/>
      <c r="AB520" s="39"/>
      <c r="AC520" s="39"/>
      <c r="AD520" s="39"/>
      <c r="AE520" s="39"/>
      <c r="AR520" s="230" t="s">
        <v>176</v>
      </c>
      <c r="AT520" s="230" t="s">
        <v>171</v>
      </c>
      <c r="AU520" s="230" t="s">
        <v>86</v>
      </c>
      <c r="AY520" s="18" t="s">
        <v>168</v>
      </c>
      <c r="BE520" s="231">
        <f>IF(N520="základní",J520,0)</f>
        <v>0</v>
      </c>
      <c r="BF520" s="231">
        <f>IF(N520="snížená",J520,0)</f>
        <v>0</v>
      </c>
      <c r="BG520" s="231">
        <f>IF(N520="zákl. přenesená",J520,0)</f>
        <v>0</v>
      </c>
      <c r="BH520" s="231">
        <f>IF(N520="sníž. přenesená",J520,0)</f>
        <v>0</v>
      </c>
      <c r="BI520" s="231">
        <f>IF(N520="nulová",J520,0)</f>
        <v>0</v>
      </c>
      <c r="BJ520" s="18" t="s">
        <v>84</v>
      </c>
      <c r="BK520" s="231">
        <f>ROUND(I520*H520,2)</f>
        <v>0</v>
      </c>
      <c r="BL520" s="18" t="s">
        <v>176</v>
      </c>
      <c r="BM520" s="230" t="s">
        <v>3456</v>
      </c>
    </row>
    <row r="521" s="2" customFormat="1">
      <c r="A521" s="39"/>
      <c r="B521" s="40"/>
      <c r="C521" s="41"/>
      <c r="D521" s="232" t="s">
        <v>178</v>
      </c>
      <c r="E521" s="41"/>
      <c r="F521" s="233" t="s">
        <v>3072</v>
      </c>
      <c r="G521" s="41"/>
      <c r="H521" s="41"/>
      <c r="I521" s="234"/>
      <c r="J521" s="41"/>
      <c r="K521" s="41"/>
      <c r="L521" s="45"/>
      <c r="M521" s="235"/>
      <c r="N521" s="236"/>
      <c r="O521" s="92"/>
      <c r="P521" s="92"/>
      <c r="Q521" s="92"/>
      <c r="R521" s="92"/>
      <c r="S521" s="92"/>
      <c r="T521" s="93"/>
      <c r="U521" s="39"/>
      <c r="V521" s="39"/>
      <c r="W521" s="39"/>
      <c r="X521" s="39"/>
      <c r="Y521" s="39"/>
      <c r="Z521" s="39"/>
      <c r="AA521" s="39"/>
      <c r="AB521" s="39"/>
      <c r="AC521" s="39"/>
      <c r="AD521" s="39"/>
      <c r="AE521" s="39"/>
      <c r="AT521" s="18" t="s">
        <v>178</v>
      </c>
      <c r="AU521" s="18" t="s">
        <v>86</v>
      </c>
    </row>
    <row r="522" s="2" customFormat="1" ht="24.15" customHeight="1">
      <c r="A522" s="39"/>
      <c r="B522" s="40"/>
      <c r="C522" s="219" t="s">
        <v>1192</v>
      </c>
      <c r="D522" s="219" t="s">
        <v>171</v>
      </c>
      <c r="E522" s="220" t="s">
        <v>3457</v>
      </c>
      <c r="F522" s="221" t="s">
        <v>3074</v>
      </c>
      <c r="G522" s="222" t="s">
        <v>2411</v>
      </c>
      <c r="H522" s="223">
        <v>1</v>
      </c>
      <c r="I522" s="224"/>
      <c r="J522" s="225">
        <f>ROUND(I522*H522,2)</f>
        <v>0</v>
      </c>
      <c r="K522" s="221" t="s">
        <v>1</v>
      </c>
      <c r="L522" s="45"/>
      <c r="M522" s="226" t="s">
        <v>1</v>
      </c>
      <c r="N522" s="227" t="s">
        <v>41</v>
      </c>
      <c r="O522" s="92"/>
      <c r="P522" s="228">
        <f>O522*H522</f>
        <v>0</v>
      </c>
      <c r="Q522" s="228">
        <v>0</v>
      </c>
      <c r="R522" s="228">
        <f>Q522*H522</f>
        <v>0</v>
      </c>
      <c r="S522" s="228">
        <v>0</v>
      </c>
      <c r="T522" s="229">
        <f>S522*H522</f>
        <v>0</v>
      </c>
      <c r="U522" s="39"/>
      <c r="V522" s="39"/>
      <c r="W522" s="39"/>
      <c r="X522" s="39"/>
      <c r="Y522" s="39"/>
      <c r="Z522" s="39"/>
      <c r="AA522" s="39"/>
      <c r="AB522" s="39"/>
      <c r="AC522" s="39"/>
      <c r="AD522" s="39"/>
      <c r="AE522" s="39"/>
      <c r="AR522" s="230" t="s">
        <v>176</v>
      </c>
      <c r="AT522" s="230" t="s">
        <v>171</v>
      </c>
      <c r="AU522" s="230" t="s">
        <v>86</v>
      </c>
      <c r="AY522" s="18" t="s">
        <v>168</v>
      </c>
      <c r="BE522" s="231">
        <f>IF(N522="základní",J522,0)</f>
        <v>0</v>
      </c>
      <c r="BF522" s="231">
        <f>IF(N522="snížená",J522,0)</f>
        <v>0</v>
      </c>
      <c r="BG522" s="231">
        <f>IF(N522="zákl. přenesená",J522,0)</f>
        <v>0</v>
      </c>
      <c r="BH522" s="231">
        <f>IF(N522="sníž. přenesená",J522,0)</f>
        <v>0</v>
      </c>
      <c r="BI522" s="231">
        <f>IF(N522="nulová",J522,0)</f>
        <v>0</v>
      </c>
      <c r="BJ522" s="18" t="s">
        <v>84</v>
      </c>
      <c r="BK522" s="231">
        <f>ROUND(I522*H522,2)</f>
        <v>0</v>
      </c>
      <c r="BL522" s="18" t="s">
        <v>176</v>
      </c>
      <c r="BM522" s="230" t="s">
        <v>3458</v>
      </c>
    </row>
    <row r="523" s="2" customFormat="1">
      <c r="A523" s="39"/>
      <c r="B523" s="40"/>
      <c r="C523" s="41"/>
      <c r="D523" s="232" t="s">
        <v>178</v>
      </c>
      <c r="E523" s="41"/>
      <c r="F523" s="233" t="s">
        <v>3074</v>
      </c>
      <c r="G523" s="41"/>
      <c r="H523" s="41"/>
      <c r="I523" s="234"/>
      <c r="J523" s="41"/>
      <c r="K523" s="41"/>
      <c r="L523" s="45"/>
      <c r="M523" s="235"/>
      <c r="N523" s="236"/>
      <c r="O523" s="92"/>
      <c r="P523" s="92"/>
      <c r="Q523" s="92"/>
      <c r="R523" s="92"/>
      <c r="S523" s="92"/>
      <c r="T523" s="93"/>
      <c r="U523" s="39"/>
      <c r="V523" s="39"/>
      <c r="W523" s="39"/>
      <c r="X523" s="39"/>
      <c r="Y523" s="39"/>
      <c r="Z523" s="39"/>
      <c r="AA523" s="39"/>
      <c r="AB523" s="39"/>
      <c r="AC523" s="39"/>
      <c r="AD523" s="39"/>
      <c r="AE523" s="39"/>
      <c r="AT523" s="18" t="s">
        <v>178</v>
      </c>
      <c r="AU523" s="18" t="s">
        <v>86</v>
      </c>
    </row>
    <row r="524" s="2" customFormat="1" ht="16.5" customHeight="1">
      <c r="A524" s="39"/>
      <c r="B524" s="40"/>
      <c r="C524" s="219" t="s">
        <v>1196</v>
      </c>
      <c r="D524" s="219" t="s">
        <v>171</v>
      </c>
      <c r="E524" s="220" t="s">
        <v>3459</v>
      </c>
      <c r="F524" s="221" t="s">
        <v>3460</v>
      </c>
      <c r="G524" s="222" t="s">
        <v>2411</v>
      </c>
      <c r="H524" s="223">
        <v>3</v>
      </c>
      <c r="I524" s="224"/>
      <c r="J524" s="225">
        <f>ROUND(I524*H524,2)</f>
        <v>0</v>
      </c>
      <c r="K524" s="221" t="s">
        <v>1</v>
      </c>
      <c r="L524" s="45"/>
      <c r="M524" s="226" t="s">
        <v>1</v>
      </c>
      <c r="N524" s="227" t="s">
        <v>41</v>
      </c>
      <c r="O524" s="92"/>
      <c r="P524" s="228">
        <f>O524*H524</f>
        <v>0</v>
      </c>
      <c r="Q524" s="228">
        <v>0</v>
      </c>
      <c r="R524" s="228">
        <f>Q524*H524</f>
        <v>0</v>
      </c>
      <c r="S524" s="228">
        <v>0</v>
      </c>
      <c r="T524" s="229">
        <f>S524*H524</f>
        <v>0</v>
      </c>
      <c r="U524" s="39"/>
      <c r="V524" s="39"/>
      <c r="W524" s="39"/>
      <c r="X524" s="39"/>
      <c r="Y524" s="39"/>
      <c r="Z524" s="39"/>
      <c r="AA524" s="39"/>
      <c r="AB524" s="39"/>
      <c r="AC524" s="39"/>
      <c r="AD524" s="39"/>
      <c r="AE524" s="39"/>
      <c r="AR524" s="230" t="s">
        <v>176</v>
      </c>
      <c r="AT524" s="230" t="s">
        <v>171</v>
      </c>
      <c r="AU524" s="230" t="s">
        <v>86</v>
      </c>
      <c r="AY524" s="18" t="s">
        <v>168</v>
      </c>
      <c r="BE524" s="231">
        <f>IF(N524="základní",J524,0)</f>
        <v>0</v>
      </c>
      <c r="BF524" s="231">
        <f>IF(N524="snížená",J524,0)</f>
        <v>0</v>
      </c>
      <c r="BG524" s="231">
        <f>IF(N524="zákl. přenesená",J524,0)</f>
        <v>0</v>
      </c>
      <c r="BH524" s="231">
        <f>IF(N524="sníž. přenesená",J524,0)</f>
        <v>0</v>
      </c>
      <c r="BI524" s="231">
        <f>IF(N524="nulová",J524,0)</f>
        <v>0</v>
      </c>
      <c r="BJ524" s="18" t="s">
        <v>84</v>
      </c>
      <c r="BK524" s="231">
        <f>ROUND(I524*H524,2)</f>
        <v>0</v>
      </c>
      <c r="BL524" s="18" t="s">
        <v>176</v>
      </c>
      <c r="BM524" s="230" t="s">
        <v>3461</v>
      </c>
    </row>
    <row r="525" s="2" customFormat="1">
      <c r="A525" s="39"/>
      <c r="B525" s="40"/>
      <c r="C525" s="41"/>
      <c r="D525" s="232" t="s">
        <v>178</v>
      </c>
      <c r="E525" s="41"/>
      <c r="F525" s="233" t="s">
        <v>3460</v>
      </c>
      <c r="G525" s="41"/>
      <c r="H525" s="41"/>
      <c r="I525" s="234"/>
      <c r="J525" s="41"/>
      <c r="K525" s="41"/>
      <c r="L525" s="45"/>
      <c r="M525" s="235"/>
      <c r="N525" s="236"/>
      <c r="O525" s="92"/>
      <c r="P525" s="92"/>
      <c r="Q525" s="92"/>
      <c r="R525" s="92"/>
      <c r="S525" s="92"/>
      <c r="T525" s="93"/>
      <c r="U525" s="39"/>
      <c r="V525" s="39"/>
      <c r="W525" s="39"/>
      <c r="X525" s="39"/>
      <c r="Y525" s="39"/>
      <c r="Z525" s="39"/>
      <c r="AA525" s="39"/>
      <c r="AB525" s="39"/>
      <c r="AC525" s="39"/>
      <c r="AD525" s="39"/>
      <c r="AE525" s="39"/>
      <c r="AT525" s="18" t="s">
        <v>178</v>
      </c>
      <c r="AU525" s="18" t="s">
        <v>86</v>
      </c>
    </row>
    <row r="526" s="2" customFormat="1" ht="16.5" customHeight="1">
      <c r="A526" s="39"/>
      <c r="B526" s="40"/>
      <c r="C526" s="219" t="s">
        <v>1200</v>
      </c>
      <c r="D526" s="219" t="s">
        <v>171</v>
      </c>
      <c r="E526" s="220" t="s">
        <v>3462</v>
      </c>
      <c r="F526" s="221" t="s">
        <v>3076</v>
      </c>
      <c r="G526" s="222" t="s">
        <v>2411</v>
      </c>
      <c r="H526" s="223">
        <v>1</v>
      </c>
      <c r="I526" s="224"/>
      <c r="J526" s="225">
        <f>ROUND(I526*H526,2)</f>
        <v>0</v>
      </c>
      <c r="K526" s="221" t="s">
        <v>1</v>
      </c>
      <c r="L526" s="45"/>
      <c r="M526" s="226" t="s">
        <v>1</v>
      </c>
      <c r="N526" s="227" t="s">
        <v>41</v>
      </c>
      <c r="O526" s="92"/>
      <c r="P526" s="228">
        <f>O526*H526</f>
        <v>0</v>
      </c>
      <c r="Q526" s="228">
        <v>0</v>
      </c>
      <c r="R526" s="228">
        <f>Q526*H526</f>
        <v>0</v>
      </c>
      <c r="S526" s="228">
        <v>0</v>
      </c>
      <c r="T526" s="229">
        <f>S526*H526</f>
        <v>0</v>
      </c>
      <c r="U526" s="39"/>
      <c r="V526" s="39"/>
      <c r="W526" s="39"/>
      <c r="X526" s="39"/>
      <c r="Y526" s="39"/>
      <c r="Z526" s="39"/>
      <c r="AA526" s="39"/>
      <c r="AB526" s="39"/>
      <c r="AC526" s="39"/>
      <c r="AD526" s="39"/>
      <c r="AE526" s="39"/>
      <c r="AR526" s="230" t="s">
        <v>176</v>
      </c>
      <c r="AT526" s="230" t="s">
        <v>171</v>
      </c>
      <c r="AU526" s="230" t="s">
        <v>86</v>
      </c>
      <c r="AY526" s="18" t="s">
        <v>168</v>
      </c>
      <c r="BE526" s="231">
        <f>IF(N526="základní",J526,0)</f>
        <v>0</v>
      </c>
      <c r="BF526" s="231">
        <f>IF(N526="snížená",J526,0)</f>
        <v>0</v>
      </c>
      <c r="BG526" s="231">
        <f>IF(N526="zákl. přenesená",J526,0)</f>
        <v>0</v>
      </c>
      <c r="BH526" s="231">
        <f>IF(N526="sníž. přenesená",J526,0)</f>
        <v>0</v>
      </c>
      <c r="BI526" s="231">
        <f>IF(N526="nulová",J526,0)</f>
        <v>0</v>
      </c>
      <c r="BJ526" s="18" t="s">
        <v>84</v>
      </c>
      <c r="BK526" s="231">
        <f>ROUND(I526*H526,2)</f>
        <v>0</v>
      </c>
      <c r="BL526" s="18" t="s">
        <v>176</v>
      </c>
      <c r="BM526" s="230" t="s">
        <v>3463</v>
      </c>
    </row>
    <row r="527" s="2" customFormat="1">
      <c r="A527" s="39"/>
      <c r="B527" s="40"/>
      <c r="C527" s="41"/>
      <c r="D527" s="232" t="s">
        <v>178</v>
      </c>
      <c r="E527" s="41"/>
      <c r="F527" s="233" t="s">
        <v>3076</v>
      </c>
      <c r="G527" s="41"/>
      <c r="H527" s="41"/>
      <c r="I527" s="234"/>
      <c r="J527" s="41"/>
      <c r="K527" s="41"/>
      <c r="L527" s="45"/>
      <c r="M527" s="235"/>
      <c r="N527" s="236"/>
      <c r="O527" s="92"/>
      <c r="P527" s="92"/>
      <c r="Q527" s="92"/>
      <c r="R527" s="92"/>
      <c r="S527" s="92"/>
      <c r="T527" s="93"/>
      <c r="U527" s="39"/>
      <c r="V527" s="39"/>
      <c r="W527" s="39"/>
      <c r="X527" s="39"/>
      <c r="Y527" s="39"/>
      <c r="Z527" s="39"/>
      <c r="AA527" s="39"/>
      <c r="AB527" s="39"/>
      <c r="AC527" s="39"/>
      <c r="AD527" s="39"/>
      <c r="AE527" s="39"/>
      <c r="AT527" s="18" t="s">
        <v>178</v>
      </c>
      <c r="AU527" s="18" t="s">
        <v>86</v>
      </c>
    </row>
    <row r="528" s="2" customFormat="1" ht="16.5" customHeight="1">
      <c r="A528" s="39"/>
      <c r="B528" s="40"/>
      <c r="C528" s="219" t="s">
        <v>1204</v>
      </c>
      <c r="D528" s="219" t="s">
        <v>171</v>
      </c>
      <c r="E528" s="220" t="s">
        <v>3464</v>
      </c>
      <c r="F528" s="221" t="s">
        <v>3078</v>
      </c>
      <c r="G528" s="222" t="s">
        <v>2411</v>
      </c>
      <c r="H528" s="223">
        <v>3</v>
      </c>
      <c r="I528" s="224"/>
      <c r="J528" s="225">
        <f>ROUND(I528*H528,2)</f>
        <v>0</v>
      </c>
      <c r="K528" s="221" t="s">
        <v>1</v>
      </c>
      <c r="L528" s="45"/>
      <c r="M528" s="226" t="s">
        <v>1</v>
      </c>
      <c r="N528" s="227" t="s">
        <v>41</v>
      </c>
      <c r="O528" s="92"/>
      <c r="P528" s="228">
        <f>O528*H528</f>
        <v>0</v>
      </c>
      <c r="Q528" s="228">
        <v>0</v>
      </c>
      <c r="R528" s="228">
        <f>Q528*H528</f>
        <v>0</v>
      </c>
      <c r="S528" s="228">
        <v>0</v>
      </c>
      <c r="T528" s="229">
        <f>S528*H528</f>
        <v>0</v>
      </c>
      <c r="U528" s="39"/>
      <c r="V528" s="39"/>
      <c r="W528" s="39"/>
      <c r="X528" s="39"/>
      <c r="Y528" s="39"/>
      <c r="Z528" s="39"/>
      <c r="AA528" s="39"/>
      <c r="AB528" s="39"/>
      <c r="AC528" s="39"/>
      <c r="AD528" s="39"/>
      <c r="AE528" s="39"/>
      <c r="AR528" s="230" t="s">
        <v>176</v>
      </c>
      <c r="AT528" s="230" t="s">
        <v>171</v>
      </c>
      <c r="AU528" s="230" t="s">
        <v>86</v>
      </c>
      <c r="AY528" s="18" t="s">
        <v>168</v>
      </c>
      <c r="BE528" s="231">
        <f>IF(N528="základní",J528,0)</f>
        <v>0</v>
      </c>
      <c r="BF528" s="231">
        <f>IF(N528="snížená",J528,0)</f>
        <v>0</v>
      </c>
      <c r="BG528" s="231">
        <f>IF(N528="zákl. přenesená",J528,0)</f>
        <v>0</v>
      </c>
      <c r="BH528" s="231">
        <f>IF(N528="sníž. přenesená",J528,0)</f>
        <v>0</v>
      </c>
      <c r="BI528" s="231">
        <f>IF(N528="nulová",J528,0)</f>
        <v>0</v>
      </c>
      <c r="BJ528" s="18" t="s">
        <v>84</v>
      </c>
      <c r="BK528" s="231">
        <f>ROUND(I528*H528,2)</f>
        <v>0</v>
      </c>
      <c r="BL528" s="18" t="s">
        <v>176</v>
      </c>
      <c r="BM528" s="230" t="s">
        <v>3465</v>
      </c>
    </row>
    <row r="529" s="2" customFormat="1">
      <c r="A529" s="39"/>
      <c r="B529" s="40"/>
      <c r="C529" s="41"/>
      <c r="D529" s="232" t="s">
        <v>178</v>
      </c>
      <c r="E529" s="41"/>
      <c r="F529" s="233" t="s">
        <v>3078</v>
      </c>
      <c r="G529" s="41"/>
      <c r="H529" s="41"/>
      <c r="I529" s="234"/>
      <c r="J529" s="41"/>
      <c r="K529" s="41"/>
      <c r="L529" s="45"/>
      <c r="M529" s="235"/>
      <c r="N529" s="236"/>
      <c r="O529" s="92"/>
      <c r="P529" s="92"/>
      <c r="Q529" s="92"/>
      <c r="R529" s="92"/>
      <c r="S529" s="92"/>
      <c r="T529" s="93"/>
      <c r="U529" s="39"/>
      <c r="V529" s="39"/>
      <c r="W529" s="39"/>
      <c r="X529" s="39"/>
      <c r="Y529" s="39"/>
      <c r="Z529" s="39"/>
      <c r="AA529" s="39"/>
      <c r="AB529" s="39"/>
      <c r="AC529" s="39"/>
      <c r="AD529" s="39"/>
      <c r="AE529" s="39"/>
      <c r="AT529" s="18" t="s">
        <v>178</v>
      </c>
      <c r="AU529" s="18" t="s">
        <v>86</v>
      </c>
    </row>
    <row r="530" s="2" customFormat="1" ht="16.5" customHeight="1">
      <c r="A530" s="39"/>
      <c r="B530" s="40"/>
      <c r="C530" s="219" t="s">
        <v>1208</v>
      </c>
      <c r="D530" s="219" t="s">
        <v>171</v>
      </c>
      <c r="E530" s="220" t="s">
        <v>3466</v>
      </c>
      <c r="F530" s="221" t="s">
        <v>3080</v>
      </c>
      <c r="G530" s="222" t="s">
        <v>2411</v>
      </c>
      <c r="H530" s="223">
        <v>3</v>
      </c>
      <c r="I530" s="224"/>
      <c r="J530" s="225">
        <f>ROUND(I530*H530,2)</f>
        <v>0</v>
      </c>
      <c r="K530" s="221" t="s">
        <v>1</v>
      </c>
      <c r="L530" s="45"/>
      <c r="M530" s="226" t="s">
        <v>1</v>
      </c>
      <c r="N530" s="227" t="s">
        <v>41</v>
      </c>
      <c r="O530" s="92"/>
      <c r="P530" s="228">
        <f>O530*H530</f>
        <v>0</v>
      </c>
      <c r="Q530" s="228">
        <v>0</v>
      </c>
      <c r="R530" s="228">
        <f>Q530*H530</f>
        <v>0</v>
      </c>
      <c r="S530" s="228">
        <v>0</v>
      </c>
      <c r="T530" s="229">
        <f>S530*H530</f>
        <v>0</v>
      </c>
      <c r="U530" s="39"/>
      <c r="V530" s="39"/>
      <c r="W530" s="39"/>
      <c r="X530" s="39"/>
      <c r="Y530" s="39"/>
      <c r="Z530" s="39"/>
      <c r="AA530" s="39"/>
      <c r="AB530" s="39"/>
      <c r="AC530" s="39"/>
      <c r="AD530" s="39"/>
      <c r="AE530" s="39"/>
      <c r="AR530" s="230" t="s">
        <v>176</v>
      </c>
      <c r="AT530" s="230" t="s">
        <v>171</v>
      </c>
      <c r="AU530" s="230" t="s">
        <v>86</v>
      </c>
      <c r="AY530" s="18" t="s">
        <v>168</v>
      </c>
      <c r="BE530" s="231">
        <f>IF(N530="základní",J530,0)</f>
        <v>0</v>
      </c>
      <c r="BF530" s="231">
        <f>IF(N530="snížená",J530,0)</f>
        <v>0</v>
      </c>
      <c r="BG530" s="231">
        <f>IF(N530="zákl. přenesená",J530,0)</f>
        <v>0</v>
      </c>
      <c r="BH530" s="231">
        <f>IF(N530="sníž. přenesená",J530,0)</f>
        <v>0</v>
      </c>
      <c r="BI530" s="231">
        <f>IF(N530="nulová",J530,0)</f>
        <v>0</v>
      </c>
      <c r="BJ530" s="18" t="s">
        <v>84</v>
      </c>
      <c r="BK530" s="231">
        <f>ROUND(I530*H530,2)</f>
        <v>0</v>
      </c>
      <c r="BL530" s="18" t="s">
        <v>176</v>
      </c>
      <c r="BM530" s="230" t="s">
        <v>3467</v>
      </c>
    </row>
    <row r="531" s="2" customFormat="1">
      <c r="A531" s="39"/>
      <c r="B531" s="40"/>
      <c r="C531" s="41"/>
      <c r="D531" s="232" t="s">
        <v>178</v>
      </c>
      <c r="E531" s="41"/>
      <c r="F531" s="233" t="s">
        <v>3080</v>
      </c>
      <c r="G531" s="41"/>
      <c r="H531" s="41"/>
      <c r="I531" s="234"/>
      <c r="J531" s="41"/>
      <c r="K531" s="41"/>
      <c r="L531" s="45"/>
      <c r="M531" s="235"/>
      <c r="N531" s="236"/>
      <c r="O531" s="92"/>
      <c r="P531" s="92"/>
      <c r="Q531" s="92"/>
      <c r="R531" s="92"/>
      <c r="S531" s="92"/>
      <c r="T531" s="93"/>
      <c r="U531" s="39"/>
      <c r="V531" s="39"/>
      <c r="W531" s="39"/>
      <c r="X531" s="39"/>
      <c r="Y531" s="39"/>
      <c r="Z531" s="39"/>
      <c r="AA531" s="39"/>
      <c r="AB531" s="39"/>
      <c r="AC531" s="39"/>
      <c r="AD531" s="39"/>
      <c r="AE531" s="39"/>
      <c r="AT531" s="18" t="s">
        <v>178</v>
      </c>
      <c r="AU531" s="18" t="s">
        <v>86</v>
      </c>
    </row>
    <row r="532" s="12" customFormat="1" ht="22.8" customHeight="1">
      <c r="A532" s="12"/>
      <c r="B532" s="203"/>
      <c r="C532" s="204"/>
      <c r="D532" s="205" t="s">
        <v>75</v>
      </c>
      <c r="E532" s="217" t="s">
        <v>3468</v>
      </c>
      <c r="F532" s="217" t="s">
        <v>3469</v>
      </c>
      <c r="G532" s="204"/>
      <c r="H532" s="204"/>
      <c r="I532" s="207"/>
      <c r="J532" s="218">
        <f>BK532</f>
        <v>0</v>
      </c>
      <c r="K532" s="204"/>
      <c r="L532" s="209"/>
      <c r="M532" s="210"/>
      <c r="N532" s="211"/>
      <c r="O532" s="211"/>
      <c r="P532" s="212">
        <f>SUM(P533:P564)</f>
        <v>0</v>
      </c>
      <c r="Q532" s="211"/>
      <c r="R532" s="212">
        <f>SUM(R533:R564)</f>
        <v>0</v>
      </c>
      <c r="S532" s="211"/>
      <c r="T532" s="213">
        <f>SUM(T533:T564)</f>
        <v>0</v>
      </c>
      <c r="U532" s="12"/>
      <c r="V532" s="12"/>
      <c r="W532" s="12"/>
      <c r="X532" s="12"/>
      <c r="Y532" s="12"/>
      <c r="Z532" s="12"/>
      <c r="AA532" s="12"/>
      <c r="AB532" s="12"/>
      <c r="AC532" s="12"/>
      <c r="AD532" s="12"/>
      <c r="AE532" s="12"/>
      <c r="AR532" s="214" t="s">
        <v>84</v>
      </c>
      <c r="AT532" s="215" t="s">
        <v>75</v>
      </c>
      <c r="AU532" s="215" t="s">
        <v>84</v>
      </c>
      <c r="AY532" s="214" t="s">
        <v>168</v>
      </c>
      <c r="BK532" s="216">
        <f>SUM(BK533:BK564)</f>
        <v>0</v>
      </c>
    </row>
    <row r="533" s="2" customFormat="1" ht="66.75" customHeight="1">
      <c r="A533" s="39"/>
      <c r="B533" s="40"/>
      <c r="C533" s="219" t="s">
        <v>1212</v>
      </c>
      <c r="D533" s="219" t="s">
        <v>171</v>
      </c>
      <c r="E533" s="220" t="s">
        <v>3470</v>
      </c>
      <c r="F533" s="221" t="s">
        <v>3083</v>
      </c>
      <c r="G533" s="222" t="s">
        <v>2411</v>
      </c>
      <c r="H533" s="223">
        <v>1</v>
      </c>
      <c r="I533" s="224"/>
      <c r="J533" s="225">
        <f>ROUND(I533*H533,2)</f>
        <v>0</v>
      </c>
      <c r="K533" s="221" t="s">
        <v>1</v>
      </c>
      <c r="L533" s="45"/>
      <c r="M533" s="226" t="s">
        <v>1</v>
      </c>
      <c r="N533" s="227" t="s">
        <v>41</v>
      </c>
      <c r="O533" s="92"/>
      <c r="P533" s="228">
        <f>O533*H533</f>
        <v>0</v>
      </c>
      <c r="Q533" s="228">
        <v>0</v>
      </c>
      <c r="R533" s="228">
        <f>Q533*H533</f>
        <v>0</v>
      </c>
      <c r="S533" s="228">
        <v>0</v>
      </c>
      <c r="T533" s="229">
        <f>S533*H533</f>
        <v>0</v>
      </c>
      <c r="U533" s="39"/>
      <c r="V533" s="39"/>
      <c r="W533" s="39"/>
      <c r="X533" s="39"/>
      <c r="Y533" s="39"/>
      <c r="Z533" s="39"/>
      <c r="AA533" s="39"/>
      <c r="AB533" s="39"/>
      <c r="AC533" s="39"/>
      <c r="AD533" s="39"/>
      <c r="AE533" s="39"/>
      <c r="AR533" s="230" t="s">
        <v>176</v>
      </c>
      <c r="AT533" s="230" t="s">
        <v>171</v>
      </c>
      <c r="AU533" s="230" t="s">
        <v>86</v>
      </c>
      <c r="AY533" s="18" t="s">
        <v>168</v>
      </c>
      <c r="BE533" s="231">
        <f>IF(N533="základní",J533,0)</f>
        <v>0</v>
      </c>
      <c r="BF533" s="231">
        <f>IF(N533="snížená",J533,0)</f>
        <v>0</v>
      </c>
      <c r="BG533" s="231">
        <f>IF(N533="zákl. přenesená",J533,0)</f>
        <v>0</v>
      </c>
      <c r="BH533" s="231">
        <f>IF(N533="sníž. přenesená",J533,0)</f>
        <v>0</v>
      </c>
      <c r="BI533" s="231">
        <f>IF(N533="nulová",J533,0)</f>
        <v>0</v>
      </c>
      <c r="BJ533" s="18" t="s">
        <v>84</v>
      </c>
      <c r="BK533" s="231">
        <f>ROUND(I533*H533,2)</f>
        <v>0</v>
      </c>
      <c r="BL533" s="18" t="s">
        <v>176</v>
      </c>
      <c r="BM533" s="230" t="s">
        <v>3471</v>
      </c>
    </row>
    <row r="534" s="2" customFormat="1">
      <c r="A534" s="39"/>
      <c r="B534" s="40"/>
      <c r="C534" s="41"/>
      <c r="D534" s="232" t="s">
        <v>178</v>
      </c>
      <c r="E534" s="41"/>
      <c r="F534" s="233" t="s">
        <v>3083</v>
      </c>
      <c r="G534" s="41"/>
      <c r="H534" s="41"/>
      <c r="I534" s="234"/>
      <c r="J534" s="41"/>
      <c r="K534" s="41"/>
      <c r="L534" s="45"/>
      <c r="M534" s="235"/>
      <c r="N534" s="236"/>
      <c r="O534" s="92"/>
      <c r="P534" s="92"/>
      <c r="Q534" s="92"/>
      <c r="R534" s="92"/>
      <c r="S534" s="92"/>
      <c r="T534" s="93"/>
      <c r="U534" s="39"/>
      <c r="V534" s="39"/>
      <c r="W534" s="39"/>
      <c r="X534" s="39"/>
      <c r="Y534" s="39"/>
      <c r="Z534" s="39"/>
      <c r="AA534" s="39"/>
      <c r="AB534" s="39"/>
      <c r="AC534" s="39"/>
      <c r="AD534" s="39"/>
      <c r="AE534" s="39"/>
      <c r="AT534" s="18" t="s">
        <v>178</v>
      </c>
      <c r="AU534" s="18" t="s">
        <v>86</v>
      </c>
    </row>
    <row r="535" s="2" customFormat="1" ht="16.5" customHeight="1">
      <c r="A535" s="39"/>
      <c r="B535" s="40"/>
      <c r="C535" s="219" t="s">
        <v>1218</v>
      </c>
      <c r="D535" s="219" t="s">
        <v>171</v>
      </c>
      <c r="E535" s="220" t="s">
        <v>3450</v>
      </c>
      <c r="F535" s="221" t="s">
        <v>3070</v>
      </c>
      <c r="G535" s="222" t="s">
        <v>2411</v>
      </c>
      <c r="H535" s="223">
        <v>1</v>
      </c>
      <c r="I535" s="224"/>
      <c r="J535" s="225">
        <f>ROUND(I535*H535,2)</f>
        <v>0</v>
      </c>
      <c r="K535" s="221" t="s">
        <v>1</v>
      </c>
      <c r="L535" s="45"/>
      <c r="M535" s="226" t="s">
        <v>1</v>
      </c>
      <c r="N535" s="227" t="s">
        <v>41</v>
      </c>
      <c r="O535" s="92"/>
      <c r="P535" s="228">
        <f>O535*H535</f>
        <v>0</v>
      </c>
      <c r="Q535" s="228">
        <v>0</v>
      </c>
      <c r="R535" s="228">
        <f>Q535*H535</f>
        <v>0</v>
      </c>
      <c r="S535" s="228">
        <v>0</v>
      </c>
      <c r="T535" s="229">
        <f>S535*H535</f>
        <v>0</v>
      </c>
      <c r="U535" s="39"/>
      <c r="V535" s="39"/>
      <c r="W535" s="39"/>
      <c r="X535" s="39"/>
      <c r="Y535" s="39"/>
      <c r="Z535" s="39"/>
      <c r="AA535" s="39"/>
      <c r="AB535" s="39"/>
      <c r="AC535" s="39"/>
      <c r="AD535" s="39"/>
      <c r="AE535" s="39"/>
      <c r="AR535" s="230" t="s">
        <v>176</v>
      </c>
      <c r="AT535" s="230" t="s">
        <v>171</v>
      </c>
      <c r="AU535" s="230" t="s">
        <v>86</v>
      </c>
      <c r="AY535" s="18" t="s">
        <v>168</v>
      </c>
      <c r="BE535" s="231">
        <f>IF(N535="základní",J535,0)</f>
        <v>0</v>
      </c>
      <c r="BF535" s="231">
        <f>IF(N535="snížená",J535,0)</f>
        <v>0</v>
      </c>
      <c r="BG535" s="231">
        <f>IF(N535="zákl. přenesená",J535,0)</f>
        <v>0</v>
      </c>
      <c r="BH535" s="231">
        <f>IF(N535="sníž. přenesená",J535,0)</f>
        <v>0</v>
      </c>
      <c r="BI535" s="231">
        <f>IF(N535="nulová",J535,0)</f>
        <v>0</v>
      </c>
      <c r="BJ535" s="18" t="s">
        <v>84</v>
      </c>
      <c r="BK535" s="231">
        <f>ROUND(I535*H535,2)</f>
        <v>0</v>
      </c>
      <c r="BL535" s="18" t="s">
        <v>176</v>
      </c>
      <c r="BM535" s="230" t="s">
        <v>3472</v>
      </c>
    </row>
    <row r="536" s="2" customFormat="1">
      <c r="A536" s="39"/>
      <c r="B536" s="40"/>
      <c r="C536" s="41"/>
      <c r="D536" s="232" t="s">
        <v>178</v>
      </c>
      <c r="E536" s="41"/>
      <c r="F536" s="233" t="s">
        <v>3070</v>
      </c>
      <c r="G536" s="41"/>
      <c r="H536" s="41"/>
      <c r="I536" s="234"/>
      <c r="J536" s="41"/>
      <c r="K536" s="41"/>
      <c r="L536" s="45"/>
      <c r="M536" s="235"/>
      <c r="N536" s="236"/>
      <c r="O536" s="92"/>
      <c r="P536" s="92"/>
      <c r="Q536" s="92"/>
      <c r="R536" s="92"/>
      <c r="S536" s="92"/>
      <c r="T536" s="93"/>
      <c r="U536" s="39"/>
      <c r="V536" s="39"/>
      <c r="W536" s="39"/>
      <c r="X536" s="39"/>
      <c r="Y536" s="39"/>
      <c r="Z536" s="39"/>
      <c r="AA536" s="39"/>
      <c r="AB536" s="39"/>
      <c r="AC536" s="39"/>
      <c r="AD536" s="39"/>
      <c r="AE536" s="39"/>
      <c r="AT536" s="18" t="s">
        <v>178</v>
      </c>
      <c r="AU536" s="18" t="s">
        <v>86</v>
      </c>
    </row>
    <row r="537" s="2" customFormat="1" ht="16.5" customHeight="1">
      <c r="A537" s="39"/>
      <c r="B537" s="40"/>
      <c r="C537" s="219" t="s">
        <v>1223</v>
      </c>
      <c r="D537" s="219" t="s">
        <v>171</v>
      </c>
      <c r="E537" s="220" t="s">
        <v>3452</v>
      </c>
      <c r="F537" s="221" t="s">
        <v>3453</v>
      </c>
      <c r="G537" s="222" t="s">
        <v>2411</v>
      </c>
      <c r="H537" s="223">
        <v>1</v>
      </c>
      <c r="I537" s="224"/>
      <c r="J537" s="225">
        <f>ROUND(I537*H537,2)</f>
        <v>0</v>
      </c>
      <c r="K537" s="221" t="s">
        <v>1</v>
      </c>
      <c r="L537" s="45"/>
      <c r="M537" s="226" t="s">
        <v>1</v>
      </c>
      <c r="N537" s="227" t="s">
        <v>41</v>
      </c>
      <c r="O537" s="92"/>
      <c r="P537" s="228">
        <f>O537*H537</f>
        <v>0</v>
      </c>
      <c r="Q537" s="228">
        <v>0</v>
      </c>
      <c r="R537" s="228">
        <f>Q537*H537</f>
        <v>0</v>
      </c>
      <c r="S537" s="228">
        <v>0</v>
      </c>
      <c r="T537" s="229">
        <f>S537*H537</f>
        <v>0</v>
      </c>
      <c r="U537" s="39"/>
      <c r="V537" s="39"/>
      <c r="W537" s="39"/>
      <c r="X537" s="39"/>
      <c r="Y537" s="39"/>
      <c r="Z537" s="39"/>
      <c r="AA537" s="39"/>
      <c r="AB537" s="39"/>
      <c r="AC537" s="39"/>
      <c r="AD537" s="39"/>
      <c r="AE537" s="39"/>
      <c r="AR537" s="230" t="s">
        <v>176</v>
      </c>
      <c r="AT537" s="230" t="s">
        <v>171</v>
      </c>
      <c r="AU537" s="230" t="s">
        <v>86</v>
      </c>
      <c r="AY537" s="18" t="s">
        <v>168</v>
      </c>
      <c r="BE537" s="231">
        <f>IF(N537="základní",J537,0)</f>
        <v>0</v>
      </c>
      <c r="BF537" s="231">
        <f>IF(N537="snížená",J537,0)</f>
        <v>0</v>
      </c>
      <c r="BG537" s="231">
        <f>IF(N537="zákl. přenesená",J537,0)</f>
        <v>0</v>
      </c>
      <c r="BH537" s="231">
        <f>IF(N537="sníž. přenesená",J537,0)</f>
        <v>0</v>
      </c>
      <c r="BI537" s="231">
        <f>IF(N537="nulová",J537,0)</f>
        <v>0</v>
      </c>
      <c r="BJ537" s="18" t="s">
        <v>84</v>
      </c>
      <c r="BK537" s="231">
        <f>ROUND(I537*H537,2)</f>
        <v>0</v>
      </c>
      <c r="BL537" s="18" t="s">
        <v>176</v>
      </c>
      <c r="BM537" s="230" t="s">
        <v>3473</v>
      </c>
    </row>
    <row r="538" s="2" customFormat="1">
      <c r="A538" s="39"/>
      <c r="B538" s="40"/>
      <c r="C538" s="41"/>
      <c r="D538" s="232" t="s">
        <v>178</v>
      </c>
      <c r="E538" s="41"/>
      <c r="F538" s="233" t="s">
        <v>3453</v>
      </c>
      <c r="G538" s="41"/>
      <c r="H538" s="41"/>
      <c r="I538" s="234"/>
      <c r="J538" s="41"/>
      <c r="K538" s="41"/>
      <c r="L538" s="45"/>
      <c r="M538" s="235"/>
      <c r="N538" s="236"/>
      <c r="O538" s="92"/>
      <c r="P538" s="92"/>
      <c r="Q538" s="92"/>
      <c r="R538" s="92"/>
      <c r="S538" s="92"/>
      <c r="T538" s="93"/>
      <c r="U538" s="39"/>
      <c r="V538" s="39"/>
      <c r="W538" s="39"/>
      <c r="X538" s="39"/>
      <c r="Y538" s="39"/>
      <c r="Z538" s="39"/>
      <c r="AA538" s="39"/>
      <c r="AB538" s="39"/>
      <c r="AC538" s="39"/>
      <c r="AD538" s="39"/>
      <c r="AE538" s="39"/>
      <c r="AT538" s="18" t="s">
        <v>178</v>
      </c>
      <c r="AU538" s="18" t="s">
        <v>86</v>
      </c>
    </row>
    <row r="539" s="2" customFormat="1" ht="24.15" customHeight="1">
      <c r="A539" s="39"/>
      <c r="B539" s="40"/>
      <c r="C539" s="219" t="s">
        <v>1228</v>
      </c>
      <c r="D539" s="219" t="s">
        <v>171</v>
      </c>
      <c r="E539" s="220" t="s">
        <v>3474</v>
      </c>
      <c r="F539" s="221" t="s">
        <v>3085</v>
      </c>
      <c r="G539" s="222" t="s">
        <v>2411</v>
      </c>
      <c r="H539" s="223">
        <v>1</v>
      </c>
      <c r="I539" s="224"/>
      <c r="J539" s="225">
        <f>ROUND(I539*H539,2)</f>
        <v>0</v>
      </c>
      <c r="K539" s="221" t="s">
        <v>1</v>
      </c>
      <c r="L539" s="45"/>
      <c r="M539" s="226" t="s">
        <v>1</v>
      </c>
      <c r="N539" s="227" t="s">
        <v>41</v>
      </c>
      <c r="O539" s="92"/>
      <c r="P539" s="228">
        <f>O539*H539</f>
        <v>0</v>
      </c>
      <c r="Q539" s="228">
        <v>0</v>
      </c>
      <c r="R539" s="228">
        <f>Q539*H539</f>
        <v>0</v>
      </c>
      <c r="S539" s="228">
        <v>0</v>
      </c>
      <c r="T539" s="229">
        <f>S539*H539</f>
        <v>0</v>
      </c>
      <c r="U539" s="39"/>
      <c r="V539" s="39"/>
      <c r="W539" s="39"/>
      <c r="X539" s="39"/>
      <c r="Y539" s="39"/>
      <c r="Z539" s="39"/>
      <c r="AA539" s="39"/>
      <c r="AB539" s="39"/>
      <c r="AC539" s="39"/>
      <c r="AD539" s="39"/>
      <c r="AE539" s="39"/>
      <c r="AR539" s="230" t="s">
        <v>176</v>
      </c>
      <c r="AT539" s="230" t="s">
        <v>171</v>
      </c>
      <c r="AU539" s="230" t="s">
        <v>86</v>
      </c>
      <c r="AY539" s="18" t="s">
        <v>168</v>
      </c>
      <c r="BE539" s="231">
        <f>IF(N539="základní",J539,0)</f>
        <v>0</v>
      </c>
      <c r="BF539" s="231">
        <f>IF(N539="snížená",J539,0)</f>
        <v>0</v>
      </c>
      <c r="BG539" s="231">
        <f>IF(N539="zákl. přenesená",J539,0)</f>
        <v>0</v>
      </c>
      <c r="BH539" s="231">
        <f>IF(N539="sníž. přenesená",J539,0)</f>
        <v>0</v>
      </c>
      <c r="BI539" s="231">
        <f>IF(N539="nulová",J539,0)</f>
        <v>0</v>
      </c>
      <c r="BJ539" s="18" t="s">
        <v>84</v>
      </c>
      <c r="BK539" s="231">
        <f>ROUND(I539*H539,2)</f>
        <v>0</v>
      </c>
      <c r="BL539" s="18" t="s">
        <v>176</v>
      </c>
      <c r="BM539" s="230" t="s">
        <v>3475</v>
      </c>
    </row>
    <row r="540" s="2" customFormat="1">
      <c r="A540" s="39"/>
      <c r="B540" s="40"/>
      <c r="C540" s="41"/>
      <c r="D540" s="232" t="s">
        <v>178</v>
      </c>
      <c r="E540" s="41"/>
      <c r="F540" s="233" t="s">
        <v>3085</v>
      </c>
      <c r="G540" s="41"/>
      <c r="H540" s="41"/>
      <c r="I540" s="234"/>
      <c r="J540" s="41"/>
      <c r="K540" s="41"/>
      <c r="L540" s="45"/>
      <c r="M540" s="235"/>
      <c r="N540" s="236"/>
      <c r="O540" s="92"/>
      <c r="P540" s="92"/>
      <c r="Q540" s="92"/>
      <c r="R540" s="92"/>
      <c r="S540" s="92"/>
      <c r="T540" s="93"/>
      <c r="U540" s="39"/>
      <c r="V540" s="39"/>
      <c r="W540" s="39"/>
      <c r="X540" s="39"/>
      <c r="Y540" s="39"/>
      <c r="Z540" s="39"/>
      <c r="AA540" s="39"/>
      <c r="AB540" s="39"/>
      <c r="AC540" s="39"/>
      <c r="AD540" s="39"/>
      <c r="AE540" s="39"/>
      <c r="AT540" s="18" t="s">
        <v>178</v>
      </c>
      <c r="AU540" s="18" t="s">
        <v>86</v>
      </c>
    </row>
    <row r="541" s="2" customFormat="1" ht="16.5" customHeight="1">
      <c r="A541" s="39"/>
      <c r="B541" s="40"/>
      <c r="C541" s="219" t="s">
        <v>1238</v>
      </c>
      <c r="D541" s="219" t="s">
        <v>171</v>
      </c>
      <c r="E541" s="220" t="s">
        <v>3476</v>
      </c>
      <c r="F541" s="221" t="s">
        <v>3087</v>
      </c>
      <c r="G541" s="222" t="s">
        <v>2411</v>
      </c>
      <c r="H541" s="223">
        <v>1</v>
      </c>
      <c r="I541" s="224"/>
      <c r="J541" s="225">
        <f>ROUND(I541*H541,2)</f>
        <v>0</v>
      </c>
      <c r="K541" s="221" t="s">
        <v>1</v>
      </c>
      <c r="L541" s="45"/>
      <c r="M541" s="226" t="s">
        <v>1</v>
      </c>
      <c r="N541" s="227" t="s">
        <v>41</v>
      </c>
      <c r="O541" s="92"/>
      <c r="P541" s="228">
        <f>O541*H541</f>
        <v>0</v>
      </c>
      <c r="Q541" s="228">
        <v>0</v>
      </c>
      <c r="R541" s="228">
        <f>Q541*H541</f>
        <v>0</v>
      </c>
      <c r="S541" s="228">
        <v>0</v>
      </c>
      <c r="T541" s="229">
        <f>S541*H541</f>
        <v>0</v>
      </c>
      <c r="U541" s="39"/>
      <c r="V541" s="39"/>
      <c r="W541" s="39"/>
      <c r="X541" s="39"/>
      <c r="Y541" s="39"/>
      <c r="Z541" s="39"/>
      <c r="AA541" s="39"/>
      <c r="AB541" s="39"/>
      <c r="AC541" s="39"/>
      <c r="AD541" s="39"/>
      <c r="AE541" s="39"/>
      <c r="AR541" s="230" t="s">
        <v>176</v>
      </c>
      <c r="AT541" s="230" t="s">
        <v>171</v>
      </c>
      <c r="AU541" s="230" t="s">
        <v>86</v>
      </c>
      <c r="AY541" s="18" t="s">
        <v>168</v>
      </c>
      <c r="BE541" s="231">
        <f>IF(N541="základní",J541,0)</f>
        <v>0</v>
      </c>
      <c r="BF541" s="231">
        <f>IF(N541="snížená",J541,0)</f>
        <v>0</v>
      </c>
      <c r="BG541" s="231">
        <f>IF(N541="zákl. přenesená",J541,0)</f>
        <v>0</v>
      </c>
      <c r="BH541" s="231">
        <f>IF(N541="sníž. přenesená",J541,0)</f>
        <v>0</v>
      </c>
      <c r="BI541" s="231">
        <f>IF(N541="nulová",J541,0)</f>
        <v>0</v>
      </c>
      <c r="BJ541" s="18" t="s">
        <v>84</v>
      </c>
      <c r="BK541" s="231">
        <f>ROUND(I541*H541,2)</f>
        <v>0</v>
      </c>
      <c r="BL541" s="18" t="s">
        <v>176</v>
      </c>
      <c r="BM541" s="230" t="s">
        <v>3477</v>
      </c>
    </row>
    <row r="542" s="2" customFormat="1">
      <c r="A542" s="39"/>
      <c r="B542" s="40"/>
      <c r="C542" s="41"/>
      <c r="D542" s="232" t="s">
        <v>178</v>
      </c>
      <c r="E542" s="41"/>
      <c r="F542" s="233" t="s">
        <v>3087</v>
      </c>
      <c r="G542" s="41"/>
      <c r="H542" s="41"/>
      <c r="I542" s="234"/>
      <c r="J542" s="41"/>
      <c r="K542" s="41"/>
      <c r="L542" s="45"/>
      <c r="M542" s="235"/>
      <c r="N542" s="236"/>
      <c r="O542" s="92"/>
      <c r="P542" s="92"/>
      <c r="Q542" s="92"/>
      <c r="R542" s="92"/>
      <c r="S542" s="92"/>
      <c r="T542" s="93"/>
      <c r="U542" s="39"/>
      <c r="V542" s="39"/>
      <c r="W542" s="39"/>
      <c r="X542" s="39"/>
      <c r="Y542" s="39"/>
      <c r="Z542" s="39"/>
      <c r="AA542" s="39"/>
      <c r="AB542" s="39"/>
      <c r="AC542" s="39"/>
      <c r="AD542" s="39"/>
      <c r="AE542" s="39"/>
      <c r="AT542" s="18" t="s">
        <v>178</v>
      </c>
      <c r="AU542" s="18" t="s">
        <v>86</v>
      </c>
    </row>
    <row r="543" s="2" customFormat="1" ht="16.5" customHeight="1">
      <c r="A543" s="39"/>
      <c r="B543" s="40"/>
      <c r="C543" s="219" t="s">
        <v>1243</v>
      </c>
      <c r="D543" s="219" t="s">
        <v>171</v>
      </c>
      <c r="E543" s="220" t="s">
        <v>3478</v>
      </c>
      <c r="F543" s="221" t="s">
        <v>3089</v>
      </c>
      <c r="G543" s="222" t="s">
        <v>2411</v>
      </c>
      <c r="H543" s="223">
        <v>1</v>
      </c>
      <c r="I543" s="224"/>
      <c r="J543" s="225">
        <f>ROUND(I543*H543,2)</f>
        <v>0</v>
      </c>
      <c r="K543" s="221" t="s">
        <v>1</v>
      </c>
      <c r="L543" s="45"/>
      <c r="M543" s="226" t="s">
        <v>1</v>
      </c>
      <c r="N543" s="227" t="s">
        <v>41</v>
      </c>
      <c r="O543" s="92"/>
      <c r="P543" s="228">
        <f>O543*H543</f>
        <v>0</v>
      </c>
      <c r="Q543" s="228">
        <v>0</v>
      </c>
      <c r="R543" s="228">
        <f>Q543*H543</f>
        <v>0</v>
      </c>
      <c r="S543" s="228">
        <v>0</v>
      </c>
      <c r="T543" s="229">
        <f>S543*H543</f>
        <v>0</v>
      </c>
      <c r="U543" s="39"/>
      <c r="V543" s="39"/>
      <c r="W543" s="39"/>
      <c r="X543" s="39"/>
      <c r="Y543" s="39"/>
      <c r="Z543" s="39"/>
      <c r="AA543" s="39"/>
      <c r="AB543" s="39"/>
      <c r="AC543" s="39"/>
      <c r="AD543" s="39"/>
      <c r="AE543" s="39"/>
      <c r="AR543" s="230" t="s">
        <v>176</v>
      </c>
      <c r="AT543" s="230" t="s">
        <v>171</v>
      </c>
      <c r="AU543" s="230" t="s">
        <v>86</v>
      </c>
      <c r="AY543" s="18" t="s">
        <v>168</v>
      </c>
      <c r="BE543" s="231">
        <f>IF(N543="základní",J543,0)</f>
        <v>0</v>
      </c>
      <c r="BF543" s="231">
        <f>IF(N543="snížená",J543,0)</f>
        <v>0</v>
      </c>
      <c r="BG543" s="231">
        <f>IF(N543="zákl. přenesená",J543,0)</f>
        <v>0</v>
      </c>
      <c r="BH543" s="231">
        <f>IF(N543="sníž. přenesená",J543,0)</f>
        <v>0</v>
      </c>
      <c r="BI543" s="231">
        <f>IF(N543="nulová",J543,0)</f>
        <v>0</v>
      </c>
      <c r="BJ543" s="18" t="s">
        <v>84</v>
      </c>
      <c r="BK543" s="231">
        <f>ROUND(I543*H543,2)</f>
        <v>0</v>
      </c>
      <c r="BL543" s="18" t="s">
        <v>176</v>
      </c>
      <c r="BM543" s="230" t="s">
        <v>3479</v>
      </c>
    </row>
    <row r="544" s="2" customFormat="1">
      <c r="A544" s="39"/>
      <c r="B544" s="40"/>
      <c r="C544" s="41"/>
      <c r="D544" s="232" t="s">
        <v>178</v>
      </c>
      <c r="E544" s="41"/>
      <c r="F544" s="233" t="s">
        <v>3089</v>
      </c>
      <c r="G544" s="41"/>
      <c r="H544" s="41"/>
      <c r="I544" s="234"/>
      <c r="J544" s="41"/>
      <c r="K544" s="41"/>
      <c r="L544" s="45"/>
      <c r="M544" s="235"/>
      <c r="N544" s="236"/>
      <c r="O544" s="92"/>
      <c r="P544" s="92"/>
      <c r="Q544" s="92"/>
      <c r="R544" s="92"/>
      <c r="S544" s="92"/>
      <c r="T544" s="93"/>
      <c r="U544" s="39"/>
      <c r="V544" s="39"/>
      <c r="W544" s="39"/>
      <c r="X544" s="39"/>
      <c r="Y544" s="39"/>
      <c r="Z544" s="39"/>
      <c r="AA544" s="39"/>
      <c r="AB544" s="39"/>
      <c r="AC544" s="39"/>
      <c r="AD544" s="39"/>
      <c r="AE544" s="39"/>
      <c r="AT544" s="18" t="s">
        <v>178</v>
      </c>
      <c r="AU544" s="18" t="s">
        <v>86</v>
      </c>
    </row>
    <row r="545" s="2" customFormat="1" ht="16.5" customHeight="1">
      <c r="A545" s="39"/>
      <c r="B545" s="40"/>
      <c r="C545" s="219" t="s">
        <v>1246</v>
      </c>
      <c r="D545" s="219" t="s">
        <v>171</v>
      </c>
      <c r="E545" s="220" t="s">
        <v>3480</v>
      </c>
      <c r="F545" s="221" t="s">
        <v>3091</v>
      </c>
      <c r="G545" s="222" t="s">
        <v>2411</v>
      </c>
      <c r="H545" s="223">
        <v>1</v>
      </c>
      <c r="I545" s="224"/>
      <c r="J545" s="225">
        <f>ROUND(I545*H545,2)</f>
        <v>0</v>
      </c>
      <c r="K545" s="221" t="s">
        <v>1</v>
      </c>
      <c r="L545" s="45"/>
      <c r="M545" s="226" t="s">
        <v>1</v>
      </c>
      <c r="N545" s="227" t="s">
        <v>41</v>
      </c>
      <c r="O545" s="92"/>
      <c r="P545" s="228">
        <f>O545*H545</f>
        <v>0</v>
      </c>
      <c r="Q545" s="228">
        <v>0</v>
      </c>
      <c r="R545" s="228">
        <f>Q545*H545</f>
        <v>0</v>
      </c>
      <c r="S545" s="228">
        <v>0</v>
      </c>
      <c r="T545" s="229">
        <f>S545*H545</f>
        <v>0</v>
      </c>
      <c r="U545" s="39"/>
      <c r="V545" s="39"/>
      <c r="W545" s="39"/>
      <c r="X545" s="39"/>
      <c r="Y545" s="39"/>
      <c r="Z545" s="39"/>
      <c r="AA545" s="39"/>
      <c r="AB545" s="39"/>
      <c r="AC545" s="39"/>
      <c r="AD545" s="39"/>
      <c r="AE545" s="39"/>
      <c r="AR545" s="230" t="s">
        <v>176</v>
      </c>
      <c r="AT545" s="230" t="s">
        <v>171</v>
      </c>
      <c r="AU545" s="230" t="s">
        <v>86</v>
      </c>
      <c r="AY545" s="18" t="s">
        <v>168</v>
      </c>
      <c r="BE545" s="231">
        <f>IF(N545="základní",J545,0)</f>
        <v>0</v>
      </c>
      <c r="BF545" s="231">
        <f>IF(N545="snížená",J545,0)</f>
        <v>0</v>
      </c>
      <c r="BG545" s="231">
        <f>IF(N545="zákl. přenesená",J545,0)</f>
        <v>0</v>
      </c>
      <c r="BH545" s="231">
        <f>IF(N545="sníž. přenesená",J545,0)</f>
        <v>0</v>
      </c>
      <c r="BI545" s="231">
        <f>IF(N545="nulová",J545,0)</f>
        <v>0</v>
      </c>
      <c r="BJ545" s="18" t="s">
        <v>84</v>
      </c>
      <c r="BK545" s="231">
        <f>ROUND(I545*H545,2)</f>
        <v>0</v>
      </c>
      <c r="BL545" s="18" t="s">
        <v>176</v>
      </c>
      <c r="BM545" s="230" t="s">
        <v>3481</v>
      </c>
    </row>
    <row r="546" s="2" customFormat="1">
      <c r="A546" s="39"/>
      <c r="B546" s="40"/>
      <c r="C546" s="41"/>
      <c r="D546" s="232" t="s">
        <v>178</v>
      </c>
      <c r="E546" s="41"/>
      <c r="F546" s="233" t="s">
        <v>3091</v>
      </c>
      <c r="G546" s="41"/>
      <c r="H546" s="41"/>
      <c r="I546" s="234"/>
      <c r="J546" s="41"/>
      <c r="K546" s="41"/>
      <c r="L546" s="45"/>
      <c r="M546" s="235"/>
      <c r="N546" s="236"/>
      <c r="O546" s="92"/>
      <c r="P546" s="92"/>
      <c r="Q546" s="92"/>
      <c r="R546" s="92"/>
      <c r="S546" s="92"/>
      <c r="T546" s="93"/>
      <c r="U546" s="39"/>
      <c r="V546" s="39"/>
      <c r="W546" s="39"/>
      <c r="X546" s="39"/>
      <c r="Y546" s="39"/>
      <c r="Z546" s="39"/>
      <c r="AA546" s="39"/>
      <c r="AB546" s="39"/>
      <c r="AC546" s="39"/>
      <c r="AD546" s="39"/>
      <c r="AE546" s="39"/>
      <c r="AT546" s="18" t="s">
        <v>178</v>
      </c>
      <c r="AU546" s="18" t="s">
        <v>86</v>
      </c>
    </row>
    <row r="547" s="2" customFormat="1" ht="16.5" customHeight="1">
      <c r="A547" s="39"/>
      <c r="B547" s="40"/>
      <c r="C547" s="219" t="s">
        <v>1253</v>
      </c>
      <c r="D547" s="219" t="s">
        <v>171</v>
      </c>
      <c r="E547" s="220" t="s">
        <v>3482</v>
      </c>
      <c r="F547" s="221" t="s">
        <v>3093</v>
      </c>
      <c r="G547" s="222" t="s">
        <v>2411</v>
      </c>
      <c r="H547" s="223">
        <v>2</v>
      </c>
      <c r="I547" s="224"/>
      <c r="J547" s="225">
        <f>ROUND(I547*H547,2)</f>
        <v>0</v>
      </c>
      <c r="K547" s="221" t="s">
        <v>1</v>
      </c>
      <c r="L547" s="45"/>
      <c r="M547" s="226" t="s">
        <v>1</v>
      </c>
      <c r="N547" s="227" t="s">
        <v>41</v>
      </c>
      <c r="O547" s="92"/>
      <c r="P547" s="228">
        <f>O547*H547</f>
        <v>0</v>
      </c>
      <c r="Q547" s="228">
        <v>0</v>
      </c>
      <c r="R547" s="228">
        <f>Q547*H547</f>
        <v>0</v>
      </c>
      <c r="S547" s="228">
        <v>0</v>
      </c>
      <c r="T547" s="229">
        <f>S547*H547</f>
        <v>0</v>
      </c>
      <c r="U547" s="39"/>
      <c r="V547" s="39"/>
      <c r="W547" s="39"/>
      <c r="X547" s="39"/>
      <c r="Y547" s="39"/>
      <c r="Z547" s="39"/>
      <c r="AA547" s="39"/>
      <c r="AB547" s="39"/>
      <c r="AC547" s="39"/>
      <c r="AD547" s="39"/>
      <c r="AE547" s="39"/>
      <c r="AR547" s="230" t="s">
        <v>176</v>
      </c>
      <c r="AT547" s="230" t="s">
        <v>171</v>
      </c>
      <c r="AU547" s="230" t="s">
        <v>86</v>
      </c>
      <c r="AY547" s="18" t="s">
        <v>168</v>
      </c>
      <c r="BE547" s="231">
        <f>IF(N547="základní",J547,0)</f>
        <v>0</v>
      </c>
      <c r="BF547" s="231">
        <f>IF(N547="snížená",J547,0)</f>
        <v>0</v>
      </c>
      <c r="BG547" s="231">
        <f>IF(N547="zákl. přenesená",J547,0)</f>
        <v>0</v>
      </c>
      <c r="BH547" s="231">
        <f>IF(N547="sníž. přenesená",J547,0)</f>
        <v>0</v>
      </c>
      <c r="BI547" s="231">
        <f>IF(N547="nulová",J547,0)</f>
        <v>0</v>
      </c>
      <c r="BJ547" s="18" t="s">
        <v>84</v>
      </c>
      <c r="BK547" s="231">
        <f>ROUND(I547*H547,2)</f>
        <v>0</v>
      </c>
      <c r="BL547" s="18" t="s">
        <v>176</v>
      </c>
      <c r="BM547" s="230" t="s">
        <v>3483</v>
      </c>
    </row>
    <row r="548" s="2" customFormat="1">
      <c r="A548" s="39"/>
      <c r="B548" s="40"/>
      <c r="C548" s="41"/>
      <c r="D548" s="232" t="s">
        <v>178</v>
      </c>
      <c r="E548" s="41"/>
      <c r="F548" s="233" t="s">
        <v>3093</v>
      </c>
      <c r="G548" s="41"/>
      <c r="H548" s="41"/>
      <c r="I548" s="234"/>
      <c r="J548" s="41"/>
      <c r="K548" s="41"/>
      <c r="L548" s="45"/>
      <c r="M548" s="235"/>
      <c r="N548" s="236"/>
      <c r="O548" s="92"/>
      <c r="P548" s="92"/>
      <c r="Q548" s="92"/>
      <c r="R548" s="92"/>
      <c r="S548" s="92"/>
      <c r="T548" s="93"/>
      <c r="U548" s="39"/>
      <c r="V548" s="39"/>
      <c r="W548" s="39"/>
      <c r="X548" s="39"/>
      <c r="Y548" s="39"/>
      <c r="Z548" s="39"/>
      <c r="AA548" s="39"/>
      <c r="AB548" s="39"/>
      <c r="AC548" s="39"/>
      <c r="AD548" s="39"/>
      <c r="AE548" s="39"/>
      <c r="AT548" s="18" t="s">
        <v>178</v>
      </c>
      <c r="AU548" s="18" t="s">
        <v>86</v>
      </c>
    </row>
    <row r="549" s="2" customFormat="1" ht="16.5" customHeight="1">
      <c r="A549" s="39"/>
      <c r="B549" s="40"/>
      <c r="C549" s="219" t="s">
        <v>1258</v>
      </c>
      <c r="D549" s="219" t="s">
        <v>171</v>
      </c>
      <c r="E549" s="220" t="s">
        <v>3484</v>
      </c>
      <c r="F549" s="221" t="s">
        <v>3095</v>
      </c>
      <c r="G549" s="222" t="s">
        <v>2411</v>
      </c>
      <c r="H549" s="223">
        <v>1</v>
      </c>
      <c r="I549" s="224"/>
      <c r="J549" s="225">
        <f>ROUND(I549*H549,2)</f>
        <v>0</v>
      </c>
      <c r="K549" s="221" t="s">
        <v>1</v>
      </c>
      <c r="L549" s="45"/>
      <c r="M549" s="226" t="s">
        <v>1</v>
      </c>
      <c r="N549" s="227" t="s">
        <v>41</v>
      </c>
      <c r="O549" s="92"/>
      <c r="P549" s="228">
        <f>O549*H549</f>
        <v>0</v>
      </c>
      <c r="Q549" s="228">
        <v>0</v>
      </c>
      <c r="R549" s="228">
        <f>Q549*H549</f>
        <v>0</v>
      </c>
      <c r="S549" s="228">
        <v>0</v>
      </c>
      <c r="T549" s="229">
        <f>S549*H549</f>
        <v>0</v>
      </c>
      <c r="U549" s="39"/>
      <c r="V549" s="39"/>
      <c r="W549" s="39"/>
      <c r="X549" s="39"/>
      <c r="Y549" s="39"/>
      <c r="Z549" s="39"/>
      <c r="AA549" s="39"/>
      <c r="AB549" s="39"/>
      <c r="AC549" s="39"/>
      <c r="AD549" s="39"/>
      <c r="AE549" s="39"/>
      <c r="AR549" s="230" t="s">
        <v>176</v>
      </c>
      <c r="AT549" s="230" t="s">
        <v>171</v>
      </c>
      <c r="AU549" s="230" t="s">
        <v>86</v>
      </c>
      <c r="AY549" s="18" t="s">
        <v>168</v>
      </c>
      <c r="BE549" s="231">
        <f>IF(N549="základní",J549,0)</f>
        <v>0</v>
      </c>
      <c r="BF549" s="231">
        <f>IF(N549="snížená",J549,0)</f>
        <v>0</v>
      </c>
      <c r="BG549" s="231">
        <f>IF(N549="zákl. přenesená",J549,0)</f>
        <v>0</v>
      </c>
      <c r="BH549" s="231">
        <f>IF(N549="sníž. přenesená",J549,0)</f>
        <v>0</v>
      </c>
      <c r="BI549" s="231">
        <f>IF(N549="nulová",J549,0)</f>
        <v>0</v>
      </c>
      <c r="BJ549" s="18" t="s">
        <v>84</v>
      </c>
      <c r="BK549" s="231">
        <f>ROUND(I549*H549,2)</f>
        <v>0</v>
      </c>
      <c r="BL549" s="18" t="s">
        <v>176</v>
      </c>
      <c r="BM549" s="230" t="s">
        <v>3485</v>
      </c>
    </row>
    <row r="550" s="2" customFormat="1">
      <c r="A550" s="39"/>
      <c r="B550" s="40"/>
      <c r="C550" s="41"/>
      <c r="D550" s="232" t="s">
        <v>178</v>
      </c>
      <c r="E550" s="41"/>
      <c r="F550" s="233" t="s">
        <v>3095</v>
      </c>
      <c r="G550" s="41"/>
      <c r="H550" s="41"/>
      <c r="I550" s="234"/>
      <c r="J550" s="41"/>
      <c r="K550" s="41"/>
      <c r="L550" s="45"/>
      <c r="M550" s="235"/>
      <c r="N550" s="236"/>
      <c r="O550" s="92"/>
      <c r="P550" s="92"/>
      <c r="Q550" s="92"/>
      <c r="R550" s="92"/>
      <c r="S550" s="92"/>
      <c r="T550" s="93"/>
      <c r="U550" s="39"/>
      <c r="V550" s="39"/>
      <c r="W550" s="39"/>
      <c r="X550" s="39"/>
      <c r="Y550" s="39"/>
      <c r="Z550" s="39"/>
      <c r="AA550" s="39"/>
      <c r="AB550" s="39"/>
      <c r="AC550" s="39"/>
      <c r="AD550" s="39"/>
      <c r="AE550" s="39"/>
      <c r="AT550" s="18" t="s">
        <v>178</v>
      </c>
      <c r="AU550" s="18" t="s">
        <v>86</v>
      </c>
    </row>
    <row r="551" s="2" customFormat="1" ht="16.5" customHeight="1">
      <c r="A551" s="39"/>
      <c r="B551" s="40"/>
      <c r="C551" s="219" t="s">
        <v>1264</v>
      </c>
      <c r="D551" s="219" t="s">
        <v>171</v>
      </c>
      <c r="E551" s="220" t="s">
        <v>3486</v>
      </c>
      <c r="F551" s="221" t="s">
        <v>3097</v>
      </c>
      <c r="G551" s="222" t="s">
        <v>2411</v>
      </c>
      <c r="H551" s="223">
        <v>1</v>
      </c>
      <c r="I551" s="224"/>
      <c r="J551" s="225">
        <f>ROUND(I551*H551,2)</f>
        <v>0</v>
      </c>
      <c r="K551" s="221" t="s">
        <v>1</v>
      </c>
      <c r="L551" s="45"/>
      <c r="M551" s="226" t="s">
        <v>1</v>
      </c>
      <c r="N551" s="227" t="s">
        <v>41</v>
      </c>
      <c r="O551" s="92"/>
      <c r="P551" s="228">
        <f>O551*H551</f>
        <v>0</v>
      </c>
      <c r="Q551" s="228">
        <v>0</v>
      </c>
      <c r="R551" s="228">
        <f>Q551*H551</f>
        <v>0</v>
      </c>
      <c r="S551" s="228">
        <v>0</v>
      </c>
      <c r="T551" s="229">
        <f>S551*H551</f>
        <v>0</v>
      </c>
      <c r="U551" s="39"/>
      <c r="V551" s="39"/>
      <c r="W551" s="39"/>
      <c r="X551" s="39"/>
      <c r="Y551" s="39"/>
      <c r="Z551" s="39"/>
      <c r="AA551" s="39"/>
      <c r="AB551" s="39"/>
      <c r="AC551" s="39"/>
      <c r="AD551" s="39"/>
      <c r="AE551" s="39"/>
      <c r="AR551" s="230" t="s">
        <v>176</v>
      </c>
      <c r="AT551" s="230" t="s">
        <v>171</v>
      </c>
      <c r="AU551" s="230" t="s">
        <v>86</v>
      </c>
      <c r="AY551" s="18" t="s">
        <v>168</v>
      </c>
      <c r="BE551" s="231">
        <f>IF(N551="základní",J551,0)</f>
        <v>0</v>
      </c>
      <c r="BF551" s="231">
        <f>IF(N551="snížená",J551,0)</f>
        <v>0</v>
      </c>
      <c r="BG551" s="231">
        <f>IF(N551="zákl. přenesená",J551,0)</f>
        <v>0</v>
      </c>
      <c r="BH551" s="231">
        <f>IF(N551="sníž. přenesená",J551,0)</f>
        <v>0</v>
      </c>
      <c r="BI551" s="231">
        <f>IF(N551="nulová",J551,0)</f>
        <v>0</v>
      </c>
      <c r="BJ551" s="18" t="s">
        <v>84</v>
      </c>
      <c r="BK551" s="231">
        <f>ROUND(I551*H551,2)</f>
        <v>0</v>
      </c>
      <c r="BL551" s="18" t="s">
        <v>176</v>
      </c>
      <c r="BM551" s="230" t="s">
        <v>3487</v>
      </c>
    </row>
    <row r="552" s="2" customFormat="1">
      <c r="A552" s="39"/>
      <c r="B552" s="40"/>
      <c r="C552" s="41"/>
      <c r="D552" s="232" t="s">
        <v>178</v>
      </c>
      <c r="E552" s="41"/>
      <c r="F552" s="233" t="s">
        <v>3097</v>
      </c>
      <c r="G552" s="41"/>
      <c r="H552" s="41"/>
      <c r="I552" s="234"/>
      <c r="J552" s="41"/>
      <c r="K552" s="41"/>
      <c r="L552" s="45"/>
      <c r="M552" s="235"/>
      <c r="N552" s="236"/>
      <c r="O552" s="92"/>
      <c r="P552" s="92"/>
      <c r="Q552" s="92"/>
      <c r="R552" s="92"/>
      <c r="S552" s="92"/>
      <c r="T552" s="93"/>
      <c r="U552" s="39"/>
      <c r="V552" s="39"/>
      <c r="W552" s="39"/>
      <c r="X552" s="39"/>
      <c r="Y552" s="39"/>
      <c r="Z552" s="39"/>
      <c r="AA552" s="39"/>
      <c r="AB552" s="39"/>
      <c r="AC552" s="39"/>
      <c r="AD552" s="39"/>
      <c r="AE552" s="39"/>
      <c r="AT552" s="18" t="s">
        <v>178</v>
      </c>
      <c r="AU552" s="18" t="s">
        <v>86</v>
      </c>
    </row>
    <row r="553" s="2" customFormat="1" ht="16.5" customHeight="1">
      <c r="A553" s="39"/>
      <c r="B553" s="40"/>
      <c r="C553" s="219" t="s">
        <v>1274</v>
      </c>
      <c r="D553" s="219" t="s">
        <v>171</v>
      </c>
      <c r="E553" s="220" t="s">
        <v>3466</v>
      </c>
      <c r="F553" s="221" t="s">
        <v>3080</v>
      </c>
      <c r="G553" s="222" t="s">
        <v>2411</v>
      </c>
      <c r="H553" s="223">
        <v>5</v>
      </c>
      <c r="I553" s="224"/>
      <c r="J553" s="225">
        <f>ROUND(I553*H553,2)</f>
        <v>0</v>
      </c>
      <c r="K553" s="221" t="s">
        <v>1</v>
      </c>
      <c r="L553" s="45"/>
      <c r="M553" s="226" t="s">
        <v>1</v>
      </c>
      <c r="N553" s="227" t="s">
        <v>41</v>
      </c>
      <c r="O553" s="92"/>
      <c r="P553" s="228">
        <f>O553*H553</f>
        <v>0</v>
      </c>
      <c r="Q553" s="228">
        <v>0</v>
      </c>
      <c r="R553" s="228">
        <f>Q553*H553</f>
        <v>0</v>
      </c>
      <c r="S553" s="228">
        <v>0</v>
      </c>
      <c r="T553" s="229">
        <f>S553*H553</f>
        <v>0</v>
      </c>
      <c r="U553" s="39"/>
      <c r="V553" s="39"/>
      <c r="W553" s="39"/>
      <c r="X553" s="39"/>
      <c r="Y553" s="39"/>
      <c r="Z553" s="39"/>
      <c r="AA553" s="39"/>
      <c r="AB553" s="39"/>
      <c r="AC553" s="39"/>
      <c r="AD553" s="39"/>
      <c r="AE553" s="39"/>
      <c r="AR553" s="230" t="s">
        <v>176</v>
      </c>
      <c r="AT553" s="230" t="s">
        <v>171</v>
      </c>
      <c r="AU553" s="230" t="s">
        <v>86</v>
      </c>
      <c r="AY553" s="18" t="s">
        <v>168</v>
      </c>
      <c r="BE553" s="231">
        <f>IF(N553="základní",J553,0)</f>
        <v>0</v>
      </c>
      <c r="BF553" s="231">
        <f>IF(N553="snížená",J553,0)</f>
        <v>0</v>
      </c>
      <c r="BG553" s="231">
        <f>IF(N553="zákl. přenesená",J553,0)</f>
        <v>0</v>
      </c>
      <c r="BH553" s="231">
        <f>IF(N553="sníž. přenesená",J553,0)</f>
        <v>0</v>
      </c>
      <c r="BI553" s="231">
        <f>IF(N553="nulová",J553,0)</f>
        <v>0</v>
      </c>
      <c r="BJ553" s="18" t="s">
        <v>84</v>
      </c>
      <c r="BK553" s="231">
        <f>ROUND(I553*H553,2)</f>
        <v>0</v>
      </c>
      <c r="BL553" s="18" t="s">
        <v>176</v>
      </c>
      <c r="BM553" s="230" t="s">
        <v>3488</v>
      </c>
    </row>
    <row r="554" s="2" customFormat="1">
      <c r="A554" s="39"/>
      <c r="B554" s="40"/>
      <c r="C554" s="41"/>
      <c r="D554" s="232" t="s">
        <v>178</v>
      </c>
      <c r="E554" s="41"/>
      <c r="F554" s="233" t="s">
        <v>3080</v>
      </c>
      <c r="G554" s="41"/>
      <c r="H554" s="41"/>
      <c r="I554" s="234"/>
      <c r="J554" s="41"/>
      <c r="K554" s="41"/>
      <c r="L554" s="45"/>
      <c r="M554" s="235"/>
      <c r="N554" s="236"/>
      <c r="O554" s="92"/>
      <c r="P554" s="92"/>
      <c r="Q554" s="92"/>
      <c r="R554" s="92"/>
      <c r="S554" s="92"/>
      <c r="T554" s="93"/>
      <c r="U554" s="39"/>
      <c r="V554" s="39"/>
      <c r="W554" s="39"/>
      <c r="X554" s="39"/>
      <c r="Y554" s="39"/>
      <c r="Z554" s="39"/>
      <c r="AA554" s="39"/>
      <c r="AB554" s="39"/>
      <c r="AC554" s="39"/>
      <c r="AD554" s="39"/>
      <c r="AE554" s="39"/>
      <c r="AT554" s="18" t="s">
        <v>178</v>
      </c>
      <c r="AU554" s="18" t="s">
        <v>86</v>
      </c>
    </row>
    <row r="555" s="2" customFormat="1" ht="16.5" customHeight="1">
      <c r="A555" s="39"/>
      <c r="B555" s="40"/>
      <c r="C555" s="219" t="s">
        <v>1278</v>
      </c>
      <c r="D555" s="219" t="s">
        <v>171</v>
      </c>
      <c r="E555" s="220" t="s">
        <v>3464</v>
      </c>
      <c r="F555" s="221" t="s">
        <v>3078</v>
      </c>
      <c r="G555" s="222" t="s">
        <v>2411</v>
      </c>
      <c r="H555" s="223">
        <v>3</v>
      </c>
      <c r="I555" s="224"/>
      <c r="J555" s="225">
        <f>ROUND(I555*H555,2)</f>
        <v>0</v>
      </c>
      <c r="K555" s="221" t="s">
        <v>1</v>
      </c>
      <c r="L555" s="45"/>
      <c r="M555" s="226" t="s">
        <v>1</v>
      </c>
      <c r="N555" s="227" t="s">
        <v>41</v>
      </c>
      <c r="O555" s="92"/>
      <c r="P555" s="228">
        <f>O555*H555</f>
        <v>0</v>
      </c>
      <c r="Q555" s="228">
        <v>0</v>
      </c>
      <c r="R555" s="228">
        <f>Q555*H555</f>
        <v>0</v>
      </c>
      <c r="S555" s="228">
        <v>0</v>
      </c>
      <c r="T555" s="229">
        <f>S555*H555</f>
        <v>0</v>
      </c>
      <c r="U555" s="39"/>
      <c r="V555" s="39"/>
      <c r="W555" s="39"/>
      <c r="X555" s="39"/>
      <c r="Y555" s="39"/>
      <c r="Z555" s="39"/>
      <c r="AA555" s="39"/>
      <c r="AB555" s="39"/>
      <c r="AC555" s="39"/>
      <c r="AD555" s="39"/>
      <c r="AE555" s="39"/>
      <c r="AR555" s="230" t="s">
        <v>176</v>
      </c>
      <c r="AT555" s="230" t="s">
        <v>171</v>
      </c>
      <c r="AU555" s="230" t="s">
        <v>86</v>
      </c>
      <c r="AY555" s="18" t="s">
        <v>168</v>
      </c>
      <c r="BE555" s="231">
        <f>IF(N555="základní",J555,0)</f>
        <v>0</v>
      </c>
      <c r="BF555" s="231">
        <f>IF(N555="snížená",J555,0)</f>
        <v>0</v>
      </c>
      <c r="BG555" s="231">
        <f>IF(N555="zákl. přenesená",J555,0)</f>
        <v>0</v>
      </c>
      <c r="BH555" s="231">
        <f>IF(N555="sníž. přenesená",J555,0)</f>
        <v>0</v>
      </c>
      <c r="BI555" s="231">
        <f>IF(N555="nulová",J555,0)</f>
        <v>0</v>
      </c>
      <c r="BJ555" s="18" t="s">
        <v>84</v>
      </c>
      <c r="BK555" s="231">
        <f>ROUND(I555*H555,2)</f>
        <v>0</v>
      </c>
      <c r="BL555" s="18" t="s">
        <v>176</v>
      </c>
      <c r="BM555" s="230" t="s">
        <v>3489</v>
      </c>
    </row>
    <row r="556" s="2" customFormat="1">
      <c r="A556" s="39"/>
      <c r="B556" s="40"/>
      <c r="C556" s="41"/>
      <c r="D556" s="232" t="s">
        <v>178</v>
      </c>
      <c r="E556" s="41"/>
      <c r="F556" s="233" t="s">
        <v>3078</v>
      </c>
      <c r="G556" s="41"/>
      <c r="H556" s="41"/>
      <c r="I556" s="234"/>
      <c r="J556" s="41"/>
      <c r="K556" s="41"/>
      <c r="L556" s="45"/>
      <c r="M556" s="235"/>
      <c r="N556" s="236"/>
      <c r="O556" s="92"/>
      <c r="P556" s="92"/>
      <c r="Q556" s="92"/>
      <c r="R556" s="92"/>
      <c r="S556" s="92"/>
      <c r="T556" s="93"/>
      <c r="U556" s="39"/>
      <c r="V556" s="39"/>
      <c r="W556" s="39"/>
      <c r="X556" s="39"/>
      <c r="Y556" s="39"/>
      <c r="Z556" s="39"/>
      <c r="AA556" s="39"/>
      <c r="AB556" s="39"/>
      <c r="AC556" s="39"/>
      <c r="AD556" s="39"/>
      <c r="AE556" s="39"/>
      <c r="AT556" s="18" t="s">
        <v>178</v>
      </c>
      <c r="AU556" s="18" t="s">
        <v>86</v>
      </c>
    </row>
    <row r="557" s="2" customFormat="1" ht="16.5" customHeight="1">
      <c r="A557" s="39"/>
      <c r="B557" s="40"/>
      <c r="C557" s="219" t="s">
        <v>1282</v>
      </c>
      <c r="D557" s="219" t="s">
        <v>171</v>
      </c>
      <c r="E557" s="220" t="s">
        <v>3490</v>
      </c>
      <c r="F557" s="221" t="s">
        <v>3099</v>
      </c>
      <c r="G557" s="222" t="s">
        <v>2411</v>
      </c>
      <c r="H557" s="223">
        <v>3</v>
      </c>
      <c r="I557" s="224"/>
      <c r="J557" s="225">
        <f>ROUND(I557*H557,2)</f>
        <v>0</v>
      </c>
      <c r="K557" s="221" t="s">
        <v>1</v>
      </c>
      <c r="L557" s="45"/>
      <c r="M557" s="226" t="s">
        <v>1</v>
      </c>
      <c r="N557" s="227" t="s">
        <v>41</v>
      </c>
      <c r="O557" s="92"/>
      <c r="P557" s="228">
        <f>O557*H557</f>
        <v>0</v>
      </c>
      <c r="Q557" s="228">
        <v>0</v>
      </c>
      <c r="R557" s="228">
        <f>Q557*H557</f>
        <v>0</v>
      </c>
      <c r="S557" s="228">
        <v>0</v>
      </c>
      <c r="T557" s="229">
        <f>S557*H557</f>
        <v>0</v>
      </c>
      <c r="U557" s="39"/>
      <c r="V557" s="39"/>
      <c r="W557" s="39"/>
      <c r="X557" s="39"/>
      <c r="Y557" s="39"/>
      <c r="Z557" s="39"/>
      <c r="AA557" s="39"/>
      <c r="AB557" s="39"/>
      <c r="AC557" s="39"/>
      <c r="AD557" s="39"/>
      <c r="AE557" s="39"/>
      <c r="AR557" s="230" t="s">
        <v>176</v>
      </c>
      <c r="AT557" s="230" t="s">
        <v>171</v>
      </c>
      <c r="AU557" s="230" t="s">
        <v>86</v>
      </c>
      <c r="AY557" s="18" t="s">
        <v>168</v>
      </c>
      <c r="BE557" s="231">
        <f>IF(N557="základní",J557,0)</f>
        <v>0</v>
      </c>
      <c r="BF557" s="231">
        <f>IF(N557="snížená",J557,0)</f>
        <v>0</v>
      </c>
      <c r="BG557" s="231">
        <f>IF(N557="zákl. přenesená",J557,0)</f>
        <v>0</v>
      </c>
      <c r="BH557" s="231">
        <f>IF(N557="sníž. přenesená",J557,0)</f>
        <v>0</v>
      </c>
      <c r="BI557" s="231">
        <f>IF(N557="nulová",J557,0)</f>
        <v>0</v>
      </c>
      <c r="BJ557" s="18" t="s">
        <v>84</v>
      </c>
      <c r="BK557" s="231">
        <f>ROUND(I557*H557,2)</f>
        <v>0</v>
      </c>
      <c r="BL557" s="18" t="s">
        <v>176</v>
      </c>
      <c r="BM557" s="230" t="s">
        <v>3491</v>
      </c>
    </row>
    <row r="558" s="2" customFormat="1">
      <c r="A558" s="39"/>
      <c r="B558" s="40"/>
      <c r="C558" s="41"/>
      <c r="D558" s="232" t="s">
        <v>178</v>
      </c>
      <c r="E558" s="41"/>
      <c r="F558" s="233" t="s">
        <v>3099</v>
      </c>
      <c r="G558" s="41"/>
      <c r="H558" s="41"/>
      <c r="I558" s="234"/>
      <c r="J558" s="41"/>
      <c r="K558" s="41"/>
      <c r="L558" s="45"/>
      <c r="M558" s="235"/>
      <c r="N558" s="236"/>
      <c r="O558" s="92"/>
      <c r="P558" s="92"/>
      <c r="Q558" s="92"/>
      <c r="R558" s="92"/>
      <c r="S558" s="92"/>
      <c r="T558" s="93"/>
      <c r="U558" s="39"/>
      <c r="V558" s="39"/>
      <c r="W558" s="39"/>
      <c r="X558" s="39"/>
      <c r="Y558" s="39"/>
      <c r="Z558" s="39"/>
      <c r="AA558" s="39"/>
      <c r="AB558" s="39"/>
      <c r="AC558" s="39"/>
      <c r="AD558" s="39"/>
      <c r="AE558" s="39"/>
      <c r="AT558" s="18" t="s">
        <v>178</v>
      </c>
      <c r="AU558" s="18" t="s">
        <v>86</v>
      </c>
    </row>
    <row r="559" s="2" customFormat="1" ht="16.5" customHeight="1">
      <c r="A559" s="39"/>
      <c r="B559" s="40"/>
      <c r="C559" s="219" t="s">
        <v>1287</v>
      </c>
      <c r="D559" s="219" t="s">
        <v>171</v>
      </c>
      <c r="E559" s="220" t="s">
        <v>3492</v>
      </c>
      <c r="F559" s="221" t="s">
        <v>3101</v>
      </c>
      <c r="G559" s="222" t="s">
        <v>2411</v>
      </c>
      <c r="H559" s="223">
        <v>9</v>
      </c>
      <c r="I559" s="224"/>
      <c r="J559" s="225">
        <f>ROUND(I559*H559,2)</f>
        <v>0</v>
      </c>
      <c r="K559" s="221" t="s">
        <v>1</v>
      </c>
      <c r="L559" s="45"/>
      <c r="M559" s="226" t="s">
        <v>1</v>
      </c>
      <c r="N559" s="227" t="s">
        <v>41</v>
      </c>
      <c r="O559" s="92"/>
      <c r="P559" s="228">
        <f>O559*H559</f>
        <v>0</v>
      </c>
      <c r="Q559" s="228">
        <v>0</v>
      </c>
      <c r="R559" s="228">
        <f>Q559*H559</f>
        <v>0</v>
      </c>
      <c r="S559" s="228">
        <v>0</v>
      </c>
      <c r="T559" s="229">
        <f>S559*H559</f>
        <v>0</v>
      </c>
      <c r="U559" s="39"/>
      <c r="V559" s="39"/>
      <c r="W559" s="39"/>
      <c r="X559" s="39"/>
      <c r="Y559" s="39"/>
      <c r="Z559" s="39"/>
      <c r="AA559" s="39"/>
      <c r="AB559" s="39"/>
      <c r="AC559" s="39"/>
      <c r="AD559" s="39"/>
      <c r="AE559" s="39"/>
      <c r="AR559" s="230" t="s">
        <v>176</v>
      </c>
      <c r="AT559" s="230" t="s">
        <v>171</v>
      </c>
      <c r="AU559" s="230" t="s">
        <v>86</v>
      </c>
      <c r="AY559" s="18" t="s">
        <v>168</v>
      </c>
      <c r="BE559" s="231">
        <f>IF(N559="základní",J559,0)</f>
        <v>0</v>
      </c>
      <c r="BF559" s="231">
        <f>IF(N559="snížená",J559,0)</f>
        <v>0</v>
      </c>
      <c r="BG559" s="231">
        <f>IF(N559="zákl. přenesená",J559,0)</f>
        <v>0</v>
      </c>
      <c r="BH559" s="231">
        <f>IF(N559="sníž. přenesená",J559,0)</f>
        <v>0</v>
      </c>
      <c r="BI559" s="231">
        <f>IF(N559="nulová",J559,0)</f>
        <v>0</v>
      </c>
      <c r="BJ559" s="18" t="s">
        <v>84</v>
      </c>
      <c r="BK559" s="231">
        <f>ROUND(I559*H559,2)</f>
        <v>0</v>
      </c>
      <c r="BL559" s="18" t="s">
        <v>176</v>
      </c>
      <c r="BM559" s="230" t="s">
        <v>3493</v>
      </c>
    </row>
    <row r="560" s="2" customFormat="1">
      <c r="A560" s="39"/>
      <c r="B560" s="40"/>
      <c r="C560" s="41"/>
      <c r="D560" s="232" t="s">
        <v>178</v>
      </c>
      <c r="E560" s="41"/>
      <c r="F560" s="233" t="s">
        <v>3101</v>
      </c>
      <c r="G560" s="41"/>
      <c r="H560" s="41"/>
      <c r="I560" s="234"/>
      <c r="J560" s="41"/>
      <c r="K560" s="41"/>
      <c r="L560" s="45"/>
      <c r="M560" s="235"/>
      <c r="N560" s="236"/>
      <c r="O560" s="92"/>
      <c r="P560" s="92"/>
      <c r="Q560" s="92"/>
      <c r="R560" s="92"/>
      <c r="S560" s="92"/>
      <c r="T560" s="93"/>
      <c r="U560" s="39"/>
      <c r="V560" s="39"/>
      <c r="W560" s="39"/>
      <c r="X560" s="39"/>
      <c r="Y560" s="39"/>
      <c r="Z560" s="39"/>
      <c r="AA560" s="39"/>
      <c r="AB560" s="39"/>
      <c r="AC560" s="39"/>
      <c r="AD560" s="39"/>
      <c r="AE560" s="39"/>
      <c r="AT560" s="18" t="s">
        <v>178</v>
      </c>
      <c r="AU560" s="18" t="s">
        <v>86</v>
      </c>
    </row>
    <row r="561" s="2" customFormat="1" ht="16.5" customHeight="1">
      <c r="A561" s="39"/>
      <c r="B561" s="40"/>
      <c r="C561" s="219" t="s">
        <v>1291</v>
      </c>
      <c r="D561" s="219" t="s">
        <v>171</v>
      </c>
      <c r="E561" s="220" t="s">
        <v>3494</v>
      </c>
      <c r="F561" s="221" t="s">
        <v>3103</v>
      </c>
      <c r="G561" s="222" t="s">
        <v>2411</v>
      </c>
      <c r="H561" s="223">
        <v>3</v>
      </c>
      <c r="I561" s="224"/>
      <c r="J561" s="225">
        <f>ROUND(I561*H561,2)</f>
        <v>0</v>
      </c>
      <c r="K561" s="221" t="s">
        <v>1</v>
      </c>
      <c r="L561" s="45"/>
      <c r="M561" s="226" t="s">
        <v>1</v>
      </c>
      <c r="N561" s="227" t="s">
        <v>41</v>
      </c>
      <c r="O561" s="92"/>
      <c r="P561" s="228">
        <f>O561*H561</f>
        <v>0</v>
      </c>
      <c r="Q561" s="228">
        <v>0</v>
      </c>
      <c r="R561" s="228">
        <f>Q561*H561</f>
        <v>0</v>
      </c>
      <c r="S561" s="228">
        <v>0</v>
      </c>
      <c r="T561" s="229">
        <f>S561*H561</f>
        <v>0</v>
      </c>
      <c r="U561" s="39"/>
      <c r="V561" s="39"/>
      <c r="W561" s="39"/>
      <c r="X561" s="39"/>
      <c r="Y561" s="39"/>
      <c r="Z561" s="39"/>
      <c r="AA561" s="39"/>
      <c r="AB561" s="39"/>
      <c r="AC561" s="39"/>
      <c r="AD561" s="39"/>
      <c r="AE561" s="39"/>
      <c r="AR561" s="230" t="s">
        <v>176</v>
      </c>
      <c r="AT561" s="230" t="s">
        <v>171</v>
      </c>
      <c r="AU561" s="230" t="s">
        <v>86</v>
      </c>
      <c r="AY561" s="18" t="s">
        <v>168</v>
      </c>
      <c r="BE561" s="231">
        <f>IF(N561="základní",J561,0)</f>
        <v>0</v>
      </c>
      <c r="BF561" s="231">
        <f>IF(N561="snížená",J561,0)</f>
        <v>0</v>
      </c>
      <c r="BG561" s="231">
        <f>IF(N561="zákl. přenesená",J561,0)</f>
        <v>0</v>
      </c>
      <c r="BH561" s="231">
        <f>IF(N561="sníž. přenesená",J561,0)</f>
        <v>0</v>
      </c>
      <c r="BI561" s="231">
        <f>IF(N561="nulová",J561,0)</f>
        <v>0</v>
      </c>
      <c r="BJ561" s="18" t="s">
        <v>84</v>
      </c>
      <c r="BK561" s="231">
        <f>ROUND(I561*H561,2)</f>
        <v>0</v>
      </c>
      <c r="BL561" s="18" t="s">
        <v>176</v>
      </c>
      <c r="BM561" s="230" t="s">
        <v>3495</v>
      </c>
    </row>
    <row r="562" s="2" customFormat="1">
      <c r="A562" s="39"/>
      <c r="B562" s="40"/>
      <c r="C562" s="41"/>
      <c r="D562" s="232" t="s">
        <v>178</v>
      </c>
      <c r="E562" s="41"/>
      <c r="F562" s="233" t="s">
        <v>3103</v>
      </c>
      <c r="G562" s="41"/>
      <c r="H562" s="41"/>
      <c r="I562" s="234"/>
      <c r="J562" s="41"/>
      <c r="K562" s="41"/>
      <c r="L562" s="45"/>
      <c r="M562" s="235"/>
      <c r="N562" s="236"/>
      <c r="O562" s="92"/>
      <c r="P562" s="92"/>
      <c r="Q562" s="92"/>
      <c r="R562" s="92"/>
      <c r="S562" s="92"/>
      <c r="T562" s="93"/>
      <c r="U562" s="39"/>
      <c r="V562" s="39"/>
      <c r="W562" s="39"/>
      <c r="X562" s="39"/>
      <c r="Y562" s="39"/>
      <c r="Z562" s="39"/>
      <c r="AA562" s="39"/>
      <c r="AB562" s="39"/>
      <c r="AC562" s="39"/>
      <c r="AD562" s="39"/>
      <c r="AE562" s="39"/>
      <c r="AT562" s="18" t="s">
        <v>178</v>
      </c>
      <c r="AU562" s="18" t="s">
        <v>86</v>
      </c>
    </row>
    <row r="563" s="2" customFormat="1" ht="16.5" customHeight="1">
      <c r="A563" s="39"/>
      <c r="B563" s="40"/>
      <c r="C563" s="219" t="s">
        <v>1296</v>
      </c>
      <c r="D563" s="219" t="s">
        <v>171</v>
      </c>
      <c r="E563" s="220" t="s">
        <v>3496</v>
      </c>
      <c r="F563" s="221" t="s">
        <v>3105</v>
      </c>
      <c r="G563" s="222" t="s">
        <v>2411</v>
      </c>
      <c r="H563" s="223">
        <v>6</v>
      </c>
      <c r="I563" s="224"/>
      <c r="J563" s="225">
        <f>ROUND(I563*H563,2)</f>
        <v>0</v>
      </c>
      <c r="K563" s="221" t="s">
        <v>1</v>
      </c>
      <c r="L563" s="45"/>
      <c r="M563" s="226" t="s">
        <v>1</v>
      </c>
      <c r="N563" s="227" t="s">
        <v>41</v>
      </c>
      <c r="O563" s="92"/>
      <c r="P563" s="228">
        <f>O563*H563</f>
        <v>0</v>
      </c>
      <c r="Q563" s="228">
        <v>0</v>
      </c>
      <c r="R563" s="228">
        <f>Q563*H563</f>
        <v>0</v>
      </c>
      <c r="S563" s="228">
        <v>0</v>
      </c>
      <c r="T563" s="229">
        <f>S563*H563</f>
        <v>0</v>
      </c>
      <c r="U563" s="39"/>
      <c r="V563" s="39"/>
      <c r="W563" s="39"/>
      <c r="X563" s="39"/>
      <c r="Y563" s="39"/>
      <c r="Z563" s="39"/>
      <c r="AA563" s="39"/>
      <c r="AB563" s="39"/>
      <c r="AC563" s="39"/>
      <c r="AD563" s="39"/>
      <c r="AE563" s="39"/>
      <c r="AR563" s="230" t="s">
        <v>176</v>
      </c>
      <c r="AT563" s="230" t="s">
        <v>171</v>
      </c>
      <c r="AU563" s="230" t="s">
        <v>86</v>
      </c>
      <c r="AY563" s="18" t="s">
        <v>168</v>
      </c>
      <c r="BE563" s="231">
        <f>IF(N563="základní",J563,0)</f>
        <v>0</v>
      </c>
      <c r="BF563" s="231">
        <f>IF(N563="snížená",J563,0)</f>
        <v>0</v>
      </c>
      <c r="BG563" s="231">
        <f>IF(N563="zákl. přenesená",J563,0)</f>
        <v>0</v>
      </c>
      <c r="BH563" s="231">
        <f>IF(N563="sníž. přenesená",J563,0)</f>
        <v>0</v>
      </c>
      <c r="BI563" s="231">
        <f>IF(N563="nulová",J563,0)</f>
        <v>0</v>
      </c>
      <c r="BJ563" s="18" t="s">
        <v>84</v>
      </c>
      <c r="BK563" s="231">
        <f>ROUND(I563*H563,2)</f>
        <v>0</v>
      </c>
      <c r="BL563" s="18" t="s">
        <v>176</v>
      </c>
      <c r="BM563" s="230" t="s">
        <v>3497</v>
      </c>
    </row>
    <row r="564" s="2" customFormat="1">
      <c r="A564" s="39"/>
      <c r="B564" s="40"/>
      <c r="C564" s="41"/>
      <c r="D564" s="232" t="s">
        <v>178</v>
      </c>
      <c r="E564" s="41"/>
      <c r="F564" s="233" t="s">
        <v>3105</v>
      </c>
      <c r="G564" s="41"/>
      <c r="H564" s="41"/>
      <c r="I564" s="234"/>
      <c r="J564" s="41"/>
      <c r="K564" s="41"/>
      <c r="L564" s="45"/>
      <c r="M564" s="235"/>
      <c r="N564" s="236"/>
      <c r="O564" s="92"/>
      <c r="P564" s="92"/>
      <c r="Q564" s="92"/>
      <c r="R564" s="92"/>
      <c r="S564" s="92"/>
      <c r="T564" s="93"/>
      <c r="U564" s="39"/>
      <c r="V564" s="39"/>
      <c r="W564" s="39"/>
      <c r="X564" s="39"/>
      <c r="Y564" s="39"/>
      <c r="Z564" s="39"/>
      <c r="AA564" s="39"/>
      <c r="AB564" s="39"/>
      <c r="AC564" s="39"/>
      <c r="AD564" s="39"/>
      <c r="AE564" s="39"/>
      <c r="AT564" s="18" t="s">
        <v>178</v>
      </c>
      <c r="AU564" s="18" t="s">
        <v>86</v>
      </c>
    </row>
    <row r="565" s="12" customFormat="1" ht="22.8" customHeight="1">
      <c r="A565" s="12"/>
      <c r="B565" s="203"/>
      <c r="C565" s="204"/>
      <c r="D565" s="205" t="s">
        <v>75</v>
      </c>
      <c r="E565" s="217" t="s">
        <v>3498</v>
      </c>
      <c r="F565" s="217" t="s">
        <v>3499</v>
      </c>
      <c r="G565" s="204"/>
      <c r="H565" s="204"/>
      <c r="I565" s="207"/>
      <c r="J565" s="218">
        <f>BK565</f>
        <v>0</v>
      </c>
      <c r="K565" s="204"/>
      <c r="L565" s="209"/>
      <c r="M565" s="210"/>
      <c r="N565" s="211"/>
      <c r="O565" s="211"/>
      <c r="P565" s="212">
        <f>SUM(P566:P585)</f>
        <v>0</v>
      </c>
      <c r="Q565" s="211"/>
      <c r="R565" s="212">
        <f>SUM(R566:R585)</f>
        <v>0</v>
      </c>
      <c r="S565" s="211"/>
      <c r="T565" s="213">
        <f>SUM(T566:T585)</f>
        <v>0</v>
      </c>
      <c r="U565" s="12"/>
      <c r="V565" s="12"/>
      <c r="W565" s="12"/>
      <c r="X565" s="12"/>
      <c r="Y565" s="12"/>
      <c r="Z565" s="12"/>
      <c r="AA565" s="12"/>
      <c r="AB565" s="12"/>
      <c r="AC565" s="12"/>
      <c r="AD565" s="12"/>
      <c r="AE565" s="12"/>
      <c r="AR565" s="214" t="s">
        <v>84</v>
      </c>
      <c r="AT565" s="215" t="s">
        <v>75</v>
      </c>
      <c r="AU565" s="215" t="s">
        <v>84</v>
      </c>
      <c r="AY565" s="214" t="s">
        <v>168</v>
      </c>
      <c r="BK565" s="216">
        <f>SUM(BK566:BK585)</f>
        <v>0</v>
      </c>
    </row>
    <row r="566" s="2" customFormat="1" ht="66.75" customHeight="1">
      <c r="A566" s="39"/>
      <c r="B566" s="40"/>
      <c r="C566" s="219" t="s">
        <v>1301</v>
      </c>
      <c r="D566" s="219" t="s">
        <v>171</v>
      </c>
      <c r="E566" s="220" t="s">
        <v>3500</v>
      </c>
      <c r="F566" s="221" t="s">
        <v>3110</v>
      </c>
      <c r="G566" s="222" t="s">
        <v>2411</v>
      </c>
      <c r="H566" s="223">
        <v>1</v>
      </c>
      <c r="I566" s="224"/>
      <c r="J566" s="225">
        <f>ROUND(I566*H566,2)</f>
        <v>0</v>
      </c>
      <c r="K566" s="221" t="s">
        <v>1</v>
      </c>
      <c r="L566" s="45"/>
      <c r="M566" s="226" t="s">
        <v>1</v>
      </c>
      <c r="N566" s="227" t="s">
        <v>41</v>
      </c>
      <c r="O566" s="92"/>
      <c r="P566" s="228">
        <f>O566*H566</f>
        <v>0</v>
      </c>
      <c r="Q566" s="228">
        <v>0</v>
      </c>
      <c r="R566" s="228">
        <f>Q566*H566</f>
        <v>0</v>
      </c>
      <c r="S566" s="228">
        <v>0</v>
      </c>
      <c r="T566" s="229">
        <f>S566*H566</f>
        <v>0</v>
      </c>
      <c r="U566" s="39"/>
      <c r="V566" s="39"/>
      <c r="W566" s="39"/>
      <c r="X566" s="39"/>
      <c r="Y566" s="39"/>
      <c r="Z566" s="39"/>
      <c r="AA566" s="39"/>
      <c r="AB566" s="39"/>
      <c r="AC566" s="39"/>
      <c r="AD566" s="39"/>
      <c r="AE566" s="39"/>
      <c r="AR566" s="230" t="s">
        <v>176</v>
      </c>
      <c r="AT566" s="230" t="s">
        <v>171</v>
      </c>
      <c r="AU566" s="230" t="s">
        <v>86</v>
      </c>
      <c r="AY566" s="18" t="s">
        <v>168</v>
      </c>
      <c r="BE566" s="231">
        <f>IF(N566="základní",J566,0)</f>
        <v>0</v>
      </c>
      <c r="BF566" s="231">
        <f>IF(N566="snížená",J566,0)</f>
        <v>0</v>
      </c>
      <c r="BG566" s="231">
        <f>IF(N566="zákl. přenesená",J566,0)</f>
        <v>0</v>
      </c>
      <c r="BH566" s="231">
        <f>IF(N566="sníž. přenesená",J566,0)</f>
        <v>0</v>
      </c>
      <c r="BI566" s="231">
        <f>IF(N566="nulová",J566,0)</f>
        <v>0</v>
      </c>
      <c r="BJ566" s="18" t="s">
        <v>84</v>
      </c>
      <c r="BK566" s="231">
        <f>ROUND(I566*H566,2)</f>
        <v>0</v>
      </c>
      <c r="BL566" s="18" t="s">
        <v>176</v>
      </c>
      <c r="BM566" s="230" t="s">
        <v>3501</v>
      </c>
    </row>
    <row r="567" s="2" customFormat="1">
      <c r="A567" s="39"/>
      <c r="B567" s="40"/>
      <c r="C567" s="41"/>
      <c r="D567" s="232" t="s">
        <v>178</v>
      </c>
      <c r="E567" s="41"/>
      <c r="F567" s="233" t="s">
        <v>3110</v>
      </c>
      <c r="G567" s="41"/>
      <c r="H567" s="41"/>
      <c r="I567" s="234"/>
      <c r="J567" s="41"/>
      <c r="K567" s="41"/>
      <c r="L567" s="45"/>
      <c r="M567" s="235"/>
      <c r="N567" s="236"/>
      <c r="O567" s="92"/>
      <c r="P567" s="92"/>
      <c r="Q567" s="92"/>
      <c r="R567" s="92"/>
      <c r="S567" s="92"/>
      <c r="T567" s="93"/>
      <c r="U567" s="39"/>
      <c r="V567" s="39"/>
      <c r="W567" s="39"/>
      <c r="X567" s="39"/>
      <c r="Y567" s="39"/>
      <c r="Z567" s="39"/>
      <c r="AA567" s="39"/>
      <c r="AB567" s="39"/>
      <c r="AC567" s="39"/>
      <c r="AD567" s="39"/>
      <c r="AE567" s="39"/>
      <c r="AT567" s="18" t="s">
        <v>178</v>
      </c>
      <c r="AU567" s="18" t="s">
        <v>86</v>
      </c>
    </row>
    <row r="568" s="2" customFormat="1" ht="24.15" customHeight="1">
      <c r="A568" s="39"/>
      <c r="B568" s="40"/>
      <c r="C568" s="219" t="s">
        <v>1308</v>
      </c>
      <c r="D568" s="219" t="s">
        <v>171</v>
      </c>
      <c r="E568" s="220" t="s">
        <v>3502</v>
      </c>
      <c r="F568" s="221" t="s">
        <v>3108</v>
      </c>
      <c r="G568" s="222" t="s">
        <v>2411</v>
      </c>
      <c r="H568" s="223">
        <v>1</v>
      </c>
      <c r="I568" s="224"/>
      <c r="J568" s="225">
        <f>ROUND(I568*H568,2)</f>
        <v>0</v>
      </c>
      <c r="K568" s="221" t="s">
        <v>1</v>
      </c>
      <c r="L568" s="45"/>
      <c r="M568" s="226" t="s">
        <v>1</v>
      </c>
      <c r="N568" s="227" t="s">
        <v>41</v>
      </c>
      <c r="O568" s="92"/>
      <c r="P568" s="228">
        <f>O568*H568</f>
        <v>0</v>
      </c>
      <c r="Q568" s="228">
        <v>0</v>
      </c>
      <c r="R568" s="228">
        <f>Q568*H568</f>
        <v>0</v>
      </c>
      <c r="S568" s="228">
        <v>0</v>
      </c>
      <c r="T568" s="229">
        <f>S568*H568</f>
        <v>0</v>
      </c>
      <c r="U568" s="39"/>
      <c r="V568" s="39"/>
      <c r="W568" s="39"/>
      <c r="X568" s="39"/>
      <c r="Y568" s="39"/>
      <c r="Z568" s="39"/>
      <c r="AA568" s="39"/>
      <c r="AB568" s="39"/>
      <c r="AC568" s="39"/>
      <c r="AD568" s="39"/>
      <c r="AE568" s="39"/>
      <c r="AR568" s="230" t="s">
        <v>176</v>
      </c>
      <c r="AT568" s="230" t="s">
        <v>171</v>
      </c>
      <c r="AU568" s="230" t="s">
        <v>86</v>
      </c>
      <c r="AY568" s="18" t="s">
        <v>168</v>
      </c>
      <c r="BE568" s="231">
        <f>IF(N568="základní",J568,0)</f>
        <v>0</v>
      </c>
      <c r="BF568" s="231">
        <f>IF(N568="snížená",J568,0)</f>
        <v>0</v>
      </c>
      <c r="BG568" s="231">
        <f>IF(N568="zákl. přenesená",J568,0)</f>
        <v>0</v>
      </c>
      <c r="BH568" s="231">
        <f>IF(N568="sníž. přenesená",J568,0)</f>
        <v>0</v>
      </c>
      <c r="BI568" s="231">
        <f>IF(N568="nulová",J568,0)</f>
        <v>0</v>
      </c>
      <c r="BJ568" s="18" t="s">
        <v>84</v>
      </c>
      <c r="BK568" s="231">
        <f>ROUND(I568*H568,2)</f>
        <v>0</v>
      </c>
      <c r="BL568" s="18" t="s">
        <v>176</v>
      </c>
      <c r="BM568" s="230" t="s">
        <v>3503</v>
      </c>
    </row>
    <row r="569" s="2" customFormat="1">
      <c r="A569" s="39"/>
      <c r="B569" s="40"/>
      <c r="C569" s="41"/>
      <c r="D569" s="232" t="s">
        <v>178</v>
      </c>
      <c r="E569" s="41"/>
      <c r="F569" s="233" t="s">
        <v>3108</v>
      </c>
      <c r="G569" s="41"/>
      <c r="H569" s="41"/>
      <c r="I569" s="234"/>
      <c r="J569" s="41"/>
      <c r="K569" s="41"/>
      <c r="L569" s="45"/>
      <c r="M569" s="235"/>
      <c r="N569" s="236"/>
      <c r="O569" s="92"/>
      <c r="P569" s="92"/>
      <c r="Q569" s="92"/>
      <c r="R569" s="92"/>
      <c r="S569" s="92"/>
      <c r="T569" s="93"/>
      <c r="U569" s="39"/>
      <c r="V569" s="39"/>
      <c r="W569" s="39"/>
      <c r="X569" s="39"/>
      <c r="Y569" s="39"/>
      <c r="Z569" s="39"/>
      <c r="AA569" s="39"/>
      <c r="AB569" s="39"/>
      <c r="AC569" s="39"/>
      <c r="AD569" s="39"/>
      <c r="AE569" s="39"/>
      <c r="AT569" s="18" t="s">
        <v>178</v>
      </c>
      <c r="AU569" s="18" t="s">
        <v>86</v>
      </c>
    </row>
    <row r="570" s="2" customFormat="1" ht="16.5" customHeight="1">
      <c r="A570" s="39"/>
      <c r="B570" s="40"/>
      <c r="C570" s="219" t="s">
        <v>1315</v>
      </c>
      <c r="D570" s="219" t="s">
        <v>171</v>
      </c>
      <c r="E570" s="220" t="s">
        <v>3504</v>
      </c>
      <c r="F570" s="221" t="s">
        <v>3112</v>
      </c>
      <c r="G570" s="222" t="s">
        <v>2411</v>
      </c>
      <c r="H570" s="223">
        <v>1</v>
      </c>
      <c r="I570" s="224"/>
      <c r="J570" s="225">
        <f>ROUND(I570*H570,2)</f>
        <v>0</v>
      </c>
      <c r="K570" s="221" t="s">
        <v>1</v>
      </c>
      <c r="L570" s="45"/>
      <c r="M570" s="226" t="s">
        <v>1</v>
      </c>
      <c r="N570" s="227" t="s">
        <v>41</v>
      </c>
      <c r="O570" s="92"/>
      <c r="P570" s="228">
        <f>O570*H570</f>
        <v>0</v>
      </c>
      <c r="Q570" s="228">
        <v>0</v>
      </c>
      <c r="R570" s="228">
        <f>Q570*H570</f>
        <v>0</v>
      </c>
      <c r="S570" s="228">
        <v>0</v>
      </c>
      <c r="T570" s="229">
        <f>S570*H570</f>
        <v>0</v>
      </c>
      <c r="U570" s="39"/>
      <c r="V570" s="39"/>
      <c r="W570" s="39"/>
      <c r="X570" s="39"/>
      <c r="Y570" s="39"/>
      <c r="Z570" s="39"/>
      <c r="AA570" s="39"/>
      <c r="AB570" s="39"/>
      <c r="AC570" s="39"/>
      <c r="AD570" s="39"/>
      <c r="AE570" s="39"/>
      <c r="AR570" s="230" t="s">
        <v>176</v>
      </c>
      <c r="AT570" s="230" t="s">
        <v>171</v>
      </c>
      <c r="AU570" s="230" t="s">
        <v>86</v>
      </c>
      <c r="AY570" s="18" t="s">
        <v>168</v>
      </c>
      <c r="BE570" s="231">
        <f>IF(N570="základní",J570,0)</f>
        <v>0</v>
      </c>
      <c r="BF570" s="231">
        <f>IF(N570="snížená",J570,0)</f>
        <v>0</v>
      </c>
      <c r="BG570" s="231">
        <f>IF(N570="zákl. přenesená",J570,0)</f>
        <v>0</v>
      </c>
      <c r="BH570" s="231">
        <f>IF(N570="sníž. přenesená",J570,0)</f>
        <v>0</v>
      </c>
      <c r="BI570" s="231">
        <f>IF(N570="nulová",J570,0)</f>
        <v>0</v>
      </c>
      <c r="BJ570" s="18" t="s">
        <v>84</v>
      </c>
      <c r="BK570" s="231">
        <f>ROUND(I570*H570,2)</f>
        <v>0</v>
      </c>
      <c r="BL570" s="18" t="s">
        <v>176</v>
      </c>
      <c r="BM570" s="230" t="s">
        <v>3505</v>
      </c>
    </row>
    <row r="571" s="2" customFormat="1">
      <c r="A571" s="39"/>
      <c r="B571" s="40"/>
      <c r="C571" s="41"/>
      <c r="D571" s="232" t="s">
        <v>178</v>
      </c>
      <c r="E571" s="41"/>
      <c r="F571" s="233" t="s">
        <v>3112</v>
      </c>
      <c r="G571" s="41"/>
      <c r="H571" s="41"/>
      <c r="I571" s="234"/>
      <c r="J571" s="41"/>
      <c r="K571" s="41"/>
      <c r="L571" s="45"/>
      <c r="M571" s="235"/>
      <c r="N571" s="236"/>
      <c r="O571" s="92"/>
      <c r="P571" s="92"/>
      <c r="Q571" s="92"/>
      <c r="R571" s="92"/>
      <c r="S571" s="92"/>
      <c r="T571" s="93"/>
      <c r="U571" s="39"/>
      <c r="V571" s="39"/>
      <c r="W571" s="39"/>
      <c r="X571" s="39"/>
      <c r="Y571" s="39"/>
      <c r="Z571" s="39"/>
      <c r="AA571" s="39"/>
      <c r="AB571" s="39"/>
      <c r="AC571" s="39"/>
      <c r="AD571" s="39"/>
      <c r="AE571" s="39"/>
      <c r="AT571" s="18" t="s">
        <v>178</v>
      </c>
      <c r="AU571" s="18" t="s">
        <v>86</v>
      </c>
    </row>
    <row r="572" s="2" customFormat="1" ht="16.5" customHeight="1">
      <c r="A572" s="39"/>
      <c r="B572" s="40"/>
      <c r="C572" s="219" t="s">
        <v>1319</v>
      </c>
      <c r="D572" s="219" t="s">
        <v>171</v>
      </c>
      <c r="E572" s="220" t="s">
        <v>3506</v>
      </c>
      <c r="F572" s="221" t="s">
        <v>3114</v>
      </c>
      <c r="G572" s="222" t="s">
        <v>2411</v>
      </c>
      <c r="H572" s="223">
        <v>1</v>
      </c>
      <c r="I572" s="224"/>
      <c r="J572" s="225">
        <f>ROUND(I572*H572,2)</f>
        <v>0</v>
      </c>
      <c r="K572" s="221" t="s">
        <v>1</v>
      </c>
      <c r="L572" s="45"/>
      <c r="M572" s="226" t="s">
        <v>1</v>
      </c>
      <c r="N572" s="227" t="s">
        <v>41</v>
      </c>
      <c r="O572" s="92"/>
      <c r="P572" s="228">
        <f>O572*H572</f>
        <v>0</v>
      </c>
      <c r="Q572" s="228">
        <v>0</v>
      </c>
      <c r="R572" s="228">
        <f>Q572*H572</f>
        <v>0</v>
      </c>
      <c r="S572" s="228">
        <v>0</v>
      </c>
      <c r="T572" s="229">
        <f>S572*H572</f>
        <v>0</v>
      </c>
      <c r="U572" s="39"/>
      <c r="V572" s="39"/>
      <c r="W572" s="39"/>
      <c r="X572" s="39"/>
      <c r="Y572" s="39"/>
      <c r="Z572" s="39"/>
      <c r="AA572" s="39"/>
      <c r="AB572" s="39"/>
      <c r="AC572" s="39"/>
      <c r="AD572" s="39"/>
      <c r="AE572" s="39"/>
      <c r="AR572" s="230" t="s">
        <v>176</v>
      </c>
      <c r="AT572" s="230" t="s">
        <v>171</v>
      </c>
      <c r="AU572" s="230" t="s">
        <v>86</v>
      </c>
      <c r="AY572" s="18" t="s">
        <v>168</v>
      </c>
      <c r="BE572" s="231">
        <f>IF(N572="základní",J572,0)</f>
        <v>0</v>
      </c>
      <c r="BF572" s="231">
        <f>IF(N572="snížená",J572,0)</f>
        <v>0</v>
      </c>
      <c r="BG572" s="231">
        <f>IF(N572="zákl. přenesená",J572,0)</f>
        <v>0</v>
      </c>
      <c r="BH572" s="231">
        <f>IF(N572="sníž. přenesená",J572,0)</f>
        <v>0</v>
      </c>
      <c r="BI572" s="231">
        <f>IF(N572="nulová",J572,0)</f>
        <v>0</v>
      </c>
      <c r="BJ572" s="18" t="s">
        <v>84</v>
      </c>
      <c r="BK572" s="231">
        <f>ROUND(I572*H572,2)</f>
        <v>0</v>
      </c>
      <c r="BL572" s="18" t="s">
        <v>176</v>
      </c>
      <c r="BM572" s="230" t="s">
        <v>3507</v>
      </c>
    </row>
    <row r="573" s="2" customFormat="1">
      <c r="A573" s="39"/>
      <c r="B573" s="40"/>
      <c r="C573" s="41"/>
      <c r="D573" s="232" t="s">
        <v>178</v>
      </c>
      <c r="E573" s="41"/>
      <c r="F573" s="233" t="s">
        <v>3114</v>
      </c>
      <c r="G573" s="41"/>
      <c r="H573" s="41"/>
      <c r="I573" s="234"/>
      <c r="J573" s="41"/>
      <c r="K573" s="41"/>
      <c r="L573" s="45"/>
      <c r="M573" s="235"/>
      <c r="N573" s="236"/>
      <c r="O573" s="92"/>
      <c r="P573" s="92"/>
      <c r="Q573" s="92"/>
      <c r="R573" s="92"/>
      <c r="S573" s="92"/>
      <c r="T573" s="93"/>
      <c r="U573" s="39"/>
      <c r="V573" s="39"/>
      <c r="W573" s="39"/>
      <c r="X573" s="39"/>
      <c r="Y573" s="39"/>
      <c r="Z573" s="39"/>
      <c r="AA573" s="39"/>
      <c r="AB573" s="39"/>
      <c r="AC573" s="39"/>
      <c r="AD573" s="39"/>
      <c r="AE573" s="39"/>
      <c r="AT573" s="18" t="s">
        <v>178</v>
      </c>
      <c r="AU573" s="18" t="s">
        <v>86</v>
      </c>
    </row>
    <row r="574" s="2" customFormat="1" ht="16.5" customHeight="1">
      <c r="A574" s="39"/>
      <c r="B574" s="40"/>
      <c r="C574" s="219" t="s">
        <v>1328</v>
      </c>
      <c r="D574" s="219" t="s">
        <v>171</v>
      </c>
      <c r="E574" s="220" t="s">
        <v>3508</v>
      </c>
      <c r="F574" s="221" t="s">
        <v>3116</v>
      </c>
      <c r="G574" s="222" t="s">
        <v>2411</v>
      </c>
      <c r="H574" s="223">
        <v>1</v>
      </c>
      <c r="I574" s="224"/>
      <c r="J574" s="225">
        <f>ROUND(I574*H574,2)</f>
        <v>0</v>
      </c>
      <c r="K574" s="221" t="s">
        <v>1</v>
      </c>
      <c r="L574" s="45"/>
      <c r="M574" s="226" t="s">
        <v>1</v>
      </c>
      <c r="N574" s="227" t="s">
        <v>41</v>
      </c>
      <c r="O574" s="92"/>
      <c r="P574" s="228">
        <f>O574*H574</f>
        <v>0</v>
      </c>
      <c r="Q574" s="228">
        <v>0</v>
      </c>
      <c r="R574" s="228">
        <f>Q574*H574</f>
        <v>0</v>
      </c>
      <c r="S574" s="228">
        <v>0</v>
      </c>
      <c r="T574" s="229">
        <f>S574*H574</f>
        <v>0</v>
      </c>
      <c r="U574" s="39"/>
      <c r="V574" s="39"/>
      <c r="W574" s="39"/>
      <c r="X574" s="39"/>
      <c r="Y574" s="39"/>
      <c r="Z574" s="39"/>
      <c r="AA574" s="39"/>
      <c r="AB574" s="39"/>
      <c r="AC574" s="39"/>
      <c r="AD574" s="39"/>
      <c r="AE574" s="39"/>
      <c r="AR574" s="230" t="s">
        <v>176</v>
      </c>
      <c r="AT574" s="230" t="s">
        <v>171</v>
      </c>
      <c r="AU574" s="230" t="s">
        <v>86</v>
      </c>
      <c r="AY574" s="18" t="s">
        <v>168</v>
      </c>
      <c r="BE574" s="231">
        <f>IF(N574="základní",J574,0)</f>
        <v>0</v>
      </c>
      <c r="BF574" s="231">
        <f>IF(N574="snížená",J574,0)</f>
        <v>0</v>
      </c>
      <c r="BG574" s="231">
        <f>IF(N574="zákl. přenesená",J574,0)</f>
        <v>0</v>
      </c>
      <c r="BH574" s="231">
        <f>IF(N574="sníž. přenesená",J574,0)</f>
        <v>0</v>
      </c>
      <c r="BI574" s="231">
        <f>IF(N574="nulová",J574,0)</f>
        <v>0</v>
      </c>
      <c r="BJ574" s="18" t="s">
        <v>84</v>
      </c>
      <c r="BK574" s="231">
        <f>ROUND(I574*H574,2)</f>
        <v>0</v>
      </c>
      <c r="BL574" s="18" t="s">
        <v>176</v>
      </c>
      <c r="BM574" s="230" t="s">
        <v>3509</v>
      </c>
    </row>
    <row r="575" s="2" customFormat="1">
      <c r="A575" s="39"/>
      <c r="B575" s="40"/>
      <c r="C575" s="41"/>
      <c r="D575" s="232" t="s">
        <v>178</v>
      </c>
      <c r="E575" s="41"/>
      <c r="F575" s="233" t="s">
        <v>3116</v>
      </c>
      <c r="G575" s="41"/>
      <c r="H575" s="41"/>
      <c r="I575" s="234"/>
      <c r="J575" s="41"/>
      <c r="K575" s="41"/>
      <c r="L575" s="45"/>
      <c r="M575" s="235"/>
      <c r="N575" s="236"/>
      <c r="O575" s="92"/>
      <c r="P575" s="92"/>
      <c r="Q575" s="92"/>
      <c r="R575" s="92"/>
      <c r="S575" s="92"/>
      <c r="T575" s="93"/>
      <c r="U575" s="39"/>
      <c r="V575" s="39"/>
      <c r="W575" s="39"/>
      <c r="X575" s="39"/>
      <c r="Y575" s="39"/>
      <c r="Z575" s="39"/>
      <c r="AA575" s="39"/>
      <c r="AB575" s="39"/>
      <c r="AC575" s="39"/>
      <c r="AD575" s="39"/>
      <c r="AE575" s="39"/>
      <c r="AT575" s="18" t="s">
        <v>178</v>
      </c>
      <c r="AU575" s="18" t="s">
        <v>86</v>
      </c>
    </row>
    <row r="576" s="2" customFormat="1" ht="16.5" customHeight="1">
      <c r="A576" s="39"/>
      <c r="B576" s="40"/>
      <c r="C576" s="219" t="s">
        <v>1332</v>
      </c>
      <c r="D576" s="219" t="s">
        <v>171</v>
      </c>
      <c r="E576" s="220" t="s">
        <v>3510</v>
      </c>
      <c r="F576" s="221" t="s">
        <v>3118</v>
      </c>
      <c r="G576" s="222" t="s">
        <v>2411</v>
      </c>
      <c r="H576" s="223">
        <v>1</v>
      </c>
      <c r="I576" s="224"/>
      <c r="J576" s="225">
        <f>ROUND(I576*H576,2)</f>
        <v>0</v>
      </c>
      <c r="K576" s="221" t="s">
        <v>1</v>
      </c>
      <c r="L576" s="45"/>
      <c r="M576" s="226" t="s">
        <v>1</v>
      </c>
      <c r="N576" s="227" t="s">
        <v>41</v>
      </c>
      <c r="O576" s="92"/>
      <c r="P576" s="228">
        <f>O576*H576</f>
        <v>0</v>
      </c>
      <c r="Q576" s="228">
        <v>0</v>
      </c>
      <c r="R576" s="228">
        <f>Q576*H576</f>
        <v>0</v>
      </c>
      <c r="S576" s="228">
        <v>0</v>
      </c>
      <c r="T576" s="229">
        <f>S576*H576</f>
        <v>0</v>
      </c>
      <c r="U576" s="39"/>
      <c r="V576" s="39"/>
      <c r="W576" s="39"/>
      <c r="X576" s="39"/>
      <c r="Y576" s="39"/>
      <c r="Z576" s="39"/>
      <c r="AA576" s="39"/>
      <c r="AB576" s="39"/>
      <c r="AC576" s="39"/>
      <c r="AD576" s="39"/>
      <c r="AE576" s="39"/>
      <c r="AR576" s="230" t="s">
        <v>176</v>
      </c>
      <c r="AT576" s="230" t="s">
        <v>171</v>
      </c>
      <c r="AU576" s="230" t="s">
        <v>86</v>
      </c>
      <c r="AY576" s="18" t="s">
        <v>168</v>
      </c>
      <c r="BE576" s="231">
        <f>IF(N576="základní",J576,0)</f>
        <v>0</v>
      </c>
      <c r="BF576" s="231">
        <f>IF(N576="snížená",J576,0)</f>
        <v>0</v>
      </c>
      <c r="BG576" s="231">
        <f>IF(N576="zákl. přenesená",J576,0)</f>
        <v>0</v>
      </c>
      <c r="BH576" s="231">
        <f>IF(N576="sníž. přenesená",J576,0)</f>
        <v>0</v>
      </c>
      <c r="BI576" s="231">
        <f>IF(N576="nulová",J576,0)</f>
        <v>0</v>
      </c>
      <c r="BJ576" s="18" t="s">
        <v>84</v>
      </c>
      <c r="BK576" s="231">
        <f>ROUND(I576*H576,2)</f>
        <v>0</v>
      </c>
      <c r="BL576" s="18" t="s">
        <v>176</v>
      </c>
      <c r="BM576" s="230" t="s">
        <v>3511</v>
      </c>
    </row>
    <row r="577" s="2" customFormat="1">
      <c r="A577" s="39"/>
      <c r="B577" s="40"/>
      <c r="C577" s="41"/>
      <c r="D577" s="232" t="s">
        <v>178</v>
      </c>
      <c r="E577" s="41"/>
      <c r="F577" s="233" t="s">
        <v>3118</v>
      </c>
      <c r="G577" s="41"/>
      <c r="H577" s="41"/>
      <c r="I577" s="234"/>
      <c r="J577" s="41"/>
      <c r="K577" s="41"/>
      <c r="L577" s="45"/>
      <c r="M577" s="235"/>
      <c r="N577" s="236"/>
      <c r="O577" s="92"/>
      <c r="P577" s="92"/>
      <c r="Q577" s="92"/>
      <c r="R577" s="92"/>
      <c r="S577" s="92"/>
      <c r="T577" s="93"/>
      <c r="U577" s="39"/>
      <c r="V577" s="39"/>
      <c r="W577" s="39"/>
      <c r="X577" s="39"/>
      <c r="Y577" s="39"/>
      <c r="Z577" s="39"/>
      <c r="AA577" s="39"/>
      <c r="AB577" s="39"/>
      <c r="AC577" s="39"/>
      <c r="AD577" s="39"/>
      <c r="AE577" s="39"/>
      <c r="AT577" s="18" t="s">
        <v>178</v>
      </c>
      <c r="AU577" s="18" t="s">
        <v>86</v>
      </c>
    </row>
    <row r="578" s="2" customFormat="1" ht="16.5" customHeight="1">
      <c r="A578" s="39"/>
      <c r="B578" s="40"/>
      <c r="C578" s="219" t="s">
        <v>1338</v>
      </c>
      <c r="D578" s="219" t="s">
        <v>171</v>
      </c>
      <c r="E578" s="220" t="s">
        <v>3512</v>
      </c>
      <c r="F578" s="221" t="s">
        <v>3120</v>
      </c>
      <c r="G578" s="222" t="s">
        <v>2411</v>
      </c>
      <c r="H578" s="223">
        <v>4</v>
      </c>
      <c r="I578" s="224"/>
      <c r="J578" s="225">
        <f>ROUND(I578*H578,2)</f>
        <v>0</v>
      </c>
      <c r="K578" s="221" t="s">
        <v>1</v>
      </c>
      <c r="L578" s="45"/>
      <c r="M578" s="226" t="s">
        <v>1</v>
      </c>
      <c r="N578" s="227" t="s">
        <v>41</v>
      </c>
      <c r="O578" s="92"/>
      <c r="P578" s="228">
        <f>O578*H578</f>
        <v>0</v>
      </c>
      <c r="Q578" s="228">
        <v>0</v>
      </c>
      <c r="R578" s="228">
        <f>Q578*H578</f>
        <v>0</v>
      </c>
      <c r="S578" s="228">
        <v>0</v>
      </c>
      <c r="T578" s="229">
        <f>S578*H578</f>
        <v>0</v>
      </c>
      <c r="U578" s="39"/>
      <c r="V578" s="39"/>
      <c r="W578" s="39"/>
      <c r="X578" s="39"/>
      <c r="Y578" s="39"/>
      <c r="Z578" s="39"/>
      <c r="AA578" s="39"/>
      <c r="AB578" s="39"/>
      <c r="AC578" s="39"/>
      <c r="AD578" s="39"/>
      <c r="AE578" s="39"/>
      <c r="AR578" s="230" t="s">
        <v>176</v>
      </c>
      <c r="AT578" s="230" t="s">
        <v>171</v>
      </c>
      <c r="AU578" s="230" t="s">
        <v>86</v>
      </c>
      <c r="AY578" s="18" t="s">
        <v>168</v>
      </c>
      <c r="BE578" s="231">
        <f>IF(N578="základní",J578,0)</f>
        <v>0</v>
      </c>
      <c r="BF578" s="231">
        <f>IF(N578="snížená",J578,0)</f>
        <v>0</v>
      </c>
      <c r="BG578" s="231">
        <f>IF(N578="zákl. přenesená",J578,0)</f>
        <v>0</v>
      </c>
      <c r="BH578" s="231">
        <f>IF(N578="sníž. přenesená",J578,0)</f>
        <v>0</v>
      </c>
      <c r="BI578" s="231">
        <f>IF(N578="nulová",J578,0)</f>
        <v>0</v>
      </c>
      <c r="BJ578" s="18" t="s">
        <v>84</v>
      </c>
      <c r="BK578" s="231">
        <f>ROUND(I578*H578,2)</f>
        <v>0</v>
      </c>
      <c r="BL578" s="18" t="s">
        <v>176</v>
      </c>
      <c r="BM578" s="230" t="s">
        <v>3513</v>
      </c>
    </row>
    <row r="579" s="2" customFormat="1">
      <c r="A579" s="39"/>
      <c r="B579" s="40"/>
      <c r="C579" s="41"/>
      <c r="D579" s="232" t="s">
        <v>178</v>
      </c>
      <c r="E579" s="41"/>
      <c r="F579" s="233" t="s">
        <v>3120</v>
      </c>
      <c r="G579" s="41"/>
      <c r="H579" s="41"/>
      <c r="I579" s="234"/>
      <c r="J579" s="41"/>
      <c r="K579" s="41"/>
      <c r="L579" s="45"/>
      <c r="M579" s="235"/>
      <c r="N579" s="236"/>
      <c r="O579" s="92"/>
      <c r="P579" s="92"/>
      <c r="Q579" s="92"/>
      <c r="R579" s="92"/>
      <c r="S579" s="92"/>
      <c r="T579" s="93"/>
      <c r="U579" s="39"/>
      <c r="V579" s="39"/>
      <c r="W579" s="39"/>
      <c r="X579" s="39"/>
      <c r="Y579" s="39"/>
      <c r="Z579" s="39"/>
      <c r="AA579" s="39"/>
      <c r="AB579" s="39"/>
      <c r="AC579" s="39"/>
      <c r="AD579" s="39"/>
      <c r="AE579" s="39"/>
      <c r="AT579" s="18" t="s">
        <v>178</v>
      </c>
      <c r="AU579" s="18" t="s">
        <v>86</v>
      </c>
    </row>
    <row r="580" s="2" customFormat="1" ht="33" customHeight="1">
      <c r="A580" s="39"/>
      <c r="B580" s="40"/>
      <c r="C580" s="219" t="s">
        <v>1345</v>
      </c>
      <c r="D580" s="219" t="s">
        <v>171</v>
      </c>
      <c r="E580" s="220" t="s">
        <v>3514</v>
      </c>
      <c r="F580" s="221" t="s">
        <v>3122</v>
      </c>
      <c r="G580" s="222" t="s">
        <v>2411</v>
      </c>
      <c r="H580" s="223">
        <v>1</v>
      </c>
      <c r="I580" s="224"/>
      <c r="J580" s="225">
        <f>ROUND(I580*H580,2)</f>
        <v>0</v>
      </c>
      <c r="K580" s="221" t="s">
        <v>1</v>
      </c>
      <c r="L580" s="45"/>
      <c r="M580" s="226" t="s">
        <v>1</v>
      </c>
      <c r="N580" s="227" t="s">
        <v>41</v>
      </c>
      <c r="O580" s="92"/>
      <c r="P580" s="228">
        <f>O580*H580</f>
        <v>0</v>
      </c>
      <c r="Q580" s="228">
        <v>0</v>
      </c>
      <c r="R580" s="228">
        <f>Q580*H580</f>
        <v>0</v>
      </c>
      <c r="S580" s="228">
        <v>0</v>
      </c>
      <c r="T580" s="229">
        <f>S580*H580</f>
        <v>0</v>
      </c>
      <c r="U580" s="39"/>
      <c r="V580" s="39"/>
      <c r="W580" s="39"/>
      <c r="X580" s="39"/>
      <c r="Y580" s="39"/>
      <c r="Z580" s="39"/>
      <c r="AA580" s="39"/>
      <c r="AB580" s="39"/>
      <c r="AC580" s="39"/>
      <c r="AD580" s="39"/>
      <c r="AE580" s="39"/>
      <c r="AR580" s="230" t="s">
        <v>176</v>
      </c>
      <c r="AT580" s="230" t="s">
        <v>171</v>
      </c>
      <c r="AU580" s="230" t="s">
        <v>86</v>
      </c>
      <c r="AY580" s="18" t="s">
        <v>168</v>
      </c>
      <c r="BE580" s="231">
        <f>IF(N580="základní",J580,0)</f>
        <v>0</v>
      </c>
      <c r="BF580" s="231">
        <f>IF(N580="snížená",J580,0)</f>
        <v>0</v>
      </c>
      <c r="BG580" s="231">
        <f>IF(N580="zákl. přenesená",J580,0)</f>
        <v>0</v>
      </c>
      <c r="BH580" s="231">
        <f>IF(N580="sníž. přenesená",J580,0)</f>
        <v>0</v>
      </c>
      <c r="BI580" s="231">
        <f>IF(N580="nulová",J580,0)</f>
        <v>0</v>
      </c>
      <c r="BJ580" s="18" t="s">
        <v>84</v>
      </c>
      <c r="BK580" s="231">
        <f>ROUND(I580*H580,2)</f>
        <v>0</v>
      </c>
      <c r="BL580" s="18" t="s">
        <v>176</v>
      </c>
      <c r="BM580" s="230" t="s">
        <v>3515</v>
      </c>
    </row>
    <row r="581" s="2" customFormat="1">
      <c r="A581" s="39"/>
      <c r="B581" s="40"/>
      <c r="C581" s="41"/>
      <c r="D581" s="232" t="s">
        <v>178</v>
      </c>
      <c r="E581" s="41"/>
      <c r="F581" s="233" t="s">
        <v>3122</v>
      </c>
      <c r="G581" s="41"/>
      <c r="H581" s="41"/>
      <c r="I581" s="234"/>
      <c r="J581" s="41"/>
      <c r="K581" s="41"/>
      <c r="L581" s="45"/>
      <c r="M581" s="235"/>
      <c r="N581" s="236"/>
      <c r="O581" s="92"/>
      <c r="P581" s="92"/>
      <c r="Q581" s="92"/>
      <c r="R581" s="92"/>
      <c r="S581" s="92"/>
      <c r="T581" s="93"/>
      <c r="U581" s="39"/>
      <c r="V581" s="39"/>
      <c r="W581" s="39"/>
      <c r="X581" s="39"/>
      <c r="Y581" s="39"/>
      <c r="Z581" s="39"/>
      <c r="AA581" s="39"/>
      <c r="AB581" s="39"/>
      <c r="AC581" s="39"/>
      <c r="AD581" s="39"/>
      <c r="AE581" s="39"/>
      <c r="AT581" s="18" t="s">
        <v>178</v>
      </c>
      <c r="AU581" s="18" t="s">
        <v>86</v>
      </c>
    </row>
    <row r="582" s="2" customFormat="1" ht="16.5" customHeight="1">
      <c r="A582" s="39"/>
      <c r="B582" s="40"/>
      <c r="C582" s="219" t="s">
        <v>1355</v>
      </c>
      <c r="D582" s="219" t="s">
        <v>171</v>
      </c>
      <c r="E582" s="220" t="s">
        <v>3466</v>
      </c>
      <c r="F582" s="221" t="s">
        <v>3080</v>
      </c>
      <c r="G582" s="222" t="s">
        <v>2411</v>
      </c>
      <c r="H582" s="223">
        <v>18</v>
      </c>
      <c r="I582" s="224"/>
      <c r="J582" s="225">
        <f>ROUND(I582*H582,2)</f>
        <v>0</v>
      </c>
      <c r="K582" s="221" t="s">
        <v>1</v>
      </c>
      <c r="L582" s="45"/>
      <c r="M582" s="226" t="s">
        <v>1</v>
      </c>
      <c r="N582" s="227" t="s">
        <v>41</v>
      </c>
      <c r="O582" s="92"/>
      <c r="P582" s="228">
        <f>O582*H582</f>
        <v>0</v>
      </c>
      <c r="Q582" s="228">
        <v>0</v>
      </c>
      <c r="R582" s="228">
        <f>Q582*H582</f>
        <v>0</v>
      </c>
      <c r="S582" s="228">
        <v>0</v>
      </c>
      <c r="T582" s="229">
        <f>S582*H582</f>
        <v>0</v>
      </c>
      <c r="U582" s="39"/>
      <c r="V582" s="39"/>
      <c r="W582" s="39"/>
      <c r="X582" s="39"/>
      <c r="Y582" s="39"/>
      <c r="Z582" s="39"/>
      <c r="AA582" s="39"/>
      <c r="AB582" s="39"/>
      <c r="AC582" s="39"/>
      <c r="AD582" s="39"/>
      <c r="AE582" s="39"/>
      <c r="AR582" s="230" t="s">
        <v>176</v>
      </c>
      <c r="AT582" s="230" t="s">
        <v>171</v>
      </c>
      <c r="AU582" s="230" t="s">
        <v>86</v>
      </c>
      <c r="AY582" s="18" t="s">
        <v>168</v>
      </c>
      <c r="BE582" s="231">
        <f>IF(N582="základní",J582,0)</f>
        <v>0</v>
      </c>
      <c r="BF582" s="231">
        <f>IF(N582="snížená",J582,0)</f>
        <v>0</v>
      </c>
      <c r="BG582" s="231">
        <f>IF(N582="zákl. přenesená",J582,0)</f>
        <v>0</v>
      </c>
      <c r="BH582" s="231">
        <f>IF(N582="sníž. přenesená",J582,0)</f>
        <v>0</v>
      </c>
      <c r="BI582" s="231">
        <f>IF(N582="nulová",J582,0)</f>
        <v>0</v>
      </c>
      <c r="BJ582" s="18" t="s">
        <v>84</v>
      </c>
      <c r="BK582" s="231">
        <f>ROUND(I582*H582,2)</f>
        <v>0</v>
      </c>
      <c r="BL582" s="18" t="s">
        <v>176</v>
      </c>
      <c r="BM582" s="230" t="s">
        <v>3516</v>
      </c>
    </row>
    <row r="583" s="2" customFormat="1">
      <c r="A583" s="39"/>
      <c r="B583" s="40"/>
      <c r="C583" s="41"/>
      <c r="D583" s="232" t="s">
        <v>178</v>
      </c>
      <c r="E583" s="41"/>
      <c r="F583" s="233" t="s">
        <v>3080</v>
      </c>
      <c r="G583" s="41"/>
      <c r="H583" s="41"/>
      <c r="I583" s="234"/>
      <c r="J583" s="41"/>
      <c r="K583" s="41"/>
      <c r="L583" s="45"/>
      <c r="M583" s="235"/>
      <c r="N583" s="236"/>
      <c r="O583" s="92"/>
      <c r="P583" s="92"/>
      <c r="Q583" s="92"/>
      <c r="R583" s="92"/>
      <c r="S583" s="92"/>
      <c r="T583" s="93"/>
      <c r="U583" s="39"/>
      <c r="V583" s="39"/>
      <c r="W583" s="39"/>
      <c r="X583" s="39"/>
      <c r="Y583" s="39"/>
      <c r="Z583" s="39"/>
      <c r="AA583" s="39"/>
      <c r="AB583" s="39"/>
      <c r="AC583" s="39"/>
      <c r="AD583" s="39"/>
      <c r="AE583" s="39"/>
      <c r="AT583" s="18" t="s">
        <v>178</v>
      </c>
      <c r="AU583" s="18" t="s">
        <v>86</v>
      </c>
    </row>
    <row r="584" s="2" customFormat="1" ht="16.5" customHeight="1">
      <c r="A584" s="39"/>
      <c r="B584" s="40"/>
      <c r="C584" s="219" t="s">
        <v>1360</v>
      </c>
      <c r="D584" s="219" t="s">
        <v>171</v>
      </c>
      <c r="E584" s="220" t="s">
        <v>3494</v>
      </c>
      <c r="F584" s="221" t="s">
        <v>3103</v>
      </c>
      <c r="G584" s="222" t="s">
        <v>2411</v>
      </c>
      <c r="H584" s="223">
        <v>5</v>
      </c>
      <c r="I584" s="224"/>
      <c r="J584" s="225">
        <f>ROUND(I584*H584,2)</f>
        <v>0</v>
      </c>
      <c r="K584" s="221" t="s">
        <v>1</v>
      </c>
      <c r="L584" s="45"/>
      <c r="M584" s="226" t="s">
        <v>1</v>
      </c>
      <c r="N584" s="227" t="s">
        <v>41</v>
      </c>
      <c r="O584" s="92"/>
      <c r="P584" s="228">
        <f>O584*H584</f>
        <v>0</v>
      </c>
      <c r="Q584" s="228">
        <v>0</v>
      </c>
      <c r="R584" s="228">
        <f>Q584*H584</f>
        <v>0</v>
      </c>
      <c r="S584" s="228">
        <v>0</v>
      </c>
      <c r="T584" s="229">
        <f>S584*H584</f>
        <v>0</v>
      </c>
      <c r="U584" s="39"/>
      <c r="V584" s="39"/>
      <c r="W584" s="39"/>
      <c r="X584" s="39"/>
      <c r="Y584" s="39"/>
      <c r="Z584" s="39"/>
      <c r="AA584" s="39"/>
      <c r="AB584" s="39"/>
      <c r="AC584" s="39"/>
      <c r="AD584" s="39"/>
      <c r="AE584" s="39"/>
      <c r="AR584" s="230" t="s">
        <v>176</v>
      </c>
      <c r="AT584" s="230" t="s">
        <v>171</v>
      </c>
      <c r="AU584" s="230" t="s">
        <v>86</v>
      </c>
      <c r="AY584" s="18" t="s">
        <v>168</v>
      </c>
      <c r="BE584" s="231">
        <f>IF(N584="základní",J584,0)</f>
        <v>0</v>
      </c>
      <c r="BF584" s="231">
        <f>IF(N584="snížená",J584,0)</f>
        <v>0</v>
      </c>
      <c r="BG584" s="231">
        <f>IF(N584="zákl. přenesená",J584,0)</f>
        <v>0</v>
      </c>
      <c r="BH584" s="231">
        <f>IF(N584="sníž. přenesená",J584,0)</f>
        <v>0</v>
      </c>
      <c r="BI584" s="231">
        <f>IF(N584="nulová",J584,0)</f>
        <v>0</v>
      </c>
      <c r="BJ584" s="18" t="s">
        <v>84</v>
      </c>
      <c r="BK584" s="231">
        <f>ROUND(I584*H584,2)</f>
        <v>0</v>
      </c>
      <c r="BL584" s="18" t="s">
        <v>176</v>
      </c>
      <c r="BM584" s="230" t="s">
        <v>3517</v>
      </c>
    </row>
    <row r="585" s="2" customFormat="1">
      <c r="A585" s="39"/>
      <c r="B585" s="40"/>
      <c r="C585" s="41"/>
      <c r="D585" s="232" t="s">
        <v>178</v>
      </c>
      <c r="E585" s="41"/>
      <c r="F585" s="233" t="s">
        <v>3103</v>
      </c>
      <c r="G585" s="41"/>
      <c r="H585" s="41"/>
      <c r="I585" s="234"/>
      <c r="J585" s="41"/>
      <c r="K585" s="41"/>
      <c r="L585" s="45"/>
      <c r="M585" s="235"/>
      <c r="N585" s="236"/>
      <c r="O585" s="92"/>
      <c r="P585" s="92"/>
      <c r="Q585" s="92"/>
      <c r="R585" s="92"/>
      <c r="S585" s="92"/>
      <c r="T585" s="93"/>
      <c r="U585" s="39"/>
      <c r="V585" s="39"/>
      <c r="W585" s="39"/>
      <c r="X585" s="39"/>
      <c r="Y585" s="39"/>
      <c r="Z585" s="39"/>
      <c r="AA585" s="39"/>
      <c r="AB585" s="39"/>
      <c r="AC585" s="39"/>
      <c r="AD585" s="39"/>
      <c r="AE585" s="39"/>
      <c r="AT585" s="18" t="s">
        <v>178</v>
      </c>
      <c r="AU585" s="18" t="s">
        <v>86</v>
      </c>
    </row>
    <row r="586" s="12" customFormat="1" ht="22.8" customHeight="1">
      <c r="A586" s="12"/>
      <c r="B586" s="203"/>
      <c r="C586" s="204"/>
      <c r="D586" s="205" t="s">
        <v>75</v>
      </c>
      <c r="E586" s="217" t="s">
        <v>3518</v>
      </c>
      <c r="F586" s="217" t="s">
        <v>3519</v>
      </c>
      <c r="G586" s="204"/>
      <c r="H586" s="204"/>
      <c r="I586" s="207"/>
      <c r="J586" s="218">
        <f>BK586</f>
        <v>0</v>
      </c>
      <c r="K586" s="204"/>
      <c r="L586" s="209"/>
      <c r="M586" s="210"/>
      <c r="N586" s="211"/>
      <c r="O586" s="211"/>
      <c r="P586" s="212">
        <f>SUM(P587:P628)</f>
        <v>0</v>
      </c>
      <c r="Q586" s="211"/>
      <c r="R586" s="212">
        <f>SUM(R587:R628)</f>
        <v>0</v>
      </c>
      <c r="S586" s="211"/>
      <c r="T586" s="213">
        <f>SUM(T587:T628)</f>
        <v>0</v>
      </c>
      <c r="U586" s="12"/>
      <c r="V586" s="12"/>
      <c r="W586" s="12"/>
      <c r="X586" s="12"/>
      <c r="Y586" s="12"/>
      <c r="Z586" s="12"/>
      <c r="AA586" s="12"/>
      <c r="AB586" s="12"/>
      <c r="AC586" s="12"/>
      <c r="AD586" s="12"/>
      <c r="AE586" s="12"/>
      <c r="AR586" s="214" t="s">
        <v>84</v>
      </c>
      <c r="AT586" s="215" t="s">
        <v>75</v>
      </c>
      <c r="AU586" s="215" t="s">
        <v>84</v>
      </c>
      <c r="AY586" s="214" t="s">
        <v>168</v>
      </c>
      <c r="BK586" s="216">
        <f>SUM(BK587:BK628)</f>
        <v>0</v>
      </c>
    </row>
    <row r="587" s="2" customFormat="1" ht="66.75" customHeight="1">
      <c r="A587" s="39"/>
      <c r="B587" s="40"/>
      <c r="C587" s="219" t="s">
        <v>1367</v>
      </c>
      <c r="D587" s="219" t="s">
        <v>171</v>
      </c>
      <c r="E587" s="220" t="s">
        <v>3470</v>
      </c>
      <c r="F587" s="221" t="s">
        <v>3083</v>
      </c>
      <c r="G587" s="222" t="s">
        <v>2411</v>
      </c>
      <c r="H587" s="223">
        <v>1</v>
      </c>
      <c r="I587" s="224"/>
      <c r="J587" s="225">
        <f>ROUND(I587*H587,2)</f>
        <v>0</v>
      </c>
      <c r="K587" s="221" t="s">
        <v>1</v>
      </c>
      <c r="L587" s="45"/>
      <c r="M587" s="226" t="s">
        <v>1</v>
      </c>
      <c r="N587" s="227" t="s">
        <v>41</v>
      </c>
      <c r="O587" s="92"/>
      <c r="P587" s="228">
        <f>O587*H587</f>
        <v>0</v>
      </c>
      <c r="Q587" s="228">
        <v>0</v>
      </c>
      <c r="R587" s="228">
        <f>Q587*H587</f>
        <v>0</v>
      </c>
      <c r="S587" s="228">
        <v>0</v>
      </c>
      <c r="T587" s="229">
        <f>S587*H587</f>
        <v>0</v>
      </c>
      <c r="U587" s="39"/>
      <c r="V587" s="39"/>
      <c r="W587" s="39"/>
      <c r="X587" s="39"/>
      <c r="Y587" s="39"/>
      <c r="Z587" s="39"/>
      <c r="AA587" s="39"/>
      <c r="AB587" s="39"/>
      <c r="AC587" s="39"/>
      <c r="AD587" s="39"/>
      <c r="AE587" s="39"/>
      <c r="AR587" s="230" t="s">
        <v>176</v>
      </c>
      <c r="AT587" s="230" t="s">
        <v>171</v>
      </c>
      <c r="AU587" s="230" t="s">
        <v>86</v>
      </c>
      <c r="AY587" s="18" t="s">
        <v>168</v>
      </c>
      <c r="BE587" s="231">
        <f>IF(N587="základní",J587,0)</f>
        <v>0</v>
      </c>
      <c r="BF587" s="231">
        <f>IF(N587="snížená",J587,0)</f>
        <v>0</v>
      </c>
      <c r="BG587" s="231">
        <f>IF(N587="zákl. přenesená",J587,0)</f>
        <v>0</v>
      </c>
      <c r="BH587" s="231">
        <f>IF(N587="sníž. přenesená",J587,0)</f>
        <v>0</v>
      </c>
      <c r="BI587" s="231">
        <f>IF(N587="nulová",J587,0)</f>
        <v>0</v>
      </c>
      <c r="BJ587" s="18" t="s">
        <v>84</v>
      </c>
      <c r="BK587" s="231">
        <f>ROUND(I587*H587,2)</f>
        <v>0</v>
      </c>
      <c r="BL587" s="18" t="s">
        <v>176</v>
      </c>
      <c r="BM587" s="230" t="s">
        <v>3520</v>
      </c>
    </row>
    <row r="588" s="2" customFormat="1">
      <c r="A588" s="39"/>
      <c r="B588" s="40"/>
      <c r="C588" s="41"/>
      <c r="D588" s="232" t="s">
        <v>178</v>
      </c>
      <c r="E588" s="41"/>
      <c r="F588" s="233" t="s">
        <v>3083</v>
      </c>
      <c r="G588" s="41"/>
      <c r="H588" s="41"/>
      <c r="I588" s="234"/>
      <c r="J588" s="41"/>
      <c r="K588" s="41"/>
      <c r="L588" s="45"/>
      <c r="M588" s="235"/>
      <c r="N588" s="236"/>
      <c r="O588" s="92"/>
      <c r="P588" s="92"/>
      <c r="Q588" s="92"/>
      <c r="R588" s="92"/>
      <c r="S588" s="92"/>
      <c r="T588" s="93"/>
      <c r="U588" s="39"/>
      <c r="V588" s="39"/>
      <c r="W588" s="39"/>
      <c r="X588" s="39"/>
      <c r="Y588" s="39"/>
      <c r="Z588" s="39"/>
      <c r="AA588" s="39"/>
      <c r="AB588" s="39"/>
      <c r="AC588" s="39"/>
      <c r="AD588" s="39"/>
      <c r="AE588" s="39"/>
      <c r="AT588" s="18" t="s">
        <v>178</v>
      </c>
      <c r="AU588" s="18" t="s">
        <v>86</v>
      </c>
    </row>
    <row r="589" s="2" customFormat="1" ht="16.5" customHeight="1">
      <c r="A589" s="39"/>
      <c r="B589" s="40"/>
      <c r="C589" s="219" t="s">
        <v>1378</v>
      </c>
      <c r="D589" s="219" t="s">
        <v>171</v>
      </c>
      <c r="E589" s="220" t="s">
        <v>3521</v>
      </c>
      <c r="F589" s="221" t="s">
        <v>3125</v>
      </c>
      <c r="G589" s="222" t="s">
        <v>2411</v>
      </c>
      <c r="H589" s="223">
        <v>1</v>
      </c>
      <c r="I589" s="224"/>
      <c r="J589" s="225">
        <f>ROUND(I589*H589,2)</f>
        <v>0</v>
      </c>
      <c r="K589" s="221" t="s">
        <v>1</v>
      </c>
      <c r="L589" s="45"/>
      <c r="M589" s="226" t="s">
        <v>1</v>
      </c>
      <c r="N589" s="227" t="s">
        <v>41</v>
      </c>
      <c r="O589" s="92"/>
      <c r="P589" s="228">
        <f>O589*H589</f>
        <v>0</v>
      </c>
      <c r="Q589" s="228">
        <v>0</v>
      </c>
      <c r="R589" s="228">
        <f>Q589*H589</f>
        <v>0</v>
      </c>
      <c r="S589" s="228">
        <v>0</v>
      </c>
      <c r="T589" s="229">
        <f>S589*H589</f>
        <v>0</v>
      </c>
      <c r="U589" s="39"/>
      <c r="V589" s="39"/>
      <c r="W589" s="39"/>
      <c r="X589" s="39"/>
      <c r="Y589" s="39"/>
      <c r="Z589" s="39"/>
      <c r="AA589" s="39"/>
      <c r="AB589" s="39"/>
      <c r="AC589" s="39"/>
      <c r="AD589" s="39"/>
      <c r="AE589" s="39"/>
      <c r="AR589" s="230" t="s">
        <v>176</v>
      </c>
      <c r="AT589" s="230" t="s">
        <v>171</v>
      </c>
      <c r="AU589" s="230" t="s">
        <v>86</v>
      </c>
      <c r="AY589" s="18" t="s">
        <v>168</v>
      </c>
      <c r="BE589" s="231">
        <f>IF(N589="základní",J589,0)</f>
        <v>0</v>
      </c>
      <c r="BF589" s="231">
        <f>IF(N589="snížená",J589,0)</f>
        <v>0</v>
      </c>
      <c r="BG589" s="231">
        <f>IF(N589="zákl. přenesená",J589,0)</f>
        <v>0</v>
      </c>
      <c r="BH589" s="231">
        <f>IF(N589="sníž. přenesená",J589,0)</f>
        <v>0</v>
      </c>
      <c r="BI589" s="231">
        <f>IF(N589="nulová",J589,0)</f>
        <v>0</v>
      </c>
      <c r="BJ589" s="18" t="s">
        <v>84</v>
      </c>
      <c r="BK589" s="231">
        <f>ROUND(I589*H589,2)</f>
        <v>0</v>
      </c>
      <c r="BL589" s="18" t="s">
        <v>176</v>
      </c>
      <c r="BM589" s="230" t="s">
        <v>3522</v>
      </c>
    </row>
    <row r="590" s="2" customFormat="1">
      <c r="A590" s="39"/>
      <c r="B590" s="40"/>
      <c r="C590" s="41"/>
      <c r="D590" s="232" t="s">
        <v>178</v>
      </c>
      <c r="E590" s="41"/>
      <c r="F590" s="233" t="s">
        <v>3125</v>
      </c>
      <c r="G590" s="41"/>
      <c r="H590" s="41"/>
      <c r="I590" s="234"/>
      <c r="J590" s="41"/>
      <c r="K590" s="41"/>
      <c r="L590" s="45"/>
      <c r="M590" s="235"/>
      <c r="N590" s="236"/>
      <c r="O590" s="92"/>
      <c r="P590" s="92"/>
      <c r="Q590" s="92"/>
      <c r="R590" s="92"/>
      <c r="S590" s="92"/>
      <c r="T590" s="93"/>
      <c r="U590" s="39"/>
      <c r="V590" s="39"/>
      <c r="W590" s="39"/>
      <c r="X590" s="39"/>
      <c r="Y590" s="39"/>
      <c r="Z590" s="39"/>
      <c r="AA590" s="39"/>
      <c r="AB590" s="39"/>
      <c r="AC590" s="39"/>
      <c r="AD590" s="39"/>
      <c r="AE590" s="39"/>
      <c r="AT590" s="18" t="s">
        <v>178</v>
      </c>
      <c r="AU590" s="18" t="s">
        <v>86</v>
      </c>
    </row>
    <row r="591" s="2" customFormat="1" ht="16.5" customHeight="1">
      <c r="A591" s="39"/>
      <c r="B591" s="40"/>
      <c r="C591" s="219" t="s">
        <v>1387</v>
      </c>
      <c r="D591" s="219" t="s">
        <v>171</v>
      </c>
      <c r="E591" s="220" t="s">
        <v>3523</v>
      </c>
      <c r="F591" s="221" t="s">
        <v>3127</v>
      </c>
      <c r="G591" s="222" t="s">
        <v>2411</v>
      </c>
      <c r="H591" s="223">
        <v>1</v>
      </c>
      <c r="I591" s="224"/>
      <c r="J591" s="225">
        <f>ROUND(I591*H591,2)</f>
        <v>0</v>
      </c>
      <c r="K591" s="221" t="s">
        <v>1</v>
      </c>
      <c r="L591" s="45"/>
      <c r="M591" s="226" t="s">
        <v>1</v>
      </c>
      <c r="N591" s="227" t="s">
        <v>41</v>
      </c>
      <c r="O591" s="92"/>
      <c r="P591" s="228">
        <f>O591*H591</f>
        <v>0</v>
      </c>
      <c r="Q591" s="228">
        <v>0</v>
      </c>
      <c r="R591" s="228">
        <f>Q591*H591</f>
        <v>0</v>
      </c>
      <c r="S591" s="228">
        <v>0</v>
      </c>
      <c r="T591" s="229">
        <f>S591*H591</f>
        <v>0</v>
      </c>
      <c r="U591" s="39"/>
      <c r="V591" s="39"/>
      <c r="W591" s="39"/>
      <c r="X591" s="39"/>
      <c r="Y591" s="39"/>
      <c r="Z591" s="39"/>
      <c r="AA591" s="39"/>
      <c r="AB591" s="39"/>
      <c r="AC591" s="39"/>
      <c r="AD591" s="39"/>
      <c r="AE591" s="39"/>
      <c r="AR591" s="230" t="s">
        <v>176</v>
      </c>
      <c r="AT591" s="230" t="s">
        <v>171</v>
      </c>
      <c r="AU591" s="230" t="s">
        <v>86</v>
      </c>
      <c r="AY591" s="18" t="s">
        <v>168</v>
      </c>
      <c r="BE591" s="231">
        <f>IF(N591="základní",J591,0)</f>
        <v>0</v>
      </c>
      <c r="BF591" s="231">
        <f>IF(N591="snížená",J591,0)</f>
        <v>0</v>
      </c>
      <c r="BG591" s="231">
        <f>IF(N591="zákl. přenesená",J591,0)</f>
        <v>0</v>
      </c>
      <c r="BH591" s="231">
        <f>IF(N591="sníž. přenesená",J591,0)</f>
        <v>0</v>
      </c>
      <c r="BI591" s="231">
        <f>IF(N591="nulová",J591,0)</f>
        <v>0</v>
      </c>
      <c r="BJ591" s="18" t="s">
        <v>84</v>
      </c>
      <c r="BK591" s="231">
        <f>ROUND(I591*H591,2)</f>
        <v>0</v>
      </c>
      <c r="BL591" s="18" t="s">
        <v>176</v>
      </c>
      <c r="BM591" s="230" t="s">
        <v>3524</v>
      </c>
    </row>
    <row r="592" s="2" customFormat="1">
      <c r="A592" s="39"/>
      <c r="B592" s="40"/>
      <c r="C592" s="41"/>
      <c r="D592" s="232" t="s">
        <v>178</v>
      </c>
      <c r="E592" s="41"/>
      <c r="F592" s="233" t="s">
        <v>3127</v>
      </c>
      <c r="G592" s="41"/>
      <c r="H592" s="41"/>
      <c r="I592" s="234"/>
      <c r="J592" s="41"/>
      <c r="K592" s="41"/>
      <c r="L592" s="45"/>
      <c r="M592" s="235"/>
      <c r="N592" s="236"/>
      <c r="O592" s="92"/>
      <c r="P592" s="92"/>
      <c r="Q592" s="92"/>
      <c r="R592" s="92"/>
      <c r="S592" s="92"/>
      <c r="T592" s="93"/>
      <c r="U592" s="39"/>
      <c r="V592" s="39"/>
      <c r="W592" s="39"/>
      <c r="X592" s="39"/>
      <c r="Y592" s="39"/>
      <c r="Z592" s="39"/>
      <c r="AA592" s="39"/>
      <c r="AB592" s="39"/>
      <c r="AC592" s="39"/>
      <c r="AD592" s="39"/>
      <c r="AE592" s="39"/>
      <c r="AT592" s="18" t="s">
        <v>178</v>
      </c>
      <c r="AU592" s="18" t="s">
        <v>86</v>
      </c>
    </row>
    <row r="593" s="2" customFormat="1" ht="16.5" customHeight="1">
      <c r="A593" s="39"/>
      <c r="B593" s="40"/>
      <c r="C593" s="219" t="s">
        <v>906</v>
      </c>
      <c r="D593" s="219" t="s">
        <v>171</v>
      </c>
      <c r="E593" s="220" t="s">
        <v>3525</v>
      </c>
      <c r="F593" s="221" t="s">
        <v>3129</v>
      </c>
      <c r="G593" s="222" t="s">
        <v>2411</v>
      </c>
      <c r="H593" s="223">
        <v>16</v>
      </c>
      <c r="I593" s="224"/>
      <c r="J593" s="225">
        <f>ROUND(I593*H593,2)</f>
        <v>0</v>
      </c>
      <c r="K593" s="221" t="s">
        <v>1</v>
      </c>
      <c r="L593" s="45"/>
      <c r="M593" s="226" t="s">
        <v>1</v>
      </c>
      <c r="N593" s="227" t="s">
        <v>41</v>
      </c>
      <c r="O593" s="92"/>
      <c r="P593" s="228">
        <f>O593*H593</f>
        <v>0</v>
      </c>
      <c r="Q593" s="228">
        <v>0</v>
      </c>
      <c r="R593" s="228">
        <f>Q593*H593</f>
        <v>0</v>
      </c>
      <c r="S593" s="228">
        <v>0</v>
      </c>
      <c r="T593" s="229">
        <f>S593*H593</f>
        <v>0</v>
      </c>
      <c r="U593" s="39"/>
      <c r="V593" s="39"/>
      <c r="W593" s="39"/>
      <c r="X593" s="39"/>
      <c r="Y593" s="39"/>
      <c r="Z593" s="39"/>
      <c r="AA593" s="39"/>
      <c r="AB593" s="39"/>
      <c r="AC593" s="39"/>
      <c r="AD593" s="39"/>
      <c r="AE593" s="39"/>
      <c r="AR593" s="230" t="s">
        <v>176</v>
      </c>
      <c r="AT593" s="230" t="s">
        <v>171</v>
      </c>
      <c r="AU593" s="230" t="s">
        <v>86</v>
      </c>
      <c r="AY593" s="18" t="s">
        <v>168</v>
      </c>
      <c r="BE593" s="231">
        <f>IF(N593="základní",J593,0)</f>
        <v>0</v>
      </c>
      <c r="BF593" s="231">
        <f>IF(N593="snížená",J593,0)</f>
        <v>0</v>
      </c>
      <c r="BG593" s="231">
        <f>IF(N593="zákl. přenesená",J593,0)</f>
        <v>0</v>
      </c>
      <c r="BH593" s="231">
        <f>IF(N593="sníž. přenesená",J593,0)</f>
        <v>0</v>
      </c>
      <c r="BI593" s="231">
        <f>IF(N593="nulová",J593,0)</f>
        <v>0</v>
      </c>
      <c r="BJ593" s="18" t="s">
        <v>84</v>
      </c>
      <c r="BK593" s="231">
        <f>ROUND(I593*H593,2)</f>
        <v>0</v>
      </c>
      <c r="BL593" s="18" t="s">
        <v>176</v>
      </c>
      <c r="BM593" s="230" t="s">
        <v>3526</v>
      </c>
    </row>
    <row r="594" s="2" customFormat="1">
      <c r="A594" s="39"/>
      <c r="B594" s="40"/>
      <c r="C594" s="41"/>
      <c r="D594" s="232" t="s">
        <v>178</v>
      </c>
      <c r="E594" s="41"/>
      <c r="F594" s="233" t="s">
        <v>3129</v>
      </c>
      <c r="G594" s="41"/>
      <c r="H594" s="41"/>
      <c r="I594" s="234"/>
      <c r="J594" s="41"/>
      <c r="K594" s="41"/>
      <c r="L594" s="45"/>
      <c r="M594" s="235"/>
      <c r="N594" s="236"/>
      <c r="O594" s="92"/>
      <c r="P594" s="92"/>
      <c r="Q594" s="92"/>
      <c r="R594" s="92"/>
      <c r="S594" s="92"/>
      <c r="T594" s="93"/>
      <c r="U594" s="39"/>
      <c r="V594" s="39"/>
      <c r="W594" s="39"/>
      <c r="X594" s="39"/>
      <c r="Y594" s="39"/>
      <c r="Z594" s="39"/>
      <c r="AA594" s="39"/>
      <c r="AB594" s="39"/>
      <c r="AC594" s="39"/>
      <c r="AD594" s="39"/>
      <c r="AE594" s="39"/>
      <c r="AT594" s="18" t="s">
        <v>178</v>
      </c>
      <c r="AU594" s="18" t="s">
        <v>86</v>
      </c>
    </row>
    <row r="595" s="2" customFormat="1" ht="16.5" customHeight="1">
      <c r="A595" s="39"/>
      <c r="B595" s="40"/>
      <c r="C595" s="219" t="s">
        <v>787</v>
      </c>
      <c r="D595" s="219" t="s">
        <v>171</v>
      </c>
      <c r="E595" s="220" t="s">
        <v>3527</v>
      </c>
      <c r="F595" s="221" t="s">
        <v>3131</v>
      </c>
      <c r="G595" s="222" t="s">
        <v>2411</v>
      </c>
      <c r="H595" s="223">
        <v>7</v>
      </c>
      <c r="I595" s="224"/>
      <c r="J595" s="225">
        <f>ROUND(I595*H595,2)</f>
        <v>0</v>
      </c>
      <c r="K595" s="221" t="s">
        <v>1</v>
      </c>
      <c r="L595" s="45"/>
      <c r="M595" s="226" t="s">
        <v>1</v>
      </c>
      <c r="N595" s="227" t="s">
        <v>41</v>
      </c>
      <c r="O595" s="92"/>
      <c r="P595" s="228">
        <f>O595*H595</f>
        <v>0</v>
      </c>
      <c r="Q595" s="228">
        <v>0</v>
      </c>
      <c r="R595" s="228">
        <f>Q595*H595</f>
        <v>0</v>
      </c>
      <c r="S595" s="228">
        <v>0</v>
      </c>
      <c r="T595" s="229">
        <f>S595*H595</f>
        <v>0</v>
      </c>
      <c r="U595" s="39"/>
      <c r="V595" s="39"/>
      <c r="W595" s="39"/>
      <c r="X595" s="39"/>
      <c r="Y595" s="39"/>
      <c r="Z595" s="39"/>
      <c r="AA595" s="39"/>
      <c r="AB595" s="39"/>
      <c r="AC595" s="39"/>
      <c r="AD595" s="39"/>
      <c r="AE595" s="39"/>
      <c r="AR595" s="230" t="s">
        <v>176</v>
      </c>
      <c r="AT595" s="230" t="s">
        <v>171</v>
      </c>
      <c r="AU595" s="230" t="s">
        <v>86</v>
      </c>
      <c r="AY595" s="18" t="s">
        <v>168</v>
      </c>
      <c r="BE595" s="231">
        <f>IF(N595="základní",J595,0)</f>
        <v>0</v>
      </c>
      <c r="BF595" s="231">
        <f>IF(N595="snížená",J595,0)</f>
        <v>0</v>
      </c>
      <c r="BG595" s="231">
        <f>IF(N595="zákl. přenesená",J595,0)</f>
        <v>0</v>
      </c>
      <c r="BH595" s="231">
        <f>IF(N595="sníž. přenesená",J595,0)</f>
        <v>0</v>
      </c>
      <c r="BI595" s="231">
        <f>IF(N595="nulová",J595,0)</f>
        <v>0</v>
      </c>
      <c r="BJ595" s="18" t="s">
        <v>84</v>
      </c>
      <c r="BK595" s="231">
        <f>ROUND(I595*H595,2)</f>
        <v>0</v>
      </c>
      <c r="BL595" s="18" t="s">
        <v>176</v>
      </c>
      <c r="BM595" s="230" t="s">
        <v>3528</v>
      </c>
    </row>
    <row r="596" s="2" customFormat="1">
      <c r="A596" s="39"/>
      <c r="B596" s="40"/>
      <c r="C596" s="41"/>
      <c r="D596" s="232" t="s">
        <v>178</v>
      </c>
      <c r="E596" s="41"/>
      <c r="F596" s="233" t="s">
        <v>3131</v>
      </c>
      <c r="G596" s="41"/>
      <c r="H596" s="41"/>
      <c r="I596" s="234"/>
      <c r="J596" s="41"/>
      <c r="K596" s="41"/>
      <c r="L596" s="45"/>
      <c r="M596" s="235"/>
      <c r="N596" s="236"/>
      <c r="O596" s="92"/>
      <c r="P596" s="92"/>
      <c r="Q596" s="92"/>
      <c r="R596" s="92"/>
      <c r="S596" s="92"/>
      <c r="T596" s="93"/>
      <c r="U596" s="39"/>
      <c r="V596" s="39"/>
      <c r="W596" s="39"/>
      <c r="X596" s="39"/>
      <c r="Y596" s="39"/>
      <c r="Z596" s="39"/>
      <c r="AA596" s="39"/>
      <c r="AB596" s="39"/>
      <c r="AC596" s="39"/>
      <c r="AD596" s="39"/>
      <c r="AE596" s="39"/>
      <c r="AT596" s="18" t="s">
        <v>178</v>
      </c>
      <c r="AU596" s="18" t="s">
        <v>86</v>
      </c>
    </row>
    <row r="597" s="2" customFormat="1" ht="24.15" customHeight="1">
      <c r="A597" s="39"/>
      <c r="B597" s="40"/>
      <c r="C597" s="219" t="s">
        <v>791</v>
      </c>
      <c r="D597" s="219" t="s">
        <v>171</v>
      </c>
      <c r="E597" s="220" t="s">
        <v>3529</v>
      </c>
      <c r="F597" s="221" t="s">
        <v>3133</v>
      </c>
      <c r="G597" s="222" t="s">
        <v>2411</v>
      </c>
      <c r="H597" s="223">
        <v>13</v>
      </c>
      <c r="I597" s="224"/>
      <c r="J597" s="225">
        <f>ROUND(I597*H597,2)</f>
        <v>0</v>
      </c>
      <c r="K597" s="221" t="s">
        <v>1</v>
      </c>
      <c r="L597" s="45"/>
      <c r="M597" s="226" t="s">
        <v>1</v>
      </c>
      <c r="N597" s="227" t="s">
        <v>41</v>
      </c>
      <c r="O597" s="92"/>
      <c r="P597" s="228">
        <f>O597*H597</f>
        <v>0</v>
      </c>
      <c r="Q597" s="228">
        <v>0</v>
      </c>
      <c r="R597" s="228">
        <f>Q597*H597</f>
        <v>0</v>
      </c>
      <c r="S597" s="228">
        <v>0</v>
      </c>
      <c r="T597" s="229">
        <f>S597*H597</f>
        <v>0</v>
      </c>
      <c r="U597" s="39"/>
      <c r="V597" s="39"/>
      <c r="W597" s="39"/>
      <c r="X597" s="39"/>
      <c r="Y597" s="39"/>
      <c r="Z597" s="39"/>
      <c r="AA597" s="39"/>
      <c r="AB597" s="39"/>
      <c r="AC597" s="39"/>
      <c r="AD597" s="39"/>
      <c r="AE597" s="39"/>
      <c r="AR597" s="230" t="s">
        <v>176</v>
      </c>
      <c r="AT597" s="230" t="s">
        <v>171</v>
      </c>
      <c r="AU597" s="230" t="s">
        <v>86</v>
      </c>
      <c r="AY597" s="18" t="s">
        <v>168</v>
      </c>
      <c r="BE597" s="231">
        <f>IF(N597="základní",J597,0)</f>
        <v>0</v>
      </c>
      <c r="BF597" s="231">
        <f>IF(N597="snížená",J597,0)</f>
        <v>0</v>
      </c>
      <c r="BG597" s="231">
        <f>IF(N597="zákl. přenesená",J597,0)</f>
        <v>0</v>
      </c>
      <c r="BH597" s="231">
        <f>IF(N597="sníž. přenesená",J597,0)</f>
        <v>0</v>
      </c>
      <c r="BI597" s="231">
        <f>IF(N597="nulová",J597,0)</f>
        <v>0</v>
      </c>
      <c r="BJ597" s="18" t="s">
        <v>84</v>
      </c>
      <c r="BK597" s="231">
        <f>ROUND(I597*H597,2)</f>
        <v>0</v>
      </c>
      <c r="BL597" s="18" t="s">
        <v>176</v>
      </c>
      <c r="BM597" s="230" t="s">
        <v>3530</v>
      </c>
    </row>
    <row r="598" s="2" customFormat="1">
      <c r="A598" s="39"/>
      <c r="B598" s="40"/>
      <c r="C598" s="41"/>
      <c r="D598" s="232" t="s">
        <v>178</v>
      </c>
      <c r="E598" s="41"/>
      <c r="F598" s="233" t="s">
        <v>3133</v>
      </c>
      <c r="G598" s="41"/>
      <c r="H598" s="41"/>
      <c r="I598" s="234"/>
      <c r="J598" s="41"/>
      <c r="K598" s="41"/>
      <c r="L598" s="45"/>
      <c r="M598" s="235"/>
      <c r="N598" s="236"/>
      <c r="O598" s="92"/>
      <c r="P598" s="92"/>
      <c r="Q598" s="92"/>
      <c r="R598" s="92"/>
      <c r="S598" s="92"/>
      <c r="T598" s="93"/>
      <c r="U598" s="39"/>
      <c r="V598" s="39"/>
      <c r="W598" s="39"/>
      <c r="X598" s="39"/>
      <c r="Y598" s="39"/>
      <c r="Z598" s="39"/>
      <c r="AA598" s="39"/>
      <c r="AB598" s="39"/>
      <c r="AC598" s="39"/>
      <c r="AD598" s="39"/>
      <c r="AE598" s="39"/>
      <c r="AT598" s="18" t="s">
        <v>178</v>
      </c>
      <c r="AU598" s="18" t="s">
        <v>86</v>
      </c>
    </row>
    <row r="599" s="2" customFormat="1" ht="16.5" customHeight="1">
      <c r="A599" s="39"/>
      <c r="B599" s="40"/>
      <c r="C599" s="219" t="s">
        <v>795</v>
      </c>
      <c r="D599" s="219" t="s">
        <v>171</v>
      </c>
      <c r="E599" s="220" t="s">
        <v>3531</v>
      </c>
      <c r="F599" s="221" t="s">
        <v>3135</v>
      </c>
      <c r="G599" s="222" t="s">
        <v>2411</v>
      </c>
      <c r="H599" s="223">
        <v>1</v>
      </c>
      <c r="I599" s="224"/>
      <c r="J599" s="225">
        <f>ROUND(I599*H599,2)</f>
        <v>0</v>
      </c>
      <c r="K599" s="221" t="s">
        <v>1</v>
      </c>
      <c r="L599" s="45"/>
      <c r="M599" s="226" t="s">
        <v>1</v>
      </c>
      <c r="N599" s="227" t="s">
        <v>41</v>
      </c>
      <c r="O599" s="92"/>
      <c r="P599" s="228">
        <f>O599*H599</f>
        <v>0</v>
      </c>
      <c r="Q599" s="228">
        <v>0</v>
      </c>
      <c r="R599" s="228">
        <f>Q599*H599</f>
        <v>0</v>
      </c>
      <c r="S599" s="228">
        <v>0</v>
      </c>
      <c r="T599" s="229">
        <f>S599*H599</f>
        <v>0</v>
      </c>
      <c r="U599" s="39"/>
      <c r="V599" s="39"/>
      <c r="W599" s="39"/>
      <c r="X599" s="39"/>
      <c r="Y599" s="39"/>
      <c r="Z599" s="39"/>
      <c r="AA599" s="39"/>
      <c r="AB599" s="39"/>
      <c r="AC599" s="39"/>
      <c r="AD599" s="39"/>
      <c r="AE599" s="39"/>
      <c r="AR599" s="230" t="s">
        <v>176</v>
      </c>
      <c r="AT599" s="230" t="s">
        <v>171</v>
      </c>
      <c r="AU599" s="230" t="s">
        <v>86</v>
      </c>
      <c r="AY599" s="18" t="s">
        <v>168</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176</v>
      </c>
      <c r="BM599" s="230" t="s">
        <v>3532</v>
      </c>
    </row>
    <row r="600" s="2" customFormat="1">
      <c r="A600" s="39"/>
      <c r="B600" s="40"/>
      <c r="C600" s="41"/>
      <c r="D600" s="232" t="s">
        <v>178</v>
      </c>
      <c r="E600" s="41"/>
      <c r="F600" s="233" t="s">
        <v>3135</v>
      </c>
      <c r="G600" s="41"/>
      <c r="H600" s="41"/>
      <c r="I600" s="234"/>
      <c r="J600" s="41"/>
      <c r="K600" s="41"/>
      <c r="L600" s="45"/>
      <c r="M600" s="235"/>
      <c r="N600" s="236"/>
      <c r="O600" s="92"/>
      <c r="P600" s="92"/>
      <c r="Q600" s="92"/>
      <c r="R600" s="92"/>
      <c r="S600" s="92"/>
      <c r="T600" s="93"/>
      <c r="U600" s="39"/>
      <c r="V600" s="39"/>
      <c r="W600" s="39"/>
      <c r="X600" s="39"/>
      <c r="Y600" s="39"/>
      <c r="Z600" s="39"/>
      <c r="AA600" s="39"/>
      <c r="AB600" s="39"/>
      <c r="AC600" s="39"/>
      <c r="AD600" s="39"/>
      <c r="AE600" s="39"/>
      <c r="AT600" s="18" t="s">
        <v>178</v>
      </c>
      <c r="AU600" s="18" t="s">
        <v>86</v>
      </c>
    </row>
    <row r="601" s="2" customFormat="1" ht="16.5" customHeight="1">
      <c r="A601" s="39"/>
      <c r="B601" s="40"/>
      <c r="C601" s="219" t="s">
        <v>1324</v>
      </c>
      <c r="D601" s="219" t="s">
        <v>171</v>
      </c>
      <c r="E601" s="220" t="s">
        <v>3533</v>
      </c>
      <c r="F601" s="221" t="s">
        <v>3137</v>
      </c>
      <c r="G601" s="222" t="s">
        <v>2411</v>
      </c>
      <c r="H601" s="223">
        <v>5</v>
      </c>
      <c r="I601" s="224"/>
      <c r="J601" s="225">
        <f>ROUND(I601*H601,2)</f>
        <v>0</v>
      </c>
      <c r="K601" s="221" t="s">
        <v>1</v>
      </c>
      <c r="L601" s="45"/>
      <c r="M601" s="226" t="s">
        <v>1</v>
      </c>
      <c r="N601" s="227" t="s">
        <v>41</v>
      </c>
      <c r="O601" s="92"/>
      <c r="P601" s="228">
        <f>O601*H601</f>
        <v>0</v>
      </c>
      <c r="Q601" s="228">
        <v>0</v>
      </c>
      <c r="R601" s="228">
        <f>Q601*H601</f>
        <v>0</v>
      </c>
      <c r="S601" s="228">
        <v>0</v>
      </c>
      <c r="T601" s="229">
        <f>S601*H601</f>
        <v>0</v>
      </c>
      <c r="U601" s="39"/>
      <c r="V601" s="39"/>
      <c r="W601" s="39"/>
      <c r="X601" s="39"/>
      <c r="Y601" s="39"/>
      <c r="Z601" s="39"/>
      <c r="AA601" s="39"/>
      <c r="AB601" s="39"/>
      <c r="AC601" s="39"/>
      <c r="AD601" s="39"/>
      <c r="AE601" s="39"/>
      <c r="AR601" s="230" t="s">
        <v>176</v>
      </c>
      <c r="AT601" s="230" t="s">
        <v>171</v>
      </c>
      <c r="AU601" s="230" t="s">
        <v>86</v>
      </c>
      <c r="AY601" s="18" t="s">
        <v>168</v>
      </c>
      <c r="BE601" s="231">
        <f>IF(N601="základní",J601,0)</f>
        <v>0</v>
      </c>
      <c r="BF601" s="231">
        <f>IF(N601="snížená",J601,0)</f>
        <v>0</v>
      </c>
      <c r="BG601" s="231">
        <f>IF(N601="zákl. přenesená",J601,0)</f>
        <v>0</v>
      </c>
      <c r="BH601" s="231">
        <f>IF(N601="sníž. přenesená",J601,0)</f>
        <v>0</v>
      </c>
      <c r="BI601" s="231">
        <f>IF(N601="nulová",J601,0)</f>
        <v>0</v>
      </c>
      <c r="BJ601" s="18" t="s">
        <v>84</v>
      </c>
      <c r="BK601" s="231">
        <f>ROUND(I601*H601,2)</f>
        <v>0</v>
      </c>
      <c r="BL601" s="18" t="s">
        <v>176</v>
      </c>
      <c r="BM601" s="230" t="s">
        <v>3534</v>
      </c>
    </row>
    <row r="602" s="2" customFormat="1">
      <c r="A602" s="39"/>
      <c r="B602" s="40"/>
      <c r="C602" s="41"/>
      <c r="D602" s="232" t="s">
        <v>178</v>
      </c>
      <c r="E602" s="41"/>
      <c r="F602" s="233" t="s">
        <v>3137</v>
      </c>
      <c r="G602" s="41"/>
      <c r="H602" s="41"/>
      <c r="I602" s="234"/>
      <c r="J602" s="41"/>
      <c r="K602" s="41"/>
      <c r="L602" s="45"/>
      <c r="M602" s="235"/>
      <c r="N602" s="236"/>
      <c r="O602" s="92"/>
      <c r="P602" s="92"/>
      <c r="Q602" s="92"/>
      <c r="R602" s="92"/>
      <c r="S602" s="92"/>
      <c r="T602" s="93"/>
      <c r="U602" s="39"/>
      <c r="V602" s="39"/>
      <c r="W602" s="39"/>
      <c r="X602" s="39"/>
      <c r="Y602" s="39"/>
      <c r="Z602" s="39"/>
      <c r="AA602" s="39"/>
      <c r="AB602" s="39"/>
      <c r="AC602" s="39"/>
      <c r="AD602" s="39"/>
      <c r="AE602" s="39"/>
      <c r="AT602" s="18" t="s">
        <v>178</v>
      </c>
      <c r="AU602" s="18" t="s">
        <v>86</v>
      </c>
    </row>
    <row r="603" s="2" customFormat="1" ht="16.5" customHeight="1">
      <c r="A603" s="39"/>
      <c r="B603" s="40"/>
      <c r="C603" s="219" t="s">
        <v>329</v>
      </c>
      <c r="D603" s="219" t="s">
        <v>171</v>
      </c>
      <c r="E603" s="220" t="s">
        <v>3535</v>
      </c>
      <c r="F603" s="221" t="s">
        <v>3116</v>
      </c>
      <c r="G603" s="222" t="s">
        <v>2411</v>
      </c>
      <c r="H603" s="223">
        <v>1</v>
      </c>
      <c r="I603" s="224"/>
      <c r="J603" s="225">
        <f>ROUND(I603*H603,2)</f>
        <v>0</v>
      </c>
      <c r="K603" s="221" t="s">
        <v>1</v>
      </c>
      <c r="L603" s="45"/>
      <c r="M603" s="226" t="s">
        <v>1</v>
      </c>
      <c r="N603" s="227" t="s">
        <v>41</v>
      </c>
      <c r="O603" s="92"/>
      <c r="P603" s="228">
        <f>O603*H603</f>
        <v>0</v>
      </c>
      <c r="Q603" s="228">
        <v>0</v>
      </c>
      <c r="R603" s="228">
        <f>Q603*H603</f>
        <v>0</v>
      </c>
      <c r="S603" s="228">
        <v>0</v>
      </c>
      <c r="T603" s="229">
        <f>S603*H603</f>
        <v>0</v>
      </c>
      <c r="U603" s="39"/>
      <c r="V603" s="39"/>
      <c r="W603" s="39"/>
      <c r="X603" s="39"/>
      <c r="Y603" s="39"/>
      <c r="Z603" s="39"/>
      <c r="AA603" s="39"/>
      <c r="AB603" s="39"/>
      <c r="AC603" s="39"/>
      <c r="AD603" s="39"/>
      <c r="AE603" s="39"/>
      <c r="AR603" s="230" t="s">
        <v>176</v>
      </c>
      <c r="AT603" s="230" t="s">
        <v>171</v>
      </c>
      <c r="AU603" s="230" t="s">
        <v>86</v>
      </c>
      <c r="AY603" s="18" t="s">
        <v>168</v>
      </c>
      <c r="BE603" s="231">
        <f>IF(N603="základní",J603,0)</f>
        <v>0</v>
      </c>
      <c r="BF603" s="231">
        <f>IF(N603="snížená",J603,0)</f>
        <v>0</v>
      </c>
      <c r="BG603" s="231">
        <f>IF(N603="zákl. přenesená",J603,0)</f>
        <v>0</v>
      </c>
      <c r="BH603" s="231">
        <f>IF(N603="sníž. přenesená",J603,0)</f>
        <v>0</v>
      </c>
      <c r="BI603" s="231">
        <f>IF(N603="nulová",J603,0)</f>
        <v>0</v>
      </c>
      <c r="BJ603" s="18" t="s">
        <v>84</v>
      </c>
      <c r="BK603" s="231">
        <f>ROUND(I603*H603,2)</f>
        <v>0</v>
      </c>
      <c r="BL603" s="18" t="s">
        <v>176</v>
      </c>
      <c r="BM603" s="230" t="s">
        <v>3536</v>
      </c>
    </row>
    <row r="604" s="2" customFormat="1">
      <c r="A604" s="39"/>
      <c r="B604" s="40"/>
      <c r="C604" s="41"/>
      <c r="D604" s="232" t="s">
        <v>178</v>
      </c>
      <c r="E604" s="41"/>
      <c r="F604" s="233" t="s">
        <v>3116</v>
      </c>
      <c r="G604" s="41"/>
      <c r="H604" s="41"/>
      <c r="I604" s="234"/>
      <c r="J604" s="41"/>
      <c r="K604" s="41"/>
      <c r="L604" s="45"/>
      <c r="M604" s="235"/>
      <c r="N604" s="236"/>
      <c r="O604" s="92"/>
      <c r="P604" s="92"/>
      <c r="Q604" s="92"/>
      <c r="R604" s="92"/>
      <c r="S604" s="92"/>
      <c r="T604" s="93"/>
      <c r="U604" s="39"/>
      <c r="V604" s="39"/>
      <c r="W604" s="39"/>
      <c r="X604" s="39"/>
      <c r="Y604" s="39"/>
      <c r="Z604" s="39"/>
      <c r="AA604" s="39"/>
      <c r="AB604" s="39"/>
      <c r="AC604" s="39"/>
      <c r="AD604" s="39"/>
      <c r="AE604" s="39"/>
      <c r="AT604" s="18" t="s">
        <v>178</v>
      </c>
      <c r="AU604" s="18" t="s">
        <v>86</v>
      </c>
    </row>
    <row r="605" s="2" customFormat="1" ht="16.5" customHeight="1">
      <c r="A605" s="39"/>
      <c r="B605" s="40"/>
      <c r="C605" s="219" t="s">
        <v>334</v>
      </c>
      <c r="D605" s="219" t="s">
        <v>171</v>
      </c>
      <c r="E605" s="220" t="s">
        <v>3537</v>
      </c>
      <c r="F605" s="221" t="s">
        <v>3139</v>
      </c>
      <c r="G605" s="222" t="s">
        <v>2411</v>
      </c>
      <c r="H605" s="223">
        <v>1</v>
      </c>
      <c r="I605" s="224"/>
      <c r="J605" s="225">
        <f>ROUND(I605*H605,2)</f>
        <v>0</v>
      </c>
      <c r="K605" s="221" t="s">
        <v>1</v>
      </c>
      <c r="L605" s="45"/>
      <c r="M605" s="226" t="s">
        <v>1</v>
      </c>
      <c r="N605" s="227" t="s">
        <v>41</v>
      </c>
      <c r="O605" s="92"/>
      <c r="P605" s="228">
        <f>O605*H605</f>
        <v>0</v>
      </c>
      <c r="Q605" s="228">
        <v>0</v>
      </c>
      <c r="R605" s="228">
        <f>Q605*H605</f>
        <v>0</v>
      </c>
      <c r="S605" s="228">
        <v>0</v>
      </c>
      <c r="T605" s="229">
        <f>S605*H605</f>
        <v>0</v>
      </c>
      <c r="U605" s="39"/>
      <c r="V605" s="39"/>
      <c r="W605" s="39"/>
      <c r="X605" s="39"/>
      <c r="Y605" s="39"/>
      <c r="Z605" s="39"/>
      <c r="AA605" s="39"/>
      <c r="AB605" s="39"/>
      <c r="AC605" s="39"/>
      <c r="AD605" s="39"/>
      <c r="AE605" s="39"/>
      <c r="AR605" s="230" t="s">
        <v>176</v>
      </c>
      <c r="AT605" s="230" t="s">
        <v>171</v>
      </c>
      <c r="AU605" s="230" t="s">
        <v>86</v>
      </c>
      <c r="AY605" s="18" t="s">
        <v>168</v>
      </c>
      <c r="BE605" s="231">
        <f>IF(N605="základní",J605,0)</f>
        <v>0</v>
      </c>
      <c r="BF605" s="231">
        <f>IF(N605="snížená",J605,0)</f>
        <v>0</v>
      </c>
      <c r="BG605" s="231">
        <f>IF(N605="zákl. přenesená",J605,0)</f>
        <v>0</v>
      </c>
      <c r="BH605" s="231">
        <f>IF(N605="sníž. přenesená",J605,0)</f>
        <v>0</v>
      </c>
      <c r="BI605" s="231">
        <f>IF(N605="nulová",J605,0)</f>
        <v>0</v>
      </c>
      <c r="BJ605" s="18" t="s">
        <v>84</v>
      </c>
      <c r="BK605" s="231">
        <f>ROUND(I605*H605,2)</f>
        <v>0</v>
      </c>
      <c r="BL605" s="18" t="s">
        <v>176</v>
      </c>
      <c r="BM605" s="230" t="s">
        <v>3538</v>
      </c>
    </row>
    <row r="606" s="2" customFormat="1">
      <c r="A606" s="39"/>
      <c r="B606" s="40"/>
      <c r="C606" s="41"/>
      <c r="D606" s="232" t="s">
        <v>178</v>
      </c>
      <c r="E606" s="41"/>
      <c r="F606" s="233" t="s">
        <v>3139</v>
      </c>
      <c r="G606" s="41"/>
      <c r="H606" s="41"/>
      <c r="I606" s="234"/>
      <c r="J606" s="41"/>
      <c r="K606" s="41"/>
      <c r="L606" s="45"/>
      <c r="M606" s="235"/>
      <c r="N606" s="236"/>
      <c r="O606" s="92"/>
      <c r="P606" s="92"/>
      <c r="Q606" s="92"/>
      <c r="R606" s="92"/>
      <c r="S606" s="92"/>
      <c r="T606" s="93"/>
      <c r="U606" s="39"/>
      <c r="V606" s="39"/>
      <c r="W606" s="39"/>
      <c r="X606" s="39"/>
      <c r="Y606" s="39"/>
      <c r="Z606" s="39"/>
      <c r="AA606" s="39"/>
      <c r="AB606" s="39"/>
      <c r="AC606" s="39"/>
      <c r="AD606" s="39"/>
      <c r="AE606" s="39"/>
      <c r="AT606" s="18" t="s">
        <v>178</v>
      </c>
      <c r="AU606" s="18" t="s">
        <v>86</v>
      </c>
    </row>
    <row r="607" s="2" customFormat="1" ht="16.5" customHeight="1">
      <c r="A607" s="39"/>
      <c r="B607" s="40"/>
      <c r="C607" s="219" t="s">
        <v>404</v>
      </c>
      <c r="D607" s="219" t="s">
        <v>171</v>
      </c>
      <c r="E607" s="220" t="s">
        <v>3539</v>
      </c>
      <c r="F607" s="221" t="s">
        <v>3112</v>
      </c>
      <c r="G607" s="222" t="s">
        <v>2411</v>
      </c>
      <c r="H607" s="223">
        <v>1</v>
      </c>
      <c r="I607" s="224"/>
      <c r="J607" s="225">
        <f>ROUND(I607*H607,2)</f>
        <v>0</v>
      </c>
      <c r="K607" s="221" t="s">
        <v>1</v>
      </c>
      <c r="L607" s="45"/>
      <c r="M607" s="226" t="s">
        <v>1</v>
      </c>
      <c r="N607" s="227" t="s">
        <v>41</v>
      </c>
      <c r="O607" s="92"/>
      <c r="P607" s="228">
        <f>O607*H607</f>
        <v>0</v>
      </c>
      <c r="Q607" s="228">
        <v>0</v>
      </c>
      <c r="R607" s="228">
        <f>Q607*H607</f>
        <v>0</v>
      </c>
      <c r="S607" s="228">
        <v>0</v>
      </c>
      <c r="T607" s="229">
        <f>S607*H607</f>
        <v>0</v>
      </c>
      <c r="U607" s="39"/>
      <c r="V607" s="39"/>
      <c r="W607" s="39"/>
      <c r="X607" s="39"/>
      <c r="Y607" s="39"/>
      <c r="Z607" s="39"/>
      <c r="AA607" s="39"/>
      <c r="AB607" s="39"/>
      <c r="AC607" s="39"/>
      <c r="AD607" s="39"/>
      <c r="AE607" s="39"/>
      <c r="AR607" s="230" t="s">
        <v>176</v>
      </c>
      <c r="AT607" s="230" t="s">
        <v>171</v>
      </c>
      <c r="AU607" s="230" t="s">
        <v>86</v>
      </c>
      <c r="AY607" s="18" t="s">
        <v>168</v>
      </c>
      <c r="BE607" s="231">
        <f>IF(N607="základní",J607,0)</f>
        <v>0</v>
      </c>
      <c r="BF607" s="231">
        <f>IF(N607="snížená",J607,0)</f>
        <v>0</v>
      </c>
      <c r="BG607" s="231">
        <f>IF(N607="zákl. přenesená",J607,0)</f>
        <v>0</v>
      </c>
      <c r="BH607" s="231">
        <f>IF(N607="sníž. přenesená",J607,0)</f>
        <v>0</v>
      </c>
      <c r="BI607" s="231">
        <f>IF(N607="nulová",J607,0)</f>
        <v>0</v>
      </c>
      <c r="BJ607" s="18" t="s">
        <v>84</v>
      </c>
      <c r="BK607" s="231">
        <f>ROUND(I607*H607,2)</f>
        <v>0</v>
      </c>
      <c r="BL607" s="18" t="s">
        <v>176</v>
      </c>
      <c r="BM607" s="230" t="s">
        <v>3540</v>
      </c>
    </row>
    <row r="608" s="2" customFormat="1">
      <c r="A608" s="39"/>
      <c r="B608" s="40"/>
      <c r="C608" s="41"/>
      <c r="D608" s="232" t="s">
        <v>178</v>
      </c>
      <c r="E608" s="41"/>
      <c r="F608" s="233" t="s">
        <v>3112</v>
      </c>
      <c r="G608" s="41"/>
      <c r="H608" s="41"/>
      <c r="I608" s="234"/>
      <c r="J608" s="41"/>
      <c r="K608" s="41"/>
      <c r="L608" s="45"/>
      <c r="M608" s="235"/>
      <c r="N608" s="236"/>
      <c r="O608" s="92"/>
      <c r="P608" s="92"/>
      <c r="Q608" s="92"/>
      <c r="R608" s="92"/>
      <c r="S608" s="92"/>
      <c r="T608" s="93"/>
      <c r="U608" s="39"/>
      <c r="V608" s="39"/>
      <c r="W608" s="39"/>
      <c r="X608" s="39"/>
      <c r="Y608" s="39"/>
      <c r="Z608" s="39"/>
      <c r="AA608" s="39"/>
      <c r="AB608" s="39"/>
      <c r="AC608" s="39"/>
      <c r="AD608" s="39"/>
      <c r="AE608" s="39"/>
      <c r="AT608" s="18" t="s">
        <v>178</v>
      </c>
      <c r="AU608" s="18" t="s">
        <v>86</v>
      </c>
    </row>
    <row r="609" s="2" customFormat="1" ht="16.5" customHeight="1">
      <c r="A609" s="39"/>
      <c r="B609" s="40"/>
      <c r="C609" s="219" t="s">
        <v>409</v>
      </c>
      <c r="D609" s="219" t="s">
        <v>171</v>
      </c>
      <c r="E609" s="220" t="s">
        <v>3541</v>
      </c>
      <c r="F609" s="221" t="s">
        <v>3141</v>
      </c>
      <c r="G609" s="222" t="s">
        <v>2411</v>
      </c>
      <c r="H609" s="223">
        <v>2</v>
      </c>
      <c r="I609" s="224"/>
      <c r="J609" s="225">
        <f>ROUND(I609*H609,2)</f>
        <v>0</v>
      </c>
      <c r="K609" s="221" t="s">
        <v>1</v>
      </c>
      <c r="L609" s="45"/>
      <c r="M609" s="226" t="s">
        <v>1</v>
      </c>
      <c r="N609" s="227" t="s">
        <v>41</v>
      </c>
      <c r="O609" s="92"/>
      <c r="P609" s="228">
        <f>O609*H609</f>
        <v>0</v>
      </c>
      <c r="Q609" s="228">
        <v>0</v>
      </c>
      <c r="R609" s="228">
        <f>Q609*H609</f>
        <v>0</v>
      </c>
      <c r="S609" s="228">
        <v>0</v>
      </c>
      <c r="T609" s="229">
        <f>S609*H609</f>
        <v>0</v>
      </c>
      <c r="U609" s="39"/>
      <c r="V609" s="39"/>
      <c r="W609" s="39"/>
      <c r="X609" s="39"/>
      <c r="Y609" s="39"/>
      <c r="Z609" s="39"/>
      <c r="AA609" s="39"/>
      <c r="AB609" s="39"/>
      <c r="AC609" s="39"/>
      <c r="AD609" s="39"/>
      <c r="AE609" s="39"/>
      <c r="AR609" s="230" t="s">
        <v>176</v>
      </c>
      <c r="AT609" s="230" t="s">
        <v>171</v>
      </c>
      <c r="AU609" s="230" t="s">
        <v>86</v>
      </c>
      <c r="AY609" s="18" t="s">
        <v>168</v>
      </c>
      <c r="BE609" s="231">
        <f>IF(N609="základní",J609,0)</f>
        <v>0</v>
      </c>
      <c r="BF609" s="231">
        <f>IF(N609="snížená",J609,0)</f>
        <v>0</v>
      </c>
      <c r="BG609" s="231">
        <f>IF(N609="zákl. přenesená",J609,0)</f>
        <v>0</v>
      </c>
      <c r="BH609" s="231">
        <f>IF(N609="sníž. přenesená",J609,0)</f>
        <v>0</v>
      </c>
      <c r="BI609" s="231">
        <f>IF(N609="nulová",J609,0)</f>
        <v>0</v>
      </c>
      <c r="BJ609" s="18" t="s">
        <v>84</v>
      </c>
      <c r="BK609" s="231">
        <f>ROUND(I609*H609,2)</f>
        <v>0</v>
      </c>
      <c r="BL609" s="18" t="s">
        <v>176</v>
      </c>
      <c r="BM609" s="230" t="s">
        <v>3542</v>
      </c>
    </row>
    <row r="610" s="2" customFormat="1">
      <c r="A610" s="39"/>
      <c r="B610" s="40"/>
      <c r="C610" s="41"/>
      <c r="D610" s="232" t="s">
        <v>178</v>
      </c>
      <c r="E610" s="41"/>
      <c r="F610" s="233" t="s">
        <v>3141</v>
      </c>
      <c r="G610" s="41"/>
      <c r="H610" s="41"/>
      <c r="I610" s="234"/>
      <c r="J610" s="41"/>
      <c r="K610" s="41"/>
      <c r="L610" s="45"/>
      <c r="M610" s="235"/>
      <c r="N610" s="236"/>
      <c r="O610" s="92"/>
      <c r="P610" s="92"/>
      <c r="Q610" s="92"/>
      <c r="R610" s="92"/>
      <c r="S610" s="92"/>
      <c r="T610" s="93"/>
      <c r="U610" s="39"/>
      <c r="V610" s="39"/>
      <c r="W610" s="39"/>
      <c r="X610" s="39"/>
      <c r="Y610" s="39"/>
      <c r="Z610" s="39"/>
      <c r="AA610" s="39"/>
      <c r="AB610" s="39"/>
      <c r="AC610" s="39"/>
      <c r="AD610" s="39"/>
      <c r="AE610" s="39"/>
      <c r="AT610" s="18" t="s">
        <v>178</v>
      </c>
      <c r="AU610" s="18" t="s">
        <v>86</v>
      </c>
    </row>
    <row r="611" s="2" customFormat="1" ht="16.5" customHeight="1">
      <c r="A611" s="39"/>
      <c r="B611" s="40"/>
      <c r="C611" s="219" t="s">
        <v>3543</v>
      </c>
      <c r="D611" s="219" t="s">
        <v>171</v>
      </c>
      <c r="E611" s="220" t="s">
        <v>3544</v>
      </c>
      <c r="F611" s="221" t="s">
        <v>3545</v>
      </c>
      <c r="G611" s="222" t="s">
        <v>2411</v>
      </c>
      <c r="H611" s="223">
        <v>2</v>
      </c>
      <c r="I611" s="224"/>
      <c r="J611" s="225">
        <f>ROUND(I611*H611,2)</f>
        <v>0</v>
      </c>
      <c r="K611" s="221" t="s">
        <v>1</v>
      </c>
      <c r="L611" s="45"/>
      <c r="M611" s="226" t="s">
        <v>1</v>
      </c>
      <c r="N611" s="227" t="s">
        <v>41</v>
      </c>
      <c r="O611" s="92"/>
      <c r="P611" s="228">
        <f>O611*H611</f>
        <v>0</v>
      </c>
      <c r="Q611" s="228">
        <v>0</v>
      </c>
      <c r="R611" s="228">
        <f>Q611*H611</f>
        <v>0</v>
      </c>
      <c r="S611" s="228">
        <v>0</v>
      </c>
      <c r="T611" s="229">
        <f>S611*H611</f>
        <v>0</v>
      </c>
      <c r="U611" s="39"/>
      <c r="V611" s="39"/>
      <c r="W611" s="39"/>
      <c r="X611" s="39"/>
      <c r="Y611" s="39"/>
      <c r="Z611" s="39"/>
      <c r="AA611" s="39"/>
      <c r="AB611" s="39"/>
      <c r="AC611" s="39"/>
      <c r="AD611" s="39"/>
      <c r="AE611" s="39"/>
      <c r="AR611" s="230" t="s">
        <v>176</v>
      </c>
      <c r="AT611" s="230" t="s">
        <v>171</v>
      </c>
      <c r="AU611" s="230" t="s">
        <v>86</v>
      </c>
      <c r="AY611" s="18" t="s">
        <v>168</v>
      </c>
      <c r="BE611" s="231">
        <f>IF(N611="základní",J611,0)</f>
        <v>0</v>
      </c>
      <c r="BF611" s="231">
        <f>IF(N611="snížená",J611,0)</f>
        <v>0</v>
      </c>
      <c r="BG611" s="231">
        <f>IF(N611="zákl. přenesená",J611,0)</f>
        <v>0</v>
      </c>
      <c r="BH611" s="231">
        <f>IF(N611="sníž. přenesená",J611,0)</f>
        <v>0</v>
      </c>
      <c r="BI611" s="231">
        <f>IF(N611="nulová",J611,0)</f>
        <v>0</v>
      </c>
      <c r="BJ611" s="18" t="s">
        <v>84</v>
      </c>
      <c r="BK611" s="231">
        <f>ROUND(I611*H611,2)</f>
        <v>0</v>
      </c>
      <c r="BL611" s="18" t="s">
        <v>176</v>
      </c>
      <c r="BM611" s="230" t="s">
        <v>3546</v>
      </c>
    </row>
    <row r="612" s="2" customFormat="1">
      <c r="A612" s="39"/>
      <c r="B612" s="40"/>
      <c r="C612" s="41"/>
      <c r="D612" s="232" t="s">
        <v>178</v>
      </c>
      <c r="E612" s="41"/>
      <c r="F612" s="233" t="s">
        <v>3545</v>
      </c>
      <c r="G612" s="41"/>
      <c r="H612" s="41"/>
      <c r="I612" s="234"/>
      <c r="J612" s="41"/>
      <c r="K612" s="41"/>
      <c r="L612" s="45"/>
      <c r="M612" s="235"/>
      <c r="N612" s="236"/>
      <c r="O612" s="92"/>
      <c r="P612" s="92"/>
      <c r="Q612" s="92"/>
      <c r="R612" s="92"/>
      <c r="S612" s="92"/>
      <c r="T612" s="93"/>
      <c r="U612" s="39"/>
      <c r="V612" s="39"/>
      <c r="W612" s="39"/>
      <c r="X612" s="39"/>
      <c r="Y612" s="39"/>
      <c r="Z612" s="39"/>
      <c r="AA612" s="39"/>
      <c r="AB612" s="39"/>
      <c r="AC612" s="39"/>
      <c r="AD612" s="39"/>
      <c r="AE612" s="39"/>
      <c r="AT612" s="18" t="s">
        <v>178</v>
      </c>
      <c r="AU612" s="18" t="s">
        <v>86</v>
      </c>
    </row>
    <row r="613" s="2" customFormat="1" ht="16.5" customHeight="1">
      <c r="A613" s="39"/>
      <c r="B613" s="40"/>
      <c r="C613" s="219" t="s">
        <v>3235</v>
      </c>
      <c r="D613" s="219" t="s">
        <v>171</v>
      </c>
      <c r="E613" s="220" t="s">
        <v>3547</v>
      </c>
      <c r="F613" s="221" t="s">
        <v>3548</v>
      </c>
      <c r="G613" s="222" t="s">
        <v>2411</v>
      </c>
      <c r="H613" s="223">
        <v>2</v>
      </c>
      <c r="I613" s="224"/>
      <c r="J613" s="225">
        <f>ROUND(I613*H613,2)</f>
        <v>0</v>
      </c>
      <c r="K613" s="221" t="s">
        <v>1</v>
      </c>
      <c r="L613" s="45"/>
      <c r="M613" s="226" t="s">
        <v>1</v>
      </c>
      <c r="N613" s="227" t="s">
        <v>41</v>
      </c>
      <c r="O613" s="92"/>
      <c r="P613" s="228">
        <f>O613*H613</f>
        <v>0</v>
      </c>
      <c r="Q613" s="228">
        <v>0</v>
      </c>
      <c r="R613" s="228">
        <f>Q613*H613</f>
        <v>0</v>
      </c>
      <c r="S613" s="228">
        <v>0</v>
      </c>
      <c r="T613" s="229">
        <f>S613*H613</f>
        <v>0</v>
      </c>
      <c r="U613" s="39"/>
      <c r="V613" s="39"/>
      <c r="W613" s="39"/>
      <c r="X613" s="39"/>
      <c r="Y613" s="39"/>
      <c r="Z613" s="39"/>
      <c r="AA613" s="39"/>
      <c r="AB613" s="39"/>
      <c r="AC613" s="39"/>
      <c r="AD613" s="39"/>
      <c r="AE613" s="39"/>
      <c r="AR613" s="230" t="s">
        <v>176</v>
      </c>
      <c r="AT613" s="230" t="s">
        <v>171</v>
      </c>
      <c r="AU613" s="230" t="s">
        <v>86</v>
      </c>
      <c r="AY613" s="18" t="s">
        <v>168</v>
      </c>
      <c r="BE613" s="231">
        <f>IF(N613="základní",J613,0)</f>
        <v>0</v>
      </c>
      <c r="BF613" s="231">
        <f>IF(N613="snížená",J613,0)</f>
        <v>0</v>
      </c>
      <c r="BG613" s="231">
        <f>IF(N613="zákl. přenesená",J613,0)</f>
        <v>0</v>
      </c>
      <c r="BH613" s="231">
        <f>IF(N613="sníž. přenesená",J613,0)</f>
        <v>0</v>
      </c>
      <c r="BI613" s="231">
        <f>IF(N613="nulová",J613,0)</f>
        <v>0</v>
      </c>
      <c r="BJ613" s="18" t="s">
        <v>84</v>
      </c>
      <c r="BK613" s="231">
        <f>ROUND(I613*H613,2)</f>
        <v>0</v>
      </c>
      <c r="BL613" s="18" t="s">
        <v>176</v>
      </c>
      <c r="BM613" s="230" t="s">
        <v>3549</v>
      </c>
    </row>
    <row r="614" s="2" customFormat="1">
      <c r="A614" s="39"/>
      <c r="B614" s="40"/>
      <c r="C614" s="41"/>
      <c r="D614" s="232" t="s">
        <v>178</v>
      </c>
      <c r="E614" s="41"/>
      <c r="F614" s="233" t="s">
        <v>3548</v>
      </c>
      <c r="G614" s="41"/>
      <c r="H614" s="41"/>
      <c r="I614" s="234"/>
      <c r="J614" s="41"/>
      <c r="K614" s="41"/>
      <c r="L614" s="45"/>
      <c r="M614" s="235"/>
      <c r="N614" s="236"/>
      <c r="O614" s="92"/>
      <c r="P614" s="92"/>
      <c r="Q614" s="92"/>
      <c r="R614" s="92"/>
      <c r="S614" s="92"/>
      <c r="T614" s="93"/>
      <c r="U614" s="39"/>
      <c r="V614" s="39"/>
      <c r="W614" s="39"/>
      <c r="X614" s="39"/>
      <c r="Y614" s="39"/>
      <c r="Z614" s="39"/>
      <c r="AA614" s="39"/>
      <c r="AB614" s="39"/>
      <c r="AC614" s="39"/>
      <c r="AD614" s="39"/>
      <c r="AE614" s="39"/>
      <c r="AT614" s="18" t="s">
        <v>178</v>
      </c>
      <c r="AU614" s="18" t="s">
        <v>86</v>
      </c>
    </row>
    <row r="615" s="2" customFormat="1" ht="16.5" customHeight="1">
      <c r="A615" s="39"/>
      <c r="B615" s="40"/>
      <c r="C615" s="219" t="s">
        <v>3550</v>
      </c>
      <c r="D615" s="219" t="s">
        <v>171</v>
      </c>
      <c r="E615" s="220" t="s">
        <v>3551</v>
      </c>
      <c r="F615" s="221" t="s">
        <v>3145</v>
      </c>
      <c r="G615" s="222" t="s">
        <v>2411</v>
      </c>
      <c r="H615" s="223">
        <v>1</v>
      </c>
      <c r="I615" s="224"/>
      <c r="J615" s="225">
        <f>ROUND(I615*H615,2)</f>
        <v>0</v>
      </c>
      <c r="K615" s="221" t="s">
        <v>1</v>
      </c>
      <c r="L615" s="45"/>
      <c r="M615" s="226" t="s">
        <v>1</v>
      </c>
      <c r="N615" s="227" t="s">
        <v>41</v>
      </c>
      <c r="O615" s="92"/>
      <c r="P615" s="228">
        <f>O615*H615</f>
        <v>0</v>
      </c>
      <c r="Q615" s="228">
        <v>0</v>
      </c>
      <c r="R615" s="228">
        <f>Q615*H615</f>
        <v>0</v>
      </c>
      <c r="S615" s="228">
        <v>0</v>
      </c>
      <c r="T615" s="229">
        <f>S615*H615</f>
        <v>0</v>
      </c>
      <c r="U615" s="39"/>
      <c r="V615" s="39"/>
      <c r="W615" s="39"/>
      <c r="X615" s="39"/>
      <c r="Y615" s="39"/>
      <c r="Z615" s="39"/>
      <c r="AA615" s="39"/>
      <c r="AB615" s="39"/>
      <c r="AC615" s="39"/>
      <c r="AD615" s="39"/>
      <c r="AE615" s="39"/>
      <c r="AR615" s="230" t="s">
        <v>176</v>
      </c>
      <c r="AT615" s="230" t="s">
        <v>171</v>
      </c>
      <c r="AU615" s="230" t="s">
        <v>86</v>
      </c>
      <c r="AY615" s="18" t="s">
        <v>168</v>
      </c>
      <c r="BE615" s="231">
        <f>IF(N615="základní",J615,0)</f>
        <v>0</v>
      </c>
      <c r="BF615" s="231">
        <f>IF(N615="snížená",J615,0)</f>
        <v>0</v>
      </c>
      <c r="BG615" s="231">
        <f>IF(N615="zákl. přenesená",J615,0)</f>
        <v>0</v>
      </c>
      <c r="BH615" s="231">
        <f>IF(N615="sníž. přenesená",J615,0)</f>
        <v>0</v>
      </c>
      <c r="BI615" s="231">
        <f>IF(N615="nulová",J615,0)</f>
        <v>0</v>
      </c>
      <c r="BJ615" s="18" t="s">
        <v>84</v>
      </c>
      <c r="BK615" s="231">
        <f>ROUND(I615*H615,2)</f>
        <v>0</v>
      </c>
      <c r="BL615" s="18" t="s">
        <v>176</v>
      </c>
      <c r="BM615" s="230" t="s">
        <v>3552</v>
      </c>
    </row>
    <row r="616" s="2" customFormat="1">
      <c r="A616" s="39"/>
      <c r="B616" s="40"/>
      <c r="C616" s="41"/>
      <c r="D616" s="232" t="s">
        <v>178</v>
      </c>
      <c r="E616" s="41"/>
      <c r="F616" s="233" t="s">
        <v>3145</v>
      </c>
      <c r="G616" s="41"/>
      <c r="H616" s="41"/>
      <c r="I616" s="234"/>
      <c r="J616" s="41"/>
      <c r="K616" s="41"/>
      <c r="L616" s="45"/>
      <c r="M616" s="235"/>
      <c r="N616" s="236"/>
      <c r="O616" s="92"/>
      <c r="P616" s="92"/>
      <c r="Q616" s="92"/>
      <c r="R616" s="92"/>
      <c r="S616" s="92"/>
      <c r="T616" s="93"/>
      <c r="U616" s="39"/>
      <c r="V616" s="39"/>
      <c r="W616" s="39"/>
      <c r="X616" s="39"/>
      <c r="Y616" s="39"/>
      <c r="Z616" s="39"/>
      <c r="AA616" s="39"/>
      <c r="AB616" s="39"/>
      <c r="AC616" s="39"/>
      <c r="AD616" s="39"/>
      <c r="AE616" s="39"/>
      <c r="AT616" s="18" t="s">
        <v>178</v>
      </c>
      <c r="AU616" s="18" t="s">
        <v>86</v>
      </c>
    </row>
    <row r="617" s="2" customFormat="1" ht="16.5" customHeight="1">
      <c r="A617" s="39"/>
      <c r="B617" s="40"/>
      <c r="C617" s="219" t="s">
        <v>3238</v>
      </c>
      <c r="D617" s="219" t="s">
        <v>171</v>
      </c>
      <c r="E617" s="220" t="s">
        <v>3553</v>
      </c>
      <c r="F617" s="221" t="s">
        <v>3147</v>
      </c>
      <c r="G617" s="222" t="s">
        <v>2411</v>
      </c>
      <c r="H617" s="223">
        <v>1</v>
      </c>
      <c r="I617" s="224"/>
      <c r="J617" s="225">
        <f>ROUND(I617*H617,2)</f>
        <v>0</v>
      </c>
      <c r="K617" s="221" t="s">
        <v>1</v>
      </c>
      <c r="L617" s="45"/>
      <c r="M617" s="226" t="s">
        <v>1</v>
      </c>
      <c r="N617" s="227" t="s">
        <v>41</v>
      </c>
      <c r="O617" s="92"/>
      <c r="P617" s="228">
        <f>O617*H617</f>
        <v>0</v>
      </c>
      <c r="Q617" s="228">
        <v>0</v>
      </c>
      <c r="R617" s="228">
        <f>Q617*H617</f>
        <v>0</v>
      </c>
      <c r="S617" s="228">
        <v>0</v>
      </c>
      <c r="T617" s="229">
        <f>S617*H617</f>
        <v>0</v>
      </c>
      <c r="U617" s="39"/>
      <c r="V617" s="39"/>
      <c r="W617" s="39"/>
      <c r="X617" s="39"/>
      <c r="Y617" s="39"/>
      <c r="Z617" s="39"/>
      <c r="AA617" s="39"/>
      <c r="AB617" s="39"/>
      <c r="AC617" s="39"/>
      <c r="AD617" s="39"/>
      <c r="AE617" s="39"/>
      <c r="AR617" s="230" t="s">
        <v>176</v>
      </c>
      <c r="AT617" s="230" t="s">
        <v>171</v>
      </c>
      <c r="AU617" s="230" t="s">
        <v>86</v>
      </c>
      <c r="AY617" s="18" t="s">
        <v>168</v>
      </c>
      <c r="BE617" s="231">
        <f>IF(N617="základní",J617,0)</f>
        <v>0</v>
      </c>
      <c r="BF617" s="231">
        <f>IF(N617="snížená",J617,0)</f>
        <v>0</v>
      </c>
      <c r="BG617" s="231">
        <f>IF(N617="zákl. přenesená",J617,0)</f>
        <v>0</v>
      </c>
      <c r="BH617" s="231">
        <f>IF(N617="sníž. přenesená",J617,0)</f>
        <v>0</v>
      </c>
      <c r="BI617" s="231">
        <f>IF(N617="nulová",J617,0)</f>
        <v>0</v>
      </c>
      <c r="BJ617" s="18" t="s">
        <v>84</v>
      </c>
      <c r="BK617" s="231">
        <f>ROUND(I617*H617,2)</f>
        <v>0</v>
      </c>
      <c r="BL617" s="18" t="s">
        <v>176</v>
      </c>
      <c r="BM617" s="230" t="s">
        <v>3554</v>
      </c>
    </row>
    <row r="618" s="2" customFormat="1">
      <c r="A618" s="39"/>
      <c r="B618" s="40"/>
      <c r="C618" s="41"/>
      <c r="D618" s="232" t="s">
        <v>178</v>
      </c>
      <c r="E618" s="41"/>
      <c r="F618" s="233" t="s">
        <v>3147</v>
      </c>
      <c r="G618" s="41"/>
      <c r="H618" s="41"/>
      <c r="I618" s="234"/>
      <c r="J618" s="41"/>
      <c r="K618" s="41"/>
      <c r="L618" s="45"/>
      <c r="M618" s="235"/>
      <c r="N618" s="236"/>
      <c r="O618" s="92"/>
      <c r="P618" s="92"/>
      <c r="Q618" s="92"/>
      <c r="R618" s="92"/>
      <c r="S618" s="92"/>
      <c r="T618" s="93"/>
      <c r="U618" s="39"/>
      <c r="V618" s="39"/>
      <c r="W618" s="39"/>
      <c r="X618" s="39"/>
      <c r="Y618" s="39"/>
      <c r="Z618" s="39"/>
      <c r="AA618" s="39"/>
      <c r="AB618" s="39"/>
      <c r="AC618" s="39"/>
      <c r="AD618" s="39"/>
      <c r="AE618" s="39"/>
      <c r="AT618" s="18" t="s">
        <v>178</v>
      </c>
      <c r="AU618" s="18" t="s">
        <v>86</v>
      </c>
    </row>
    <row r="619" s="2" customFormat="1" ht="16.5" customHeight="1">
      <c r="A619" s="39"/>
      <c r="B619" s="40"/>
      <c r="C619" s="219" t="s">
        <v>3555</v>
      </c>
      <c r="D619" s="219" t="s">
        <v>171</v>
      </c>
      <c r="E619" s="220" t="s">
        <v>3556</v>
      </c>
      <c r="F619" s="221" t="s">
        <v>3149</v>
      </c>
      <c r="G619" s="222" t="s">
        <v>2411</v>
      </c>
      <c r="H619" s="223">
        <v>1</v>
      </c>
      <c r="I619" s="224"/>
      <c r="J619" s="225">
        <f>ROUND(I619*H619,2)</f>
        <v>0</v>
      </c>
      <c r="K619" s="221" t="s">
        <v>1</v>
      </c>
      <c r="L619" s="45"/>
      <c r="M619" s="226" t="s">
        <v>1</v>
      </c>
      <c r="N619" s="227" t="s">
        <v>41</v>
      </c>
      <c r="O619" s="92"/>
      <c r="P619" s="228">
        <f>O619*H619</f>
        <v>0</v>
      </c>
      <c r="Q619" s="228">
        <v>0</v>
      </c>
      <c r="R619" s="228">
        <f>Q619*H619</f>
        <v>0</v>
      </c>
      <c r="S619" s="228">
        <v>0</v>
      </c>
      <c r="T619" s="229">
        <f>S619*H619</f>
        <v>0</v>
      </c>
      <c r="U619" s="39"/>
      <c r="V619" s="39"/>
      <c r="W619" s="39"/>
      <c r="X619" s="39"/>
      <c r="Y619" s="39"/>
      <c r="Z619" s="39"/>
      <c r="AA619" s="39"/>
      <c r="AB619" s="39"/>
      <c r="AC619" s="39"/>
      <c r="AD619" s="39"/>
      <c r="AE619" s="39"/>
      <c r="AR619" s="230" t="s">
        <v>176</v>
      </c>
      <c r="AT619" s="230" t="s">
        <v>171</v>
      </c>
      <c r="AU619" s="230" t="s">
        <v>86</v>
      </c>
      <c r="AY619" s="18" t="s">
        <v>168</v>
      </c>
      <c r="BE619" s="231">
        <f>IF(N619="základní",J619,0)</f>
        <v>0</v>
      </c>
      <c r="BF619" s="231">
        <f>IF(N619="snížená",J619,0)</f>
        <v>0</v>
      </c>
      <c r="BG619" s="231">
        <f>IF(N619="zákl. přenesená",J619,0)</f>
        <v>0</v>
      </c>
      <c r="BH619" s="231">
        <f>IF(N619="sníž. přenesená",J619,0)</f>
        <v>0</v>
      </c>
      <c r="BI619" s="231">
        <f>IF(N619="nulová",J619,0)</f>
        <v>0</v>
      </c>
      <c r="BJ619" s="18" t="s">
        <v>84</v>
      </c>
      <c r="BK619" s="231">
        <f>ROUND(I619*H619,2)</f>
        <v>0</v>
      </c>
      <c r="BL619" s="18" t="s">
        <v>176</v>
      </c>
      <c r="BM619" s="230" t="s">
        <v>3557</v>
      </c>
    </row>
    <row r="620" s="2" customFormat="1">
      <c r="A620" s="39"/>
      <c r="B620" s="40"/>
      <c r="C620" s="41"/>
      <c r="D620" s="232" t="s">
        <v>178</v>
      </c>
      <c r="E620" s="41"/>
      <c r="F620" s="233" t="s">
        <v>3149</v>
      </c>
      <c r="G620" s="41"/>
      <c r="H620" s="41"/>
      <c r="I620" s="234"/>
      <c r="J620" s="41"/>
      <c r="K620" s="41"/>
      <c r="L620" s="45"/>
      <c r="M620" s="235"/>
      <c r="N620" s="236"/>
      <c r="O620" s="92"/>
      <c r="P620" s="92"/>
      <c r="Q620" s="92"/>
      <c r="R620" s="92"/>
      <c r="S620" s="92"/>
      <c r="T620" s="93"/>
      <c r="U620" s="39"/>
      <c r="V620" s="39"/>
      <c r="W620" s="39"/>
      <c r="X620" s="39"/>
      <c r="Y620" s="39"/>
      <c r="Z620" s="39"/>
      <c r="AA620" s="39"/>
      <c r="AB620" s="39"/>
      <c r="AC620" s="39"/>
      <c r="AD620" s="39"/>
      <c r="AE620" s="39"/>
      <c r="AT620" s="18" t="s">
        <v>178</v>
      </c>
      <c r="AU620" s="18" t="s">
        <v>86</v>
      </c>
    </row>
    <row r="621" s="2" customFormat="1" ht="49.05" customHeight="1">
      <c r="A621" s="39"/>
      <c r="B621" s="40"/>
      <c r="C621" s="219" t="s">
        <v>3241</v>
      </c>
      <c r="D621" s="219" t="s">
        <v>171</v>
      </c>
      <c r="E621" s="220" t="s">
        <v>3558</v>
      </c>
      <c r="F621" s="221" t="s">
        <v>3151</v>
      </c>
      <c r="G621" s="222" t="s">
        <v>2411</v>
      </c>
      <c r="H621" s="223">
        <v>1</v>
      </c>
      <c r="I621" s="224"/>
      <c r="J621" s="225">
        <f>ROUND(I621*H621,2)</f>
        <v>0</v>
      </c>
      <c r="K621" s="221" t="s">
        <v>1</v>
      </c>
      <c r="L621" s="45"/>
      <c r="M621" s="226" t="s">
        <v>1</v>
      </c>
      <c r="N621" s="227" t="s">
        <v>41</v>
      </c>
      <c r="O621" s="92"/>
      <c r="P621" s="228">
        <f>O621*H621</f>
        <v>0</v>
      </c>
      <c r="Q621" s="228">
        <v>0</v>
      </c>
      <c r="R621" s="228">
        <f>Q621*H621</f>
        <v>0</v>
      </c>
      <c r="S621" s="228">
        <v>0</v>
      </c>
      <c r="T621" s="229">
        <f>S621*H621</f>
        <v>0</v>
      </c>
      <c r="U621" s="39"/>
      <c r="V621" s="39"/>
      <c r="W621" s="39"/>
      <c r="X621" s="39"/>
      <c r="Y621" s="39"/>
      <c r="Z621" s="39"/>
      <c r="AA621" s="39"/>
      <c r="AB621" s="39"/>
      <c r="AC621" s="39"/>
      <c r="AD621" s="39"/>
      <c r="AE621" s="39"/>
      <c r="AR621" s="230" t="s">
        <v>176</v>
      </c>
      <c r="AT621" s="230" t="s">
        <v>171</v>
      </c>
      <c r="AU621" s="230" t="s">
        <v>86</v>
      </c>
      <c r="AY621" s="18" t="s">
        <v>168</v>
      </c>
      <c r="BE621" s="231">
        <f>IF(N621="základní",J621,0)</f>
        <v>0</v>
      </c>
      <c r="BF621" s="231">
        <f>IF(N621="snížená",J621,0)</f>
        <v>0</v>
      </c>
      <c r="BG621" s="231">
        <f>IF(N621="zákl. přenesená",J621,0)</f>
        <v>0</v>
      </c>
      <c r="BH621" s="231">
        <f>IF(N621="sníž. přenesená",J621,0)</f>
        <v>0</v>
      </c>
      <c r="BI621" s="231">
        <f>IF(N621="nulová",J621,0)</f>
        <v>0</v>
      </c>
      <c r="BJ621" s="18" t="s">
        <v>84</v>
      </c>
      <c r="BK621" s="231">
        <f>ROUND(I621*H621,2)</f>
        <v>0</v>
      </c>
      <c r="BL621" s="18" t="s">
        <v>176</v>
      </c>
      <c r="BM621" s="230" t="s">
        <v>3559</v>
      </c>
    </row>
    <row r="622" s="2" customFormat="1">
      <c r="A622" s="39"/>
      <c r="B622" s="40"/>
      <c r="C622" s="41"/>
      <c r="D622" s="232" t="s">
        <v>178</v>
      </c>
      <c r="E622" s="41"/>
      <c r="F622" s="233" t="s">
        <v>3151</v>
      </c>
      <c r="G622" s="41"/>
      <c r="H622" s="41"/>
      <c r="I622" s="234"/>
      <c r="J622" s="41"/>
      <c r="K622" s="41"/>
      <c r="L622" s="45"/>
      <c r="M622" s="235"/>
      <c r="N622" s="236"/>
      <c r="O622" s="92"/>
      <c r="P622" s="92"/>
      <c r="Q622" s="92"/>
      <c r="R622" s="92"/>
      <c r="S622" s="92"/>
      <c r="T622" s="93"/>
      <c r="U622" s="39"/>
      <c r="V622" s="39"/>
      <c r="W622" s="39"/>
      <c r="X622" s="39"/>
      <c r="Y622" s="39"/>
      <c r="Z622" s="39"/>
      <c r="AA622" s="39"/>
      <c r="AB622" s="39"/>
      <c r="AC622" s="39"/>
      <c r="AD622" s="39"/>
      <c r="AE622" s="39"/>
      <c r="AT622" s="18" t="s">
        <v>178</v>
      </c>
      <c r="AU622" s="18" t="s">
        <v>86</v>
      </c>
    </row>
    <row r="623" s="2" customFormat="1" ht="16.5" customHeight="1">
      <c r="A623" s="39"/>
      <c r="B623" s="40"/>
      <c r="C623" s="219" t="s">
        <v>3560</v>
      </c>
      <c r="D623" s="219" t="s">
        <v>171</v>
      </c>
      <c r="E623" s="220" t="s">
        <v>3466</v>
      </c>
      <c r="F623" s="221" t="s">
        <v>3080</v>
      </c>
      <c r="G623" s="222" t="s">
        <v>2411</v>
      </c>
      <c r="H623" s="223">
        <v>70</v>
      </c>
      <c r="I623" s="224"/>
      <c r="J623" s="225">
        <f>ROUND(I623*H623,2)</f>
        <v>0</v>
      </c>
      <c r="K623" s="221" t="s">
        <v>1</v>
      </c>
      <c r="L623" s="45"/>
      <c r="M623" s="226" t="s">
        <v>1</v>
      </c>
      <c r="N623" s="227" t="s">
        <v>41</v>
      </c>
      <c r="O623" s="92"/>
      <c r="P623" s="228">
        <f>O623*H623</f>
        <v>0</v>
      </c>
      <c r="Q623" s="228">
        <v>0</v>
      </c>
      <c r="R623" s="228">
        <f>Q623*H623</f>
        <v>0</v>
      </c>
      <c r="S623" s="228">
        <v>0</v>
      </c>
      <c r="T623" s="229">
        <f>S623*H623</f>
        <v>0</v>
      </c>
      <c r="U623" s="39"/>
      <c r="V623" s="39"/>
      <c r="W623" s="39"/>
      <c r="X623" s="39"/>
      <c r="Y623" s="39"/>
      <c r="Z623" s="39"/>
      <c r="AA623" s="39"/>
      <c r="AB623" s="39"/>
      <c r="AC623" s="39"/>
      <c r="AD623" s="39"/>
      <c r="AE623" s="39"/>
      <c r="AR623" s="230" t="s">
        <v>176</v>
      </c>
      <c r="AT623" s="230" t="s">
        <v>171</v>
      </c>
      <c r="AU623" s="230" t="s">
        <v>86</v>
      </c>
      <c r="AY623" s="18" t="s">
        <v>168</v>
      </c>
      <c r="BE623" s="231">
        <f>IF(N623="základní",J623,0)</f>
        <v>0</v>
      </c>
      <c r="BF623" s="231">
        <f>IF(N623="snížená",J623,0)</f>
        <v>0</v>
      </c>
      <c r="BG623" s="231">
        <f>IF(N623="zákl. přenesená",J623,0)</f>
        <v>0</v>
      </c>
      <c r="BH623" s="231">
        <f>IF(N623="sníž. přenesená",J623,0)</f>
        <v>0</v>
      </c>
      <c r="BI623" s="231">
        <f>IF(N623="nulová",J623,0)</f>
        <v>0</v>
      </c>
      <c r="BJ623" s="18" t="s">
        <v>84</v>
      </c>
      <c r="BK623" s="231">
        <f>ROUND(I623*H623,2)</f>
        <v>0</v>
      </c>
      <c r="BL623" s="18" t="s">
        <v>176</v>
      </c>
      <c r="BM623" s="230" t="s">
        <v>3561</v>
      </c>
    </row>
    <row r="624" s="2" customFormat="1">
      <c r="A624" s="39"/>
      <c r="B624" s="40"/>
      <c r="C624" s="41"/>
      <c r="D624" s="232" t="s">
        <v>178</v>
      </c>
      <c r="E624" s="41"/>
      <c r="F624" s="233" t="s">
        <v>3080</v>
      </c>
      <c r="G624" s="41"/>
      <c r="H624" s="41"/>
      <c r="I624" s="234"/>
      <c r="J624" s="41"/>
      <c r="K624" s="41"/>
      <c r="L624" s="45"/>
      <c r="M624" s="235"/>
      <c r="N624" s="236"/>
      <c r="O624" s="92"/>
      <c r="P624" s="92"/>
      <c r="Q624" s="92"/>
      <c r="R624" s="92"/>
      <c r="S624" s="92"/>
      <c r="T624" s="93"/>
      <c r="U624" s="39"/>
      <c r="V624" s="39"/>
      <c r="W624" s="39"/>
      <c r="X624" s="39"/>
      <c r="Y624" s="39"/>
      <c r="Z624" s="39"/>
      <c r="AA624" s="39"/>
      <c r="AB624" s="39"/>
      <c r="AC624" s="39"/>
      <c r="AD624" s="39"/>
      <c r="AE624" s="39"/>
      <c r="AT624" s="18" t="s">
        <v>178</v>
      </c>
      <c r="AU624" s="18" t="s">
        <v>86</v>
      </c>
    </row>
    <row r="625" s="2" customFormat="1" ht="16.5" customHeight="1">
      <c r="A625" s="39"/>
      <c r="B625" s="40"/>
      <c r="C625" s="219" t="s">
        <v>3244</v>
      </c>
      <c r="D625" s="219" t="s">
        <v>171</v>
      </c>
      <c r="E625" s="220" t="s">
        <v>3492</v>
      </c>
      <c r="F625" s="221" t="s">
        <v>3101</v>
      </c>
      <c r="G625" s="222" t="s">
        <v>2411</v>
      </c>
      <c r="H625" s="223">
        <v>3</v>
      </c>
      <c r="I625" s="224"/>
      <c r="J625" s="225">
        <f>ROUND(I625*H625,2)</f>
        <v>0</v>
      </c>
      <c r="K625" s="221" t="s">
        <v>1</v>
      </c>
      <c r="L625" s="45"/>
      <c r="M625" s="226" t="s">
        <v>1</v>
      </c>
      <c r="N625" s="227" t="s">
        <v>41</v>
      </c>
      <c r="O625" s="92"/>
      <c r="P625" s="228">
        <f>O625*H625</f>
        <v>0</v>
      </c>
      <c r="Q625" s="228">
        <v>0</v>
      </c>
      <c r="R625" s="228">
        <f>Q625*H625</f>
        <v>0</v>
      </c>
      <c r="S625" s="228">
        <v>0</v>
      </c>
      <c r="T625" s="229">
        <f>S625*H625</f>
        <v>0</v>
      </c>
      <c r="U625" s="39"/>
      <c r="V625" s="39"/>
      <c r="W625" s="39"/>
      <c r="X625" s="39"/>
      <c r="Y625" s="39"/>
      <c r="Z625" s="39"/>
      <c r="AA625" s="39"/>
      <c r="AB625" s="39"/>
      <c r="AC625" s="39"/>
      <c r="AD625" s="39"/>
      <c r="AE625" s="39"/>
      <c r="AR625" s="230" t="s">
        <v>176</v>
      </c>
      <c r="AT625" s="230" t="s">
        <v>171</v>
      </c>
      <c r="AU625" s="230" t="s">
        <v>86</v>
      </c>
      <c r="AY625" s="18" t="s">
        <v>168</v>
      </c>
      <c r="BE625" s="231">
        <f>IF(N625="základní",J625,0)</f>
        <v>0</v>
      </c>
      <c r="BF625" s="231">
        <f>IF(N625="snížená",J625,0)</f>
        <v>0</v>
      </c>
      <c r="BG625" s="231">
        <f>IF(N625="zákl. přenesená",J625,0)</f>
        <v>0</v>
      </c>
      <c r="BH625" s="231">
        <f>IF(N625="sníž. přenesená",J625,0)</f>
        <v>0</v>
      </c>
      <c r="BI625" s="231">
        <f>IF(N625="nulová",J625,0)</f>
        <v>0</v>
      </c>
      <c r="BJ625" s="18" t="s">
        <v>84</v>
      </c>
      <c r="BK625" s="231">
        <f>ROUND(I625*H625,2)</f>
        <v>0</v>
      </c>
      <c r="BL625" s="18" t="s">
        <v>176</v>
      </c>
      <c r="BM625" s="230" t="s">
        <v>3562</v>
      </c>
    </row>
    <row r="626" s="2" customFormat="1">
      <c r="A626" s="39"/>
      <c r="B626" s="40"/>
      <c r="C626" s="41"/>
      <c r="D626" s="232" t="s">
        <v>178</v>
      </c>
      <c r="E626" s="41"/>
      <c r="F626" s="233" t="s">
        <v>3101</v>
      </c>
      <c r="G626" s="41"/>
      <c r="H626" s="41"/>
      <c r="I626" s="234"/>
      <c r="J626" s="41"/>
      <c r="K626" s="41"/>
      <c r="L626" s="45"/>
      <c r="M626" s="235"/>
      <c r="N626" s="236"/>
      <c r="O626" s="92"/>
      <c r="P626" s="92"/>
      <c r="Q626" s="92"/>
      <c r="R626" s="92"/>
      <c r="S626" s="92"/>
      <c r="T626" s="93"/>
      <c r="U626" s="39"/>
      <c r="V626" s="39"/>
      <c r="W626" s="39"/>
      <c r="X626" s="39"/>
      <c r="Y626" s="39"/>
      <c r="Z626" s="39"/>
      <c r="AA626" s="39"/>
      <c r="AB626" s="39"/>
      <c r="AC626" s="39"/>
      <c r="AD626" s="39"/>
      <c r="AE626" s="39"/>
      <c r="AT626" s="18" t="s">
        <v>178</v>
      </c>
      <c r="AU626" s="18" t="s">
        <v>86</v>
      </c>
    </row>
    <row r="627" s="2" customFormat="1" ht="16.5" customHeight="1">
      <c r="A627" s="39"/>
      <c r="B627" s="40"/>
      <c r="C627" s="219" t="s">
        <v>3563</v>
      </c>
      <c r="D627" s="219" t="s">
        <v>171</v>
      </c>
      <c r="E627" s="220" t="s">
        <v>3564</v>
      </c>
      <c r="F627" s="221" t="s">
        <v>3153</v>
      </c>
      <c r="G627" s="222" t="s">
        <v>2411</v>
      </c>
      <c r="H627" s="223">
        <v>5</v>
      </c>
      <c r="I627" s="224"/>
      <c r="J627" s="225">
        <f>ROUND(I627*H627,2)</f>
        <v>0</v>
      </c>
      <c r="K627" s="221" t="s">
        <v>1</v>
      </c>
      <c r="L627" s="45"/>
      <c r="M627" s="226" t="s">
        <v>1</v>
      </c>
      <c r="N627" s="227" t="s">
        <v>41</v>
      </c>
      <c r="O627" s="92"/>
      <c r="P627" s="228">
        <f>O627*H627</f>
        <v>0</v>
      </c>
      <c r="Q627" s="228">
        <v>0</v>
      </c>
      <c r="R627" s="228">
        <f>Q627*H627</f>
        <v>0</v>
      </c>
      <c r="S627" s="228">
        <v>0</v>
      </c>
      <c r="T627" s="229">
        <f>S627*H627</f>
        <v>0</v>
      </c>
      <c r="U627" s="39"/>
      <c r="V627" s="39"/>
      <c r="W627" s="39"/>
      <c r="X627" s="39"/>
      <c r="Y627" s="39"/>
      <c r="Z627" s="39"/>
      <c r="AA627" s="39"/>
      <c r="AB627" s="39"/>
      <c r="AC627" s="39"/>
      <c r="AD627" s="39"/>
      <c r="AE627" s="39"/>
      <c r="AR627" s="230" t="s">
        <v>176</v>
      </c>
      <c r="AT627" s="230" t="s">
        <v>171</v>
      </c>
      <c r="AU627" s="230" t="s">
        <v>86</v>
      </c>
      <c r="AY627" s="18" t="s">
        <v>168</v>
      </c>
      <c r="BE627" s="231">
        <f>IF(N627="základní",J627,0)</f>
        <v>0</v>
      </c>
      <c r="BF627" s="231">
        <f>IF(N627="snížená",J627,0)</f>
        <v>0</v>
      </c>
      <c r="BG627" s="231">
        <f>IF(N627="zákl. přenesená",J627,0)</f>
        <v>0</v>
      </c>
      <c r="BH627" s="231">
        <f>IF(N627="sníž. přenesená",J627,0)</f>
        <v>0</v>
      </c>
      <c r="BI627" s="231">
        <f>IF(N627="nulová",J627,0)</f>
        <v>0</v>
      </c>
      <c r="BJ627" s="18" t="s">
        <v>84</v>
      </c>
      <c r="BK627" s="231">
        <f>ROUND(I627*H627,2)</f>
        <v>0</v>
      </c>
      <c r="BL627" s="18" t="s">
        <v>176</v>
      </c>
      <c r="BM627" s="230" t="s">
        <v>3565</v>
      </c>
    </row>
    <row r="628" s="2" customFormat="1">
      <c r="A628" s="39"/>
      <c r="B628" s="40"/>
      <c r="C628" s="41"/>
      <c r="D628" s="232" t="s">
        <v>178</v>
      </c>
      <c r="E628" s="41"/>
      <c r="F628" s="233" t="s">
        <v>3153</v>
      </c>
      <c r="G628" s="41"/>
      <c r="H628" s="41"/>
      <c r="I628" s="234"/>
      <c r="J628" s="41"/>
      <c r="K628" s="41"/>
      <c r="L628" s="45"/>
      <c r="M628" s="235"/>
      <c r="N628" s="236"/>
      <c r="O628" s="92"/>
      <c r="P628" s="92"/>
      <c r="Q628" s="92"/>
      <c r="R628" s="92"/>
      <c r="S628" s="92"/>
      <c r="T628" s="93"/>
      <c r="U628" s="39"/>
      <c r="V628" s="39"/>
      <c r="W628" s="39"/>
      <c r="X628" s="39"/>
      <c r="Y628" s="39"/>
      <c r="Z628" s="39"/>
      <c r="AA628" s="39"/>
      <c r="AB628" s="39"/>
      <c r="AC628" s="39"/>
      <c r="AD628" s="39"/>
      <c r="AE628" s="39"/>
      <c r="AT628" s="18" t="s">
        <v>178</v>
      </c>
      <c r="AU628" s="18" t="s">
        <v>86</v>
      </c>
    </row>
    <row r="629" s="12" customFormat="1" ht="22.8" customHeight="1">
      <c r="A629" s="12"/>
      <c r="B629" s="203"/>
      <c r="C629" s="204"/>
      <c r="D629" s="205" t="s">
        <v>75</v>
      </c>
      <c r="E629" s="217" t="s">
        <v>3566</v>
      </c>
      <c r="F629" s="217" t="s">
        <v>3567</v>
      </c>
      <c r="G629" s="204"/>
      <c r="H629" s="204"/>
      <c r="I629" s="207"/>
      <c r="J629" s="218">
        <f>BK629</f>
        <v>0</v>
      </c>
      <c r="K629" s="204"/>
      <c r="L629" s="209"/>
      <c r="M629" s="210"/>
      <c r="N629" s="211"/>
      <c r="O629" s="211"/>
      <c r="P629" s="212">
        <f>SUM(P630:P653)</f>
        <v>0</v>
      </c>
      <c r="Q629" s="211"/>
      <c r="R629" s="212">
        <f>SUM(R630:R653)</f>
        <v>0</v>
      </c>
      <c r="S629" s="211"/>
      <c r="T629" s="213">
        <f>SUM(T630:T653)</f>
        <v>0</v>
      </c>
      <c r="U629" s="12"/>
      <c r="V629" s="12"/>
      <c r="W629" s="12"/>
      <c r="X629" s="12"/>
      <c r="Y629" s="12"/>
      <c r="Z629" s="12"/>
      <c r="AA629" s="12"/>
      <c r="AB629" s="12"/>
      <c r="AC629" s="12"/>
      <c r="AD629" s="12"/>
      <c r="AE629" s="12"/>
      <c r="AR629" s="214" t="s">
        <v>84</v>
      </c>
      <c r="AT629" s="215" t="s">
        <v>75</v>
      </c>
      <c r="AU629" s="215" t="s">
        <v>84</v>
      </c>
      <c r="AY629" s="214" t="s">
        <v>168</v>
      </c>
      <c r="BK629" s="216">
        <f>SUM(BK630:BK653)</f>
        <v>0</v>
      </c>
    </row>
    <row r="630" s="2" customFormat="1" ht="66.75" customHeight="1">
      <c r="A630" s="39"/>
      <c r="B630" s="40"/>
      <c r="C630" s="219" t="s">
        <v>3247</v>
      </c>
      <c r="D630" s="219" t="s">
        <v>171</v>
      </c>
      <c r="E630" s="220" t="s">
        <v>3470</v>
      </c>
      <c r="F630" s="221" t="s">
        <v>3083</v>
      </c>
      <c r="G630" s="222" t="s">
        <v>2411</v>
      </c>
      <c r="H630" s="223">
        <v>1</v>
      </c>
      <c r="I630" s="224"/>
      <c r="J630" s="225">
        <f>ROUND(I630*H630,2)</f>
        <v>0</v>
      </c>
      <c r="K630" s="221" t="s">
        <v>1</v>
      </c>
      <c r="L630" s="45"/>
      <c r="M630" s="226" t="s">
        <v>1</v>
      </c>
      <c r="N630" s="227" t="s">
        <v>41</v>
      </c>
      <c r="O630" s="92"/>
      <c r="P630" s="228">
        <f>O630*H630</f>
        <v>0</v>
      </c>
      <c r="Q630" s="228">
        <v>0</v>
      </c>
      <c r="R630" s="228">
        <f>Q630*H630</f>
        <v>0</v>
      </c>
      <c r="S630" s="228">
        <v>0</v>
      </c>
      <c r="T630" s="229">
        <f>S630*H630</f>
        <v>0</v>
      </c>
      <c r="U630" s="39"/>
      <c r="V630" s="39"/>
      <c r="W630" s="39"/>
      <c r="X630" s="39"/>
      <c r="Y630" s="39"/>
      <c r="Z630" s="39"/>
      <c r="AA630" s="39"/>
      <c r="AB630" s="39"/>
      <c r="AC630" s="39"/>
      <c r="AD630" s="39"/>
      <c r="AE630" s="39"/>
      <c r="AR630" s="230" t="s">
        <v>176</v>
      </c>
      <c r="AT630" s="230" t="s">
        <v>171</v>
      </c>
      <c r="AU630" s="230" t="s">
        <v>86</v>
      </c>
      <c r="AY630" s="18" t="s">
        <v>168</v>
      </c>
      <c r="BE630" s="231">
        <f>IF(N630="základní",J630,0)</f>
        <v>0</v>
      </c>
      <c r="BF630" s="231">
        <f>IF(N630="snížená",J630,0)</f>
        <v>0</v>
      </c>
      <c r="BG630" s="231">
        <f>IF(N630="zákl. přenesená",J630,0)</f>
        <v>0</v>
      </c>
      <c r="BH630" s="231">
        <f>IF(N630="sníž. přenesená",J630,0)</f>
        <v>0</v>
      </c>
      <c r="BI630" s="231">
        <f>IF(N630="nulová",J630,0)</f>
        <v>0</v>
      </c>
      <c r="BJ630" s="18" t="s">
        <v>84</v>
      </c>
      <c r="BK630" s="231">
        <f>ROUND(I630*H630,2)</f>
        <v>0</v>
      </c>
      <c r="BL630" s="18" t="s">
        <v>176</v>
      </c>
      <c r="BM630" s="230" t="s">
        <v>3568</v>
      </c>
    </row>
    <row r="631" s="2" customFormat="1">
      <c r="A631" s="39"/>
      <c r="B631" s="40"/>
      <c r="C631" s="41"/>
      <c r="D631" s="232" t="s">
        <v>178</v>
      </c>
      <c r="E631" s="41"/>
      <c r="F631" s="233" t="s">
        <v>3083</v>
      </c>
      <c r="G631" s="41"/>
      <c r="H631" s="41"/>
      <c r="I631" s="234"/>
      <c r="J631" s="41"/>
      <c r="K631" s="41"/>
      <c r="L631" s="45"/>
      <c r="M631" s="235"/>
      <c r="N631" s="236"/>
      <c r="O631" s="92"/>
      <c r="P631" s="92"/>
      <c r="Q631" s="92"/>
      <c r="R631" s="92"/>
      <c r="S631" s="92"/>
      <c r="T631" s="93"/>
      <c r="U631" s="39"/>
      <c r="V631" s="39"/>
      <c r="W631" s="39"/>
      <c r="X631" s="39"/>
      <c r="Y631" s="39"/>
      <c r="Z631" s="39"/>
      <c r="AA631" s="39"/>
      <c r="AB631" s="39"/>
      <c r="AC631" s="39"/>
      <c r="AD631" s="39"/>
      <c r="AE631" s="39"/>
      <c r="AT631" s="18" t="s">
        <v>178</v>
      </c>
      <c r="AU631" s="18" t="s">
        <v>86</v>
      </c>
    </row>
    <row r="632" s="2" customFormat="1" ht="16.5" customHeight="1">
      <c r="A632" s="39"/>
      <c r="B632" s="40"/>
      <c r="C632" s="219" t="s">
        <v>3569</v>
      </c>
      <c r="D632" s="219" t="s">
        <v>171</v>
      </c>
      <c r="E632" s="220" t="s">
        <v>3521</v>
      </c>
      <c r="F632" s="221" t="s">
        <v>3125</v>
      </c>
      <c r="G632" s="222" t="s">
        <v>2411</v>
      </c>
      <c r="H632" s="223">
        <v>1</v>
      </c>
      <c r="I632" s="224"/>
      <c r="J632" s="225">
        <f>ROUND(I632*H632,2)</f>
        <v>0</v>
      </c>
      <c r="K632" s="221" t="s">
        <v>1</v>
      </c>
      <c r="L632" s="45"/>
      <c r="M632" s="226" t="s">
        <v>1</v>
      </c>
      <c r="N632" s="227" t="s">
        <v>41</v>
      </c>
      <c r="O632" s="92"/>
      <c r="P632" s="228">
        <f>O632*H632</f>
        <v>0</v>
      </c>
      <c r="Q632" s="228">
        <v>0</v>
      </c>
      <c r="R632" s="228">
        <f>Q632*H632</f>
        <v>0</v>
      </c>
      <c r="S632" s="228">
        <v>0</v>
      </c>
      <c r="T632" s="229">
        <f>S632*H632</f>
        <v>0</v>
      </c>
      <c r="U632" s="39"/>
      <c r="V632" s="39"/>
      <c r="W632" s="39"/>
      <c r="X632" s="39"/>
      <c r="Y632" s="39"/>
      <c r="Z632" s="39"/>
      <c r="AA632" s="39"/>
      <c r="AB632" s="39"/>
      <c r="AC632" s="39"/>
      <c r="AD632" s="39"/>
      <c r="AE632" s="39"/>
      <c r="AR632" s="230" t="s">
        <v>176</v>
      </c>
      <c r="AT632" s="230" t="s">
        <v>171</v>
      </c>
      <c r="AU632" s="230" t="s">
        <v>86</v>
      </c>
      <c r="AY632" s="18" t="s">
        <v>168</v>
      </c>
      <c r="BE632" s="231">
        <f>IF(N632="základní",J632,0)</f>
        <v>0</v>
      </c>
      <c r="BF632" s="231">
        <f>IF(N632="snížená",J632,0)</f>
        <v>0</v>
      </c>
      <c r="BG632" s="231">
        <f>IF(N632="zákl. přenesená",J632,0)</f>
        <v>0</v>
      </c>
      <c r="BH632" s="231">
        <f>IF(N632="sníž. přenesená",J632,0)</f>
        <v>0</v>
      </c>
      <c r="BI632" s="231">
        <f>IF(N632="nulová",J632,0)</f>
        <v>0</v>
      </c>
      <c r="BJ632" s="18" t="s">
        <v>84</v>
      </c>
      <c r="BK632" s="231">
        <f>ROUND(I632*H632,2)</f>
        <v>0</v>
      </c>
      <c r="BL632" s="18" t="s">
        <v>176</v>
      </c>
      <c r="BM632" s="230" t="s">
        <v>3570</v>
      </c>
    </row>
    <row r="633" s="2" customFormat="1">
      <c r="A633" s="39"/>
      <c r="B633" s="40"/>
      <c r="C633" s="41"/>
      <c r="D633" s="232" t="s">
        <v>178</v>
      </c>
      <c r="E633" s="41"/>
      <c r="F633" s="233" t="s">
        <v>3125</v>
      </c>
      <c r="G633" s="41"/>
      <c r="H633" s="41"/>
      <c r="I633" s="234"/>
      <c r="J633" s="41"/>
      <c r="K633" s="41"/>
      <c r="L633" s="45"/>
      <c r="M633" s="235"/>
      <c r="N633" s="236"/>
      <c r="O633" s="92"/>
      <c r="P633" s="92"/>
      <c r="Q633" s="92"/>
      <c r="R633" s="92"/>
      <c r="S633" s="92"/>
      <c r="T633" s="93"/>
      <c r="U633" s="39"/>
      <c r="V633" s="39"/>
      <c r="W633" s="39"/>
      <c r="X633" s="39"/>
      <c r="Y633" s="39"/>
      <c r="Z633" s="39"/>
      <c r="AA633" s="39"/>
      <c r="AB633" s="39"/>
      <c r="AC633" s="39"/>
      <c r="AD633" s="39"/>
      <c r="AE633" s="39"/>
      <c r="AT633" s="18" t="s">
        <v>178</v>
      </c>
      <c r="AU633" s="18" t="s">
        <v>86</v>
      </c>
    </row>
    <row r="634" s="2" customFormat="1" ht="24.15" customHeight="1">
      <c r="A634" s="39"/>
      <c r="B634" s="40"/>
      <c r="C634" s="219" t="s">
        <v>3250</v>
      </c>
      <c r="D634" s="219" t="s">
        <v>171</v>
      </c>
      <c r="E634" s="220" t="s">
        <v>3571</v>
      </c>
      <c r="F634" s="221" t="s">
        <v>3156</v>
      </c>
      <c r="G634" s="222" t="s">
        <v>2411</v>
      </c>
      <c r="H634" s="223">
        <v>1</v>
      </c>
      <c r="I634" s="224"/>
      <c r="J634" s="225">
        <f>ROUND(I634*H634,2)</f>
        <v>0</v>
      </c>
      <c r="K634" s="221" t="s">
        <v>1</v>
      </c>
      <c r="L634" s="45"/>
      <c r="M634" s="226" t="s">
        <v>1</v>
      </c>
      <c r="N634" s="227" t="s">
        <v>41</v>
      </c>
      <c r="O634" s="92"/>
      <c r="P634" s="228">
        <f>O634*H634</f>
        <v>0</v>
      </c>
      <c r="Q634" s="228">
        <v>0</v>
      </c>
      <c r="R634" s="228">
        <f>Q634*H634</f>
        <v>0</v>
      </c>
      <c r="S634" s="228">
        <v>0</v>
      </c>
      <c r="T634" s="229">
        <f>S634*H634</f>
        <v>0</v>
      </c>
      <c r="U634" s="39"/>
      <c r="V634" s="39"/>
      <c r="W634" s="39"/>
      <c r="X634" s="39"/>
      <c r="Y634" s="39"/>
      <c r="Z634" s="39"/>
      <c r="AA634" s="39"/>
      <c r="AB634" s="39"/>
      <c r="AC634" s="39"/>
      <c r="AD634" s="39"/>
      <c r="AE634" s="39"/>
      <c r="AR634" s="230" t="s">
        <v>176</v>
      </c>
      <c r="AT634" s="230" t="s">
        <v>171</v>
      </c>
      <c r="AU634" s="230" t="s">
        <v>86</v>
      </c>
      <c r="AY634" s="18" t="s">
        <v>168</v>
      </c>
      <c r="BE634" s="231">
        <f>IF(N634="základní",J634,0)</f>
        <v>0</v>
      </c>
      <c r="BF634" s="231">
        <f>IF(N634="snížená",J634,0)</f>
        <v>0</v>
      </c>
      <c r="BG634" s="231">
        <f>IF(N634="zákl. přenesená",J634,0)</f>
        <v>0</v>
      </c>
      <c r="BH634" s="231">
        <f>IF(N634="sníž. přenesená",J634,0)</f>
        <v>0</v>
      </c>
      <c r="BI634" s="231">
        <f>IF(N634="nulová",J634,0)</f>
        <v>0</v>
      </c>
      <c r="BJ634" s="18" t="s">
        <v>84</v>
      </c>
      <c r="BK634" s="231">
        <f>ROUND(I634*H634,2)</f>
        <v>0</v>
      </c>
      <c r="BL634" s="18" t="s">
        <v>176</v>
      </c>
      <c r="BM634" s="230" t="s">
        <v>3572</v>
      </c>
    </row>
    <row r="635" s="2" customFormat="1">
      <c r="A635" s="39"/>
      <c r="B635" s="40"/>
      <c r="C635" s="41"/>
      <c r="D635" s="232" t="s">
        <v>178</v>
      </c>
      <c r="E635" s="41"/>
      <c r="F635" s="233" t="s">
        <v>3156</v>
      </c>
      <c r="G635" s="41"/>
      <c r="H635" s="41"/>
      <c r="I635" s="234"/>
      <c r="J635" s="41"/>
      <c r="K635" s="41"/>
      <c r="L635" s="45"/>
      <c r="M635" s="235"/>
      <c r="N635" s="236"/>
      <c r="O635" s="92"/>
      <c r="P635" s="92"/>
      <c r="Q635" s="92"/>
      <c r="R635" s="92"/>
      <c r="S635" s="92"/>
      <c r="T635" s="93"/>
      <c r="U635" s="39"/>
      <c r="V635" s="39"/>
      <c r="W635" s="39"/>
      <c r="X635" s="39"/>
      <c r="Y635" s="39"/>
      <c r="Z635" s="39"/>
      <c r="AA635" s="39"/>
      <c r="AB635" s="39"/>
      <c r="AC635" s="39"/>
      <c r="AD635" s="39"/>
      <c r="AE635" s="39"/>
      <c r="AT635" s="18" t="s">
        <v>178</v>
      </c>
      <c r="AU635" s="18" t="s">
        <v>86</v>
      </c>
    </row>
    <row r="636" s="2" customFormat="1" ht="16.5" customHeight="1">
      <c r="A636" s="39"/>
      <c r="B636" s="40"/>
      <c r="C636" s="219" t="s">
        <v>3573</v>
      </c>
      <c r="D636" s="219" t="s">
        <v>171</v>
      </c>
      <c r="E636" s="220" t="s">
        <v>3525</v>
      </c>
      <c r="F636" s="221" t="s">
        <v>3129</v>
      </c>
      <c r="G636" s="222" t="s">
        <v>2411</v>
      </c>
      <c r="H636" s="223">
        <v>12</v>
      </c>
      <c r="I636" s="224"/>
      <c r="J636" s="225">
        <f>ROUND(I636*H636,2)</f>
        <v>0</v>
      </c>
      <c r="K636" s="221" t="s">
        <v>1</v>
      </c>
      <c r="L636" s="45"/>
      <c r="M636" s="226" t="s">
        <v>1</v>
      </c>
      <c r="N636" s="227" t="s">
        <v>41</v>
      </c>
      <c r="O636" s="92"/>
      <c r="P636" s="228">
        <f>O636*H636</f>
        <v>0</v>
      </c>
      <c r="Q636" s="228">
        <v>0</v>
      </c>
      <c r="R636" s="228">
        <f>Q636*H636</f>
        <v>0</v>
      </c>
      <c r="S636" s="228">
        <v>0</v>
      </c>
      <c r="T636" s="229">
        <f>S636*H636</f>
        <v>0</v>
      </c>
      <c r="U636" s="39"/>
      <c r="V636" s="39"/>
      <c r="W636" s="39"/>
      <c r="X636" s="39"/>
      <c r="Y636" s="39"/>
      <c r="Z636" s="39"/>
      <c r="AA636" s="39"/>
      <c r="AB636" s="39"/>
      <c r="AC636" s="39"/>
      <c r="AD636" s="39"/>
      <c r="AE636" s="39"/>
      <c r="AR636" s="230" t="s">
        <v>176</v>
      </c>
      <c r="AT636" s="230" t="s">
        <v>171</v>
      </c>
      <c r="AU636" s="230" t="s">
        <v>86</v>
      </c>
      <c r="AY636" s="18" t="s">
        <v>168</v>
      </c>
      <c r="BE636" s="231">
        <f>IF(N636="základní",J636,0)</f>
        <v>0</v>
      </c>
      <c r="BF636" s="231">
        <f>IF(N636="snížená",J636,0)</f>
        <v>0</v>
      </c>
      <c r="BG636" s="231">
        <f>IF(N636="zákl. přenesená",J636,0)</f>
        <v>0</v>
      </c>
      <c r="BH636" s="231">
        <f>IF(N636="sníž. přenesená",J636,0)</f>
        <v>0</v>
      </c>
      <c r="BI636" s="231">
        <f>IF(N636="nulová",J636,0)</f>
        <v>0</v>
      </c>
      <c r="BJ636" s="18" t="s">
        <v>84</v>
      </c>
      <c r="BK636" s="231">
        <f>ROUND(I636*H636,2)</f>
        <v>0</v>
      </c>
      <c r="BL636" s="18" t="s">
        <v>176</v>
      </c>
      <c r="BM636" s="230" t="s">
        <v>3574</v>
      </c>
    </row>
    <row r="637" s="2" customFormat="1">
      <c r="A637" s="39"/>
      <c r="B637" s="40"/>
      <c r="C637" s="41"/>
      <c r="D637" s="232" t="s">
        <v>178</v>
      </c>
      <c r="E637" s="41"/>
      <c r="F637" s="233" t="s">
        <v>3129</v>
      </c>
      <c r="G637" s="41"/>
      <c r="H637" s="41"/>
      <c r="I637" s="234"/>
      <c r="J637" s="41"/>
      <c r="K637" s="41"/>
      <c r="L637" s="45"/>
      <c r="M637" s="235"/>
      <c r="N637" s="236"/>
      <c r="O637" s="92"/>
      <c r="P637" s="92"/>
      <c r="Q637" s="92"/>
      <c r="R637" s="92"/>
      <c r="S637" s="92"/>
      <c r="T637" s="93"/>
      <c r="U637" s="39"/>
      <c r="V637" s="39"/>
      <c r="W637" s="39"/>
      <c r="X637" s="39"/>
      <c r="Y637" s="39"/>
      <c r="Z637" s="39"/>
      <c r="AA637" s="39"/>
      <c r="AB637" s="39"/>
      <c r="AC637" s="39"/>
      <c r="AD637" s="39"/>
      <c r="AE637" s="39"/>
      <c r="AT637" s="18" t="s">
        <v>178</v>
      </c>
      <c r="AU637" s="18" t="s">
        <v>86</v>
      </c>
    </row>
    <row r="638" s="2" customFormat="1" ht="16.5" customHeight="1">
      <c r="A638" s="39"/>
      <c r="B638" s="40"/>
      <c r="C638" s="219" t="s">
        <v>3253</v>
      </c>
      <c r="D638" s="219" t="s">
        <v>171</v>
      </c>
      <c r="E638" s="220" t="s">
        <v>3527</v>
      </c>
      <c r="F638" s="221" t="s">
        <v>3131</v>
      </c>
      <c r="G638" s="222" t="s">
        <v>2411</v>
      </c>
      <c r="H638" s="223">
        <v>3</v>
      </c>
      <c r="I638" s="224"/>
      <c r="J638" s="225">
        <f>ROUND(I638*H638,2)</f>
        <v>0</v>
      </c>
      <c r="K638" s="221" t="s">
        <v>1</v>
      </c>
      <c r="L638" s="45"/>
      <c r="M638" s="226" t="s">
        <v>1</v>
      </c>
      <c r="N638" s="227" t="s">
        <v>41</v>
      </c>
      <c r="O638" s="92"/>
      <c r="P638" s="228">
        <f>O638*H638</f>
        <v>0</v>
      </c>
      <c r="Q638" s="228">
        <v>0</v>
      </c>
      <c r="R638" s="228">
        <f>Q638*H638</f>
        <v>0</v>
      </c>
      <c r="S638" s="228">
        <v>0</v>
      </c>
      <c r="T638" s="229">
        <f>S638*H638</f>
        <v>0</v>
      </c>
      <c r="U638" s="39"/>
      <c r="V638" s="39"/>
      <c r="W638" s="39"/>
      <c r="X638" s="39"/>
      <c r="Y638" s="39"/>
      <c r="Z638" s="39"/>
      <c r="AA638" s="39"/>
      <c r="AB638" s="39"/>
      <c r="AC638" s="39"/>
      <c r="AD638" s="39"/>
      <c r="AE638" s="39"/>
      <c r="AR638" s="230" t="s">
        <v>176</v>
      </c>
      <c r="AT638" s="230" t="s">
        <v>171</v>
      </c>
      <c r="AU638" s="230" t="s">
        <v>86</v>
      </c>
      <c r="AY638" s="18" t="s">
        <v>168</v>
      </c>
      <c r="BE638" s="231">
        <f>IF(N638="základní",J638,0)</f>
        <v>0</v>
      </c>
      <c r="BF638" s="231">
        <f>IF(N638="snížená",J638,0)</f>
        <v>0</v>
      </c>
      <c r="BG638" s="231">
        <f>IF(N638="zákl. přenesená",J638,0)</f>
        <v>0</v>
      </c>
      <c r="BH638" s="231">
        <f>IF(N638="sníž. přenesená",J638,0)</f>
        <v>0</v>
      </c>
      <c r="BI638" s="231">
        <f>IF(N638="nulová",J638,0)</f>
        <v>0</v>
      </c>
      <c r="BJ638" s="18" t="s">
        <v>84</v>
      </c>
      <c r="BK638" s="231">
        <f>ROUND(I638*H638,2)</f>
        <v>0</v>
      </c>
      <c r="BL638" s="18" t="s">
        <v>176</v>
      </c>
      <c r="BM638" s="230" t="s">
        <v>3575</v>
      </c>
    </row>
    <row r="639" s="2" customFormat="1">
      <c r="A639" s="39"/>
      <c r="B639" s="40"/>
      <c r="C639" s="41"/>
      <c r="D639" s="232" t="s">
        <v>178</v>
      </c>
      <c r="E639" s="41"/>
      <c r="F639" s="233" t="s">
        <v>3131</v>
      </c>
      <c r="G639" s="41"/>
      <c r="H639" s="41"/>
      <c r="I639" s="234"/>
      <c r="J639" s="41"/>
      <c r="K639" s="41"/>
      <c r="L639" s="45"/>
      <c r="M639" s="235"/>
      <c r="N639" s="236"/>
      <c r="O639" s="92"/>
      <c r="P639" s="92"/>
      <c r="Q639" s="92"/>
      <c r="R639" s="92"/>
      <c r="S639" s="92"/>
      <c r="T639" s="93"/>
      <c r="U639" s="39"/>
      <c r="V639" s="39"/>
      <c r="W639" s="39"/>
      <c r="X639" s="39"/>
      <c r="Y639" s="39"/>
      <c r="Z639" s="39"/>
      <c r="AA639" s="39"/>
      <c r="AB639" s="39"/>
      <c r="AC639" s="39"/>
      <c r="AD639" s="39"/>
      <c r="AE639" s="39"/>
      <c r="AT639" s="18" t="s">
        <v>178</v>
      </c>
      <c r="AU639" s="18" t="s">
        <v>86</v>
      </c>
    </row>
    <row r="640" s="2" customFormat="1" ht="24.15" customHeight="1">
      <c r="A640" s="39"/>
      <c r="B640" s="40"/>
      <c r="C640" s="219" t="s">
        <v>3576</v>
      </c>
      <c r="D640" s="219" t="s">
        <v>171</v>
      </c>
      <c r="E640" s="220" t="s">
        <v>3529</v>
      </c>
      <c r="F640" s="221" t="s">
        <v>3133</v>
      </c>
      <c r="G640" s="222" t="s">
        <v>2411</v>
      </c>
      <c r="H640" s="223">
        <v>14</v>
      </c>
      <c r="I640" s="224"/>
      <c r="J640" s="225">
        <f>ROUND(I640*H640,2)</f>
        <v>0</v>
      </c>
      <c r="K640" s="221" t="s">
        <v>1</v>
      </c>
      <c r="L640" s="45"/>
      <c r="M640" s="226" t="s">
        <v>1</v>
      </c>
      <c r="N640" s="227" t="s">
        <v>41</v>
      </c>
      <c r="O640" s="92"/>
      <c r="P640" s="228">
        <f>O640*H640</f>
        <v>0</v>
      </c>
      <c r="Q640" s="228">
        <v>0</v>
      </c>
      <c r="R640" s="228">
        <f>Q640*H640</f>
        <v>0</v>
      </c>
      <c r="S640" s="228">
        <v>0</v>
      </c>
      <c r="T640" s="229">
        <f>S640*H640</f>
        <v>0</v>
      </c>
      <c r="U640" s="39"/>
      <c r="V640" s="39"/>
      <c r="W640" s="39"/>
      <c r="X640" s="39"/>
      <c r="Y640" s="39"/>
      <c r="Z640" s="39"/>
      <c r="AA640" s="39"/>
      <c r="AB640" s="39"/>
      <c r="AC640" s="39"/>
      <c r="AD640" s="39"/>
      <c r="AE640" s="39"/>
      <c r="AR640" s="230" t="s">
        <v>176</v>
      </c>
      <c r="AT640" s="230" t="s">
        <v>171</v>
      </c>
      <c r="AU640" s="230" t="s">
        <v>86</v>
      </c>
      <c r="AY640" s="18" t="s">
        <v>168</v>
      </c>
      <c r="BE640" s="231">
        <f>IF(N640="základní",J640,0)</f>
        <v>0</v>
      </c>
      <c r="BF640" s="231">
        <f>IF(N640="snížená",J640,0)</f>
        <v>0</v>
      </c>
      <c r="BG640" s="231">
        <f>IF(N640="zákl. přenesená",J640,0)</f>
        <v>0</v>
      </c>
      <c r="BH640" s="231">
        <f>IF(N640="sníž. přenesená",J640,0)</f>
        <v>0</v>
      </c>
      <c r="BI640" s="231">
        <f>IF(N640="nulová",J640,0)</f>
        <v>0</v>
      </c>
      <c r="BJ640" s="18" t="s">
        <v>84</v>
      </c>
      <c r="BK640" s="231">
        <f>ROUND(I640*H640,2)</f>
        <v>0</v>
      </c>
      <c r="BL640" s="18" t="s">
        <v>176</v>
      </c>
      <c r="BM640" s="230" t="s">
        <v>3577</v>
      </c>
    </row>
    <row r="641" s="2" customFormat="1">
      <c r="A641" s="39"/>
      <c r="B641" s="40"/>
      <c r="C641" s="41"/>
      <c r="D641" s="232" t="s">
        <v>178</v>
      </c>
      <c r="E641" s="41"/>
      <c r="F641" s="233" t="s">
        <v>3133</v>
      </c>
      <c r="G641" s="41"/>
      <c r="H641" s="41"/>
      <c r="I641" s="234"/>
      <c r="J641" s="41"/>
      <c r="K641" s="41"/>
      <c r="L641" s="45"/>
      <c r="M641" s="235"/>
      <c r="N641" s="236"/>
      <c r="O641" s="92"/>
      <c r="P641" s="92"/>
      <c r="Q641" s="92"/>
      <c r="R641" s="92"/>
      <c r="S641" s="92"/>
      <c r="T641" s="93"/>
      <c r="U641" s="39"/>
      <c r="V641" s="39"/>
      <c r="W641" s="39"/>
      <c r="X641" s="39"/>
      <c r="Y641" s="39"/>
      <c r="Z641" s="39"/>
      <c r="AA641" s="39"/>
      <c r="AB641" s="39"/>
      <c r="AC641" s="39"/>
      <c r="AD641" s="39"/>
      <c r="AE641" s="39"/>
      <c r="AT641" s="18" t="s">
        <v>178</v>
      </c>
      <c r="AU641" s="18" t="s">
        <v>86</v>
      </c>
    </row>
    <row r="642" s="2" customFormat="1" ht="16.5" customHeight="1">
      <c r="A642" s="39"/>
      <c r="B642" s="40"/>
      <c r="C642" s="219" t="s">
        <v>3256</v>
      </c>
      <c r="D642" s="219" t="s">
        <v>171</v>
      </c>
      <c r="E642" s="220" t="s">
        <v>3533</v>
      </c>
      <c r="F642" s="221" t="s">
        <v>3137</v>
      </c>
      <c r="G642" s="222" t="s">
        <v>2411</v>
      </c>
      <c r="H642" s="223">
        <v>2</v>
      </c>
      <c r="I642" s="224"/>
      <c r="J642" s="225">
        <f>ROUND(I642*H642,2)</f>
        <v>0</v>
      </c>
      <c r="K642" s="221" t="s">
        <v>1</v>
      </c>
      <c r="L642" s="45"/>
      <c r="M642" s="226" t="s">
        <v>1</v>
      </c>
      <c r="N642" s="227" t="s">
        <v>41</v>
      </c>
      <c r="O642" s="92"/>
      <c r="P642" s="228">
        <f>O642*H642</f>
        <v>0</v>
      </c>
      <c r="Q642" s="228">
        <v>0</v>
      </c>
      <c r="R642" s="228">
        <f>Q642*H642</f>
        <v>0</v>
      </c>
      <c r="S642" s="228">
        <v>0</v>
      </c>
      <c r="T642" s="229">
        <f>S642*H642</f>
        <v>0</v>
      </c>
      <c r="U642" s="39"/>
      <c r="V642" s="39"/>
      <c r="W642" s="39"/>
      <c r="X642" s="39"/>
      <c r="Y642" s="39"/>
      <c r="Z642" s="39"/>
      <c r="AA642" s="39"/>
      <c r="AB642" s="39"/>
      <c r="AC642" s="39"/>
      <c r="AD642" s="39"/>
      <c r="AE642" s="39"/>
      <c r="AR642" s="230" t="s">
        <v>176</v>
      </c>
      <c r="AT642" s="230" t="s">
        <v>171</v>
      </c>
      <c r="AU642" s="230" t="s">
        <v>86</v>
      </c>
      <c r="AY642" s="18" t="s">
        <v>168</v>
      </c>
      <c r="BE642" s="231">
        <f>IF(N642="základní",J642,0)</f>
        <v>0</v>
      </c>
      <c r="BF642" s="231">
        <f>IF(N642="snížená",J642,0)</f>
        <v>0</v>
      </c>
      <c r="BG642" s="231">
        <f>IF(N642="zákl. přenesená",J642,0)</f>
        <v>0</v>
      </c>
      <c r="BH642" s="231">
        <f>IF(N642="sníž. přenesená",J642,0)</f>
        <v>0</v>
      </c>
      <c r="BI642" s="231">
        <f>IF(N642="nulová",J642,0)</f>
        <v>0</v>
      </c>
      <c r="BJ642" s="18" t="s">
        <v>84</v>
      </c>
      <c r="BK642" s="231">
        <f>ROUND(I642*H642,2)</f>
        <v>0</v>
      </c>
      <c r="BL642" s="18" t="s">
        <v>176</v>
      </c>
      <c r="BM642" s="230" t="s">
        <v>3578</v>
      </c>
    </row>
    <row r="643" s="2" customFormat="1">
      <c r="A643" s="39"/>
      <c r="B643" s="40"/>
      <c r="C643" s="41"/>
      <c r="D643" s="232" t="s">
        <v>178</v>
      </c>
      <c r="E643" s="41"/>
      <c r="F643" s="233" t="s">
        <v>3137</v>
      </c>
      <c r="G643" s="41"/>
      <c r="H643" s="41"/>
      <c r="I643" s="234"/>
      <c r="J643" s="41"/>
      <c r="K643" s="41"/>
      <c r="L643" s="45"/>
      <c r="M643" s="235"/>
      <c r="N643" s="236"/>
      <c r="O643" s="92"/>
      <c r="P643" s="92"/>
      <c r="Q643" s="92"/>
      <c r="R643" s="92"/>
      <c r="S643" s="92"/>
      <c r="T643" s="93"/>
      <c r="U643" s="39"/>
      <c r="V643" s="39"/>
      <c r="W643" s="39"/>
      <c r="X643" s="39"/>
      <c r="Y643" s="39"/>
      <c r="Z643" s="39"/>
      <c r="AA643" s="39"/>
      <c r="AB643" s="39"/>
      <c r="AC643" s="39"/>
      <c r="AD643" s="39"/>
      <c r="AE643" s="39"/>
      <c r="AT643" s="18" t="s">
        <v>178</v>
      </c>
      <c r="AU643" s="18" t="s">
        <v>86</v>
      </c>
    </row>
    <row r="644" s="2" customFormat="1" ht="16.5" customHeight="1">
      <c r="A644" s="39"/>
      <c r="B644" s="40"/>
      <c r="C644" s="219" t="s">
        <v>3579</v>
      </c>
      <c r="D644" s="219" t="s">
        <v>171</v>
      </c>
      <c r="E644" s="220" t="s">
        <v>3541</v>
      </c>
      <c r="F644" s="221" t="s">
        <v>3141</v>
      </c>
      <c r="G644" s="222" t="s">
        <v>2411</v>
      </c>
      <c r="H644" s="223">
        <v>2</v>
      </c>
      <c r="I644" s="224"/>
      <c r="J644" s="225">
        <f>ROUND(I644*H644,2)</f>
        <v>0</v>
      </c>
      <c r="K644" s="221" t="s">
        <v>1</v>
      </c>
      <c r="L644" s="45"/>
      <c r="M644" s="226" t="s">
        <v>1</v>
      </c>
      <c r="N644" s="227" t="s">
        <v>41</v>
      </c>
      <c r="O644" s="92"/>
      <c r="P644" s="228">
        <f>O644*H644</f>
        <v>0</v>
      </c>
      <c r="Q644" s="228">
        <v>0</v>
      </c>
      <c r="R644" s="228">
        <f>Q644*H644</f>
        <v>0</v>
      </c>
      <c r="S644" s="228">
        <v>0</v>
      </c>
      <c r="T644" s="229">
        <f>S644*H644</f>
        <v>0</v>
      </c>
      <c r="U644" s="39"/>
      <c r="V644" s="39"/>
      <c r="W644" s="39"/>
      <c r="X644" s="39"/>
      <c r="Y644" s="39"/>
      <c r="Z644" s="39"/>
      <c r="AA644" s="39"/>
      <c r="AB644" s="39"/>
      <c r="AC644" s="39"/>
      <c r="AD644" s="39"/>
      <c r="AE644" s="39"/>
      <c r="AR644" s="230" t="s">
        <v>176</v>
      </c>
      <c r="AT644" s="230" t="s">
        <v>171</v>
      </c>
      <c r="AU644" s="230" t="s">
        <v>86</v>
      </c>
      <c r="AY644" s="18" t="s">
        <v>168</v>
      </c>
      <c r="BE644" s="231">
        <f>IF(N644="základní",J644,0)</f>
        <v>0</v>
      </c>
      <c r="BF644" s="231">
        <f>IF(N644="snížená",J644,0)</f>
        <v>0</v>
      </c>
      <c r="BG644" s="231">
        <f>IF(N644="zákl. přenesená",J644,0)</f>
        <v>0</v>
      </c>
      <c r="BH644" s="231">
        <f>IF(N644="sníž. přenesená",J644,0)</f>
        <v>0</v>
      </c>
      <c r="BI644" s="231">
        <f>IF(N644="nulová",J644,0)</f>
        <v>0</v>
      </c>
      <c r="BJ644" s="18" t="s">
        <v>84</v>
      </c>
      <c r="BK644" s="231">
        <f>ROUND(I644*H644,2)</f>
        <v>0</v>
      </c>
      <c r="BL644" s="18" t="s">
        <v>176</v>
      </c>
      <c r="BM644" s="230" t="s">
        <v>3580</v>
      </c>
    </row>
    <row r="645" s="2" customFormat="1">
      <c r="A645" s="39"/>
      <c r="B645" s="40"/>
      <c r="C645" s="41"/>
      <c r="D645" s="232" t="s">
        <v>178</v>
      </c>
      <c r="E645" s="41"/>
      <c r="F645" s="233" t="s">
        <v>3141</v>
      </c>
      <c r="G645" s="41"/>
      <c r="H645" s="41"/>
      <c r="I645" s="234"/>
      <c r="J645" s="41"/>
      <c r="K645" s="41"/>
      <c r="L645" s="45"/>
      <c r="M645" s="235"/>
      <c r="N645" s="236"/>
      <c r="O645" s="92"/>
      <c r="P645" s="92"/>
      <c r="Q645" s="92"/>
      <c r="R645" s="92"/>
      <c r="S645" s="92"/>
      <c r="T645" s="93"/>
      <c r="U645" s="39"/>
      <c r="V645" s="39"/>
      <c r="W645" s="39"/>
      <c r="X645" s="39"/>
      <c r="Y645" s="39"/>
      <c r="Z645" s="39"/>
      <c r="AA645" s="39"/>
      <c r="AB645" s="39"/>
      <c r="AC645" s="39"/>
      <c r="AD645" s="39"/>
      <c r="AE645" s="39"/>
      <c r="AT645" s="18" t="s">
        <v>178</v>
      </c>
      <c r="AU645" s="18" t="s">
        <v>86</v>
      </c>
    </row>
    <row r="646" s="2" customFormat="1" ht="16.5" customHeight="1">
      <c r="A646" s="39"/>
      <c r="B646" s="40"/>
      <c r="C646" s="219" t="s">
        <v>3259</v>
      </c>
      <c r="D646" s="219" t="s">
        <v>171</v>
      </c>
      <c r="E646" s="220" t="s">
        <v>3531</v>
      </c>
      <c r="F646" s="221" t="s">
        <v>3135</v>
      </c>
      <c r="G646" s="222" t="s">
        <v>2411</v>
      </c>
      <c r="H646" s="223">
        <v>2</v>
      </c>
      <c r="I646" s="224"/>
      <c r="J646" s="225">
        <f>ROUND(I646*H646,2)</f>
        <v>0</v>
      </c>
      <c r="K646" s="221" t="s">
        <v>1</v>
      </c>
      <c r="L646" s="45"/>
      <c r="M646" s="226" t="s">
        <v>1</v>
      </c>
      <c r="N646" s="227" t="s">
        <v>41</v>
      </c>
      <c r="O646" s="92"/>
      <c r="P646" s="228">
        <f>O646*H646</f>
        <v>0</v>
      </c>
      <c r="Q646" s="228">
        <v>0</v>
      </c>
      <c r="R646" s="228">
        <f>Q646*H646</f>
        <v>0</v>
      </c>
      <c r="S646" s="228">
        <v>0</v>
      </c>
      <c r="T646" s="229">
        <f>S646*H646</f>
        <v>0</v>
      </c>
      <c r="U646" s="39"/>
      <c r="V646" s="39"/>
      <c r="W646" s="39"/>
      <c r="X646" s="39"/>
      <c r="Y646" s="39"/>
      <c r="Z646" s="39"/>
      <c r="AA646" s="39"/>
      <c r="AB646" s="39"/>
      <c r="AC646" s="39"/>
      <c r="AD646" s="39"/>
      <c r="AE646" s="39"/>
      <c r="AR646" s="230" t="s">
        <v>176</v>
      </c>
      <c r="AT646" s="230" t="s">
        <v>171</v>
      </c>
      <c r="AU646" s="230" t="s">
        <v>86</v>
      </c>
      <c r="AY646" s="18" t="s">
        <v>168</v>
      </c>
      <c r="BE646" s="231">
        <f>IF(N646="základní",J646,0)</f>
        <v>0</v>
      </c>
      <c r="BF646" s="231">
        <f>IF(N646="snížená",J646,0)</f>
        <v>0</v>
      </c>
      <c r="BG646" s="231">
        <f>IF(N646="zákl. přenesená",J646,0)</f>
        <v>0</v>
      </c>
      <c r="BH646" s="231">
        <f>IF(N646="sníž. přenesená",J646,0)</f>
        <v>0</v>
      </c>
      <c r="BI646" s="231">
        <f>IF(N646="nulová",J646,0)</f>
        <v>0</v>
      </c>
      <c r="BJ646" s="18" t="s">
        <v>84</v>
      </c>
      <c r="BK646" s="231">
        <f>ROUND(I646*H646,2)</f>
        <v>0</v>
      </c>
      <c r="BL646" s="18" t="s">
        <v>176</v>
      </c>
      <c r="BM646" s="230" t="s">
        <v>3581</v>
      </c>
    </row>
    <row r="647" s="2" customFormat="1">
      <c r="A647" s="39"/>
      <c r="B647" s="40"/>
      <c r="C647" s="41"/>
      <c r="D647" s="232" t="s">
        <v>178</v>
      </c>
      <c r="E647" s="41"/>
      <c r="F647" s="233" t="s">
        <v>3135</v>
      </c>
      <c r="G647" s="41"/>
      <c r="H647" s="41"/>
      <c r="I647" s="234"/>
      <c r="J647" s="41"/>
      <c r="K647" s="41"/>
      <c r="L647" s="45"/>
      <c r="M647" s="235"/>
      <c r="N647" s="236"/>
      <c r="O647" s="92"/>
      <c r="P647" s="92"/>
      <c r="Q647" s="92"/>
      <c r="R647" s="92"/>
      <c r="S647" s="92"/>
      <c r="T647" s="93"/>
      <c r="U647" s="39"/>
      <c r="V647" s="39"/>
      <c r="W647" s="39"/>
      <c r="X647" s="39"/>
      <c r="Y647" s="39"/>
      <c r="Z647" s="39"/>
      <c r="AA647" s="39"/>
      <c r="AB647" s="39"/>
      <c r="AC647" s="39"/>
      <c r="AD647" s="39"/>
      <c r="AE647" s="39"/>
      <c r="AT647" s="18" t="s">
        <v>178</v>
      </c>
      <c r="AU647" s="18" t="s">
        <v>86</v>
      </c>
    </row>
    <row r="648" s="2" customFormat="1" ht="16.5" customHeight="1">
      <c r="A648" s="39"/>
      <c r="B648" s="40"/>
      <c r="C648" s="219" t="s">
        <v>3582</v>
      </c>
      <c r="D648" s="219" t="s">
        <v>171</v>
      </c>
      <c r="E648" s="220" t="s">
        <v>3492</v>
      </c>
      <c r="F648" s="221" t="s">
        <v>3101</v>
      </c>
      <c r="G648" s="222" t="s">
        <v>2411</v>
      </c>
      <c r="H648" s="223">
        <v>3</v>
      </c>
      <c r="I648" s="224"/>
      <c r="J648" s="225">
        <f>ROUND(I648*H648,2)</f>
        <v>0</v>
      </c>
      <c r="K648" s="221" t="s">
        <v>1</v>
      </c>
      <c r="L648" s="45"/>
      <c r="M648" s="226" t="s">
        <v>1</v>
      </c>
      <c r="N648" s="227" t="s">
        <v>41</v>
      </c>
      <c r="O648" s="92"/>
      <c r="P648" s="228">
        <f>O648*H648</f>
        <v>0</v>
      </c>
      <c r="Q648" s="228">
        <v>0</v>
      </c>
      <c r="R648" s="228">
        <f>Q648*H648</f>
        <v>0</v>
      </c>
      <c r="S648" s="228">
        <v>0</v>
      </c>
      <c r="T648" s="229">
        <f>S648*H648</f>
        <v>0</v>
      </c>
      <c r="U648" s="39"/>
      <c r="V648" s="39"/>
      <c r="W648" s="39"/>
      <c r="X648" s="39"/>
      <c r="Y648" s="39"/>
      <c r="Z648" s="39"/>
      <c r="AA648" s="39"/>
      <c r="AB648" s="39"/>
      <c r="AC648" s="39"/>
      <c r="AD648" s="39"/>
      <c r="AE648" s="39"/>
      <c r="AR648" s="230" t="s">
        <v>176</v>
      </c>
      <c r="AT648" s="230" t="s">
        <v>171</v>
      </c>
      <c r="AU648" s="230" t="s">
        <v>86</v>
      </c>
      <c r="AY648" s="18" t="s">
        <v>168</v>
      </c>
      <c r="BE648" s="231">
        <f>IF(N648="základní",J648,0)</f>
        <v>0</v>
      </c>
      <c r="BF648" s="231">
        <f>IF(N648="snížená",J648,0)</f>
        <v>0</v>
      </c>
      <c r="BG648" s="231">
        <f>IF(N648="zákl. přenesená",J648,0)</f>
        <v>0</v>
      </c>
      <c r="BH648" s="231">
        <f>IF(N648="sníž. přenesená",J648,0)</f>
        <v>0</v>
      </c>
      <c r="BI648" s="231">
        <f>IF(N648="nulová",J648,0)</f>
        <v>0</v>
      </c>
      <c r="BJ648" s="18" t="s">
        <v>84</v>
      </c>
      <c r="BK648" s="231">
        <f>ROUND(I648*H648,2)</f>
        <v>0</v>
      </c>
      <c r="BL648" s="18" t="s">
        <v>176</v>
      </c>
      <c r="BM648" s="230" t="s">
        <v>3583</v>
      </c>
    </row>
    <row r="649" s="2" customFormat="1">
      <c r="A649" s="39"/>
      <c r="B649" s="40"/>
      <c r="C649" s="41"/>
      <c r="D649" s="232" t="s">
        <v>178</v>
      </c>
      <c r="E649" s="41"/>
      <c r="F649" s="233" t="s">
        <v>3101</v>
      </c>
      <c r="G649" s="41"/>
      <c r="H649" s="41"/>
      <c r="I649" s="234"/>
      <c r="J649" s="41"/>
      <c r="K649" s="41"/>
      <c r="L649" s="45"/>
      <c r="M649" s="235"/>
      <c r="N649" s="236"/>
      <c r="O649" s="92"/>
      <c r="P649" s="92"/>
      <c r="Q649" s="92"/>
      <c r="R649" s="92"/>
      <c r="S649" s="92"/>
      <c r="T649" s="93"/>
      <c r="U649" s="39"/>
      <c r="V649" s="39"/>
      <c r="W649" s="39"/>
      <c r="X649" s="39"/>
      <c r="Y649" s="39"/>
      <c r="Z649" s="39"/>
      <c r="AA649" s="39"/>
      <c r="AB649" s="39"/>
      <c r="AC649" s="39"/>
      <c r="AD649" s="39"/>
      <c r="AE649" s="39"/>
      <c r="AT649" s="18" t="s">
        <v>178</v>
      </c>
      <c r="AU649" s="18" t="s">
        <v>86</v>
      </c>
    </row>
    <row r="650" s="2" customFormat="1" ht="16.5" customHeight="1">
      <c r="A650" s="39"/>
      <c r="B650" s="40"/>
      <c r="C650" s="219" t="s">
        <v>3262</v>
      </c>
      <c r="D650" s="219" t="s">
        <v>171</v>
      </c>
      <c r="E650" s="220" t="s">
        <v>3466</v>
      </c>
      <c r="F650" s="221" t="s">
        <v>3080</v>
      </c>
      <c r="G650" s="222" t="s">
        <v>2411</v>
      </c>
      <c r="H650" s="223">
        <v>60</v>
      </c>
      <c r="I650" s="224"/>
      <c r="J650" s="225">
        <f>ROUND(I650*H650,2)</f>
        <v>0</v>
      </c>
      <c r="K650" s="221" t="s">
        <v>1</v>
      </c>
      <c r="L650" s="45"/>
      <c r="M650" s="226" t="s">
        <v>1</v>
      </c>
      <c r="N650" s="227" t="s">
        <v>41</v>
      </c>
      <c r="O650" s="92"/>
      <c r="P650" s="228">
        <f>O650*H650</f>
        <v>0</v>
      </c>
      <c r="Q650" s="228">
        <v>0</v>
      </c>
      <c r="R650" s="228">
        <f>Q650*H650</f>
        <v>0</v>
      </c>
      <c r="S650" s="228">
        <v>0</v>
      </c>
      <c r="T650" s="229">
        <f>S650*H650</f>
        <v>0</v>
      </c>
      <c r="U650" s="39"/>
      <c r="V650" s="39"/>
      <c r="W650" s="39"/>
      <c r="X650" s="39"/>
      <c r="Y650" s="39"/>
      <c r="Z650" s="39"/>
      <c r="AA650" s="39"/>
      <c r="AB650" s="39"/>
      <c r="AC650" s="39"/>
      <c r="AD650" s="39"/>
      <c r="AE650" s="39"/>
      <c r="AR650" s="230" t="s">
        <v>176</v>
      </c>
      <c r="AT650" s="230" t="s">
        <v>171</v>
      </c>
      <c r="AU650" s="230" t="s">
        <v>86</v>
      </c>
      <c r="AY650" s="18" t="s">
        <v>168</v>
      </c>
      <c r="BE650" s="231">
        <f>IF(N650="základní",J650,0)</f>
        <v>0</v>
      </c>
      <c r="BF650" s="231">
        <f>IF(N650="snížená",J650,0)</f>
        <v>0</v>
      </c>
      <c r="BG650" s="231">
        <f>IF(N650="zákl. přenesená",J650,0)</f>
        <v>0</v>
      </c>
      <c r="BH650" s="231">
        <f>IF(N650="sníž. přenesená",J650,0)</f>
        <v>0</v>
      </c>
      <c r="BI650" s="231">
        <f>IF(N650="nulová",J650,0)</f>
        <v>0</v>
      </c>
      <c r="BJ650" s="18" t="s">
        <v>84</v>
      </c>
      <c r="BK650" s="231">
        <f>ROUND(I650*H650,2)</f>
        <v>0</v>
      </c>
      <c r="BL650" s="18" t="s">
        <v>176</v>
      </c>
      <c r="BM650" s="230" t="s">
        <v>3584</v>
      </c>
    </row>
    <row r="651" s="2" customFormat="1">
      <c r="A651" s="39"/>
      <c r="B651" s="40"/>
      <c r="C651" s="41"/>
      <c r="D651" s="232" t="s">
        <v>178</v>
      </c>
      <c r="E651" s="41"/>
      <c r="F651" s="233" t="s">
        <v>3080</v>
      </c>
      <c r="G651" s="41"/>
      <c r="H651" s="41"/>
      <c r="I651" s="234"/>
      <c r="J651" s="41"/>
      <c r="K651" s="41"/>
      <c r="L651" s="45"/>
      <c r="M651" s="235"/>
      <c r="N651" s="236"/>
      <c r="O651" s="92"/>
      <c r="P651" s="92"/>
      <c r="Q651" s="92"/>
      <c r="R651" s="92"/>
      <c r="S651" s="92"/>
      <c r="T651" s="93"/>
      <c r="U651" s="39"/>
      <c r="V651" s="39"/>
      <c r="W651" s="39"/>
      <c r="X651" s="39"/>
      <c r="Y651" s="39"/>
      <c r="Z651" s="39"/>
      <c r="AA651" s="39"/>
      <c r="AB651" s="39"/>
      <c r="AC651" s="39"/>
      <c r="AD651" s="39"/>
      <c r="AE651" s="39"/>
      <c r="AT651" s="18" t="s">
        <v>178</v>
      </c>
      <c r="AU651" s="18" t="s">
        <v>86</v>
      </c>
    </row>
    <row r="652" s="2" customFormat="1" ht="16.5" customHeight="1">
      <c r="A652" s="39"/>
      <c r="B652" s="40"/>
      <c r="C652" s="219" t="s">
        <v>3585</v>
      </c>
      <c r="D652" s="219" t="s">
        <v>171</v>
      </c>
      <c r="E652" s="220" t="s">
        <v>3564</v>
      </c>
      <c r="F652" s="221" t="s">
        <v>3153</v>
      </c>
      <c r="G652" s="222" t="s">
        <v>2411</v>
      </c>
      <c r="H652" s="223">
        <v>2</v>
      </c>
      <c r="I652" s="224"/>
      <c r="J652" s="225">
        <f>ROUND(I652*H652,2)</f>
        <v>0</v>
      </c>
      <c r="K652" s="221" t="s">
        <v>1</v>
      </c>
      <c r="L652" s="45"/>
      <c r="M652" s="226" t="s">
        <v>1</v>
      </c>
      <c r="N652" s="227" t="s">
        <v>41</v>
      </c>
      <c r="O652" s="92"/>
      <c r="P652" s="228">
        <f>O652*H652</f>
        <v>0</v>
      </c>
      <c r="Q652" s="228">
        <v>0</v>
      </c>
      <c r="R652" s="228">
        <f>Q652*H652</f>
        <v>0</v>
      </c>
      <c r="S652" s="228">
        <v>0</v>
      </c>
      <c r="T652" s="229">
        <f>S652*H652</f>
        <v>0</v>
      </c>
      <c r="U652" s="39"/>
      <c r="V652" s="39"/>
      <c r="W652" s="39"/>
      <c r="X652" s="39"/>
      <c r="Y652" s="39"/>
      <c r="Z652" s="39"/>
      <c r="AA652" s="39"/>
      <c r="AB652" s="39"/>
      <c r="AC652" s="39"/>
      <c r="AD652" s="39"/>
      <c r="AE652" s="39"/>
      <c r="AR652" s="230" t="s">
        <v>176</v>
      </c>
      <c r="AT652" s="230" t="s">
        <v>171</v>
      </c>
      <c r="AU652" s="230" t="s">
        <v>86</v>
      </c>
      <c r="AY652" s="18" t="s">
        <v>168</v>
      </c>
      <c r="BE652" s="231">
        <f>IF(N652="základní",J652,0)</f>
        <v>0</v>
      </c>
      <c r="BF652" s="231">
        <f>IF(N652="snížená",J652,0)</f>
        <v>0</v>
      </c>
      <c r="BG652" s="231">
        <f>IF(N652="zákl. přenesená",J652,0)</f>
        <v>0</v>
      </c>
      <c r="BH652" s="231">
        <f>IF(N652="sníž. přenesená",J652,0)</f>
        <v>0</v>
      </c>
      <c r="BI652" s="231">
        <f>IF(N652="nulová",J652,0)</f>
        <v>0</v>
      </c>
      <c r="BJ652" s="18" t="s">
        <v>84</v>
      </c>
      <c r="BK652" s="231">
        <f>ROUND(I652*H652,2)</f>
        <v>0</v>
      </c>
      <c r="BL652" s="18" t="s">
        <v>176</v>
      </c>
      <c r="BM652" s="230" t="s">
        <v>3586</v>
      </c>
    </row>
    <row r="653" s="2" customFormat="1">
      <c r="A653" s="39"/>
      <c r="B653" s="40"/>
      <c r="C653" s="41"/>
      <c r="D653" s="232" t="s">
        <v>178</v>
      </c>
      <c r="E653" s="41"/>
      <c r="F653" s="233" t="s">
        <v>3153</v>
      </c>
      <c r="G653" s="41"/>
      <c r="H653" s="41"/>
      <c r="I653" s="234"/>
      <c r="J653" s="41"/>
      <c r="K653" s="41"/>
      <c r="L653" s="45"/>
      <c r="M653" s="235"/>
      <c r="N653" s="236"/>
      <c r="O653" s="92"/>
      <c r="P653" s="92"/>
      <c r="Q653" s="92"/>
      <c r="R653" s="92"/>
      <c r="S653" s="92"/>
      <c r="T653" s="93"/>
      <c r="U653" s="39"/>
      <c r="V653" s="39"/>
      <c r="W653" s="39"/>
      <c r="X653" s="39"/>
      <c r="Y653" s="39"/>
      <c r="Z653" s="39"/>
      <c r="AA653" s="39"/>
      <c r="AB653" s="39"/>
      <c r="AC653" s="39"/>
      <c r="AD653" s="39"/>
      <c r="AE653" s="39"/>
      <c r="AT653" s="18" t="s">
        <v>178</v>
      </c>
      <c r="AU653" s="18" t="s">
        <v>86</v>
      </c>
    </row>
    <row r="654" s="12" customFormat="1" ht="22.8" customHeight="1">
      <c r="A654" s="12"/>
      <c r="B654" s="203"/>
      <c r="C654" s="204"/>
      <c r="D654" s="205" t="s">
        <v>75</v>
      </c>
      <c r="E654" s="217" t="s">
        <v>3587</v>
      </c>
      <c r="F654" s="217" t="s">
        <v>3588</v>
      </c>
      <c r="G654" s="204"/>
      <c r="H654" s="204"/>
      <c r="I654" s="207"/>
      <c r="J654" s="218">
        <f>BK654</f>
        <v>0</v>
      </c>
      <c r="K654" s="204"/>
      <c r="L654" s="209"/>
      <c r="M654" s="210"/>
      <c r="N654" s="211"/>
      <c r="O654" s="211"/>
      <c r="P654" s="212">
        <f>SUM(P655:P662)</f>
        <v>0</v>
      </c>
      <c r="Q654" s="211"/>
      <c r="R654" s="212">
        <f>SUM(R655:R662)</f>
        <v>0</v>
      </c>
      <c r="S654" s="211"/>
      <c r="T654" s="213">
        <f>SUM(T655:T662)</f>
        <v>0</v>
      </c>
      <c r="U654" s="12"/>
      <c r="V654" s="12"/>
      <c r="W654" s="12"/>
      <c r="X654" s="12"/>
      <c r="Y654" s="12"/>
      <c r="Z654" s="12"/>
      <c r="AA654" s="12"/>
      <c r="AB654" s="12"/>
      <c r="AC654" s="12"/>
      <c r="AD654" s="12"/>
      <c r="AE654" s="12"/>
      <c r="AR654" s="214" t="s">
        <v>84</v>
      </c>
      <c r="AT654" s="215" t="s">
        <v>75</v>
      </c>
      <c r="AU654" s="215" t="s">
        <v>84</v>
      </c>
      <c r="AY654" s="214" t="s">
        <v>168</v>
      </c>
      <c r="BK654" s="216">
        <f>SUM(BK655:BK662)</f>
        <v>0</v>
      </c>
    </row>
    <row r="655" s="2" customFormat="1" ht="16.5" customHeight="1">
      <c r="A655" s="39"/>
      <c r="B655" s="40"/>
      <c r="C655" s="219" t="s">
        <v>3265</v>
      </c>
      <c r="D655" s="219" t="s">
        <v>171</v>
      </c>
      <c r="E655" s="220" t="s">
        <v>3533</v>
      </c>
      <c r="F655" s="221" t="s">
        <v>3137</v>
      </c>
      <c r="G655" s="222" t="s">
        <v>2411</v>
      </c>
      <c r="H655" s="223">
        <v>1</v>
      </c>
      <c r="I655" s="224"/>
      <c r="J655" s="225">
        <f>ROUND(I655*H655,2)</f>
        <v>0</v>
      </c>
      <c r="K655" s="221" t="s">
        <v>1</v>
      </c>
      <c r="L655" s="45"/>
      <c r="M655" s="226" t="s">
        <v>1</v>
      </c>
      <c r="N655" s="227" t="s">
        <v>41</v>
      </c>
      <c r="O655" s="92"/>
      <c r="P655" s="228">
        <f>O655*H655</f>
        <v>0</v>
      </c>
      <c r="Q655" s="228">
        <v>0</v>
      </c>
      <c r="R655" s="228">
        <f>Q655*H655</f>
        <v>0</v>
      </c>
      <c r="S655" s="228">
        <v>0</v>
      </c>
      <c r="T655" s="229">
        <f>S655*H655</f>
        <v>0</v>
      </c>
      <c r="U655" s="39"/>
      <c r="V655" s="39"/>
      <c r="W655" s="39"/>
      <c r="X655" s="39"/>
      <c r="Y655" s="39"/>
      <c r="Z655" s="39"/>
      <c r="AA655" s="39"/>
      <c r="AB655" s="39"/>
      <c r="AC655" s="39"/>
      <c r="AD655" s="39"/>
      <c r="AE655" s="39"/>
      <c r="AR655" s="230" t="s">
        <v>176</v>
      </c>
      <c r="AT655" s="230" t="s">
        <v>171</v>
      </c>
      <c r="AU655" s="230" t="s">
        <v>86</v>
      </c>
      <c r="AY655" s="18" t="s">
        <v>168</v>
      </c>
      <c r="BE655" s="231">
        <f>IF(N655="základní",J655,0)</f>
        <v>0</v>
      </c>
      <c r="BF655" s="231">
        <f>IF(N655="snížená",J655,0)</f>
        <v>0</v>
      </c>
      <c r="BG655" s="231">
        <f>IF(N655="zákl. přenesená",J655,0)</f>
        <v>0</v>
      </c>
      <c r="BH655" s="231">
        <f>IF(N655="sníž. přenesená",J655,0)</f>
        <v>0</v>
      </c>
      <c r="BI655" s="231">
        <f>IF(N655="nulová",J655,0)</f>
        <v>0</v>
      </c>
      <c r="BJ655" s="18" t="s">
        <v>84</v>
      </c>
      <c r="BK655" s="231">
        <f>ROUND(I655*H655,2)</f>
        <v>0</v>
      </c>
      <c r="BL655" s="18" t="s">
        <v>176</v>
      </c>
      <c r="BM655" s="230" t="s">
        <v>3589</v>
      </c>
    </row>
    <row r="656" s="2" customFormat="1">
      <c r="A656" s="39"/>
      <c r="B656" s="40"/>
      <c r="C656" s="41"/>
      <c r="D656" s="232" t="s">
        <v>178</v>
      </c>
      <c r="E656" s="41"/>
      <c r="F656" s="233" t="s">
        <v>3137</v>
      </c>
      <c r="G656" s="41"/>
      <c r="H656" s="41"/>
      <c r="I656" s="234"/>
      <c r="J656" s="41"/>
      <c r="K656" s="41"/>
      <c r="L656" s="45"/>
      <c r="M656" s="235"/>
      <c r="N656" s="236"/>
      <c r="O656" s="92"/>
      <c r="P656" s="92"/>
      <c r="Q656" s="92"/>
      <c r="R656" s="92"/>
      <c r="S656" s="92"/>
      <c r="T656" s="93"/>
      <c r="U656" s="39"/>
      <c r="V656" s="39"/>
      <c r="W656" s="39"/>
      <c r="X656" s="39"/>
      <c r="Y656" s="39"/>
      <c r="Z656" s="39"/>
      <c r="AA656" s="39"/>
      <c r="AB656" s="39"/>
      <c r="AC656" s="39"/>
      <c r="AD656" s="39"/>
      <c r="AE656" s="39"/>
      <c r="AT656" s="18" t="s">
        <v>178</v>
      </c>
      <c r="AU656" s="18" t="s">
        <v>86</v>
      </c>
    </row>
    <row r="657" s="2" customFormat="1" ht="16.5" customHeight="1">
      <c r="A657" s="39"/>
      <c r="B657" s="40"/>
      <c r="C657" s="219" t="s">
        <v>3590</v>
      </c>
      <c r="D657" s="219" t="s">
        <v>171</v>
      </c>
      <c r="E657" s="220" t="s">
        <v>3527</v>
      </c>
      <c r="F657" s="221" t="s">
        <v>3131</v>
      </c>
      <c r="G657" s="222" t="s">
        <v>2411</v>
      </c>
      <c r="H657" s="223">
        <v>1</v>
      </c>
      <c r="I657" s="224"/>
      <c r="J657" s="225">
        <f>ROUND(I657*H657,2)</f>
        <v>0</v>
      </c>
      <c r="K657" s="221" t="s">
        <v>1</v>
      </c>
      <c r="L657" s="45"/>
      <c r="M657" s="226" t="s">
        <v>1</v>
      </c>
      <c r="N657" s="227" t="s">
        <v>41</v>
      </c>
      <c r="O657" s="92"/>
      <c r="P657" s="228">
        <f>O657*H657</f>
        <v>0</v>
      </c>
      <c r="Q657" s="228">
        <v>0</v>
      </c>
      <c r="R657" s="228">
        <f>Q657*H657</f>
        <v>0</v>
      </c>
      <c r="S657" s="228">
        <v>0</v>
      </c>
      <c r="T657" s="229">
        <f>S657*H657</f>
        <v>0</v>
      </c>
      <c r="U657" s="39"/>
      <c r="V657" s="39"/>
      <c r="W657" s="39"/>
      <c r="X657" s="39"/>
      <c r="Y657" s="39"/>
      <c r="Z657" s="39"/>
      <c r="AA657" s="39"/>
      <c r="AB657" s="39"/>
      <c r="AC657" s="39"/>
      <c r="AD657" s="39"/>
      <c r="AE657" s="39"/>
      <c r="AR657" s="230" t="s">
        <v>176</v>
      </c>
      <c r="AT657" s="230" t="s">
        <v>171</v>
      </c>
      <c r="AU657" s="230" t="s">
        <v>86</v>
      </c>
      <c r="AY657" s="18" t="s">
        <v>168</v>
      </c>
      <c r="BE657" s="231">
        <f>IF(N657="základní",J657,0)</f>
        <v>0</v>
      </c>
      <c r="BF657" s="231">
        <f>IF(N657="snížená",J657,0)</f>
        <v>0</v>
      </c>
      <c r="BG657" s="231">
        <f>IF(N657="zákl. přenesená",J657,0)</f>
        <v>0</v>
      </c>
      <c r="BH657" s="231">
        <f>IF(N657="sníž. přenesená",J657,0)</f>
        <v>0</v>
      </c>
      <c r="BI657" s="231">
        <f>IF(N657="nulová",J657,0)</f>
        <v>0</v>
      </c>
      <c r="BJ657" s="18" t="s">
        <v>84</v>
      </c>
      <c r="BK657" s="231">
        <f>ROUND(I657*H657,2)</f>
        <v>0</v>
      </c>
      <c r="BL657" s="18" t="s">
        <v>176</v>
      </c>
      <c r="BM657" s="230" t="s">
        <v>3591</v>
      </c>
    </row>
    <row r="658" s="2" customFormat="1">
      <c r="A658" s="39"/>
      <c r="B658" s="40"/>
      <c r="C658" s="41"/>
      <c r="D658" s="232" t="s">
        <v>178</v>
      </c>
      <c r="E658" s="41"/>
      <c r="F658" s="233" t="s">
        <v>3131</v>
      </c>
      <c r="G658" s="41"/>
      <c r="H658" s="41"/>
      <c r="I658" s="234"/>
      <c r="J658" s="41"/>
      <c r="K658" s="41"/>
      <c r="L658" s="45"/>
      <c r="M658" s="235"/>
      <c r="N658" s="236"/>
      <c r="O658" s="92"/>
      <c r="P658" s="92"/>
      <c r="Q658" s="92"/>
      <c r="R658" s="92"/>
      <c r="S658" s="92"/>
      <c r="T658" s="93"/>
      <c r="U658" s="39"/>
      <c r="V658" s="39"/>
      <c r="W658" s="39"/>
      <c r="X658" s="39"/>
      <c r="Y658" s="39"/>
      <c r="Z658" s="39"/>
      <c r="AA658" s="39"/>
      <c r="AB658" s="39"/>
      <c r="AC658" s="39"/>
      <c r="AD658" s="39"/>
      <c r="AE658" s="39"/>
      <c r="AT658" s="18" t="s">
        <v>178</v>
      </c>
      <c r="AU658" s="18" t="s">
        <v>86</v>
      </c>
    </row>
    <row r="659" s="2" customFormat="1" ht="16.5" customHeight="1">
      <c r="A659" s="39"/>
      <c r="B659" s="40"/>
      <c r="C659" s="219" t="s">
        <v>3268</v>
      </c>
      <c r="D659" s="219" t="s">
        <v>171</v>
      </c>
      <c r="E659" s="220" t="s">
        <v>3551</v>
      </c>
      <c r="F659" s="221" t="s">
        <v>3145</v>
      </c>
      <c r="G659" s="222" t="s">
        <v>2411</v>
      </c>
      <c r="H659" s="223">
        <v>1</v>
      </c>
      <c r="I659" s="224"/>
      <c r="J659" s="225">
        <f>ROUND(I659*H659,2)</f>
        <v>0</v>
      </c>
      <c r="K659" s="221" t="s">
        <v>1</v>
      </c>
      <c r="L659" s="45"/>
      <c r="M659" s="226" t="s">
        <v>1</v>
      </c>
      <c r="N659" s="227" t="s">
        <v>41</v>
      </c>
      <c r="O659" s="92"/>
      <c r="P659" s="228">
        <f>O659*H659</f>
        <v>0</v>
      </c>
      <c r="Q659" s="228">
        <v>0</v>
      </c>
      <c r="R659" s="228">
        <f>Q659*H659</f>
        <v>0</v>
      </c>
      <c r="S659" s="228">
        <v>0</v>
      </c>
      <c r="T659" s="229">
        <f>S659*H659</f>
        <v>0</v>
      </c>
      <c r="U659" s="39"/>
      <c r="V659" s="39"/>
      <c r="W659" s="39"/>
      <c r="X659" s="39"/>
      <c r="Y659" s="39"/>
      <c r="Z659" s="39"/>
      <c r="AA659" s="39"/>
      <c r="AB659" s="39"/>
      <c r="AC659" s="39"/>
      <c r="AD659" s="39"/>
      <c r="AE659" s="39"/>
      <c r="AR659" s="230" t="s">
        <v>176</v>
      </c>
      <c r="AT659" s="230" t="s">
        <v>171</v>
      </c>
      <c r="AU659" s="230" t="s">
        <v>86</v>
      </c>
      <c r="AY659" s="18" t="s">
        <v>168</v>
      </c>
      <c r="BE659" s="231">
        <f>IF(N659="základní",J659,0)</f>
        <v>0</v>
      </c>
      <c r="BF659" s="231">
        <f>IF(N659="snížená",J659,0)</f>
        <v>0</v>
      </c>
      <c r="BG659" s="231">
        <f>IF(N659="zákl. přenesená",J659,0)</f>
        <v>0</v>
      </c>
      <c r="BH659" s="231">
        <f>IF(N659="sníž. přenesená",J659,0)</f>
        <v>0</v>
      </c>
      <c r="BI659" s="231">
        <f>IF(N659="nulová",J659,0)</f>
        <v>0</v>
      </c>
      <c r="BJ659" s="18" t="s">
        <v>84</v>
      </c>
      <c r="BK659" s="231">
        <f>ROUND(I659*H659,2)</f>
        <v>0</v>
      </c>
      <c r="BL659" s="18" t="s">
        <v>176</v>
      </c>
      <c r="BM659" s="230" t="s">
        <v>3592</v>
      </c>
    </row>
    <row r="660" s="2" customFormat="1">
      <c r="A660" s="39"/>
      <c r="B660" s="40"/>
      <c r="C660" s="41"/>
      <c r="D660" s="232" t="s">
        <v>178</v>
      </c>
      <c r="E660" s="41"/>
      <c r="F660" s="233" t="s">
        <v>3145</v>
      </c>
      <c r="G660" s="41"/>
      <c r="H660" s="41"/>
      <c r="I660" s="234"/>
      <c r="J660" s="41"/>
      <c r="K660" s="41"/>
      <c r="L660" s="45"/>
      <c r="M660" s="235"/>
      <c r="N660" s="236"/>
      <c r="O660" s="92"/>
      <c r="P660" s="92"/>
      <c r="Q660" s="92"/>
      <c r="R660" s="92"/>
      <c r="S660" s="92"/>
      <c r="T660" s="93"/>
      <c r="U660" s="39"/>
      <c r="V660" s="39"/>
      <c r="W660" s="39"/>
      <c r="X660" s="39"/>
      <c r="Y660" s="39"/>
      <c r="Z660" s="39"/>
      <c r="AA660" s="39"/>
      <c r="AB660" s="39"/>
      <c r="AC660" s="39"/>
      <c r="AD660" s="39"/>
      <c r="AE660" s="39"/>
      <c r="AT660" s="18" t="s">
        <v>178</v>
      </c>
      <c r="AU660" s="18" t="s">
        <v>86</v>
      </c>
    </row>
    <row r="661" s="2" customFormat="1" ht="16.5" customHeight="1">
      <c r="A661" s="39"/>
      <c r="B661" s="40"/>
      <c r="C661" s="219" t="s">
        <v>3593</v>
      </c>
      <c r="D661" s="219" t="s">
        <v>171</v>
      </c>
      <c r="E661" s="220" t="s">
        <v>3466</v>
      </c>
      <c r="F661" s="221" t="s">
        <v>3080</v>
      </c>
      <c r="G661" s="222" t="s">
        <v>2411</v>
      </c>
      <c r="H661" s="223">
        <v>1</v>
      </c>
      <c r="I661" s="224"/>
      <c r="J661" s="225">
        <f>ROUND(I661*H661,2)</f>
        <v>0</v>
      </c>
      <c r="K661" s="221" t="s">
        <v>1</v>
      </c>
      <c r="L661" s="45"/>
      <c r="M661" s="226" t="s">
        <v>1</v>
      </c>
      <c r="N661" s="227" t="s">
        <v>41</v>
      </c>
      <c r="O661" s="92"/>
      <c r="P661" s="228">
        <f>O661*H661</f>
        <v>0</v>
      </c>
      <c r="Q661" s="228">
        <v>0</v>
      </c>
      <c r="R661" s="228">
        <f>Q661*H661</f>
        <v>0</v>
      </c>
      <c r="S661" s="228">
        <v>0</v>
      </c>
      <c r="T661" s="229">
        <f>S661*H661</f>
        <v>0</v>
      </c>
      <c r="U661" s="39"/>
      <c r="V661" s="39"/>
      <c r="W661" s="39"/>
      <c r="X661" s="39"/>
      <c r="Y661" s="39"/>
      <c r="Z661" s="39"/>
      <c r="AA661" s="39"/>
      <c r="AB661" s="39"/>
      <c r="AC661" s="39"/>
      <c r="AD661" s="39"/>
      <c r="AE661" s="39"/>
      <c r="AR661" s="230" t="s">
        <v>176</v>
      </c>
      <c r="AT661" s="230" t="s">
        <v>171</v>
      </c>
      <c r="AU661" s="230" t="s">
        <v>86</v>
      </c>
      <c r="AY661" s="18" t="s">
        <v>168</v>
      </c>
      <c r="BE661" s="231">
        <f>IF(N661="základní",J661,0)</f>
        <v>0</v>
      </c>
      <c r="BF661" s="231">
        <f>IF(N661="snížená",J661,0)</f>
        <v>0</v>
      </c>
      <c r="BG661" s="231">
        <f>IF(N661="zákl. přenesená",J661,0)</f>
        <v>0</v>
      </c>
      <c r="BH661" s="231">
        <f>IF(N661="sníž. přenesená",J661,0)</f>
        <v>0</v>
      </c>
      <c r="BI661" s="231">
        <f>IF(N661="nulová",J661,0)</f>
        <v>0</v>
      </c>
      <c r="BJ661" s="18" t="s">
        <v>84</v>
      </c>
      <c r="BK661" s="231">
        <f>ROUND(I661*H661,2)</f>
        <v>0</v>
      </c>
      <c r="BL661" s="18" t="s">
        <v>176</v>
      </c>
      <c r="BM661" s="230" t="s">
        <v>3594</v>
      </c>
    </row>
    <row r="662" s="2" customFormat="1">
      <c r="A662" s="39"/>
      <c r="B662" s="40"/>
      <c r="C662" s="41"/>
      <c r="D662" s="232" t="s">
        <v>178</v>
      </c>
      <c r="E662" s="41"/>
      <c r="F662" s="233" t="s">
        <v>3080</v>
      </c>
      <c r="G662" s="41"/>
      <c r="H662" s="41"/>
      <c r="I662" s="234"/>
      <c r="J662" s="41"/>
      <c r="K662" s="41"/>
      <c r="L662" s="45"/>
      <c r="M662" s="235"/>
      <c r="N662" s="236"/>
      <c r="O662" s="92"/>
      <c r="P662" s="92"/>
      <c r="Q662" s="92"/>
      <c r="R662" s="92"/>
      <c r="S662" s="92"/>
      <c r="T662" s="93"/>
      <c r="U662" s="39"/>
      <c r="V662" s="39"/>
      <c r="W662" s="39"/>
      <c r="X662" s="39"/>
      <c r="Y662" s="39"/>
      <c r="Z662" s="39"/>
      <c r="AA662" s="39"/>
      <c r="AB662" s="39"/>
      <c r="AC662" s="39"/>
      <c r="AD662" s="39"/>
      <c r="AE662" s="39"/>
      <c r="AT662" s="18" t="s">
        <v>178</v>
      </c>
      <c r="AU662" s="18" t="s">
        <v>86</v>
      </c>
    </row>
    <row r="663" s="12" customFormat="1" ht="22.8" customHeight="1">
      <c r="A663" s="12"/>
      <c r="B663" s="203"/>
      <c r="C663" s="204"/>
      <c r="D663" s="205" t="s">
        <v>75</v>
      </c>
      <c r="E663" s="217" t="s">
        <v>3595</v>
      </c>
      <c r="F663" s="217" t="s">
        <v>3596</v>
      </c>
      <c r="G663" s="204"/>
      <c r="H663" s="204"/>
      <c r="I663" s="207"/>
      <c r="J663" s="218">
        <f>BK663</f>
        <v>0</v>
      </c>
      <c r="K663" s="204"/>
      <c r="L663" s="209"/>
      <c r="M663" s="210"/>
      <c r="N663" s="211"/>
      <c r="O663" s="211"/>
      <c r="P663" s="212">
        <f>SUM(P664:P675)</f>
        <v>0</v>
      </c>
      <c r="Q663" s="211"/>
      <c r="R663" s="212">
        <f>SUM(R664:R675)</f>
        <v>0</v>
      </c>
      <c r="S663" s="211"/>
      <c r="T663" s="213">
        <f>SUM(T664:T675)</f>
        <v>0</v>
      </c>
      <c r="U663" s="12"/>
      <c r="V663" s="12"/>
      <c r="W663" s="12"/>
      <c r="X663" s="12"/>
      <c r="Y663" s="12"/>
      <c r="Z663" s="12"/>
      <c r="AA663" s="12"/>
      <c r="AB663" s="12"/>
      <c r="AC663" s="12"/>
      <c r="AD663" s="12"/>
      <c r="AE663" s="12"/>
      <c r="AR663" s="214" t="s">
        <v>84</v>
      </c>
      <c r="AT663" s="215" t="s">
        <v>75</v>
      </c>
      <c r="AU663" s="215" t="s">
        <v>84</v>
      </c>
      <c r="AY663" s="214" t="s">
        <v>168</v>
      </c>
      <c r="BK663" s="216">
        <f>SUM(BK664:BK675)</f>
        <v>0</v>
      </c>
    </row>
    <row r="664" s="2" customFormat="1" ht="49.05" customHeight="1">
      <c r="A664" s="39"/>
      <c r="B664" s="40"/>
      <c r="C664" s="219" t="s">
        <v>3271</v>
      </c>
      <c r="D664" s="219" t="s">
        <v>171</v>
      </c>
      <c r="E664" s="220" t="s">
        <v>3597</v>
      </c>
      <c r="F664" s="221" t="s">
        <v>3162</v>
      </c>
      <c r="G664" s="222" t="s">
        <v>2411</v>
      </c>
      <c r="H664" s="223">
        <v>136</v>
      </c>
      <c r="I664" s="224"/>
      <c r="J664" s="225">
        <f>ROUND(I664*H664,2)</f>
        <v>0</v>
      </c>
      <c r="K664" s="221" t="s">
        <v>1</v>
      </c>
      <c r="L664" s="45"/>
      <c r="M664" s="226" t="s">
        <v>1</v>
      </c>
      <c r="N664" s="227" t="s">
        <v>41</v>
      </c>
      <c r="O664" s="92"/>
      <c r="P664" s="228">
        <f>O664*H664</f>
        <v>0</v>
      </c>
      <c r="Q664" s="228">
        <v>0</v>
      </c>
      <c r="R664" s="228">
        <f>Q664*H664</f>
        <v>0</v>
      </c>
      <c r="S664" s="228">
        <v>0</v>
      </c>
      <c r="T664" s="229">
        <f>S664*H664</f>
        <v>0</v>
      </c>
      <c r="U664" s="39"/>
      <c r="V664" s="39"/>
      <c r="W664" s="39"/>
      <c r="X664" s="39"/>
      <c r="Y664" s="39"/>
      <c r="Z664" s="39"/>
      <c r="AA664" s="39"/>
      <c r="AB664" s="39"/>
      <c r="AC664" s="39"/>
      <c r="AD664" s="39"/>
      <c r="AE664" s="39"/>
      <c r="AR664" s="230" t="s">
        <v>176</v>
      </c>
      <c r="AT664" s="230" t="s">
        <v>171</v>
      </c>
      <c r="AU664" s="230" t="s">
        <v>86</v>
      </c>
      <c r="AY664" s="18" t="s">
        <v>168</v>
      </c>
      <c r="BE664" s="231">
        <f>IF(N664="základní",J664,0)</f>
        <v>0</v>
      </c>
      <c r="BF664" s="231">
        <f>IF(N664="snížená",J664,0)</f>
        <v>0</v>
      </c>
      <c r="BG664" s="231">
        <f>IF(N664="zákl. přenesená",J664,0)</f>
        <v>0</v>
      </c>
      <c r="BH664" s="231">
        <f>IF(N664="sníž. přenesená",J664,0)</f>
        <v>0</v>
      </c>
      <c r="BI664" s="231">
        <f>IF(N664="nulová",J664,0)</f>
        <v>0</v>
      </c>
      <c r="BJ664" s="18" t="s">
        <v>84</v>
      </c>
      <c r="BK664" s="231">
        <f>ROUND(I664*H664,2)</f>
        <v>0</v>
      </c>
      <c r="BL664" s="18" t="s">
        <v>176</v>
      </c>
      <c r="BM664" s="230" t="s">
        <v>3598</v>
      </c>
    </row>
    <row r="665" s="2" customFormat="1">
      <c r="A665" s="39"/>
      <c r="B665" s="40"/>
      <c r="C665" s="41"/>
      <c r="D665" s="232" t="s">
        <v>178</v>
      </c>
      <c r="E665" s="41"/>
      <c r="F665" s="233" t="s">
        <v>3162</v>
      </c>
      <c r="G665" s="41"/>
      <c r="H665" s="41"/>
      <c r="I665" s="234"/>
      <c r="J665" s="41"/>
      <c r="K665" s="41"/>
      <c r="L665" s="45"/>
      <c r="M665" s="235"/>
      <c r="N665" s="236"/>
      <c r="O665" s="92"/>
      <c r="P665" s="92"/>
      <c r="Q665" s="92"/>
      <c r="R665" s="92"/>
      <c r="S665" s="92"/>
      <c r="T665" s="93"/>
      <c r="U665" s="39"/>
      <c r="V665" s="39"/>
      <c r="W665" s="39"/>
      <c r="X665" s="39"/>
      <c r="Y665" s="39"/>
      <c r="Z665" s="39"/>
      <c r="AA665" s="39"/>
      <c r="AB665" s="39"/>
      <c r="AC665" s="39"/>
      <c r="AD665" s="39"/>
      <c r="AE665" s="39"/>
      <c r="AT665" s="18" t="s">
        <v>178</v>
      </c>
      <c r="AU665" s="18" t="s">
        <v>86</v>
      </c>
    </row>
    <row r="666" s="2" customFormat="1" ht="49.05" customHeight="1">
      <c r="A666" s="39"/>
      <c r="B666" s="40"/>
      <c r="C666" s="219" t="s">
        <v>3599</v>
      </c>
      <c r="D666" s="219" t="s">
        <v>171</v>
      </c>
      <c r="E666" s="220" t="s">
        <v>3600</v>
      </c>
      <c r="F666" s="221" t="s">
        <v>3601</v>
      </c>
      <c r="G666" s="222" t="s">
        <v>2411</v>
      </c>
      <c r="H666" s="223">
        <v>12</v>
      </c>
      <c r="I666" s="224"/>
      <c r="J666" s="225">
        <f>ROUND(I666*H666,2)</f>
        <v>0</v>
      </c>
      <c r="K666" s="221" t="s">
        <v>1</v>
      </c>
      <c r="L666" s="45"/>
      <c r="M666" s="226" t="s">
        <v>1</v>
      </c>
      <c r="N666" s="227" t="s">
        <v>41</v>
      </c>
      <c r="O666" s="92"/>
      <c r="P666" s="228">
        <f>O666*H666</f>
        <v>0</v>
      </c>
      <c r="Q666" s="228">
        <v>0</v>
      </c>
      <c r="R666" s="228">
        <f>Q666*H666</f>
        <v>0</v>
      </c>
      <c r="S666" s="228">
        <v>0</v>
      </c>
      <c r="T666" s="229">
        <f>S666*H666</f>
        <v>0</v>
      </c>
      <c r="U666" s="39"/>
      <c r="V666" s="39"/>
      <c r="W666" s="39"/>
      <c r="X666" s="39"/>
      <c r="Y666" s="39"/>
      <c r="Z666" s="39"/>
      <c r="AA666" s="39"/>
      <c r="AB666" s="39"/>
      <c r="AC666" s="39"/>
      <c r="AD666" s="39"/>
      <c r="AE666" s="39"/>
      <c r="AR666" s="230" t="s">
        <v>176</v>
      </c>
      <c r="AT666" s="230" t="s">
        <v>171</v>
      </c>
      <c r="AU666" s="230" t="s">
        <v>86</v>
      </c>
      <c r="AY666" s="18" t="s">
        <v>168</v>
      </c>
      <c r="BE666" s="231">
        <f>IF(N666="základní",J666,0)</f>
        <v>0</v>
      </c>
      <c r="BF666" s="231">
        <f>IF(N666="snížená",J666,0)</f>
        <v>0</v>
      </c>
      <c r="BG666" s="231">
        <f>IF(N666="zákl. přenesená",J666,0)</f>
        <v>0</v>
      </c>
      <c r="BH666" s="231">
        <f>IF(N666="sníž. přenesená",J666,0)</f>
        <v>0</v>
      </c>
      <c r="BI666" s="231">
        <f>IF(N666="nulová",J666,0)</f>
        <v>0</v>
      </c>
      <c r="BJ666" s="18" t="s">
        <v>84</v>
      </c>
      <c r="BK666" s="231">
        <f>ROUND(I666*H666,2)</f>
        <v>0</v>
      </c>
      <c r="BL666" s="18" t="s">
        <v>176</v>
      </c>
      <c r="BM666" s="230" t="s">
        <v>3602</v>
      </c>
    </row>
    <row r="667" s="2" customFormat="1">
      <c r="A667" s="39"/>
      <c r="B667" s="40"/>
      <c r="C667" s="41"/>
      <c r="D667" s="232" t="s">
        <v>178</v>
      </c>
      <c r="E667" s="41"/>
      <c r="F667" s="233" t="s">
        <v>3601</v>
      </c>
      <c r="G667" s="41"/>
      <c r="H667" s="41"/>
      <c r="I667" s="234"/>
      <c r="J667" s="41"/>
      <c r="K667" s="41"/>
      <c r="L667" s="45"/>
      <c r="M667" s="235"/>
      <c r="N667" s="236"/>
      <c r="O667" s="92"/>
      <c r="P667" s="92"/>
      <c r="Q667" s="92"/>
      <c r="R667" s="92"/>
      <c r="S667" s="92"/>
      <c r="T667" s="93"/>
      <c r="U667" s="39"/>
      <c r="V667" s="39"/>
      <c r="W667" s="39"/>
      <c r="X667" s="39"/>
      <c r="Y667" s="39"/>
      <c r="Z667" s="39"/>
      <c r="AA667" s="39"/>
      <c r="AB667" s="39"/>
      <c r="AC667" s="39"/>
      <c r="AD667" s="39"/>
      <c r="AE667" s="39"/>
      <c r="AT667" s="18" t="s">
        <v>178</v>
      </c>
      <c r="AU667" s="18" t="s">
        <v>86</v>
      </c>
    </row>
    <row r="668" s="2" customFormat="1" ht="49.05" customHeight="1">
      <c r="A668" s="39"/>
      <c r="B668" s="40"/>
      <c r="C668" s="219" t="s">
        <v>3276</v>
      </c>
      <c r="D668" s="219" t="s">
        <v>171</v>
      </c>
      <c r="E668" s="220" t="s">
        <v>3603</v>
      </c>
      <c r="F668" s="221" t="s">
        <v>3166</v>
      </c>
      <c r="G668" s="222" t="s">
        <v>2411</v>
      </c>
      <c r="H668" s="223">
        <v>11</v>
      </c>
      <c r="I668" s="224"/>
      <c r="J668" s="225">
        <f>ROUND(I668*H668,2)</f>
        <v>0</v>
      </c>
      <c r="K668" s="221" t="s">
        <v>1</v>
      </c>
      <c r="L668" s="45"/>
      <c r="M668" s="226" t="s">
        <v>1</v>
      </c>
      <c r="N668" s="227" t="s">
        <v>41</v>
      </c>
      <c r="O668" s="92"/>
      <c r="P668" s="228">
        <f>O668*H668</f>
        <v>0</v>
      </c>
      <c r="Q668" s="228">
        <v>0</v>
      </c>
      <c r="R668" s="228">
        <f>Q668*H668</f>
        <v>0</v>
      </c>
      <c r="S668" s="228">
        <v>0</v>
      </c>
      <c r="T668" s="229">
        <f>S668*H668</f>
        <v>0</v>
      </c>
      <c r="U668" s="39"/>
      <c r="V668" s="39"/>
      <c r="W668" s="39"/>
      <c r="X668" s="39"/>
      <c r="Y668" s="39"/>
      <c r="Z668" s="39"/>
      <c r="AA668" s="39"/>
      <c r="AB668" s="39"/>
      <c r="AC668" s="39"/>
      <c r="AD668" s="39"/>
      <c r="AE668" s="39"/>
      <c r="AR668" s="230" t="s">
        <v>176</v>
      </c>
      <c r="AT668" s="230" t="s">
        <v>171</v>
      </c>
      <c r="AU668" s="230" t="s">
        <v>86</v>
      </c>
      <c r="AY668" s="18" t="s">
        <v>168</v>
      </c>
      <c r="BE668" s="231">
        <f>IF(N668="základní",J668,0)</f>
        <v>0</v>
      </c>
      <c r="BF668" s="231">
        <f>IF(N668="snížená",J668,0)</f>
        <v>0</v>
      </c>
      <c r="BG668" s="231">
        <f>IF(N668="zákl. přenesená",J668,0)</f>
        <v>0</v>
      </c>
      <c r="BH668" s="231">
        <f>IF(N668="sníž. přenesená",J668,0)</f>
        <v>0</v>
      </c>
      <c r="BI668" s="231">
        <f>IF(N668="nulová",J668,0)</f>
        <v>0</v>
      </c>
      <c r="BJ668" s="18" t="s">
        <v>84</v>
      </c>
      <c r="BK668" s="231">
        <f>ROUND(I668*H668,2)</f>
        <v>0</v>
      </c>
      <c r="BL668" s="18" t="s">
        <v>176</v>
      </c>
      <c r="BM668" s="230" t="s">
        <v>3604</v>
      </c>
    </row>
    <row r="669" s="2" customFormat="1">
      <c r="A669" s="39"/>
      <c r="B669" s="40"/>
      <c r="C669" s="41"/>
      <c r="D669" s="232" t="s">
        <v>178</v>
      </c>
      <c r="E669" s="41"/>
      <c r="F669" s="233" t="s">
        <v>3166</v>
      </c>
      <c r="G669" s="41"/>
      <c r="H669" s="41"/>
      <c r="I669" s="234"/>
      <c r="J669" s="41"/>
      <c r="K669" s="41"/>
      <c r="L669" s="45"/>
      <c r="M669" s="235"/>
      <c r="N669" s="236"/>
      <c r="O669" s="92"/>
      <c r="P669" s="92"/>
      <c r="Q669" s="92"/>
      <c r="R669" s="92"/>
      <c r="S669" s="92"/>
      <c r="T669" s="93"/>
      <c r="U669" s="39"/>
      <c r="V669" s="39"/>
      <c r="W669" s="39"/>
      <c r="X669" s="39"/>
      <c r="Y669" s="39"/>
      <c r="Z669" s="39"/>
      <c r="AA669" s="39"/>
      <c r="AB669" s="39"/>
      <c r="AC669" s="39"/>
      <c r="AD669" s="39"/>
      <c r="AE669" s="39"/>
      <c r="AT669" s="18" t="s">
        <v>178</v>
      </c>
      <c r="AU669" s="18" t="s">
        <v>86</v>
      </c>
    </row>
    <row r="670" s="2" customFormat="1" ht="37.8" customHeight="1">
      <c r="A670" s="39"/>
      <c r="B670" s="40"/>
      <c r="C670" s="219" t="s">
        <v>3605</v>
      </c>
      <c r="D670" s="219" t="s">
        <v>171</v>
      </c>
      <c r="E670" s="220" t="s">
        <v>3606</v>
      </c>
      <c r="F670" s="221" t="s">
        <v>3168</v>
      </c>
      <c r="G670" s="222" t="s">
        <v>2411</v>
      </c>
      <c r="H670" s="223">
        <v>8</v>
      </c>
      <c r="I670" s="224"/>
      <c r="J670" s="225">
        <f>ROUND(I670*H670,2)</f>
        <v>0</v>
      </c>
      <c r="K670" s="221" t="s">
        <v>1</v>
      </c>
      <c r="L670" s="45"/>
      <c r="M670" s="226" t="s">
        <v>1</v>
      </c>
      <c r="N670" s="227" t="s">
        <v>41</v>
      </c>
      <c r="O670" s="92"/>
      <c r="P670" s="228">
        <f>O670*H670</f>
        <v>0</v>
      </c>
      <c r="Q670" s="228">
        <v>0</v>
      </c>
      <c r="R670" s="228">
        <f>Q670*H670</f>
        <v>0</v>
      </c>
      <c r="S670" s="228">
        <v>0</v>
      </c>
      <c r="T670" s="229">
        <f>S670*H670</f>
        <v>0</v>
      </c>
      <c r="U670" s="39"/>
      <c r="V670" s="39"/>
      <c r="W670" s="39"/>
      <c r="X670" s="39"/>
      <c r="Y670" s="39"/>
      <c r="Z670" s="39"/>
      <c r="AA670" s="39"/>
      <c r="AB670" s="39"/>
      <c r="AC670" s="39"/>
      <c r="AD670" s="39"/>
      <c r="AE670" s="39"/>
      <c r="AR670" s="230" t="s">
        <v>176</v>
      </c>
      <c r="AT670" s="230" t="s">
        <v>171</v>
      </c>
      <c r="AU670" s="230" t="s">
        <v>86</v>
      </c>
      <c r="AY670" s="18" t="s">
        <v>168</v>
      </c>
      <c r="BE670" s="231">
        <f>IF(N670="základní",J670,0)</f>
        <v>0</v>
      </c>
      <c r="BF670" s="231">
        <f>IF(N670="snížená",J670,0)</f>
        <v>0</v>
      </c>
      <c r="BG670" s="231">
        <f>IF(N670="zákl. přenesená",J670,0)</f>
        <v>0</v>
      </c>
      <c r="BH670" s="231">
        <f>IF(N670="sníž. přenesená",J670,0)</f>
        <v>0</v>
      </c>
      <c r="BI670" s="231">
        <f>IF(N670="nulová",J670,0)</f>
        <v>0</v>
      </c>
      <c r="BJ670" s="18" t="s">
        <v>84</v>
      </c>
      <c r="BK670" s="231">
        <f>ROUND(I670*H670,2)</f>
        <v>0</v>
      </c>
      <c r="BL670" s="18" t="s">
        <v>176</v>
      </c>
      <c r="BM670" s="230" t="s">
        <v>3607</v>
      </c>
    </row>
    <row r="671" s="2" customFormat="1">
      <c r="A671" s="39"/>
      <c r="B671" s="40"/>
      <c r="C671" s="41"/>
      <c r="D671" s="232" t="s">
        <v>178</v>
      </c>
      <c r="E671" s="41"/>
      <c r="F671" s="233" t="s">
        <v>3168</v>
      </c>
      <c r="G671" s="41"/>
      <c r="H671" s="41"/>
      <c r="I671" s="234"/>
      <c r="J671" s="41"/>
      <c r="K671" s="41"/>
      <c r="L671" s="45"/>
      <c r="M671" s="235"/>
      <c r="N671" s="236"/>
      <c r="O671" s="92"/>
      <c r="P671" s="92"/>
      <c r="Q671" s="92"/>
      <c r="R671" s="92"/>
      <c r="S671" s="92"/>
      <c r="T671" s="93"/>
      <c r="U671" s="39"/>
      <c r="V671" s="39"/>
      <c r="W671" s="39"/>
      <c r="X671" s="39"/>
      <c r="Y671" s="39"/>
      <c r="Z671" s="39"/>
      <c r="AA671" s="39"/>
      <c r="AB671" s="39"/>
      <c r="AC671" s="39"/>
      <c r="AD671" s="39"/>
      <c r="AE671" s="39"/>
      <c r="AT671" s="18" t="s">
        <v>178</v>
      </c>
      <c r="AU671" s="18" t="s">
        <v>86</v>
      </c>
    </row>
    <row r="672" s="2" customFormat="1" ht="49.05" customHeight="1">
      <c r="A672" s="39"/>
      <c r="B672" s="40"/>
      <c r="C672" s="219" t="s">
        <v>3281</v>
      </c>
      <c r="D672" s="219" t="s">
        <v>171</v>
      </c>
      <c r="E672" s="220" t="s">
        <v>3608</v>
      </c>
      <c r="F672" s="221" t="s">
        <v>3170</v>
      </c>
      <c r="G672" s="222" t="s">
        <v>2411</v>
      </c>
      <c r="H672" s="223">
        <v>22</v>
      </c>
      <c r="I672" s="224"/>
      <c r="J672" s="225">
        <f>ROUND(I672*H672,2)</f>
        <v>0</v>
      </c>
      <c r="K672" s="221" t="s">
        <v>1</v>
      </c>
      <c r="L672" s="45"/>
      <c r="M672" s="226" t="s">
        <v>1</v>
      </c>
      <c r="N672" s="227" t="s">
        <v>41</v>
      </c>
      <c r="O672" s="92"/>
      <c r="P672" s="228">
        <f>O672*H672</f>
        <v>0</v>
      </c>
      <c r="Q672" s="228">
        <v>0</v>
      </c>
      <c r="R672" s="228">
        <f>Q672*H672</f>
        <v>0</v>
      </c>
      <c r="S672" s="228">
        <v>0</v>
      </c>
      <c r="T672" s="229">
        <f>S672*H672</f>
        <v>0</v>
      </c>
      <c r="U672" s="39"/>
      <c r="V672" s="39"/>
      <c r="W672" s="39"/>
      <c r="X672" s="39"/>
      <c r="Y672" s="39"/>
      <c r="Z672" s="39"/>
      <c r="AA672" s="39"/>
      <c r="AB672" s="39"/>
      <c r="AC672" s="39"/>
      <c r="AD672" s="39"/>
      <c r="AE672" s="39"/>
      <c r="AR672" s="230" t="s">
        <v>176</v>
      </c>
      <c r="AT672" s="230" t="s">
        <v>171</v>
      </c>
      <c r="AU672" s="230" t="s">
        <v>86</v>
      </c>
      <c r="AY672" s="18" t="s">
        <v>168</v>
      </c>
      <c r="BE672" s="231">
        <f>IF(N672="základní",J672,0)</f>
        <v>0</v>
      </c>
      <c r="BF672" s="231">
        <f>IF(N672="snížená",J672,0)</f>
        <v>0</v>
      </c>
      <c r="BG672" s="231">
        <f>IF(N672="zákl. přenesená",J672,0)</f>
        <v>0</v>
      </c>
      <c r="BH672" s="231">
        <f>IF(N672="sníž. přenesená",J672,0)</f>
        <v>0</v>
      </c>
      <c r="BI672" s="231">
        <f>IF(N672="nulová",J672,0)</f>
        <v>0</v>
      </c>
      <c r="BJ672" s="18" t="s">
        <v>84</v>
      </c>
      <c r="BK672" s="231">
        <f>ROUND(I672*H672,2)</f>
        <v>0</v>
      </c>
      <c r="BL672" s="18" t="s">
        <v>176</v>
      </c>
      <c r="BM672" s="230" t="s">
        <v>3609</v>
      </c>
    </row>
    <row r="673" s="2" customFormat="1">
      <c r="A673" s="39"/>
      <c r="B673" s="40"/>
      <c r="C673" s="41"/>
      <c r="D673" s="232" t="s">
        <v>178</v>
      </c>
      <c r="E673" s="41"/>
      <c r="F673" s="233" t="s">
        <v>3170</v>
      </c>
      <c r="G673" s="41"/>
      <c r="H673" s="41"/>
      <c r="I673" s="234"/>
      <c r="J673" s="41"/>
      <c r="K673" s="41"/>
      <c r="L673" s="45"/>
      <c r="M673" s="235"/>
      <c r="N673" s="236"/>
      <c r="O673" s="92"/>
      <c r="P673" s="92"/>
      <c r="Q673" s="92"/>
      <c r="R673" s="92"/>
      <c r="S673" s="92"/>
      <c r="T673" s="93"/>
      <c r="U673" s="39"/>
      <c r="V673" s="39"/>
      <c r="W673" s="39"/>
      <c r="X673" s="39"/>
      <c r="Y673" s="39"/>
      <c r="Z673" s="39"/>
      <c r="AA673" s="39"/>
      <c r="AB673" s="39"/>
      <c r="AC673" s="39"/>
      <c r="AD673" s="39"/>
      <c r="AE673" s="39"/>
      <c r="AT673" s="18" t="s">
        <v>178</v>
      </c>
      <c r="AU673" s="18" t="s">
        <v>86</v>
      </c>
    </row>
    <row r="674" s="2" customFormat="1" ht="55.5" customHeight="1">
      <c r="A674" s="39"/>
      <c r="B674" s="40"/>
      <c r="C674" s="219" t="s">
        <v>3610</v>
      </c>
      <c r="D674" s="219" t="s">
        <v>171</v>
      </c>
      <c r="E674" s="220" t="s">
        <v>3611</v>
      </c>
      <c r="F674" s="221" t="s">
        <v>3172</v>
      </c>
      <c r="G674" s="222" t="s">
        <v>2411</v>
      </c>
      <c r="H674" s="223">
        <v>1</v>
      </c>
      <c r="I674" s="224"/>
      <c r="J674" s="225">
        <f>ROUND(I674*H674,2)</f>
        <v>0</v>
      </c>
      <c r="K674" s="221" t="s">
        <v>1</v>
      </c>
      <c r="L674" s="45"/>
      <c r="M674" s="226" t="s">
        <v>1</v>
      </c>
      <c r="N674" s="227" t="s">
        <v>41</v>
      </c>
      <c r="O674" s="92"/>
      <c r="P674" s="228">
        <f>O674*H674</f>
        <v>0</v>
      </c>
      <c r="Q674" s="228">
        <v>0</v>
      </c>
      <c r="R674" s="228">
        <f>Q674*H674</f>
        <v>0</v>
      </c>
      <c r="S674" s="228">
        <v>0</v>
      </c>
      <c r="T674" s="229">
        <f>S674*H674</f>
        <v>0</v>
      </c>
      <c r="U674" s="39"/>
      <c r="V674" s="39"/>
      <c r="W674" s="39"/>
      <c r="X674" s="39"/>
      <c r="Y674" s="39"/>
      <c r="Z674" s="39"/>
      <c r="AA674" s="39"/>
      <c r="AB674" s="39"/>
      <c r="AC674" s="39"/>
      <c r="AD674" s="39"/>
      <c r="AE674" s="39"/>
      <c r="AR674" s="230" t="s">
        <v>176</v>
      </c>
      <c r="AT674" s="230" t="s">
        <v>171</v>
      </c>
      <c r="AU674" s="230" t="s">
        <v>86</v>
      </c>
      <c r="AY674" s="18" t="s">
        <v>168</v>
      </c>
      <c r="BE674" s="231">
        <f>IF(N674="základní",J674,0)</f>
        <v>0</v>
      </c>
      <c r="BF674" s="231">
        <f>IF(N674="snížená",J674,0)</f>
        <v>0</v>
      </c>
      <c r="BG674" s="231">
        <f>IF(N674="zákl. přenesená",J674,0)</f>
        <v>0</v>
      </c>
      <c r="BH674" s="231">
        <f>IF(N674="sníž. přenesená",J674,0)</f>
        <v>0</v>
      </c>
      <c r="BI674" s="231">
        <f>IF(N674="nulová",J674,0)</f>
        <v>0</v>
      </c>
      <c r="BJ674" s="18" t="s">
        <v>84</v>
      </c>
      <c r="BK674" s="231">
        <f>ROUND(I674*H674,2)</f>
        <v>0</v>
      </c>
      <c r="BL674" s="18" t="s">
        <v>176</v>
      </c>
      <c r="BM674" s="230" t="s">
        <v>3612</v>
      </c>
    </row>
    <row r="675" s="2" customFormat="1">
      <c r="A675" s="39"/>
      <c r="B675" s="40"/>
      <c r="C675" s="41"/>
      <c r="D675" s="232" t="s">
        <v>178</v>
      </c>
      <c r="E675" s="41"/>
      <c r="F675" s="233" t="s">
        <v>3172</v>
      </c>
      <c r="G675" s="41"/>
      <c r="H675" s="41"/>
      <c r="I675" s="234"/>
      <c r="J675" s="41"/>
      <c r="K675" s="41"/>
      <c r="L675" s="45"/>
      <c r="M675" s="235"/>
      <c r="N675" s="236"/>
      <c r="O675" s="92"/>
      <c r="P675" s="92"/>
      <c r="Q675" s="92"/>
      <c r="R675" s="92"/>
      <c r="S675" s="92"/>
      <c r="T675" s="93"/>
      <c r="U675" s="39"/>
      <c r="V675" s="39"/>
      <c r="W675" s="39"/>
      <c r="X675" s="39"/>
      <c r="Y675" s="39"/>
      <c r="Z675" s="39"/>
      <c r="AA675" s="39"/>
      <c r="AB675" s="39"/>
      <c r="AC675" s="39"/>
      <c r="AD675" s="39"/>
      <c r="AE675" s="39"/>
      <c r="AT675" s="18" t="s">
        <v>178</v>
      </c>
      <c r="AU675" s="18" t="s">
        <v>86</v>
      </c>
    </row>
    <row r="676" s="12" customFormat="1" ht="22.8" customHeight="1">
      <c r="A676" s="12"/>
      <c r="B676" s="203"/>
      <c r="C676" s="204"/>
      <c r="D676" s="205" t="s">
        <v>75</v>
      </c>
      <c r="E676" s="217" t="s">
        <v>3613</v>
      </c>
      <c r="F676" s="217" t="s">
        <v>3614</v>
      </c>
      <c r="G676" s="204"/>
      <c r="H676" s="204"/>
      <c r="I676" s="207"/>
      <c r="J676" s="218">
        <f>BK676</f>
        <v>0</v>
      </c>
      <c r="K676" s="204"/>
      <c r="L676" s="209"/>
      <c r="M676" s="210"/>
      <c r="N676" s="211"/>
      <c r="O676" s="211"/>
      <c r="P676" s="212">
        <f>SUM(P677:P682)</f>
        <v>0</v>
      </c>
      <c r="Q676" s="211"/>
      <c r="R676" s="212">
        <f>SUM(R677:R682)</f>
        <v>0</v>
      </c>
      <c r="S676" s="211"/>
      <c r="T676" s="213">
        <f>SUM(T677:T682)</f>
        <v>0</v>
      </c>
      <c r="U676" s="12"/>
      <c r="V676" s="12"/>
      <c r="W676" s="12"/>
      <c r="X676" s="12"/>
      <c r="Y676" s="12"/>
      <c r="Z676" s="12"/>
      <c r="AA676" s="12"/>
      <c r="AB676" s="12"/>
      <c r="AC676" s="12"/>
      <c r="AD676" s="12"/>
      <c r="AE676" s="12"/>
      <c r="AR676" s="214" t="s">
        <v>84</v>
      </c>
      <c r="AT676" s="215" t="s">
        <v>75</v>
      </c>
      <c r="AU676" s="215" t="s">
        <v>84</v>
      </c>
      <c r="AY676" s="214" t="s">
        <v>168</v>
      </c>
      <c r="BK676" s="216">
        <f>SUM(BK677:BK682)</f>
        <v>0</v>
      </c>
    </row>
    <row r="677" s="2" customFormat="1" ht="44.25" customHeight="1">
      <c r="A677" s="39"/>
      <c r="B677" s="40"/>
      <c r="C677" s="219" t="s">
        <v>3284</v>
      </c>
      <c r="D677" s="219" t="s">
        <v>171</v>
      </c>
      <c r="E677" s="220" t="s">
        <v>3615</v>
      </c>
      <c r="F677" s="221" t="s">
        <v>3176</v>
      </c>
      <c r="G677" s="222" t="s">
        <v>2411</v>
      </c>
      <c r="H677" s="223">
        <v>29</v>
      </c>
      <c r="I677" s="224"/>
      <c r="J677" s="225">
        <f>ROUND(I677*H677,2)</f>
        <v>0</v>
      </c>
      <c r="K677" s="221" t="s">
        <v>1</v>
      </c>
      <c r="L677" s="45"/>
      <c r="M677" s="226" t="s">
        <v>1</v>
      </c>
      <c r="N677" s="227" t="s">
        <v>41</v>
      </c>
      <c r="O677" s="92"/>
      <c r="P677" s="228">
        <f>O677*H677</f>
        <v>0</v>
      </c>
      <c r="Q677" s="228">
        <v>0</v>
      </c>
      <c r="R677" s="228">
        <f>Q677*H677</f>
        <v>0</v>
      </c>
      <c r="S677" s="228">
        <v>0</v>
      </c>
      <c r="T677" s="229">
        <f>S677*H677</f>
        <v>0</v>
      </c>
      <c r="U677" s="39"/>
      <c r="V677" s="39"/>
      <c r="W677" s="39"/>
      <c r="X677" s="39"/>
      <c r="Y677" s="39"/>
      <c r="Z677" s="39"/>
      <c r="AA677" s="39"/>
      <c r="AB677" s="39"/>
      <c r="AC677" s="39"/>
      <c r="AD677" s="39"/>
      <c r="AE677" s="39"/>
      <c r="AR677" s="230" t="s">
        <v>176</v>
      </c>
      <c r="AT677" s="230" t="s">
        <v>171</v>
      </c>
      <c r="AU677" s="230" t="s">
        <v>86</v>
      </c>
      <c r="AY677" s="18" t="s">
        <v>168</v>
      </c>
      <c r="BE677" s="231">
        <f>IF(N677="základní",J677,0)</f>
        <v>0</v>
      </c>
      <c r="BF677" s="231">
        <f>IF(N677="snížená",J677,0)</f>
        <v>0</v>
      </c>
      <c r="BG677" s="231">
        <f>IF(N677="zákl. přenesená",J677,0)</f>
        <v>0</v>
      </c>
      <c r="BH677" s="231">
        <f>IF(N677="sníž. přenesená",J677,0)</f>
        <v>0</v>
      </c>
      <c r="BI677" s="231">
        <f>IF(N677="nulová",J677,0)</f>
        <v>0</v>
      </c>
      <c r="BJ677" s="18" t="s">
        <v>84</v>
      </c>
      <c r="BK677" s="231">
        <f>ROUND(I677*H677,2)</f>
        <v>0</v>
      </c>
      <c r="BL677" s="18" t="s">
        <v>176</v>
      </c>
      <c r="BM677" s="230" t="s">
        <v>3616</v>
      </c>
    </row>
    <row r="678" s="2" customFormat="1">
      <c r="A678" s="39"/>
      <c r="B678" s="40"/>
      <c r="C678" s="41"/>
      <c r="D678" s="232" t="s">
        <v>178</v>
      </c>
      <c r="E678" s="41"/>
      <c r="F678" s="233" t="s">
        <v>3176</v>
      </c>
      <c r="G678" s="41"/>
      <c r="H678" s="41"/>
      <c r="I678" s="234"/>
      <c r="J678" s="41"/>
      <c r="K678" s="41"/>
      <c r="L678" s="45"/>
      <c r="M678" s="235"/>
      <c r="N678" s="236"/>
      <c r="O678" s="92"/>
      <c r="P678" s="92"/>
      <c r="Q678" s="92"/>
      <c r="R678" s="92"/>
      <c r="S678" s="92"/>
      <c r="T678" s="93"/>
      <c r="U678" s="39"/>
      <c r="V678" s="39"/>
      <c r="W678" s="39"/>
      <c r="X678" s="39"/>
      <c r="Y678" s="39"/>
      <c r="Z678" s="39"/>
      <c r="AA678" s="39"/>
      <c r="AB678" s="39"/>
      <c r="AC678" s="39"/>
      <c r="AD678" s="39"/>
      <c r="AE678" s="39"/>
      <c r="AT678" s="18" t="s">
        <v>178</v>
      </c>
      <c r="AU678" s="18" t="s">
        <v>86</v>
      </c>
    </row>
    <row r="679" s="2" customFormat="1" ht="37.8" customHeight="1">
      <c r="A679" s="39"/>
      <c r="B679" s="40"/>
      <c r="C679" s="219" t="s">
        <v>3617</v>
      </c>
      <c r="D679" s="219" t="s">
        <v>171</v>
      </c>
      <c r="E679" s="220" t="s">
        <v>3618</v>
      </c>
      <c r="F679" s="221" t="s">
        <v>3178</v>
      </c>
      <c r="G679" s="222" t="s">
        <v>2411</v>
      </c>
      <c r="H679" s="223">
        <v>8</v>
      </c>
      <c r="I679" s="224"/>
      <c r="J679" s="225">
        <f>ROUND(I679*H679,2)</f>
        <v>0</v>
      </c>
      <c r="K679" s="221" t="s">
        <v>1</v>
      </c>
      <c r="L679" s="45"/>
      <c r="M679" s="226" t="s">
        <v>1</v>
      </c>
      <c r="N679" s="227" t="s">
        <v>41</v>
      </c>
      <c r="O679" s="92"/>
      <c r="P679" s="228">
        <f>O679*H679</f>
        <v>0</v>
      </c>
      <c r="Q679" s="228">
        <v>0</v>
      </c>
      <c r="R679" s="228">
        <f>Q679*H679</f>
        <v>0</v>
      </c>
      <c r="S679" s="228">
        <v>0</v>
      </c>
      <c r="T679" s="229">
        <f>S679*H679</f>
        <v>0</v>
      </c>
      <c r="U679" s="39"/>
      <c r="V679" s="39"/>
      <c r="W679" s="39"/>
      <c r="X679" s="39"/>
      <c r="Y679" s="39"/>
      <c r="Z679" s="39"/>
      <c r="AA679" s="39"/>
      <c r="AB679" s="39"/>
      <c r="AC679" s="39"/>
      <c r="AD679" s="39"/>
      <c r="AE679" s="39"/>
      <c r="AR679" s="230" t="s">
        <v>176</v>
      </c>
      <c r="AT679" s="230" t="s">
        <v>171</v>
      </c>
      <c r="AU679" s="230" t="s">
        <v>86</v>
      </c>
      <c r="AY679" s="18" t="s">
        <v>168</v>
      </c>
      <c r="BE679" s="231">
        <f>IF(N679="základní",J679,0)</f>
        <v>0</v>
      </c>
      <c r="BF679" s="231">
        <f>IF(N679="snížená",J679,0)</f>
        <v>0</v>
      </c>
      <c r="BG679" s="231">
        <f>IF(N679="zákl. přenesená",J679,0)</f>
        <v>0</v>
      </c>
      <c r="BH679" s="231">
        <f>IF(N679="sníž. přenesená",J679,0)</f>
        <v>0</v>
      </c>
      <c r="BI679" s="231">
        <f>IF(N679="nulová",J679,0)</f>
        <v>0</v>
      </c>
      <c r="BJ679" s="18" t="s">
        <v>84</v>
      </c>
      <c r="BK679" s="231">
        <f>ROUND(I679*H679,2)</f>
        <v>0</v>
      </c>
      <c r="BL679" s="18" t="s">
        <v>176</v>
      </c>
      <c r="BM679" s="230" t="s">
        <v>3619</v>
      </c>
    </row>
    <row r="680" s="2" customFormat="1">
      <c r="A680" s="39"/>
      <c r="B680" s="40"/>
      <c r="C680" s="41"/>
      <c r="D680" s="232" t="s">
        <v>178</v>
      </c>
      <c r="E680" s="41"/>
      <c r="F680" s="233" t="s">
        <v>3178</v>
      </c>
      <c r="G680" s="41"/>
      <c r="H680" s="41"/>
      <c r="I680" s="234"/>
      <c r="J680" s="41"/>
      <c r="K680" s="41"/>
      <c r="L680" s="45"/>
      <c r="M680" s="235"/>
      <c r="N680" s="236"/>
      <c r="O680" s="92"/>
      <c r="P680" s="92"/>
      <c r="Q680" s="92"/>
      <c r="R680" s="92"/>
      <c r="S680" s="92"/>
      <c r="T680" s="93"/>
      <c r="U680" s="39"/>
      <c r="V680" s="39"/>
      <c r="W680" s="39"/>
      <c r="X680" s="39"/>
      <c r="Y680" s="39"/>
      <c r="Z680" s="39"/>
      <c r="AA680" s="39"/>
      <c r="AB680" s="39"/>
      <c r="AC680" s="39"/>
      <c r="AD680" s="39"/>
      <c r="AE680" s="39"/>
      <c r="AT680" s="18" t="s">
        <v>178</v>
      </c>
      <c r="AU680" s="18" t="s">
        <v>86</v>
      </c>
    </row>
    <row r="681" s="2" customFormat="1" ht="37.8" customHeight="1">
      <c r="A681" s="39"/>
      <c r="B681" s="40"/>
      <c r="C681" s="219" t="s">
        <v>3287</v>
      </c>
      <c r="D681" s="219" t="s">
        <v>171</v>
      </c>
      <c r="E681" s="220" t="s">
        <v>3620</v>
      </c>
      <c r="F681" s="221" t="s">
        <v>3180</v>
      </c>
      <c r="G681" s="222" t="s">
        <v>2411</v>
      </c>
      <c r="H681" s="223">
        <v>80</v>
      </c>
      <c r="I681" s="224"/>
      <c r="J681" s="225">
        <f>ROUND(I681*H681,2)</f>
        <v>0</v>
      </c>
      <c r="K681" s="221" t="s">
        <v>1</v>
      </c>
      <c r="L681" s="45"/>
      <c r="M681" s="226" t="s">
        <v>1</v>
      </c>
      <c r="N681" s="227" t="s">
        <v>41</v>
      </c>
      <c r="O681" s="92"/>
      <c r="P681" s="228">
        <f>O681*H681</f>
        <v>0</v>
      </c>
      <c r="Q681" s="228">
        <v>0</v>
      </c>
      <c r="R681" s="228">
        <f>Q681*H681</f>
        <v>0</v>
      </c>
      <c r="S681" s="228">
        <v>0</v>
      </c>
      <c r="T681" s="229">
        <f>S681*H681</f>
        <v>0</v>
      </c>
      <c r="U681" s="39"/>
      <c r="V681" s="39"/>
      <c r="W681" s="39"/>
      <c r="X681" s="39"/>
      <c r="Y681" s="39"/>
      <c r="Z681" s="39"/>
      <c r="AA681" s="39"/>
      <c r="AB681" s="39"/>
      <c r="AC681" s="39"/>
      <c r="AD681" s="39"/>
      <c r="AE681" s="39"/>
      <c r="AR681" s="230" t="s">
        <v>176</v>
      </c>
      <c r="AT681" s="230" t="s">
        <v>171</v>
      </c>
      <c r="AU681" s="230" t="s">
        <v>86</v>
      </c>
      <c r="AY681" s="18" t="s">
        <v>168</v>
      </c>
      <c r="BE681" s="231">
        <f>IF(N681="základní",J681,0)</f>
        <v>0</v>
      </c>
      <c r="BF681" s="231">
        <f>IF(N681="snížená",J681,0)</f>
        <v>0</v>
      </c>
      <c r="BG681" s="231">
        <f>IF(N681="zákl. přenesená",J681,0)</f>
        <v>0</v>
      </c>
      <c r="BH681" s="231">
        <f>IF(N681="sníž. přenesená",J681,0)</f>
        <v>0</v>
      </c>
      <c r="BI681" s="231">
        <f>IF(N681="nulová",J681,0)</f>
        <v>0</v>
      </c>
      <c r="BJ681" s="18" t="s">
        <v>84</v>
      </c>
      <c r="BK681" s="231">
        <f>ROUND(I681*H681,2)</f>
        <v>0</v>
      </c>
      <c r="BL681" s="18" t="s">
        <v>176</v>
      </c>
      <c r="BM681" s="230" t="s">
        <v>3621</v>
      </c>
    </row>
    <row r="682" s="2" customFormat="1">
      <c r="A682" s="39"/>
      <c r="B682" s="40"/>
      <c r="C682" s="41"/>
      <c r="D682" s="232" t="s">
        <v>178</v>
      </c>
      <c r="E682" s="41"/>
      <c r="F682" s="233" t="s">
        <v>3180</v>
      </c>
      <c r="G682" s="41"/>
      <c r="H682" s="41"/>
      <c r="I682" s="234"/>
      <c r="J682" s="41"/>
      <c r="K682" s="41"/>
      <c r="L682" s="45"/>
      <c r="M682" s="235"/>
      <c r="N682" s="236"/>
      <c r="O682" s="92"/>
      <c r="P682" s="92"/>
      <c r="Q682" s="92"/>
      <c r="R682" s="92"/>
      <c r="S682" s="92"/>
      <c r="T682" s="93"/>
      <c r="U682" s="39"/>
      <c r="V682" s="39"/>
      <c r="W682" s="39"/>
      <c r="X682" s="39"/>
      <c r="Y682" s="39"/>
      <c r="Z682" s="39"/>
      <c r="AA682" s="39"/>
      <c r="AB682" s="39"/>
      <c r="AC682" s="39"/>
      <c r="AD682" s="39"/>
      <c r="AE682" s="39"/>
      <c r="AT682" s="18" t="s">
        <v>178</v>
      </c>
      <c r="AU682" s="18" t="s">
        <v>86</v>
      </c>
    </row>
    <row r="683" s="12" customFormat="1" ht="22.8" customHeight="1">
      <c r="A683" s="12"/>
      <c r="B683" s="203"/>
      <c r="C683" s="204"/>
      <c r="D683" s="205" t="s">
        <v>75</v>
      </c>
      <c r="E683" s="217" t="s">
        <v>3622</v>
      </c>
      <c r="F683" s="217" t="s">
        <v>3623</v>
      </c>
      <c r="G683" s="204"/>
      <c r="H683" s="204"/>
      <c r="I683" s="207"/>
      <c r="J683" s="218">
        <f>BK683</f>
        <v>0</v>
      </c>
      <c r="K683" s="204"/>
      <c r="L683" s="209"/>
      <c r="M683" s="210"/>
      <c r="N683" s="211"/>
      <c r="O683" s="211"/>
      <c r="P683" s="212">
        <f>SUM(P684:P703)</f>
        <v>0</v>
      </c>
      <c r="Q683" s="211"/>
      <c r="R683" s="212">
        <f>SUM(R684:R703)</f>
        <v>0</v>
      </c>
      <c r="S683" s="211"/>
      <c r="T683" s="213">
        <f>SUM(T684:T703)</f>
        <v>0</v>
      </c>
      <c r="U683" s="12"/>
      <c r="V683" s="12"/>
      <c r="W683" s="12"/>
      <c r="X683" s="12"/>
      <c r="Y683" s="12"/>
      <c r="Z683" s="12"/>
      <c r="AA683" s="12"/>
      <c r="AB683" s="12"/>
      <c r="AC683" s="12"/>
      <c r="AD683" s="12"/>
      <c r="AE683" s="12"/>
      <c r="AR683" s="214" t="s">
        <v>84</v>
      </c>
      <c r="AT683" s="215" t="s">
        <v>75</v>
      </c>
      <c r="AU683" s="215" t="s">
        <v>84</v>
      </c>
      <c r="AY683" s="214" t="s">
        <v>168</v>
      </c>
      <c r="BK683" s="216">
        <f>SUM(BK684:BK703)</f>
        <v>0</v>
      </c>
    </row>
    <row r="684" s="2" customFormat="1" ht="24.15" customHeight="1">
      <c r="A684" s="39"/>
      <c r="B684" s="40"/>
      <c r="C684" s="219" t="s">
        <v>3624</v>
      </c>
      <c r="D684" s="219" t="s">
        <v>171</v>
      </c>
      <c r="E684" s="220" t="s">
        <v>3625</v>
      </c>
      <c r="F684" s="221" t="s">
        <v>3184</v>
      </c>
      <c r="G684" s="222" t="s">
        <v>2411</v>
      </c>
      <c r="H684" s="223">
        <v>14</v>
      </c>
      <c r="I684" s="224"/>
      <c r="J684" s="225">
        <f>ROUND(I684*H684,2)</f>
        <v>0</v>
      </c>
      <c r="K684" s="221" t="s">
        <v>1</v>
      </c>
      <c r="L684" s="45"/>
      <c r="M684" s="226" t="s">
        <v>1</v>
      </c>
      <c r="N684" s="227" t="s">
        <v>41</v>
      </c>
      <c r="O684" s="92"/>
      <c r="P684" s="228">
        <f>O684*H684</f>
        <v>0</v>
      </c>
      <c r="Q684" s="228">
        <v>0</v>
      </c>
      <c r="R684" s="228">
        <f>Q684*H684</f>
        <v>0</v>
      </c>
      <c r="S684" s="228">
        <v>0</v>
      </c>
      <c r="T684" s="229">
        <f>S684*H684</f>
        <v>0</v>
      </c>
      <c r="U684" s="39"/>
      <c r="V684" s="39"/>
      <c r="W684" s="39"/>
      <c r="X684" s="39"/>
      <c r="Y684" s="39"/>
      <c r="Z684" s="39"/>
      <c r="AA684" s="39"/>
      <c r="AB684" s="39"/>
      <c r="AC684" s="39"/>
      <c r="AD684" s="39"/>
      <c r="AE684" s="39"/>
      <c r="AR684" s="230" t="s">
        <v>176</v>
      </c>
      <c r="AT684" s="230" t="s">
        <v>171</v>
      </c>
      <c r="AU684" s="230" t="s">
        <v>86</v>
      </c>
      <c r="AY684" s="18" t="s">
        <v>168</v>
      </c>
      <c r="BE684" s="231">
        <f>IF(N684="základní",J684,0)</f>
        <v>0</v>
      </c>
      <c r="BF684" s="231">
        <f>IF(N684="snížená",J684,0)</f>
        <v>0</v>
      </c>
      <c r="BG684" s="231">
        <f>IF(N684="zákl. přenesená",J684,0)</f>
        <v>0</v>
      </c>
      <c r="BH684" s="231">
        <f>IF(N684="sníž. přenesená",J684,0)</f>
        <v>0</v>
      </c>
      <c r="BI684" s="231">
        <f>IF(N684="nulová",J684,0)</f>
        <v>0</v>
      </c>
      <c r="BJ684" s="18" t="s">
        <v>84</v>
      </c>
      <c r="BK684" s="231">
        <f>ROUND(I684*H684,2)</f>
        <v>0</v>
      </c>
      <c r="BL684" s="18" t="s">
        <v>176</v>
      </c>
      <c r="BM684" s="230" t="s">
        <v>3626</v>
      </c>
    </row>
    <row r="685" s="2" customFormat="1">
      <c r="A685" s="39"/>
      <c r="B685" s="40"/>
      <c r="C685" s="41"/>
      <c r="D685" s="232" t="s">
        <v>178</v>
      </c>
      <c r="E685" s="41"/>
      <c r="F685" s="233" t="s">
        <v>3184</v>
      </c>
      <c r="G685" s="41"/>
      <c r="H685" s="41"/>
      <c r="I685" s="234"/>
      <c r="J685" s="41"/>
      <c r="K685" s="41"/>
      <c r="L685" s="45"/>
      <c r="M685" s="235"/>
      <c r="N685" s="236"/>
      <c r="O685" s="92"/>
      <c r="P685" s="92"/>
      <c r="Q685" s="92"/>
      <c r="R685" s="92"/>
      <c r="S685" s="92"/>
      <c r="T685" s="93"/>
      <c r="U685" s="39"/>
      <c r="V685" s="39"/>
      <c r="W685" s="39"/>
      <c r="X685" s="39"/>
      <c r="Y685" s="39"/>
      <c r="Z685" s="39"/>
      <c r="AA685" s="39"/>
      <c r="AB685" s="39"/>
      <c r="AC685" s="39"/>
      <c r="AD685" s="39"/>
      <c r="AE685" s="39"/>
      <c r="AT685" s="18" t="s">
        <v>178</v>
      </c>
      <c r="AU685" s="18" t="s">
        <v>86</v>
      </c>
    </row>
    <row r="686" s="2" customFormat="1" ht="24.15" customHeight="1">
      <c r="A686" s="39"/>
      <c r="B686" s="40"/>
      <c r="C686" s="219" t="s">
        <v>3292</v>
      </c>
      <c r="D686" s="219" t="s">
        <v>171</v>
      </c>
      <c r="E686" s="220" t="s">
        <v>3627</v>
      </c>
      <c r="F686" s="221" t="s">
        <v>3186</v>
      </c>
      <c r="G686" s="222" t="s">
        <v>2411</v>
      </c>
      <c r="H686" s="223">
        <v>85</v>
      </c>
      <c r="I686" s="224"/>
      <c r="J686" s="225">
        <f>ROUND(I686*H686,2)</f>
        <v>0</v>
      </c>
      <c r="K686" s="221" t="s">
        <v>1</v>
      </c>
      <c r="L686" s="45"/>
      <c r="M686" s="226" t="s">
        <v>1</v>
      </c>
      <c r="N686" s="227" t="s">
        <v>41</v>
      </c>
      <c r="O686" s="92"/>
      <c r="P686" s="228">
        <f>O686*H686</f>
        <v>0</v>
      </c>
      <c r="Q686" s="228">
        <v>0</v>
      </c>
      <c r="R686" s="228">
        <f>Q686*H686</f>
        <v>0</v>
      </c>
      <c r="S686" s="228">
        <v>0</v>
      </c>
      <c r="T686" s="229">
        <f>S686*H686</f>
        <v>0</v>
      </c>
      <c r="U686" s="39"/>
      <c r="V686" s="39"/>
      <c r="W686" s="39"/>
      <c r="X686" s="39"/>
      <c r="Y686" s="39"/>
      <c r="Z686" s="39"/>
      <c r="AA686" s="39"/>
      <c r="AB686" s="39"/>
      <c r="AC686" s="39"/>
      <c r="AD686" s="39"/>
      <c r="AE686" s="39"/>
      <c r="AR686" s="230" t="s">
        <v>176</v>
      </c>
      <c r="AT686" s="230" t="s">
        <v>171</v>
      </c>
      <c r="AU686" s="230" t="s">
        <v>86</v>
      </c>
      <c r="AY686" s="18" t="s">
        <v>168</v>
      </c>
      <c r="BE686" s="231">
        <f>IF(N686="základní",J686,0)</f>
        <v>0</v>
      </c>
      <c r="BF686" s="231">
        <f>IF(N686="snížená",J686,0)</f>
        <v>0</v>
      </c>
      <c r="BG686" s="231">
        <f>IF(N686="zákl. přenesená",J686,0)</f>
        <v>0</v>
      </c>
      <c r="BH686" s="231">
        <f>IF(N686="sníž. přenesená",J686,0)</f>
        <v>0</v>
      </c>
      <c r="BI686" s="231">
        <f>IF(N686="nulová",J686,0)</f>
        <v>0</v>
      </c>
      <c r="BJ686" s="18" t="s">
        <v>84</v>
      </c>
      <c r="BK686" s="231">
        <f>ROUND(I686*H686,2)</f>
        <v>0</v>
      </c>
      <c r="BL686" s="18" t="s">
        <v>176</v>
      </c>
      <c r="BM686" s="230" t="s">
        <v>3628</v>
      </c>
    </row>
    <row r="687" s="2" customFormat="1">
      <c r="A687" s="39"/>
      <c r="B687" s="40"/>
      <c r="C687" s="41"/>
      <c r="D687" s="232" t="s">
        <v>178</v>
      </c>
      <c r="E687" s="41"/>
      <c r="F687" s="233" t="s">
        <v>3186</v>
      </c>
      <c r="G687" s="41"/>
      <c r="H687" s="41"/>
      <c r="I687" s="234"/>
      <c r="J687" s="41"/>
      <c r="K687" s="41"/>
      <c r="L687" s="45"/>
      <c r="M687" s="235"/>
      <c r="N687" s="236"/>
      <c r="O687" s="92"/>
      <c r="P687" s="92"/>
      <c r="Q687" s="92"/>
      <c r="R687" s="92"/>
      <c r="S687" s="92"/>
      <c r="T687" s="93"/>
      <c r="U687" s="39"/>
      <c r="V687" s="39"/>
      <c r="W687" s="39"/>
      <c r="X687" s="39"/>
      <c r="Y687" s="39"/>
      <c r="Z687" s="39"/>
      <c r="AA687" s="39"/>
      <c r="AB687" s="39"/>
      <c r="AC687" s="39"/>
      <c r="AD687" s="39"/>
      <c r="AE687" s="39"/>
      <c r="AT687" s="18" t="s">
        <v>178</v>
      </c>
      <c r="AU687" s="18" t="s">
        <v>86</v>
      </c>
    </row>
    <row r="688" s="2" customFormat="1" ht="24.15" customHeight="1">
      <c r="A688" s="39"/>
      <c r="B688" s="40"/>
      <c r="C688" s="219" t="s">
        <v>3629</v>
      </c>
      <c r="D688" s="219" t="s">
        <v>171</v>
      </c>
      <c r="E688" s="220" t="s">
        <v>3630</v>
      </c>
      <c r="F688" s="221" t="s">
        <v>3188</v>
      </c>
      <c r="G688" s="222" t="s">
        <v>2411</v>
      </c>
      <c r="H688" s="223">
        <v>48</v>
      </c>
      <c r="I688" s="224"/>
      <c r="J688" s="225">
        <f>ROUND(I688*H688,2)</f>
        <v>0</v>
      </c>
      <c r="K688" s="221" t="s">
        <v>1</v>
      </c>
      <c r="L688" s="45"/>
      <c r="M688" s="226" t="s">
        <v>1</v>
      </c>
      <c r="N688" s="227" t="s">
        <v>41</v>
      </c>
      <c r="O688" s="92"/>
      <c r="P688" s="228">
        <f>O688*H688</f>
        <v>0</v>
      </c>
      <c r="Q688" s="228">
        <v>0</v>
      </c>
      <c r="R688" s="228">
        <f>Q688*H688</f>
        <v>0</v>
      </c>
      <c r="S688" s="228">
        <v>0</v>
      </c>
      <c r="T688" s="229">
        <f>S688*H688</f>
        <v>0</v>
      </c>
      <c r="U688" s="39"/>
      <c r="V688" s="39"/>
      <c r="W688" s="39"/>
      <c r="X688" s="39"/>
      <c r="Y688" s="39"/>
      <c r="Z688" s="39"/>
      <c r="AA688" s="39"/>
      <c r="AB688" s="39"/>
      <c r="AC688" s="39"/>
      <c r="AD688" s="39"/>
      <c r="AE688" s="39"/>
      <c r="AR688" s="230" t="s">
        <v>176</v>
      </c>
      <c r="AT688" s="230" t="s">
        <v>171</v>
      </c>
      <c r="AU688" s="230" t="s">
        <v>86</v>
      </c>
      <c r="AY688" s="18" t="s">
        <v>168</v>
      </c>
      <c r="BE688" s="231">
        <f>IF(N688="základní",J688,0)</f>
        <v>0</v>
      </c>
      <c r="BF688" s="231">
        <f>IF(N688="snížená",J688,0)</f>
        <v>0</v>
      </c>
      <c r="BG688" s="231">
        <f>IF(N688="zákl. přenesená",J688,0)</f>
        <v>0</v>
      </c>
      <c r="BH688" s="231">
        <f>IF(N688="sníž. přenesená",J688,0)</f>
        <v>0</v>
      </c>
      <c r="BI688" s="231">
        <f>IF(N688="nulová",J688,0)</f>
        <v>0</v>
      </c>
      <c r="BJ688" s="18" t="s">
        <v>84</v>
      </c>
      <c r="BK688" s="231">
        <f>ROUND(I688*H688,2)</f>
        <v>0</v>
      </c>
      <c r="BL688" s="18" t="s">
        <v>176</v>
      </c>
      <c r="BM688" s="230" t="s">
        <v>3631</v>
      </c>
    </row>
    <row r="689" s="2" customFormat="1">
      <c r="A689" s="39"/>
      <c r="B689" s="40"/>
      <c r="C689" s="41"/>
      <c r="D689" s="232" t="s">
        <v>178</v>
      </c>
      <c r="E689" s="41"/>
      <c r="F689" s="233" t="s">
        <v>3188</v>
      </c>
      <c r="G689" s="41"/>
      <c r="H689" s="41"/>
      <c r="I689" s="234"/>
      <c r="J689" s="41"/>
      <c r="K689" s="41"/>
      <c r="L689" s="45"/>
      <c r="M689" s="235"/>
      <c r="N689" s="236"/>
      <c r="O689" s="92"/>
      <c r="P689" s="92"/>
      <c r="Q689" s="92"/>
      <c r="R689" s="92"/>
      <c r="S689" s="92"/>
      <c r="T689" s="93"/>
      <c r="U689" s="39"/>
      <c r="V689" s="39"/>
      <c r="W689" s="39"/>
      <c r="X689" s="39"/>
      <c r="Y689" s="39"/>
      <c r="Z689" s="39"/>
      <c r="AA689" s="39"/>
      <c r="AB689" s="39"/>
      <c r="AC689" s="39"/>
      <c r="AD689" s="39"/>
      <c r="AE689" s="39"/>
      <c r="AT689" s="18" t="s">
        <v>178</v>
      </c>
      <c r="AU689" s="18" t="s">
        <v>86</v>
      </c>
    </row>
    <row r="690" s="2" customFormat="1" ht="62.7" customHeight="1">
      <c r="A690" s="39"/>
      <c r="B690" s="40"/>
      <c r="C690" s="219" t="s">
        <v>3295</v>
      </c>
      <c r="D690" s="219" t="s">
        <v>171</v>
      </c>
      <c r="E690" s="220" t="s">
        <v>3632</v>
      </c>
      <c r="F690" s="221" t="s">
        <v>3190</v>
      </c>
      <c r="G690" s="222" t="s">
        <v>2411</v>
      </c>
      <c r="H690" s="223">
        <v>1</v>
      </c>
      <c r="I690" s="224"/>
      <c r="J690" s="225">
        <f>ROUND(I690*H690,2)</f>
        <v>0</v>
      </c>
      <c r="K690" s="221" t="s">
        <v>1</v>
      </c>
      <c r="L690" s="45"/>
      <c r="M690" s="226" t="s">
        <v>1</v>
      </c>
      <c r="N690" s="227" t="s">
        <v>41</v>
      </c>
      <c r="O690" s="92"/>
      <c r="P690" s="228">
        <f>O690*H690</f>
        <v>0</v>
      </c>
      <c r="Q690" s="228">
        <v>0</v>
      </c>
      <c r="R690" s="228">
        <f>Q690*H690</f>
        <v>0</v>
      </c>
      <c r="S690" s="228">
        <v>0</v>
      </c>
      <c r="T690" s="229">
        <f>S690*H690</f>
        <v>0</v>
      </c>
      <c r="U690" s="39"/>
      <c r="V690" s="39"/>
      <c r="W690" s="39"/>
      <c r="X690" s="39"/>
      <c r="Y690" s="39"/>
      <c r="Z690" s="39"/>
      <c r="AA690" s="39"/>
      <c r="AB690" s="39"/>
      <c r="AC690" s="39"/>
      <c r="AD690" s="39"/>
      <c r="AE690" s="39"/>
      <c r="AR690" s="230" t="s">
        <v>176</v>
      </c>
      <c r="AT690" s="230" t="s">
        <v>171</v>
      </c>
      <c r="AU690" s="230" t="s">
        <v>86</v>
      </c>
      <c r="AY690" s="18" t="s">
        <v>168</v>
      </c>
      <c r="BE690" s="231">
        <f>IF(N690="základní",J690,0)</f>
        <v>0</v>
      </c>
      <c r="BF690" s="231">
        <f>IF(N690="snížená",J690,0)</f>
        <v>0</v>
      </c>
      <c r="BG690" s="231">
        <f>IF(N690="zákl. přenesená",J690,0)</f>
        <v>0</v>
      </c>
      <c r="BH690" s="231">
        <f>IF(N690="sníž. přenesená",J690,0)</f>
        <v>0</v>
      </c>
      <c r="BI690" s="231">
        <f>IF(N690="nulová",J690,0)</f>
        <v>0</v>
      </c>
      <c r="BJ690" s="18" t="s">
        <v>84</v>
      </c>
      <c r="BK690" s="231">
        <f>ROUND(I690*H690,2)</f>
        <v>0</v>
      </c>
      <c r="BL690" s="18" t="s">
        <v>176</v>
      </c>
      <c r="BM690" s="230" t="s">
        <v>3633</v>
      </c>
    </row>
    <row r="691" s="2" customFormat="1">
      <c r="A691" s="39"/>
      <c r="B691" s="40"/>
      <c r="C691" s="41"/>
      <c r="D691" s="232" t="s">
        <v>178</v>
      </c>
      <c r="E691" s="41"/>
      <c r="F691" s="233" t="s">
        <v>3190</v>
      </c>
      <c r="G691" s="41"/>
      <c r="H691" s="41"/>
      <c r="I691" s="234"/>
      <c r="J691" s="41"/>
      <c r="K691" s="41"/>
      <c r="L691" s="45"/>
      <c r="M691" s="235"/>
      <c r="N691" s="236"/>
      <c r="O691" s="92"/>
      <c r="P691" s="92"/>
      <c r="Q691" s="92"/>
      <c r="R691" s="92"/>
      <c r="S691" s="92"/>
      <c r="T691" s="93"/>
      <c r="U691" s="39"/>
      <c r="V691" s="39"/>
      <c r="W691" s="39"/>
      <c r="X691" s="39"/>
      <c r="Y691" s="39"/>
      <c r="Z691" s="39"/>
      <c r="AA691" s="39"/>
      <c r="AB691" s="39"/>
      <c r="AC691" s="39"/>
      <c r="AD691" s="39"/>
      <c r="AE691" s="39"/>
      <c r="AT691" s="18" t="s">
        <v>178</v>
      </c>
      <c r="AU691" s="18" t="s">
        <v>86</v>
      </c>
    </row>
    <row r="692" s="2" customFormat="1" ht="16.5" customHeight="1">
      <c r="A692" s="39"/>
      <c r="B692" s="40"/>
      <c r="C692" s="219" t="s">
        <v>3634</v>
      </c>
      <c r="D692" s="219" t="s">
        <v>171</v>
      </c>
      <c r="E692" s="220" t="s">
        <v>3635</v>
      </c>
      <c r="F692" s="221" t="s">
        <v>3192</v>
      </c>
      <c r="G692" s="222" t="s">
        <v>2411</v>
      </c>
      <c r="H692" s="223">
        <v>27</v>
      </c>
      <c r="I692" s="224"/>
      <c r="J692" s="225">
        <f>ROUND(I692*H692,2)</f>
        <v>0</v>
      </c>
      <c r="K692" s="221" t="s">
        <v>1</v>
      </c>
      <c r="L692" s="45"/>
      <c r="M692" s="226" t="s">
        <v>1</v>
      </c>
      <c r="N692" s="227" t="s">
        <v>41</v>
      </c>
      <c r="O692" s="92"/>
      <c r="P692" s="228">
        <f>O692*H692</f>
        <v>0</v>
      </c>
      <c r="Q692" s="228">
        <v>0</v>
      </c>
      <c r="R692" s="228">
        <f>Q692*H692</f>
        <v>0</v>
      </c>
      <c r="S692" s="228">
        <v>0</v>
      </c>
      <c r="T692" s="229">
        <f>S692*H692</f>
        <v>0</v>
      </c>
      <c r="U692" s="39"/>
      <c r="V692" s="39"/>
      <c r="W692" s="39"/>
      <c r="X692" s="39"/>
      <c r="Y692" s="39"/>
      <c r="Z692" s="39"/>
      <c r="AA692" s="39"/>
      <c r="AB692" s="39"/>
      <c r="AC692" s="39"/>
      <c r="AD692" s="39"/>
      <c r="AE692" s="39"/>
      <c r="AR692" s="230" t="s">
        <v>176</v>
      </c>
      <c r="AT692" s="230" t="s">
        <v>171</v>
      </c>
      <c r="AU692" s="230" t="s">
        <v>86</v>
      </c>
      <c r="AY692" s="18" t="s">
        <v>168</v>
      </c>
      <c r="BE692" s="231">
        <f>IF(N692="základní",J692,0)</f>
        <v>0</v>
      </c>
      <c r="BF692" s="231">
        <f>IF(N692="snížená",J692,0)</f>
        <v>0</v>
      </c>
      <c r="BG692" s="231">
        <f>IF(N692="zákl. přenesená",J692,0)</f>
        <v>0</v>
      </c>
      <c r="BH692" s="231">
        <f>IF(N692="sníž. přenesená",J692,0)</f>
        <v>0</v>
      </c>
      <c r="BI692" s="231">
        <f>IF(N692="nulová",J692,0)</f>
        <v>0</v>
      </c>
      <c r="BJ692" s="18" t="s">
        <v>84</v>
      </c>
      <c r="BK692" s="231">
        <f>ROUND(I692*H692,2)</f>
        <v>0</v>
      </c>
      <c r="BL692" s="18" t="s">
        <v>176</v>
      </c>
      <c r="BM692" s="230" t="s">
        <v>3636</v>
      </c>
    </row>
    <row r="693" s="2" customFormat="1">
      <c r="A693" s="39"/>
      <c r="B693" s="40"/>
      <c r="C693" s="41"/>
      <c r="D693" s="232" t="s">
        <v>178</v>
      </c>
      <c r="E693" s="41"/>
      <c r="F693" s="233" t="s">
        <v>3192</v>
      </c>
      <c r="G693" s="41"/>
      <c r="H693" s="41"/>
      <c r="I693" s="234"/>
      <c r="J693" s="41"/>
      <c r="K693" s="41"/>
      <c r="L693" s="45"/>
      <c r="M693" s="235"/>
      <c r="N693" s="236"/>
      <c r="O693" s="92"/>
      <c r="P693" s="92"/>
      <c r="Q693" s="92"/>
      <c r="R693" s="92"/>
      <c r="S693" s="92"/>
      <c r="T693" s="93"/>
      <c r="U693" s="39"/>
      <c r="V693" s="39"/>
      <c r="W693" s="39"/>
      <c r="X693" s="39"/>
      <c r="Y693" s="39"/>
      <c r="Z693" s="39"/>
      <c r="AA693" s="39"/>
      <c r="AB693" s="39"/>
      <c r="AC693" s="39"/>
      <c r="AD693" s="39"/>
      <c r="AE693" s="39"/>
      <c r="AT693" s="18" t="s">
        <v>178</v>
      </c>
      <c r="AU693" s="18" t="s">
        <v>86</v>
      </c>
    </row>
    <row r="694" s="2" customFormat="1" ht="16.5" customHeight="1">
      <c r="A694" s="39"/>
      <c r="B694" s="40"/>
      <c r="C694" s="219" t="s">
        <v>3298</v>
      </c>
      <c r="D694" s="219" t="s">
        <v>171</v>
      </c>
      <c r="E694" s="220" t="s">
        <v>3637</v>
      </c>
      <c r="F694" s="221" t="s">
        <v>3194</v>
      </c>
      <c r="G694" s="222" t="s">
        <v>2411</v>
      </c>
      <c r="H694" s="223">
        <v>2</v>
      </c>
      <c r="I694" s="224"/>
      <c r="J694" s="225">
        <f>ROUND(I694*H694,2)</f>
        <v>0</v>
      </c>
      <c r="K694" s="221" t="s">
        <v>1</v>
      </c>
      <c r="L694" s="45"/>
      <c r="M694" s="226" t="s">
        <v>1</v>
      </c>
      <c r="N694" s="227" t="s">
        <v>41</v>
      </c>
      <c r="O694" s="92"/>
      <c r="P694" s="228">
        <f>O694*H694</f>
        <v>0</v>
      </c>
      <c r="Q694" s="228">
        <v>0</v>
      </c>
      <c r="R694" s="228">
        <f>Q694*H694</f>
        <v>0</v>
      </c>
      <c r="S694" s="228">
        <v>0</v>
      </c>
      <c r="T694" s="229">
        <f>S694*H694</f>
        <v>0</v>
      </c>
      <c r="U694" s="39"/>
      <c r="V694" s="39"/>
      <c r="W694" s="39"/>
      <c r="X694" s="39"/>
      <c r="Y694" s="39"/>
      <c r="Z694" s="39"/>
      <c r="AA694" s="39"/>
      <c r="AB694" s="39"/>
      <c r="AC694" s="39"/>
      <c r="AD694" s="39"/>
      <c r="AE694" s="39"/>
      <c r="AR694" s="230" t="s">
        <v>176</v>
      </c>
      <c r="AT694" s="230" t="s">
        <v>171</v>
      </c>
      <c r="AU694" s="230" t="s">
        <v>86</v>
      </c>
      <c r="AY694" s="18" t="s">
        <v>168</v>
      </c>
      <c r="BE694" s="231">
        <f>IF(N694="základní",J694,0)</f>
        <v>0</v>
      </c>
      <c r="BF694" s="231">
        <f>IF(N694="snížená",J694,0)</f>
        <v>0</v>
      </c>
      <c r="BG694" s="231">
        <f>IF(N694="zákl. přenesená",J694,0)</f>
        <v>0</v>
      </c>
      <c r="BH694" s="231">
        <f>IF(N694="sníž. přenesená",J694,0)</f>
        <v>0</v>
      </c>
      <c r="BI694" s="231">
        <f>IF(N694="nulová",J694,0)</f>
        <v>0</v>
      </c>
      <c r="BJ694" s="18" t="s">
        <v>84</v>
      </c>
      <c r="BK694" s="231">
        <f>ROUND(I694*H694,2)</f>
        <v>0</v>
      </c>
      <c r="BL694" s="18" t="s">
        <v>176</v>
      </c>
      <c r="BM694" s="230" t="s">
        <v>3638</v>
      </c>
    </row>
    <row r="695" s="2" customFormat="1">
      <c r="A695" s="39"/>
      <c r="B695" s="40"/>
      <c r="C695" s="41"/>
      <c r="D695" s="232" t="s">
        <v>178</v>
      </c>
      <c r="E695" s="41"/>
      <c r="F695" s="233" t="s">
        <v>3194</v>
      </c>
      <c r="G695" s="41"/>
      <c r="H695" s="41"/>
      <c r="I695" s="234"/>
      <c r="J695" s="41"/>
      <c r="K695" s="41"/>
      <c r="L695" s="45"/>
      <c r="M695" s="235"/>
      <c r="N695" s="236"/>
      <c r="O695" s="92"/>
      <c r="P695" s="92"/>
      <c r="Q695" s="92"/>
      <c r="R695" s="92"/>
      <c r="S695" s="92"/>
      <c r="T695" s="93"/>
      <c r="U695" s="39"/>
      <c r="V695" s="39"/>
      <c r="W695" s="39"/>
      <c r="X695" s="39"/>
      <c r="Y695" s="39"/>
      <c r="Z695" s="39"/>
      <c r="AA695" s="39"/>
      <c r="AB695" s="39"/>
      <c r="AC695" s="39"/>
      <c r="AD695" s="39"/>
      <c r="AE695" s="39"/>
      <c r="AT695" s="18" t="s">
        <v>178</v>
      </c>
      <c r="AU695" s="18" t="s">
        <v>86</v>
      </c>
    </row>
    <row r="696" s="2" customFormat="1" ht="16.5" customHeight="1">
      <c r="A696" s="39"/>
      <c r="B696" s="40"/>
      <c r="C696" s="219" t="s">
        <v>3639</v>
      </c>
      <c r="D696" s="219" t="s">
        <v>171</v>
      </c>
      <c r="E696" s="220" t="s">
        <v>3640</v>
      </c>
      <c r="F696" s="221" t="s">
        <v>3196</v>
      </c>
      <c r="G696" s="222" t="s">
        <v>2411</v>
      </c>
      <c r="H696" s="223">
        <v>11</v>
      </c>
      <c r="I696" s="224"/>
      <c r="J696" s="225">
        <f>ROUND(I696*H696,2)</f>
        <v>0</v>
      </c>
      <c r="K696" s="221" t="s">
        <v>1</v>
      </c>
      <c r="L696" s="45"/>
      <c r="M696" s="226" t="s">
        <v>1</v>
      </c>
      <c r="N696" s="227" t="s">
        <v>41</v>
      </c>
      <c r="O696" s="92"/>
      <c r="P696" s="228">
        <f>O696*H696</f>
        <v>0</v>
      </c>
      <c r="Q696" s="228">
        <v>0</v>
      </c>
      <c r="R696" s="228">
        <f>Q696*H696</f>
        <v>0</v>
      </c>
      <c r="S696" s="228">
        <v>0</v>
      </c>
      <c r="T696" s="229">
        <f>S696*H696</f>
        <v>0</v>
      </c>
      <c r="U696" s="39"/>
      <c r="V696" s="39"/>
      <c r="W696" s="39"/>
      <c r="X696" s="39"/>
      <c r="Y696" s="39"/>
      <c r="Z696" s="39"/>
      <c r="AA696" s="39"/>
      <c r="AB696" s="39"/>
      <c r="AC696" s="39"/>
      <c r="AD696" s="39"/>
      <c r="AE696" s="39"/>
      <c r="AR696" s="230" t="s">
        <v>176</v>
      </c>
      <c r="AT696" s="230" t="s">
        <v>171</v>
      </c>
      <c r="AU696" s="230" t="s">
        <v>86</v>
      </c>
      <c r="AY696" s="18" t="s">
        <v>168</v>
      </c>
      <c r="BE696" s="231">
        <f>IF(N696="základní",J696,0)</f>
        <v>0</v>
      </c>
      <c r="BF696" s="231">
        <f>IF(N696="snížená",J696,0)</f>
        <v>0</v>
      </c>
      <c r="BG696" s="231">
        <f>IF(N696="zákl. přenesená",J696,0)</f>
        <v>0</v>
      </c>
      <c r="BH696" s="231">
        <f>IF(N696="sníž. přenesená",J696,0)</f>
        <v>0</v>
      </c>
      <c r="BI696" s="231">
        <f>IF(N696="nulová",J696,0)</f>
        <v>0</v>
      </c>
      <c r="BJ696" s="18" t="s">
        <v>84</v>
      </c>
      <c r="BK696" s="231">
        <f>ROUND(I696*H696,2)</f>
        <v>0</v>
      </c>
      <c r="BL696" s="18" t="s">
        <v>176</v>
      </c>
      <c r="BM696" s="230" t="s">
        <v>3641</v>
      </c>
    </row>
    <row r="697" s="2" customFormat="1">
      <c r="A697" s="39"/>
      <c r="B697" s="40"/>
      <c r="C697" s="41"/>
      <c r="D697" s="232" t="s">
        <v>178</v>
      </c>
      <c r="E697" s="41"/>
      <c r="F697" s="233" t="s">
        <v>3196</v>
      </c>
      <c r="G697" s="41"/>
      <c r="H697" s="41"/>
      <c r="I697" s="234"/>
      <c r="J697" s="41"/>
      <c r="K697" s="41"/>
      <c r="L697" s="45"/>
      <c r="M697" s="235"/>
      <c r="N697" s="236"/>
      <c r="O697" s="92"/>
      <c r="P697" s="92"/>
      <c r="Q697" s="92"/>
      <c r="R697" s="92"/>
      <c r="S697" s="92"/>
      <c r="T697" s="93"/>
      <c r="U697" s="39"/>
      <c r="V697" s="39"/>
      <c r="W697" s="39"/>
      <c r="X697" s="39"/>
      <c r="Y697" s="39"/>
      <c r="Z697" s="39"/>
      <c r="AA697" s="39"/>
      <c r="AB697" s="39"/>
      <c r="AC697" s="39"/>
      <c r="AD697" s="39"/>
      <c r="AE697" s="39"/>
      <c r="AT697" s="18" t="s">
        <v>178</v>
      </c>
      <c r="AU697" s="18" t="s">
        <v>86</v>
      </c>
    </row>
    <row r="698" s="2" customFormat="1" ht="21.75" customHeight="1">
      <c r="A698" s="39"/>
      <c r="B698" s="40"/>
      <c r="C698" s="219" t="s">
        <v>3301</v>
      </c>
      <c r="D698" s="219" t="s">
        <v>171</v>
      </c>
      <c r="E698" s="220" t="s">
        <v>3642</v>
      </c>
      <c r="F698" s="221" t="s">
        <v>3200</v>
      </c>
      <c r="G698" s="222" t="s">
        <v>2411</v>
      </c>
      <c r="H698" s="223">
        <v>16</v>
      </c>
      <c r="I698" s="224"/>
      <c r="J698" s="225">
        <f>ROUND(I698*H698,2)</f>
        <v>0</v>
      </c>
      <c r="K698" s="221" t="s">
        <v>1</v>
      </c>
      <c r="L698" s="45"/>
      <c r="M698" s="226" t="s">
        <v>1</v>
      </c>
      <c r="N698" s="227" t="s">
        <v>41</v>
      </c>
      <c r="O698" s="92"/>
      <c r="P698" s="228">
        <f>O698*H698</f>
        <v>0</v>
      </c>
      <c r="Q698" s="228">
        <v>0</v>
      </c>
      <c r="R698" s="228">
        <f>Q698*H698</f>
        <v>0</v>
      </c>
      <c r="S698" s="228">
        <v>0</v>
      </c>
      <c r="T698" s="229">
        <f>S698*H698</f>
        <v>0</v>
      </c>
      <c r="U698" s="39"/>
      <c r="V698" s="39"/>
      <c r="W698" s="39"/>
      <c r="X698" s="39"/>
      <c r="Y698" s="39"/>
      <c r="Z698" s="39"/>
      <c r="AA698" s="39"/>
      <c r="AB698" s="39"/>
      <c r="AC698" s="39"/>
      <c r="AD698" s="39"/>
      <c r="AE698" s="39"/>
      <c r="AR698" s="230" t="s">
        <v>176</v>
      </c>
      <c r="AT698" s="230" t="s">
        <v>171</v>
      </c>
      <c r="AU698" s="230" t="s">
        <v>86</v>
      </c>
      <c r="AY698" s="18" t="s">
        <v>168</v>
      </c>
      <c r="BE698" s="231">
        <f>IF(N698="základní",J698,0)</f>
        <v>0</v>
      </c>
      <c r="BF698" s="231">
        <f>IF(N698="snížená",J698,0)</f>
        <v>0</v>
      </c>
      <c r="BG698" s="231">
        <f>IF(N698="zákl. přenesená",J698,0)</f>
        <v>0</v>
      </c>
      <c r="BH698" s="231">
        <f>IF(N698="sníž. přenesená",J698,0)</f>
        <v>0</v>
      </c>
      <c r="BI698" s="231">
        <f>IF(N698="nulová",J698,0)</f>
        <v>0</v>
      </c>
      <c r="BJ698" s="18" t="s">
        <v>84</v>
      </c>
      <c r="BK698" s="231">
        <f>ROUND(I698*H698,2)</f>
        <v>0</v>
      </c>
      <c r="BL698" s="18" t="s">
        <v>176</v>
      </c>
      <c r="BM698" s="230" t="s">
        <v>3643</v>
      </c>
    </row>
    <row r="699" s="2" customFormat="1">
      <c r="A699" s="39"/>
      <c r="B699" s="40"/>
      <c r="C699" s="41"/>
      <c r="D699" s="232" t="s">
        <v>178</v>
      </c>
      <c r="E699" s="41"/>
      <c r="F699" s="233" t="s">
        <v>3200</v>
      </c>
      <c r="G699" s="41"/>
      <c r="H699" s="41"/>
      <c r="I699" s="234"/>
      <c r="J699" s="41"/>
      <c r="K699" s="41"/>
      <c r="L699" s="45"/>
      <c r="M699" s="235"/>
      <c r="N699" s="236"/>
      <c r="O699" s="92"/>
      <c r="P699" s="92"/>
      <c r="Q699" s="92"/>
      <c r="R699" s="92"/>
      <c r="S699" s="92"/>
      <c r="T699" s="93"/>
      <c r="U699" s="39"/>
      <c r="V699" s="39"/>
      <c r="W699" s="39"/>
      <c r="X699" s="39"/>
      <c r="Y699" s="39"/>
      <c r="Z699" s="39"/>
      <c r="AA699" s="39"/>
      <c r="AB699" s="39"/>
      <c r="AC699" s="39"/>
      <c r="AD699" s="39"/>
      <c r="AE699" s="39"/>
      <c r="AT699" s="18" t="s">
        <v>178</v>
      </c>
      <c r="AU699" s="18" t="s">
        <v>86</v>
      </c>
    </row>
    <row r="700" s="2" customFormat="1" ht="24.15" customHeight="1">
      <c r="A700" s="39"/>
      <c r="B700" s="40"/>
      <c r="C700" s="219" t="s">
        <v>1263</v>
      </c>
      <c r="D700" s="219" t="s">
        <v>171</v>
      </c>
      <c r="E700" s="220" t="s">
        <v>3644</v>
      </c>
      <c r="F700" s="221" t="s">
        <v>3198</v>
      </c>
      <c r="G700" s="222" t="s">
        <v>2411</v>
      </c>
      <c r="H700" s="223">
        <v>1</v>
      </c>
      <c r="I700" s="224"/>
      <c r="J700" s="225">
        <f>ROUND(I700*H700,2)</f>
        <v>0</v>
      </c>
      <c r="K700" s="221" t="s">
        <v>1</v>
      </c>
      <c r="L700" s="45"/>
      <c r="M700" s="226" t="s">
        <v>1</v>
      </c>
      <c r="N700" s="227" t="s">
        <v>41</v>
      </c>
      <c r="O700" s="92"/>
      <c r="P700" s="228">
        <f>O700*H700</f>
        <v>0</v>
      </c>
      <c r="Q700" s="228">
        <v>0</v>
      </c>
      <c r="R700" s="228">
        <f>Q700*H700</f>
        <v>0</v>
      </c>
      <c r="S700" s="228">
        <v>0</v>
      </c>
      <c r="T700" s="229">
        <f>S700*H700</f>
        <v>0</v>
      </c>
      <c r="U700" s="39"/>
      <c r="V700" s="39"/>
      <c r="W700" s="39"/>
      <c r="X700" s="39"/>
      <c r="Y700" s="39"/>
      <c r="Z700" s="39"/>
      <c r="AA700" s="39"/>
      <c r="AB700" s="39"/>
      <c r="AC700" s="39"/>
      <c r="AD700" s="39"/>
      <c r="AE700" s="39"/>
      <c r="AR700" s="230" t="s">
        <v>176</v>
      </c>
      <c r="AT700" s="230" t="s">
        <v>171</v>
      </c>
      <c r="AU700" s="230" t="s">
        <v>86</v>
      </c>
      <c r="AY700" s="18" t="s">
        <v>168</v>
      </c>
      <c r="BE700" s="231">
        <f>IF(N700="základní",J700,0)</f>
        <v>0</v>
      </c>
      <c r="BF700" s="231">
        <f>IF(N700="snížená",J700,0)</f>
        <v>0</v>
      </c>
      <c r="BG700" s="231">
        <f>IF(N700="zákl. přenesená",J700,0)</f>
        <v>0</v>
      </c>
      <c r="BH700" s="231">
        <f>IF(N700="sníž. přenesená",J700,0)</f>
        <v>0</v>
      </c>
      <c r="BI700" s="231">
        <f>IF(N700="nulová",J700,0)</f>
        <v>0</v>
      </c>
      <c r="BJ700" s="18" t="s">
        <v>84</v>
      </c>
      <c r="BK700" s="231">
        <f>ROUND(I700*H700,2)</f>
        <v>0</v>
      </c>
      <c r="BL700" s="18" t="s">
        <v>176</v>
      </c>
      <c r="BM700" s="230" t="s">
        <v>3645</v>
      </c>
    </row>
    <row r="701" s="2" customFormat="1">
      <c r="A701" s="39"/>
      <c r="B701" s="40"/>
      <c r="C701" s="41"/>
      <c r="D701" s="232" t="s">
        <v>178</v>
      </c>
      <c r="E701" s="41"/>
      <c r="F701" s="233" t="s">
        <v>3198</v>
      </c>
      <c r="G701" s="41"/>
      <c r="H701" s="41"/>
      <c r="I701" s="234"/>
      <c r="J701" s="41"/>
      <c r="K701" s="41"/>
      <c r="L701" s="45"/>
      <c r="M701" s="235"/>
      <c r="N701" s="236"/>
      <c r="O701" s="92"/>
      <c r="P701" s="92"/>
      <c r="Q701" s="92"/>
      <c r="R701" s="92"/>
      <c r="S701" s="92"/>
      <c r="T701" s="93"/>
      <c r="U701" s="39"/>
      <c r="V701" s="39"/>
      <c r="W701" s="39"/>
      <c r="X701" s="39"/>
      <c r="Y701" s="39"/>
      <c r="Z701" s="39"/>
      <c r="AA701" s="39"/>
      <c r="AB701" s="39"/>
      <c r="AC701" s="39"/>
      <c r="AD701" s="39"/>
      <c r="AE701" s="39"/>
      <c r="AT701" s="18" t="s">
        <v>178</v>
      </c>
      <c r="AU701" s="18" t="s">
        <v>86</v>
      </c>
    </row>
    <row r="702" s="2" customFormat="1" ht="16.5" customHeight="1">
      <c r="A702" s="39"/>
      <c r="B702" s="40"/>
      <c r="C702" s="219" t="s">
        <v>3304</v>
      </c>
      <c r="D702" s="219" t="s">
        <v>171</v>
      </c>
      <c r="E702" s="220" t="s">
        <v>3646</v>
      </c>
      <c r="F702" s="221" t="s">
        <v>3202</v>
      </c>
      <c r="G702" s="222" t="s">
        <v>2411</v>
      </c>
      <c r="H702" s="223">
        <v>1</v>
      </c>
      <c r="I702" s="224"/>
      <c r="J702" s="225">
        <f>ROUND(I702*H702,2)</f>
        <v>0</v>
      </c>
      <c r="K702" s="221" t="s">
        <v>1</v>
      </c>
      <c r="L702" s="45"/>
      <c r="M702" s="226" t="s">
        <v>1</v>
      </c>
      <c r="N702" s="227" t="s">
        <v>41</v>
      </c>
      <c r="O702" s="92"/>
      <c r="P702" s="228">
        <f>O702*H702</f>
        <v>0</v>
      </c>
      <c r="Q702" s="228">
        <v>0</v>
      </c>
      <c r="R702" s="228">
        <f>Q702*H702</f>
        <v>0</v>
      </c>
      <c r="S702" s="228">
        <v>0</v>
      </c>
      <c r="T702" s="229">
        <f>S702*H702</f>
        <v>0</v>
      </c>
      <c r="U702" s="39"/>
      <c r="V702" s="39"/>
      <c r="W702" s="39"/>
      <c r="X702" s="39"/>
      <c r="Y702" s="39"/>
      <c r="Z702" s="39"/>
      <c r="AA702" s="39"/>
      <c r="AB702" s="39"/>
      <c r="AC702" s="39"/>
      <c r="AD702" s="39"/>
      <c r="AE702" s="39"/>
      <c r="AR702" s="230" t="s">
        <v>176</v>
      </c>
      <c r="AT702" s="230" t="s">
        <v>171</v>
      </c>
      <c r="AU702" s="230" t="s">
        <v>86</v>
      </c>
      <c r="AY702" s="18" t="s">
        <v>168</v>
      </c>
      <c r="BE702" s="231">
        <f>IF(N702="základní",J702,0)</f>
        <v>0</v>
      </c>
      <c r="BF702" s="231">
        <f>IF(N702="snížená",J702,0)</f>
        <v>0</v>
      </c>
      <c r="BG702" s="231">
        <f>IF(N702="zákl. přenesená",J702,0)</f>
        <v>0</v>
      </c>
      <c r="BH702" s="231">
        <f>IF(N702="sníž. přenesená",J702,0)</f>
        <v>0</v>
      </c>
      <c r="BI702" s="231">
        <f>IF(N702="nulová",J702,0)</f>
        <v>0</v>
      </c>
      <c r="BJ702" s="18" t="s">
        <v>84</v>
      </c>
      <c r="BK702" s="231">
        <f>ROUND(I702*H702,2)</f>
        <v>0</v>
      </c>
      <c r="BL702" s="18" t="s">
        <v>176</v>
      </c>
      <c r="BM702" s="230" t="s">
        <v>3647</v>
      </c>
    </row>
    <row r="703" s="2" customFormat="1">
      <c r="A703" s="39"/>
      <c r="B703" s="40"/>
      <c r="C703" s="41"/>
      <c r="D703" s="232" t="s">
        <v>178</v>
      </c>
      <c r="E703" s="41"/>
      <c r="F703" s="233" t="s">
        <v>3202</v>
      </c>
      <c r="G703" s="41"/>
      <c r="H703" s="41"/>
      <c r="I703" s="234"/>
      <c r="J703" s="41"/>
      <c r="K703" s="41"/>
      <c r="L703" s="45"/>
      <c r="M703" s="235"/>
      <c r="N703" s="236"/>
      <c r="O703" s="92"/>
      <c r="P703" s="92"/>
      <c r="Q703" s="92"/>
      <c r="R703" s="92"/>
      <c r="S703" s="92"/>
      <c r="T703" s="93"/>
      <c r="U703" s="39"/>
      <c r="V703" s="39"/>
      <c r="W703" s="39"/>
      <c r="X703" s="39"/>
      <c r="Y703" s="39"/>
      <c r="Z703" s="39"/>
      <c r="AA703" s="39"/>
      <c r="AB703" s="39"/>
      <c r="AC703" s="39"/>
      <c r="AD703" s="39"/>
      <c r="AE703" s="39"/>
      <c r="AT703" s="18" t="s">
        <v>178</v>
      </c>
      <c r="AU703" s="18" t="s">
        <v>86</v>
      </c>
    </row>
    <row r="704" s="12" customFormat="1" ht="22.8" customHeight="1">
      <c r="A704" s="12"/>
      <c r="B704" s="203"/>
      <c r="C704" s="204"/>
      <c r="D704" s="205" t="s">
        <v>75</v>
      </c>
      <c r="E704" s="217" t="s">
        <v>3648</v>
      </c>
      <c r="F704" s="217" t="s">
        <v>3649</v>
      </c>
      <c r="G704" s="204"/>
      <c r="H704" s="204"/>
      <c r="I704" s="207"/>
      <c r="J704" s="218">
        <f>BK704</f>
        <v>0</v>
      </c>
      <c r="K704" s="204"/>
      <c r="L704" s="209"/>
      <c r="M704" s="210"/>
      <c r="N704" s="211"/>
      <c r="O704" s="211"/>
      <c r="P704" s="212">
        <f>SUM(P705:P758)</f>
        <v>0</v>
      </c>
      <c r="Q704" s="211"/>
      <c r="R704" s="212">
        <f>SUM(R705:R758)</f>
        <v>0</v>
      </c>
      <c r="S704" s="211"/>
      <c r="T704" s="213">
        <f>SUM(T705:T758)</f>
        <v>0</v>
      </c>
      <c r="U704" s="12"/>
      <c r="V704" s="12"/>
      <c r="W704" s="12"/>
      <c r="X704" s="12"/>
      <c r="Y704" s="12"/>
      <c r="Z704" s="12"/>
      <c r="AA704" s="12"/>
      <c r="AB704" s="12"/>
      <c r="AC704" s="12"/>
      <c r="AD704" s="12"/>
      <c r="AE704" s="12"/>
      <c r="AR704" s="214" t="s">
        <v>84</v>
      </c>
      <c r="AT704" s="215" t="s">
        <v>75</v>
      </c>
      <c r="AU704" s="215" t="s">
        <v>84</v>
      </c>
      <c r="AY704" s="214" t="s">
        <v>168</v>
      </c>
      <c r="BK704" s="216">
        <f>SUM(BK705:BK758)</f>
        <v>0</v>
      </c>
    </row>
    <row r="705" s="2" customFormat="1" ht="16.5" customHeight="1">
      <c r="A705" s="39"/>
      <c r="B705" s="40"/>
      <c r="C705" s="219" t="s">
        <v>3650</v>
      </c>
      <c r="D705" s="219" t="s">
        <v>171</v>
      </c>
      <c r="E705" s="220" t="s">
        <v>3651</v>
      </c>
      <c r="F705" s="221" t="s">
        <v>3206</v>
      </c>
      <c r="G705" s="222" t="s">
        <v>213</v>
      </c>
      <c r="H705" s="223">
        <v>90</v>
      </c>
      <c r="I705" s="224"/>
      <c r="J705" s="225">
        <f>ROUND(I705*H705,2)</f>
        <v>0</v>
      </c>
      <c r="K705" s="221" t="s">
        <v>1</v>
      </c>
      <c r="L705" s="45"/>
      <c r="M705" s="226" t="s">
        <v>1</v>
      </c>
      <c r="N705" s="227" t="s">
        <v>41</v>
      </c>
      <c r="O705" s="92"/>
      <c r="P705" s="228">
        <f>O705*H705</f>
        <v>0</v>
      </c>
      <c r="Q705" s="228">
        <v>0</v>
      </c>
      <c r="R705" s="228">
        <f>Q705*H705</f>
        <v>0</v>
      </c>
      <c r="S705" s="228">
        <v>0</v>
      </c>
      <c r="T705" s="229">
        <f>S705*H705</f>
        <v>0</v>
      </c>
      <c r="U705" s="39"/>
      <c r="V705" s="39"/>
      <c r="W705" s="39"/>
      <c r="X705" s="39"/>
      <c r="Y705" s="39"/>
      <c r="Z705" s="39"/>
      <c r="AA705" s="39"/>
      <c r="AB705" s="39"/>
      <c r="AC705" s="39"/>
      <c r="AD705" s="39"/>
      <c r="AE705" s="39"/>
      <c r="AR705" s="230" t="s">
        <v>176</v>
      </c>
      <c r="AT705" s="230" t="s">
        <v>171</v>
      </c>
      <c r="AU705" s="230" t="s">
        <v>86</v>
      </c>
      <c r="AY705" s="18" t="s">
        <v>168</v>
      </c>
      <c r="BE705" s="231">
        <f>IF(N705="základní",J705,0)</f>
        <v>0</v>
      </c>
      <c r="BF705" s="231">
        <f>IF(N705="snížená",J705,0)</f>
        <v>0</v>
      </c>
      <c r="BG705" s="231">
        <f>IF(N705="zákl. přenesená",J705,0)</f>
        <v>0</v>
      </c>
      <c r="BH705" s="231">
        <f>IF(N705="sníž. přenesená",J705,0)</f>
        <v>0</v>
      </c>
      <c r="BI705" s="231">
        <f>IF(N705="nulová",J705,0)</f>
        <v>0</v>
      </c>
      <c r="BJ705" s="18" t="s">
        <v>84</v>
      </c>
      <c r="BK705" s="231">
        <f>ROUND(I705*H705,2)</f>
        <v>0</v>
      </c>
      <c r="BL705" s="18" t="s">
        <v>176</v>
      </c>
      <c r="BM705" s="230" t="s">
        <v>3652</v>
      </c>
    </row>
    <row r="706" s="2" customFormat="1">
      <c r="A706" s="39"/>
      <c r="B706" s="40"/>
      <c r="C706" s="41"/>
      <c r="D706" s="232" t="s">
        <v>178</v>
      </c>
      <c r="E706" s="41"/>
      <c r="F706" s="233" t="s">
        <v>3206</v>
      </c>
      <c r="G706" s="41"/>
      <c r="H706" s="41"/>
      <c r="I706" s="234"/>
      <c r="J706" s="41"/>
      <c r="K706" s="41"/>
      <c r="L706" s="45"/>
      <c r="M706" s="235"/>
      <c r="N706" s="236"/>
      <c r="O706" s="92"/>
      <c r="P706" s="92"/>
      <c r="Q706" s="92"/>
      <c r="R706" s="92"/>
      <c r="S706" s="92"/>
      <c r="T706" s="93"/>
      <c r="U706" s="39"/>
      <c r="V706" s="39"/>
      <c r="W706" s="39"/>
      <c r="X706" s="39"/>
      <c r="Y706" s="39"/>
      <c r="Z706" s="39"/>
      <c r="AA706" s="39"/>
      <c r="AB706" s="39"/>
      <c r="AC706" s="39"/>
      <c r="AD706" s="39"/>
      <c r="AE706" s="39"/>
      <c r="AT706" s="18" t="s">
        <v>178</v>
      </c>
      <c r="AU706" s="18" t="s">
        <v>86</v>
      </c>
    </row>
    <row r="707" s="2" customFormat="1" ht="16.5" customHeight="1">
      <c r="A707" s="39"/>
      <c r="B707" s="40"/>
      <c r="C707" s="219" t="s">
        <v>3307</v>
      </c>
      <c r="D707" s="219" t="s">
        <v>171</v>
      </c>
      <c r="E707" s="220" t="s">
        <v>3653</v>
      </c>
      <c r="F707" s="221" t="s">
        <v>3208</v>
      </c>
      <c r="G707" s="222" t="s">
        <v>213</v>
      </c>
      <c r="H707" s="223">
        <v>210</v>
      </c>
      <c r="I707" s="224"/>
      <c r="J707" s="225">
        <f>ROUND(I707*H707,2)</f>
        <v>0</v>
      </c>
      <c r="K707" s="221" t="s">
        <v>1</v>
      </c>
      <c r="L707" s="45"/>
      <c r="M707" s="226" t="s">
        <v>1</v>
      </c>
      <c r="N707" s="227" t="s">
        <v>41</v>
      </c>
      <c r="O707" s="92"/>
      <c r="P707" s="228">
        <f>O707*H707</f>
        <v>0</v>
      </c>
      <c r="Q707" s="228">
        <v>0</v>
      </c>
      <c r="R707" s="228">
        <f>Q707*H707</f>
        <v>0</v>
      </c>
      <c r="S707" s="228">
        <v>0</v>
      </c>
      <c r="T707" s="229">
        <f>S707*H707</f>
        <v>0</v>
      </c>
      <c r="U707" s="39"/>
      <c r="V707" s="39"/>
      <c r="W707" s="39"/>
      <c r="X707" s="39"/>
      <c r="Y707" s="39"/>
      <c r="Z707" s="39"/>
      <c r="AA707" s="39"/>
      <c r="AB707" s="39"/>
      <c r="AC707" s="39"/>
      <c r="AD707" s="39"/>
      <c r="AE707" s="39"/>
      <c r="AR707" s="230" t="s">
        <v>176</v>
      </c>
      <c r="AT707" s="230" t="s">
        <v>171</v>
      </c>
      <c r="AU707" s="230" t="s">
        <v>86</v>
      </c>
      <c r="AY707" s="18" t="s">
        <v>168</v>
      </c>
      <c r="BE707" s="231">
        <f>IF(N707="základní",J707,0)</f>
        <v>0</v>
      </c>
      <c r="BF707" s="231">
        <f>IF(N707="snížená",J707,0)</f>
        <v>0</v>
      </c>
      <c r="BG707" s="231">
        <f>IF(N707="zákl. přenesená",J707,0)</f>
        <v>0</v>
      </c>
      <c r="BH707" s="231">
        <f>IF(N707="sníž. přenesená",J707,0)</f>
        <v>0</v>
      </c>
      <c r="BI707" s="231">
        <f>IF(N707="nulová",J707,0)</f>
        <v>0</v>
      </c>
      <c r="BJ707" s="18" t="s">
        <v>84</v>
      </c>
      <c r="BK707" s="231">
        <f>ROUND(I707*H707,2)</f>
        <v>0</v>
      </c>
      <c r="BL707" s="18" t="s">
        <v>176</v>
      </c>
      <c r="BM707" s="230" t="s">
        <v>3654</v>
      </c>
    </row>
    <row r="708" s="2" customFormat="1">
      <c r="A708" s="39"/>
      <c r="B708" s="40"/>
      <c r="C708" s="41"/>
      <c r="D708" s="232" t="s">
        <v>178</v>
      </c>
      <c r="E708" s="41"/>
      <c r="F708" s="233" t="s">
        <v>3208</v>
      </c>
      <c r="G708" s="41"/>
      <c r="H708" s="41"/>
      <c r="I708" s="234"/>
      <c r="J708" s="41"/>
      <c r="K708" s="41"/>
      <c r="L708" s="45"/>
      <c r="M708" s="235"/>
      <c r="N708" s="236"/>
      <c r="O708" s="92"/>
      <c r="P708" s="92"/>
      <c r="Q708" s="92"/>
      <c r="R708" s="92"/>
      <c r="S708" s="92"/>
      <c r="T708" s="93"/>
      <c r="U708" s="39"/>
      <c r="V708" s="39"/>
      <c r="W708" s="39"/>
      <c r="X708" s="39"/>
      <c r="Y708" s="39"/>
      <c r="Z708" s="39"/>
      <c r="AA708" s="39"/>
      <c r="AB708" s="39"/>
      <c r="AC708" s="39"/>
      <c r="AD708" s="39"/>
      <c r="AE708" s="39"/>
      <c r="AT708" s="18" t="s">
        <v>178</v>
      </c>
      <c r="AU708" s="18" t="s">
        <v>86</v>
      </c>
    </row>
    <row r="709" s="2" customFormat="1" ht="16.5" customHeight="1">
      <c r="A709" s="39"/>
      <c r="B709" s="40"/>
      <c r="C709" s="219" t="s">
        <v>3655</v>
      </c>
      <c r="D709" s="219" t="s">
        <v>171</v>
      </c>
      <c r="E709" s="220" t="s">
        <v>3656</v>
      </c>
      <c r="F709" s="221" t="s">
        <v>3210</v>
      </c>
      <c r="G709" s="222" t="s">
        <v>213</v>
      </c>
      <c r="H709" s="223">
        <v>100</v>
      </c>
      <c r="I709" s="224"/>
      <c r="J709" s="225">
        <f>ROUND(I709*H709,2)</f>
        <v>0</v>
      </c>
      <c r="K709" s="221" t="s">
        <v>1</v>
      </c>
      <c r="L709" s="45"/>
      <c r="M709" s="226" t="s">
        <v>1</v>
      </c>
      <c r="N709" s="227" t="s">
        <v>41</v>
      </c>
      <c r="O709" s="92"/>
      <c r="P709" s="228">
        <f>O709*H709</f>
        <v>0</v>
      </c>
      <c r="Q709" s="228">
        <v>0</v>
      </c>
      <c r="R709" s="228">
        <f>Q709*H709</f>
        <v>0</v>
      </c>
      <c r="S709" s="228">
        <v>0</v>
      </c>
      <c r="T709" s="229">
        <f>S709*H709</f>
        <v>0</v>
      </c>
      <c r="U709" s="39"/>
      <c r="V709" s="39"/>
      <c r="W709" s="39"/>
      <c r="X709" s="39"/>
      <c r="Y709" s="39"/>
      <c r="Z709" s="39"/>
      <c r="AA709" s="39"/>
      <c r="AB709" s="39"/>
      <c r="AC709" s="39"/>
      <c r="AD709" s="39"/>
      <c r="AE709" s="39"/>
      <c r="AR709" s="230" t="s">
        <v>176</v>
      </c>
      <c r="AT709" s="230" t="s">
        <v>171</v>
      </c>
      <c r="AU709" s="230" t="s">
        <v>86</v>
      </c>
      <c r="AY709" s="18" t="s">
        <v>168</v>
      </c>
      <c r="BE709" s="231">
        <f>IF(N709="základní",J709,0)</f>
        <v>0</v>
      </c>
      <c r="BF709" s="231">
        <f>IF(N709="snížená",J709,0)</f>
        <v>0</v>
      </c>
      <c r="BG709" s="231">
        <f>IF(N709="zákl. přenesená",J709,0)</f>
        <v>0</v>
      </c>
      <c r="BH709" s="231">
        <f>IF(N709="sníž. přenesená",J709,0)</f>
        <v>0</v>
      </c>
      <c r="BI709" s="231">
        <f>IF(N709="nulová",J709,0)</f>
        <v>0</v>
      </c>
      <c r="BJ709" s="18" t="s">
        <v>84</v>
      </c>
      <c r="BK709" s="231">
        <f>ROUND(I709*H709,2)</f>
        <v>0</v>
      </c>
      <c r="BL709" s="18" t="s">
        <v>176</v>
      </c>
      <c r="BM709" s="230" t="s">
        <v>3657</v>
      </c>
    </row>
    <row r="710" s="2" customFormat="1">
      <c r="A710" s="39"/>
      <c r="B710" s="40"/>
      <c r="C710" s="41"/>
      <c r="D710" s="232" t="s">
        <v>178</v>
      </c>
      <c r="E710" s="41"/>
      <c r="F710" s="233" t="s">
        <v>3210</v>
      </c>
      <c r="G710" s="41"/>
      <c r="H710" s="41"/>
      <c r="I710" s="234"/>
      <c r="J710" s="41"/>
      <c r="K710" s="41"/>
      <c r="L710" s="45"/>
      <c r="M710" s="235"/>
      <c r="N710" s="236"/>
      <c r="O710" s="92"/>
      <c r="P710" s="92"/>
      <c r="Q710" s="92"/>
      <c r="R710" s="92"/>
      <c r="S710" s="92"/>
      <c r="T710" s="93"/>
      <c r="U710" s="39"/>
      <c r="V710" s="39"/>
      <c r="W710" s="39"/>
      <c r="X710" s="39"/>
      <c r="Y710" s="39"/>
      <c r="Z710" s="39"/>
      <c r="AA710" s="39"/>
      <c r="AB710" s="39"/>
      <c r="AC710" s="39"/>
      <c r="AD710" s="39"/>
      <c r="AE710" s="39"/>
      <c r="AT710" s="18" t="s">
        <v>178</v>
      </c>
      <c r="AU710" s="18" t="s">
        <v>86</v>
      </c>
    </row>
    <row r="711" s="2" customFormat="1" ht="16.5" customHeight="1">
      <c r="A711" s="39"/>
      <c r="B711" s="40"/>
      <c r="C711" s="219" t="s">
        <v>3310</v>
      </c>
      <c r="D711" s="219" t="s">
        <v>171</v>
      </c>
      <c r="E711" s="220" t="s">
        <v>3658</v>
      </c>
      <c r="F711" s="221" t="s">
        <v>3212</v>
      </c>
      <c r="G711" s="222" t="s">
        <v>213</v>
      </c>
      <c r="H711" s="223">
        <v>170</v>
      </c>
      <c r="I711" s="224"/>
      <c r="J711" s="225">
        <f>ROUND(I711*H711,2)</f>
        <v>0</v>
      </c>
      <c r="K711" s="221" t="s">
        <v>1</v>
      </c>
      <c r="L711" s="45"/>
      <c r="M711" s="226" t="s">
        <v>1</v>
      </c>
      <c r="N711" s="227" t="s">
        <v>41</v>
      </c>
      <c r="O711" s="92"/>
      <c r="P711" s="228">
        <f>O711*H711</f>
        <v>0</v>
      </c>
      <c r="Q711" s="228">
        <v>0</v>
      </c>
      <c r="R711" s="228">
        <f>Q711*H711</f>
        <v>0</v>
      </c>
      <c r="S711" s="228">
        <v>0</v>
      </c>
      <c r="T711" s="229">
        <f>S711*H711</f>
        <v>0</v>
      </c>
      <c r="U711" s="39"/>
      <c r="V711" s="39"/>
      <c r="W711" s="39"/>
      <c r="X711" s="39"/>
      <c r="Y711" s="39"/>
      <c r="Z711" s="39"/>
      <c r="AA711" s="39"/>
      <c r="AB711" s="39"/>
      <c r="AC711" s="39"/>
      <c r="AD711" s="39"/>
      <c r="AE711" s="39"/>
      <c r="AR711" s="230" t="s">
        <v>176</v>
      </c>
      <c r="AT711" s="230" t="s">
        <v>171</v>
      </c>
      <c r="AU711" s="230" t="s">
        <v>86</v>
      </c>
      <c r="AY711" s="18" t="s">
        <v>168</v>
      </c>
      <c r="BE711" s="231">
        <f>IF(N711="základní",J711,0)</f>
        <v>0</v>
      </c>
      <c r="BF711" s="231">
        <f>IF(N711="snížená",J711,0)</f>
        <v>0</v>
      </c>
      <c r="BG711" s="231">
        <f>IF(N711="zákl. přenesená",J711,0)</f>
        <v>0</v>
      </c>
      <c r="BH711" s="231">
        <f>IF(N711="sníž. přenesená",J711,0)</f>
        <v>0</v>
      </c>
      <c r="BI711" s="231">
        <f>IF(N711="nulová",J711,0)</f>
        <v>0</v>
      </c>
      <c r="BJ711" s="18" t="s">
        <v>84</v>
      </c>
      <c r="BK711" s="231">
        <f>ROUND(I711*H711,2)</f>
        <v>0</v>
      </c>
      <c r="BL711" s="18" t="s">
        <v>176</v>
      </c>
      <c r="BM711" s="230" t="s">
        <v>3659</v>
      </c>
    </row>
    <row r="712" s="2" customFormat="1">
      <c r="A712" s="39"/>
      <c r="B712" s="40"/>
      <c r="C712" s="41"/>
      <c r="D712" s="232" t="s">
        <v>178</v>
      </c>
      <c r="E712" s="41"/>
      <c r="F712" s="233" t="s">
        <v>3212</v>
      </c>
      <c r="G712" s="41"/>
      <c r="H712" s="41"/>
      <c r="I712" s="234"/>
      <c r="J712" s="41"/>
      <c r="K712" s="41"/>
      <c r="L712" s="45"/>
      <c r="M712" s="235"/>
      <c r="N712" s="236"/>
      <c r="O712" s="92"/>
      <c r="P712" s="92"/>
      <c r="Q712" s="92"/>
      <c r="R712" s="92"/>
      <c r="S712" s="92"/>
      <c r="T712" s="93"/>
      <c r="U712" s="39"/>
      <c r="V712" s="39"/>
      <c r="W712" s="39"/>
      <c r="X712" s="39"/>
      <c r="Y712" s="39"/>
      <c r="Z712" s="39"/>
      <c r="AA712" s="39"/>
      <c r="AB712" s="39"/>
      <c r="AC712" s="39"/>
      <c r="AD712" s="39"/>
      <c r="AE712" s="39"/>
      <c r="AT712" s="18" t="s">
        <v>178</v>
      </c>
      <c r="AU712" s="18" t="s">
        <v>86</v>
      </c>
    </row>
    <row r="713" s="2" customFormat="1" ht="16.5" customHeight="1">
      <c r="A713" s="39"/>
      <c r="B713" s="40"/>
      <c r="C713" s="219" t="s">
        <v>3660</v>
      </c>
      <c r="D713" s="219" t="s">
        <v>171</v>
      </c>
      <c r="E713" s="220" t="s">
        <v>3661</v>
      </c>
      <c r="F713" s="221" t="s">
        <v>3214</v>
      </c>
      <c r="G713" s="222" t="s">
        <v>213</v>
      </c>
      <c r="H713" s="223">
        <v>10</v>
      </c>
      <c r="I713" s="224"/>
      <c r="J713" s="225">
        <f>ROUND(I713*H713,2)</f>
        <v>0</v>
      </c>
      <c r="K713" s="221" t="s">
        <v>1</v>
      </c>
      <c r="L713" s="45"/>
      <c r="M713" s="226" t="s">
        <v>1</v>
      </c>
      <c r="N713" s="227" t="s">
        <v>41</v>
      </c>
      <c r="O713" s="92"/>
      <c r="P713" s="228">
        <f>O713*H713</f>
        <v>0</v>
      </c>
      <c r="Q713" s="228">
        <v>0</v>
      </c>
      <c r="R713" s="228">
        <f>Q713*H713</f>
        <v>0</v>
      </c>
      <c r="S713" s="228">
        <v>0</v>
      </c>
      <c r="T713" s="229">
        <f>S713*H713</f>
        <v>0</v>
      </c>
      <c r="U713" s="39"/>
      <c r="V713" s="39"/>
      <c r="W713" s="39"/>
      <c r="X713" s="39"/>
      <c r="Y713" s="39"/>
      <c r="Z713" s="39"/>
      <c r="AA713" s="39"/>
      <c r="AB713" s="39"/>
      <c r="AC713" s="39"/>
      <c r="AD713" s="39"/>
      <c r="AE713" s="39"/>
      <c r="AR713" s="230" t="s">
        <v>176</v>
      </c>
      <c r="AT713" s="230" t="s">
        <v>171</v>
      </c>
      <c r="AU713" s="230" t="s">
        <v>86</v>
      </c>
      <c r="AY713" s="18" t="s">
        <v>168</v>
      </c>
      <c r="BE713" s="231">
        <f>IF(N713="základní",J713,0)</f>
        <v>0</v>
      </c>
      <c r="BF713" s="231">
        <f>IF(N713="snížená",J713,0)</f>
        <v>0</v>
      </c>
      <c r="BG713" s="231">
        <f>IF(N713="zákl. přenesená",J713,0)</f>
        <v>0</v>
      </c>
      <c r="BH713" s="231">
        <f>IF(N713="sníž. přenesená",J713,0)</f>
        <v>0</v>
      </c>
      <c r="BI713" s="231">
        <f>IF(N713="nulová",J713,0)</f>
        <v>0</v>
      </c>
      <c r="BJ713" s="18" t="s">
        <v>84</v>
      </c>
      <c r="BK713" s="231">
        <f>ROUND(I713*H713,2)</f>
        <v>0</v>
      </c>
      <c r="BL713" s="18" t="s">
        <v>176</v>
      </c>
      <c r="BM713" s="230" t="s">
        <v>3662</v>
      </c>
    </row>
    <row r="714" s="2" customFormat="1">
      <c r="A714" s="39"/>
      <c r="B714" s="40"/>
      <c r="C714" s="41"/>
      <c r="D714" s="232" t="s">
        <v>178</v>
      </c>
      <c r="E714" s="41"/>
      <c r="F714" s="233" t="s">
        <v>3214</v>
      </c>
      <c r="G714" s="41"/>
      <c r="H714" s="41"/>
      <c r="I714" s="234"/>
      <c r="J714" s="41"/>
      <c r="K714" s="41"/>
      <c r="L714" s="45"/>
      <c r="M714" s="235"/>
      <c r="N714" s="236"/>
      <c r="O714" s="92"/>
      <c r="P714" s="92"/>
      <c r="Q714" s="92"/>
      <c r="R714" s="92"/>
      <c r="S714" s="92"/>
      <c r="T714" s="93"/>
      <c r="U714" s="39"/>
      <c r="V714" s="39"/>
      <c r="W714" s="39"/>
      <c r="X714" s="39"/>
      <c r="Y714" s="39"/>
      <c r="Z714" s="39"/>
      <c r="AA714" s="39"/>
      <c r="AB714" s="39"/>
      <c r="AC714" s="39"/>
      <c r="AD714" s="39"/>
      <c r="AE714" s="39"/>
      <c r="AT714" s="18" t="s">
        <v>178</v>
      </c>
      <c r="AU714" s="18" t="s">
        <v>86</v>
      </c>
    </row>
    <row r="715" s="2" customFormat="1" ht="16.5" customHeight="1">
      <c r="A715" s="39"/>
      <c r="B715" s="40"/>
      <c r="C715" s="219" t="s">
        <v>3313</v>
      </c>
      <c r="D715" s="219" t="s">
        <v>171</v>
      </c>
      <c r="E715" s="220" t="s">
        <v>3663</v>
      </c>
      <c r="F715" s="221" t="s">
        <v>3216</v>
      </c>
      <c r="G715" s="222" t="s">
        <v>213</v>
      </c>
      <c r="H715" s="223">
        <v>2400</v>
      </c>
      <c r="I715" s="224"/>
      <c r="J715" s="225">
        <f>ROUND(I715*H715,2)</f>
        <v>0</v>
      </c>
      <c r="K715" s="221" t="s">
        <v>1</v>
      </c>
      <c r="L715" s="45"/>
      <c r="M715" s="226" t="s">
        <v>1</v>
      </c>
      <c r="N715" s="227" t="s">
        <v>41</v>
      </c>
      <c r="O715" s="92"/>
      <c r="P715" s="228">
        <f>O715*H715</f>
        <v>0</v>
      </c>
      <c r="Q715" s="228">
        <v>0</v>
      </c>
      <c r="R715" s="228">
        <f>Q715*H715</f>
        <v>0</v>
      </c>
      <c r="S715" s="228">
        <v>0</v>
      </c>
      <c r="T715" s="229">
        <f>S715*H715</f>
        <v>0</v>
      </c>
      <c r="U715" s="39"/>
      <c r="V715" s="39"/>
      <c r="W715" s="39"/>
      <c r="X715" s="39"/>
      <c r="Y715" s="39"/>
      <c r="Z715" s="39"/>
      <c r="AA715" s="39"/>
      <c r="AB715" s="39"/>
      <c r="AC715" s="39"/>
      <c r="AD715" s="39"/>
      <c r="AE715" s="39"/>
      <c r="AR715" s="230" t="s">
        <v>176</v>
      </c>
      <c r="AT715" s="230" t="s">
        <v>171</v>
      </c>
      <c r="AU715" s="230" t="s">
        <v>86</v>
      </c>
      <c r="AY715" s="18" t="s">
        <v>168</v>
      </c>
      <c r="BE715" s="231">
        <f>IF(N715="základní",J715,0)</f>
        <v>0</v>
      </c>
      <c r="BF715" s="231">
        <f>IF(N715="snížená",J715,0)</f>
        <v>0</v>
      </c>
      <c r="BG715" s="231">
        <f>IF(N715="zákl. přenesená",J715,0)</f>
        <v>0</v>
      </c>
      <c r="BH715" s="231">
        <f>IF(N715="sníž. přenesená",J715,0)</f>
        <v>0</v>
      </c>
      <c r="BI715" s="231">
        <f>IF(N715="nulová",J715,0)</f>
        <v>0</v>
      </c>
      <c r="BJ715" s="18" t="s">
        <v>84</v>
      </c>
      <c r="BK715" s="231">
        <f>ROUND(I715*H715,2)</f>
        <v>0</v>
      </c>
      <c r="BL715" s="18" t="s">
        <v>176</v>
      </c>
      <c r="BM715" s="230" t="s">
        <v>3664</v>
      </c>
    </row>
    <row r="716" s="2" customFormat="1">
      <c r="A716" s="39"/>
      <c r="B716" s="40"/>
      <c r="C716" s="41"/>
      <c r="D716" s="232" t="s">
        <v>178</v>
      </c>
      <c r="E716" s="41"/>
      <c r="F716" s="233" t="s">
        <v>3216</v>
      </c>
      <c r="G716" s="41"/>
      <c r="H716" s="41"/>
      <c r="I716" s="234"/>
      <c r="J716" s="41"/>
      <c r="K716" s="41"/>
      <c r="L716" s="45"/>
      <c r="M716" s="235"/>
      <c r="N716" s="236"/>
      <c r="O716" s="92"/>
      <c r="P716" s="92"/>
      <c r="Q716" s="92"/>
      <c r="R716" s="92"/>
      <c r="S716" s="92"/>
      <c r="T716" s="93"/>
      <c r="U716" s="39"/>
      <c r="V716" s="39"/>
      <c r="W716" s="39"/>
      <c r="X716" s="39"/>
      <c r="Y716" s="39"/>
      <c r="Z716" s="39"/>
      <c r="AA716" s="39"/>
      <c r="AB716" s="39"/>
      <c r="AC716" s="39"/>
      <c r="AD716" s="39"/>
      <c r="AE716" s="39"/>
      <c r="AT716" s="18" t="s">
        <v>178</v>
      </c>
      <c r="AU716" s="18" t="s">
        <v>86</v>
      </c>
    </row>
    <row r="717" s="2" customFormat="1" ht="16.5" customHeight="1">
      <c r="A717" s="39"/>
      <c r="B717" s="40"/>
      <c r="C717" s="219" t="s">
        <v>3665</v>
      </c>
      <c r="D717" s="219" t="s">
        <v>171</v>
      </c>
      <c r="E717" s="220" t="s">
        <v>3666</v>
      </c>
      <c r="F717" s="221" t="s">
        <v>3218</v>
      </c>
      <c r="G717" s="222" t="s">
        <v>213</v>
      </c>
      <c r="H717" s="223">
        <v>970</v>
      </c>
      <c r="I717" s="224"/>
      <c r="J717" s="225">
        <f>ROUND(I717*H717,2)</f>
        <v>0</v>
      </c>
      <c r="K717" s="221" t="s">
        <v>1</v>
      </c>
      <c r="L717" s="45"/>
      <c r="M717" s="226" t="s">
        <v>1</v>
      </c>
      <c r="N717" s="227" t="s">
        <v>41</v>
      </c>
      <c r="O717" s="92"/>
      <c r="P717" s="228">
        <f>O717*H717</f>
        <v>0</v>
      </c>
      <c r="Q717" s="228">
        <v>0</v>
      </c>
      <c r="R717" s="228">
        <f>Q717*H717</f>
        <v>0</v>
      </c>
      <c r="S717" s="228">
        <v>0</v>
      </c>
      <c r="T717" s="229">
        <f>S717*H717</f>
        <v>0</v>
      </c>
      <c r="U717" s="39"/>
      <c r="V717" s="39"/>
      <c r="W717" s="39"/>
      <c r="X717" s="39"/>
      <c r="Y717" s="39"/>
      <c r="Z717" s="39"/>
      <c r="AA717" s="39"/>
      <c r="AB717" s="39"/>
      <c r="AC717" s="39"/>
      <c r="AD717" s="39"/>
      <c r="AE717" s="39"/>
      <c r="AR717" s="230" t="s">
        <v>176</v>
      </c>
      <c r="AT717" s="230" t="s">
        <v>171</v>
      </c>
      <c r="AU717" s="230" t="s">
        <v>86</v>
      </c>
      <c r="AY717" s="18" t="s">
        <v>168</v>
      </c>
      <c r="BE717" s="231">
        <f>IF(N717="základní",J717,0)</f>
        <v>0</v>
      </c>
      <c r="BF717" s="231">
        <f>IF(N717="snížená",J717,0)</f>
        <v>0</v>
      </c>
      <c r="BG717" s="231">
        <f>IF(N717="zákl. přenesená",J717,0)</f>
        <v>0</v>
      </c>
      <c r="BH717" s="231">
        <f>IF(N717="sníž. přenesená",J717,0)</f>
        <v>0</v>
      </c>
      <c r="BI717" s="231">
        <f>IF(N717="nulová",J717,0)</f>
        <v>0</v>
      </c>
      <c r="BJ717" s="18" t="s">
        <v>84</v>
      </c>
      <c r="BK717" s="231">
        <f>ROUND(I717*H717,2)</f>
        <v>0</v>
      </c>
      <c r="BL717" s="18" t="s">
        <v>176</v>
      </c>
      <c r="BM717" s="230" t="s">
        <v>3667</v>
      </c>
    </row>
    <row r="718" s="2" customFormat="1">
      <c r="A718" s="39"/>
      <c r="B718" s="40"/>
      <c r="C718" s="41"/>
      <c r="D718" s="232" t="s">
        <v>178</v>
      </c>
      <c r="E718" s="41"/>
      <c r="F718" s="233" t="s">
        <v>3218</v>
      </c>
      <c r="G718" s="41"/>
      <c r="H718" s="41"/>
      <c r="I718" s="234"/>
      <c r="J718" s="41"/>
      <c r="K718" s="41"/>
      <c r="L718" s="45"/>
      <c r="M718" s="235"/>
      <c r="N718" s="236"/>
      <c r="O718" s="92"/>
      <c r="P718" s="92"/>
      <c r="Q718" s="92"/>
      <c r="R718" s="92"/>
      <c r="S718" s="92"/>
      <c r="T718" s="93"/>
      <c r="U718" s="39"/>
      <c r="V718" s="39"/>
      <c r="W718" s="39"/>
      <c r="X718" s="39"/>
      <c r="Y718" s="39"/>
      <c r="Z718" s="39"/>
      <c r="AA718" s="39"/>
      <c r="AB718" s="39"/>
      <c r="AC718" s="39"/>
      <c r="AD718" s="39"/>
      <c r="AE718" s="39"/>
      <c r="AT718" s="18" t="s">
        <v>178</v>
      </c>
      <c r="AU718" s="18" t="s">
        <v>86</v>
      </c>
    </row>
    <row r="719" s="2" customFormat="1" ht="16.5" customHeight="1">
      <c r="A719" s="39"/>
      <c r="B719" s="40"/>
      <c r="C719" s="219" t="s">
        <v>3321</v>
      </c>
      <c r="D719" s="219" t="s">
        <v>171</v>
      </c>
      <c r="E719" s="220" t="s">
        <v>3668</v>
      </c>
      <c r="F719" s="221" t="s">
        <v>3220</v>
      </c>
      <c r="G719" s="222" t="s">
        <v>213</v>
      </c>
      <c r="H719" s="223">
        <v>40</v>
      </c>
      <c r="I719" s="224"/>
      <c r="J719" s="225">
        <f>ROUND(I719*H719,2)</f>
        <v>0</v>
      </c>
      <c r="K719" s="221" t="s">
        <v>1</v>
      </c>
      <c r="L719" s="45"/>
      <c r="M719" s="226" t="s">
        <v>1</v>
      </c>
      <c r="N719" s="227" t="s">
        <v>41</v>
      </c>
      <c r="O719" s="92"/>
      <c r="P719" s="228">
        <f>O719*H719</f>
        <v>0</v>
      </c>
      <c r="Q719" s="228">
        <v>0</v>
      </c>
      <c r="R719" s="228">
        <f>Q719*H719</f>
        <v>0</v>
      </c>
      <c r="S719" s="228">
        <v>0</v>
      </c>
      <c r="T719" s="229">
        <f>S719*H719</f>
        <v>0</v>
      </c>
      <c r="U719" s="39"/>
      <c r="V719" s="39"/>
      <c r="W719" s="39"/>
      <c r="X719" s="39"/>
      <c r="Y719" s="39"/>
      <c r="Z719" s="39"/>
      <c r="AA719" s="39"/>
      <c r="AB719" s="39"/>
      <c r="AC719" s="39"/>
      <c r="AD719" s="39"/>
      <c r="AE719" s="39"/>
      <c r="AR719" s="230" t="s">
        <v>176</v>
      </c>
      <c r="AT719" s="230" t="s">
        <v>171</v>
      </c>
      <c r="AU719" s="230" t="s">
        <v>86</v>
      </c>
      <c r="AY719" s="18" t="s">
        <v>168</v>
      </c>
      <c r="BE719" s="231">
        <f>IF(N719="základní",J719,0)</f>
        <v>0</v>
      </c>
      <c r="BF719" s="231">
        <f>IF(N719="snížená",J719,0)</f>
        <v>0</v>
      </c>
      <c r="BG719" s="231">
        <f>IF(N719="zákl. přenesená",J719,0)</f>
        <v>0</v>
      </c>
      <c r="BH719" s="231">
        <f>IF(N719="sníž. přenesená",J719,0)</f>
        <v>0</v>
      </c>
      <c r="BI719" s="231">
        <f>IF(N719="nulová",J719,0)</f>
        <v>0</v>
      </c>
      <c r="BJ719" s="18" t="s">
        <v>84</v>
      </c>
      <c r="BK719" s="231">
        <f>ROUND(I719*H719,2)</f>
        <v>0</v>
      </c>
      <c r="BL719" s="18" t="s">
        <v>176</v>
      </c>
      <c r="BM719" s="230" t="s">
        <v>3669</v>
      </c>
    </row>
    <row r="720" s="2" customFormat="1">
      <c r="A720" s="39"/>
      <c r="B720" s="40"/>
      <c r="C720" s="41"/>
      <c r="D720" s="232" t="s">
        <v>178</v>
      </c>
      <c r="E720" s="41"/>
      <c r="F720" s="233" t="s">
        <v>3220</v>
      </c>
      <c r="G720" s="41"/>
      <c r="H720" s="41"/>
      <c r="I720" s="234"/>
      <c r="J720" s="41"/>
      <c r="K720" s="41"/>
      <c r="L720" s="45"/>
      <c r="M720" s="235"/>
      <c r="N720" s="236"/>
      <c r="O720" s="92"/>
      <c r="P720" s="92"/>
      <c r="Q720" s="92"/>
      <c r="R720" s="92"/>
      <c r="S720" s="92"/>
      <c r="T720" s="93"/>
      <c r="U720" s="39"/>
      <c r="V720" s="39"/>
      <c r="W720" s="39"/>
      <c r="X720" s="39"/>
      <c r="Y720" s="39"/>
      <c r="Z720" s="39"/>
      <c r="AA720" s="39"/>
      <c r="AB720" s="39"/>
      <c r="AC720" s="39"/>
      <c r="AD720" s="39"/>
      <c r="AE720" s="39"/>
      <c r="AT720" s="18" t="s">
        <v>178</v>
      </c>
      <c r="AU720" s="18" t="s">
        <v>86</v>
      </c>
    </row>
    <row r="721" s="2" customFormat="1" ht="16.5" customHeight="1">
      <c r="A721" s="39"/>
      <c r="B721" s="40"/>
      <c r="C721" s="219" t="s">
        <v>3670</v>
      </c>
      <c r="D721" s="219" t="s">
        <v>171</v>
      </c>
      <c r="E721" s="220" t="s">
        <v>3671</v>
      </c>
      <c r="F721" s="221" t="s">
        <v>3222</v>
      </c>
      <c r="G721" s="222" t="s">
        <v>213</v>
      </c>
      <c r="H721" s="223">
        <v>170</v>
      </c>
      <c r="I721" s="224"/>
      <c r="J721" s="225">
        <f>ROUND(I721*H721,2)</f>
        <v>0</v>
      </c>
      <c r="K721" s="221" t="s">
        <v>1</v>
      </c>
      <c r="L721" s="45"/>
      <c r="M721" s="226" t="s">
        <v>1</v>
      </c>
      <c r="N721" s="227" t="s">
        <v>41</v>
      </c>
      <c r="O721" s="92"/>
      <c r="P721" s="228">
        <f>O721*H721</f>
        <v>0</v>
      </c>
      <c r="Q721" s="228">
        <v>0</v>
      </c>
      <c r="R721" s="228">
        <f>Q721*H721</f>
        <v>0</v>
      </c>
      <c r="S721" s="228">
        <v>0</v>
      </c>
      <c r="T721" s="229">
        <f>S721*H721</f>
        <v>0</v>
      </c>
      <c r="U721" s="39"/>
      <c r="V721" s="39"/>
      <c r="W721" s="39"/>
      <c r="X721" s="39"/>
      <c r="Y721" s="39"/>
      <c r="Z721" s="39"/>
      <c r="AA721" s="39"/>
      <c r="AB721" s="39"/>
      <c r="AC721" s="39"/>
      <c r="AD721" s="39"/>
      <c r="AE721" s="39"/>
      <c r="AR721" s="230" t="s">
        <v>176</v>
      </c>
      <c r="AT721" s="230" t="s">
        <v>171</v>
      </c>
      <c r="AU721" s="230" t="s">
        <v>86</v>
      </c>
      <c r="AY721" s="18" t="s">
        <v>168</v>
      </c>
      <c r="BE721" s="231">
        <f>IF(N721="základní",J721,0)</f>
        <v>0</v>
      </c>
      <c r="BF721" s="231">
        <f>IF(N721="snížená",J721,0)</f>
        <v>0</v>
      </c>
      <c r="BG721" s="231">
        <f>IF(N721="zákl. přenesená",J721,0)</f>
        <v>0</v>
      </c>
      <c r="BH721" s="231">
        <f>IF(N721="sníž. přenesená",J721,0)</f>
        <v>0</v>
      </c>
      <c r="BI721" s="231">
        <f>IF(N721="nulová",J721,0)</f>
        <v>0</v>
      </c>
      <c r="BJ721" s="18" t="s">
        <v>84</v>
      </c>
      <c r="BK721" s="231">
        <f>ROUND(I721*H721,2)</f>
        <v>0</v>
      </c>
      <c r="BL721" s="18" t="s">
        <v>176</v>
      </c>
      <c r="BM721" s="230" t="s">
        <v>3672</v>
      </c>
    </row>
    <row r="722" s="2" customFormat="1">
      <c r="A722" s="39"/>
      <c r="B722" s="40"/>
      <c r="C722" s="41"/>
      <c r="D722" s="232" t="s">
        <v>178</v>
      </c>
      <c r="E722" s="41"/>
      <c r="F722" s="233" t="s">
        <v>3222</v>
      </c>
      <c r="G722" s="41"/>
      <c r="H722" s="41"/>
      <c r="I722" s="234"/>
      <c r="J722" s="41"/>
      <c r="K722" s="41"/>
      <c r="L722" s="45"/>
      <c r="M722" s="235"/>
      <c r="N722" s="236"/>
      <c r="O722" s="92"/>
      <c r="P722" s="92"/>
      <c r="Q722" s="92"/>
      <c r="R722" s="92"/>
      <c r="S722" s="92"/>
      <c r="T722" s="93"/>
      <c r="U722" s="39"/>
      <c r="V722" s="39"/>
      <c r="W722" s="39"/>
      <c r="X722" s="39"/>
      <c r="Y722" s="39"/>
      <c r="Z722" s="39"/>
      <c r="AA722" s="39"/>
      <c r="AB722" s="39"/>
      <c r="AC722" s="39"/>
      <c r="AD722" s="39"/>
      <c r="AE722" s="39"/>
      <c r="AT722" s="18" t="s">
        <v>178</v>
      </c>
      <c r="AU722" s="18" t="s">
        <v>86</v>
      </c>
    </row>
    <row r="723" s="2" customFormat="1" ht="16.5" customHeight="1">
      <c r="A723" s="39"/>
      <c r="B723" s="40"/>
      <c r="C723" s="219" t="s">
        <v>3324</v>
      </c>
      <c r="D723" s="219" t="s">
        <v>171</v>
      </c>
      <c r="E723" s="220" t="s">
        <v>3673</v>
      </c>
      <c r="F723" s="221" t="s">
        <v>3224</v>
      </c>
      <c r="G723" s="222" t="s">
        <v>213</v>
      </c>
      <c r="H723" s="223">
        <v>50</v>
      </c>
      <c r="I723" s="224"/>
      <c r="J723" s="225">
        <f>ROUND(I723*H723,2)</f>
        <v>0</v>
      </c>
      <c r="K723" s="221" t="s">
        <v>1</v>
      </c>
      <c r="L723" s="45"/>
      <c r="M723" s="226" t="s">
        <v>1</v>
      </c>
      <c r="N723" s="227" t="s">
        <v>41</v>
      </c>
      <c r="O723" s="92"/>
      <c r="P723" s="228">
        <f>O723*H723</f>
        <v>0</v>
      </c>
      <c r="Q723" s="228">
        <v>0</v>
      </c>
      <c r="R723" s="228">
        <f>Q723*H723</f>
        <v>0</v>
      </c>
      <c r="S723" s="228">
        <v>0</v>
      </c>
      <c r="T723" s="229">
        <f>S723*H723</f>
        <v>0</v>
      </c>
      <c r="U723" s="39"/>
      <c r="V723" s="39"/>
      <c r="W723" s="39"/>
      <c r="X723" s="39"/>
      <c r="Y723" s="39"/>
      <c r="Z723" s="39"/>
      <c r="AA723" s="39"/>
      <c r="AB723" s="39"/>
      <c r="AC723" s="39"/>
      <c r="AD723" s="39"/>
      <c r="AE723" s="39"/>
      <c r="AR723" s="230" t="s">
        <v>176</v>
      </c>
      <c r="AT723" s="230" t="s">
        <v>171</v>
      </c>
      <c r="AU723" s="230" t="s">
        <v>86</v>
      </c>
      <c r="AY723" s="18" t="s">
        <v>168</v>
      </c>
      <c r="BE723" s="231">
        <f>IF(N723="základní",J723,0)</f>
        <v>0</v>
      </c>
      <c r="BF723" s="231">
        <f>IF(N723="snížená",J723,0)</f>
        <v>0</v>
      </c>
      <c r="BG723" s="231">
        <f>IF(N723="zákl. přenesená",J723,0)</f>
        <v>0</v>
      </c>
      <c r="BH723" s="231">
        <f>IF(N723="sníž. přenesená",J723,0)</f>
        <v>0</v>
      </c>
      <c r="BI723" s="231">
        <f>IF(N723="nulová",J723,0)</f>
        <v>0</v>
      </c>
      <c r="BJ723" s="18" t="s">
        <v>84</v>
      </c>
      <c r="BK723" s="231">
        <f>ROUND(I723*H723,2)</f>
        <v>0</v>
      </c>
      <c r="BL723" s="18" t="s">
        <v>176</v>
      </c>
      <c r="BM723" s="230" t="s">
        <v>3674</v>
      </c>
    </row>
    <row r="724" s="2" customFormat="1">
      <c r="A724" s="39"/>
      <c r="B724" s="40"/>
      <c r="C724" s="41"/>
      <c r="D724" s="232" t="s">
        <v>178</v>
      </c>
      <c r="E724" s="41"/>
      <c r="F724" s="233" t="s">
        <v>3224</v>
      </c>
      <c r="G724" s="41"/>
      <c r="H724" s="41"/>
      <c r="I724" s="234"/>
      <c r="J724" s="41"/>
      <c r="K724" s="41"/>
      <c r="L724" s="45"/>
      <c r="M724" s="235"/>
      <c r="N724" s="236"/>
      <c r="O724" s="92"/>
      <c r="P724" s="92"/>
      <c r="Q724" s="92"/>
      <c r="R724" s="92"/>
      <c r="S724" s="92"/>
      <c r="T724" s="93"/>
      <c r="U724" s="39"/>
      <c r="V724" s="39"/>
      <c r="W724" s="39"/>
      <c r="X724" s="39"/>
      <c r="Y724" s="39"/>
      <c r="Z724" s="39"/>
      <c r="AA724" s="39"/>
      <c r="AB724" s="39"/>
      <c r="AC724" s="39"/>
      <c r="AD724" s="39"/>
      <c r="AE724" s="39"/>
      <c r="AT724" s="18" t="s">
        <v>178</v>
      </c>
      <c r="AU724" s="18" t="s">
        <v>86</v>
      </c>
    </row>
    <row r="725" s="2" customFormat="1" ht="16.5" customHeight="1">
      <c r="A725" s="39"/>
      <c r="B725" s="40"/>
      <c r="C725" s="219" t="s">
        <v>3675</v>
      </c>
      <c r="D725" s="219" t="s">
        <v>171</v>
      </c>
      <c r="E725" s="220" t="s">
        <v>3676</v>
      </c>
      <c r="F725" s="221" t="s">
        <v>3226</v>
      </c>
      <c r="G725" s="222" t="s">
        <v>213</v>
      </c>
      <c r="H725" s="223">
        <v>10</v>
      </c>
      <c r="I725" s="224"/>
      <c r="J725" s="225">
        <f>ROUND(I725*H725,2)</f>
        <v>0</v>
      </c>
      <c r="K725" s="221" t="s">
        <v>1</v>
      </c>
      <c r="L725" s="45"/>
      <c r="M725" s="226" t="s">
        <v>1</v>
      </c>
      <c r="N725" s="227" t="s">
        <v>41</v>
      </c>
      <c r="O725" s="92"/>
      <c r="P725" s="228">
        <f>O725*H725</f>
        <v>0</v>
      </c>
      <c r="Q725" s="228">
        <v>0</v>
      </c>
      <c r="R725" s="228">
        <f>Q725*H725</f>
        <v>0</v>
      </c>
      <c r="S725" s="228">
        <v>0</v>
      </c>
      <c r="T725" s="229">
        <f>S725*H725</f>
        <v>0</v>
      </c>
      <c r="U725" s="39"/>
      <c r="V725" s="39"/>
      <c r="W725" s="39"/>
      <c r="X725" s="39"/>
      <c r="Y725" s="39"/>
      <c r="Z725" s="39"/>
      <c r="AA725" s="39"/>
      <c r="AB725" s="39"/>
      <c r="AC725" s="39"/>
      <c r="AD725" s="39"/>
      <c r="AE725" s="39"/>
      <c r="AR725" s="230" t="s">
        <v>176</v>
      </c>
      <c r="AT725" s="230" t="s">
        <v>171</v>
      </c>
      <c r="AU725" s="230" t="s">
        <v>86</v>
      </c>
      <c r="AY725" s="18" t="s">
        <v>168</v>
      </c>
      <c r="BE725" s="231">
        <f>IF(N725="základní",J725,0)</f>
        <v>0</v>
      </c>
      <c r="BF725" s="231">
        <f>IF(N725="snížená",J725,0)</f>
        <v>0</v>
      </c>
      <c r="BG725" s="231">
        <f>IF(N725="zákl. přenesená",J725,0)</f>
        <v>0</v>
      </c>
      <c r="BH725" s="231">
        <f>IF(N725="sníž. přenesená",J725,0)</f>
        <v>0</v>
      </c>
      <c r="BI725" s="231">
        <f>IF(N725="nulová",J725,0)</f>
        <v>0</v>
      </c>
      <c r="BJ725" s="18" t="s">
        <v>84</v>
      </c>
      <c r="BK725" s="231">
        <f>ROUND(I725*H725,2)</f>
        <v>0</v>
      </c>
      <c r="BL725" s="18" t="s">
        <v>176</v>
      </c>
      <c r="BM725" s="230" t="s">
        <v>3677</v>
      </c>
    </row>
    <row r="726" s="2" customFormat="1">
      <c r="A726" s="39"/>
      <c r="B726" s="40"/>
      <c r="C726" s="41"/>
      <c r="D726" s="232" t="s">
        <v>178</v>
      </c>
      <c r="E726" s="41"/>
      <c r="F726" s="233" t="s">
        <v>3226</v>
      </c>
      <c r="G726" s="41"/>
      <c r="H726" s="41"/>
      <c r="I726" s="234"/>
      <c r="J726" s="41"/>
      <c r="K726" s="41"/>
      <c r="L726" s="45"/>
      <c r="M726" s="235"/>
      <c r="N726" s="236"/>
      <c r="O726" s="92"/>
      <c r="P726" s="92"/>
      <c r="Q726" s="92"/>
      <c r="R726" s="92"/>
      <c r="S726" s="92"/>
      <c r="T726" s="93"/>
      <c r="U726" s="39"/>
      <c r="V726" s="39"/>
      <c r="W726" s="39"/>
      <c r="X726" s="39"/>
      <c r="Y726" s="39"/>
      <c r="Z726" s="39"/>
      <c r="AA726" s="39"/>
      <c r="AB726" s="39"/>
      <c r="AC726" s="39"/>
      <c r="AD726" s="39"/>
      <c r="AE726" s="39"/>
      <c r="AT726" s="18" t="s">
        <v>178</v>
      </c>
      <c r="AU726" s="18" t="s">
        <v>86</v>
      </c>
    </row>
    <row r="727" s="2" customFormat="1" ht="16.5" customHeight="1">
      <c r="A727" s="39"/>
      <c r="B727" s="40"/>
      <c r="C727" s="219" t="s">
        <v>3327</v>
      </c>
      <c r="D727" s="219" t="s">
        <v>171</v>
      </c>
      <c r="E727" s="220" t="s">
        <v>3678</v>
      </c>
      <c r="F727" s="221" t="s">
        <v>3228</v>
      </c>
      <c r="G727" s="222" t="s">
        <v>213</v>
      </c>
      <c r="H727" s="223">
        <v>50</v>
      </c>
      <c r="I727" s="224"/>
      <c r="J727" s="225">
        <f>ROUND(I727*H727,2)</f>
        <v>0</v>
      </c>
      <c r="K727" s="221" t="s">
        <v>1</v>
      </c>
      <c r="L727" s="45"/>
      <c r="M727" s="226" t="s">
        <v>1</v>
      </c>
      <c r="N727" s="227" t="s">
        <v>41</v>
      </c>
      <c r="O727" s="92"/>
      <c r="P727" s="228">
        <f>O727*H727</f>
        <v>0</v>
      </c>
      <c r="Q727" s="228">
        <v>0</v>
      </c>
      <c r="R727" s="228">
        <f>Q727*H727</f>
        <v>0</v>
      </c>
      <c r="S727" s="228">
        <v>0</v>
      </c>
      <c r="T727" s="229">
        <f>S727*H727</f>
        <v>0</v>
      </c>
      <c r="U727" s="39"/>
      <c r="V727" s="39"/>
      <c r="W727" s="39"/>
      <c r="X727" s="39"/>
      <c r="Y727" s="39"/>
      <c r="Z727" s="39"/>
      <c r="AA727" s="39"/>
      <c r="AB727" s="39"/>
      <c r="AC727" s="39"/>
      <c r="AD727" s="39"/>
      <c r="AE727" s="39"/>
      <c r="AR727" s="230" t="s">
        <v>176</v>
      </c>
      <c r="AT727" s="230" t="s">
        <v>171</v>
      </c>
      <c r="AU727" s="230" t="s">
        <v>86</v>
      </c>
      <c r="AY727" s="18" t="s">
        <v>168</v>
      </c>
      <c r="BE727" s="231">
        <f>IF(N727="základní",J727,0)</f>
        <v>0</v>
      </c>
      <c r="BF727" s="231">
        <f>IF(N727="snížená",J727,0)</f>
        <v>0</v>
      </c>
      <c r="BG727" s="231">
        <f>IF(N727="zákl. přenesená",J727,0)</f>
        <v>0</v>
      </c>
      <c r="BH727" s="231">
        <f>IF(N727="sníž. přenesená",J727,0)</f>
        <v>0</v>
      </c>
      <c r="BI727" s="231">
        <f>IF(N727="nulová",J727,0)</f>
        <v>0</v>
      </c>
      <c r="BJ727" s="18" t="s">
        <v>84</v>
      </c>
      <c r="BK727" s="231">
        <f>ROUND(I727*H727,2)</f>
        <v>0</v>
      </c>
      <c r="BL727" s="18" t="s">
        <v>176</v>
      </c>
      <c r="BM727" s="230" t="s">
        <v>3679</v>
      </c>
    </row>
    <row r="728" s="2" customFormat="1">
      <c r="A728" s="39"/>
      <c r="B728" s="40"/>
      <c r="C728" s="41"/>
      <c r="D728" s="232" t="s">
        <v>178</v>
      </c>
      <c r="E728" s="41"/>
      <c r="F728" s="233" t="s">
        <v>3228</v>
      </c>
      <c r="G728" s="41"/>
      <c r="H728" s="41"/>
      <c r="I728" s="234"/>
      <c r="J728" s="41"/>
      <c r="K728" s="41"/>
      <c r="L728" s="45"/>
      <c r="M728" s="235"/>
      <c r="N728" s="236"/>
      <c r="O728" s="92"/>
      <c r="P728" s="92"/>
      <c r="Q728" s="92"/>
      <c r="R728" s="92"/>
      <c r="S728" s="92"/>
      <c r="T728" s="93"/>
      <c r="U728" s="39"/>
      <c r="V728" s="39"/>
      <c r="W728" s="39"/>
      <c r="X728" s="39"/>
      <c r="Y728" s="39"/>
      <c r="Z728" s="39"/>
      <c r="AA728" s="39"/>
      <c r="AB728" s="39"/>
      <c r="AC728" s="39"/>
      <c r="AD728" s="39"/>
      <c r="AE728" s="39"/>
      <c r="AT728" s="18" t="s">
        <v>178</v>
      </c>
      <c r="AU728" s="18" t="s">
        <v>86</v>
      </c>
    </row>
    <row r="729" s="2" customFormat="1" ht="16.5" customHeight="1">
      <c r="A729" s="39"/>
      <c r="B729" s="40"/>
      <c r="C729" s="219" t="s">
        <v>3680</v>
      </c>
      <c r="D729" s="219" t="s">
        <v>171</v>
      </c>
      <c r="E729" s="220" t="s">
        <v>3681</v>
      </c>
      <c r="F729" s="221" t="s">
        <v>3258</v>
      </c>
      <c r="G729" s="222" t="s">
        <v>213</v>
      </c>
      <c r="H729" s="223">
        <v>30</v>
      </c>
      <c r="I729" s="224"/>
      <c r="J729" s="225">
        <f>ROUND(I729*H729,2)</f>
        <v>0</v>
      </c>
      <c r="K729" s="221" t="s">
        <v>1</v>
      </c>
      <c r="L729" s="45"/>
      <c r="M729" s="226" t="s">
        <v>1</v>
      </c>
      <c r="N729" s="227" t="s">
        <v>41</v>
      </c>
      <c r="O729" s="92"/>
      <c r="P729" s="228">
        <f>O729*H729</f>
        <v>0</v>
      </c>
      <c r="Q729" s="228">
        <v>0</v>
      </c>
      <c r="R729" s="228">
        <f>Q729*H729</f>
        <v>0</v>
      </c>
      <c r="S729" s="228">
        <v>0</v>
      </c>
      <c r="T729" s="229">
        <f>S729*H729</f>
        <v>0</v>
      </c>
      <c r="U729" s="39"/>
      <c r="V729" s="39"/>
      <c r="W729" s="39"/>
      <c r="X729" s="39"/>
      <c r="Y729" s="39"/>
      <c r="Z729" s="39"/>
      <c r="AA729" s="39"/>
      <c r="AB729" s="39"/>
      <c r="AC729" s="39"/>
      <c r="AD729" s="39"/>
      <c r="AE729" s="39"/>
      <c r="AR729" s="230" t="s">
        <v>176</v>
      </c>
      <c r="AT729" s="230" t="s">
        <v>171</v>
      </c>
      <c r="AU729" s="230" t="s">
        <v>86</v>
      </c>
      <c r="AY729" s="18" t="s">
        <v>168</v>
      </c>
      <c r="BE729" s="231">
        <f>IF(N729="základní",J729,0)</f>
        <v>0</v>
      </c>
      <c r="BF729" s="231">
        <f>IF(N729="snížená",J729,0)</f>
        <v>0</v>
      </c>
      <c r="BG729" s="231">
        <f>IF(N729="zákl. přenesená",J729,0)</f>
        <v>0</v>
      </c>
      <c r="BH729" s="231">
        <f>IF(N729="sníž. přenesená",J729,0)</f>
        <v>0</v>
      </c>
      <c r="BI729" s="231">
        <f>IF(N729="nulová",J729,0)</f>
        <v>0</v>
      </c>
      <c r="BJ729" s="18" t="s">
        <v>84</v>
      </c>
      <c r="BK729" s="231">
        <f>ROUND(I729*H729,2)</f>
        <v>0</v>
      </c>
      <c r="BL729" s="18" t="s">
        <v>176</v>
      </c>
      <c r="BM729" s="230" t="s">
        <v>3682</v>
      </c>
    </row>
    <row r="730" s="2" customFormat="1">
      <c r="A730" s="39"/>
      <c r="B730" s="40"/>
      <c r="C730" s="41"/>
      <c r="D730" s="232" t="s">
        <v>178</v>
      </c>
      <c r="E730" s="41"/>
      <c r="F730" s="233" t="s">
        <v>3258</v>
      </c>
      <c r="G730" s="41"/>
      <c r="H730" s="41"/>
      <c r="I730" s="234"/>
      <c r="J730" s="41"/>
      <c r="K730" s="41"/>
      <c r="L730" s="45"/>
      <c r="M730" s="235"/>
      <c r="N730" s="236"/>
      <c r="O730" s="92"/>
      <c r="P730" s="92"/>
      <c r="Q730" s="92"/>
      <c r="R730" s="92"/>
      <c r="S730" s="92"/>
      <c r="T730" s="93"/>
      <c r="U730" s="39"/>
      <c r="V730" s="39"/>
      <c r="W730" s="39"/>
      <c r="X730" s="39"/>
      <c r="Y730" s="39"/>
      <c r="Z730" s="39"/>
      <c r="AA730" s="39"/>
      <c r="AB730" s="39"/>
      <c r="AC730" s="39"/>
      <c r="AD730" s="39"/>
      <c r="AE730" s="39"/>
      <c r="AT730" s="18" t="s">
        <v>178</v>
      </c>
      <c r="AU730" s="18" t="s">
        <v>86</v>
      </c>
    </row>
    <row r="731" s="2" customFormat="1" ht="16.5" customHeight="1">
      <c r="A731" s="39"/>
      <c r="B731" s="40"/>
      <c r="C731" s="219" t="s">
        <v>3330</v>
      </c>
      <c r="D731" s="219" t="s">
        <v>171</v>
      </c>
      <c r="E731" s="220" t="s">
        <v>3683</v>
      </c>
      <c r="F731" s="221" t="s">
        <v>3255</v>
      </c>
      <c r="G731" s="222" t="s">
        <v>213</v>
      </c>
      <c r="H731" s="223">
        <v>80</v>
      </c>
      <c r="I731" s="224"/>
      <c r="J731" s="225">
        <f>ROUND(I731*H731,2)</f>
        <v>0</v>
      </c>
      <c r="K731" s="221" t="s">
        <v>1</v>
      </c>
      <c r="L731" s="45"/>
      <c r="M731" s="226" t="s">
        <v>1</v>
      </c>
      <c r="N731" s="227" t="s">
        <v>41</v>
      </c>
      <c r="O731" s="92"/>
      <c r="P731" s="228">
        <f>O731*H731</f>
        <v>0</v>
      </c>
      <c r="Q731" s="228">
        <v>0</v>
      </c>
      <c r="R731" s="228">
        <f>Q731*H731</f>
        <v>0</v>
      </c>
      <c r="S731" s="228">
        <v>0</v>
      </c>
      <c r="T731" s="229">
        <f>S731*H731</f>
        <v>0</v>
      </c>
      <c r="U731" s="39"/>
      <c r="V731" s="39"/>
      <c r="W731" s="39"/>
      <c r="X731" s="39"/>
      <c r="Y731" s="39"/>
      <c r="Z731" s="39"/>
      <c r="AA731" s="39"/>
      <c r="AB731" s="39"/>
      <c r="AC731" s="39"/>
      <c r="AD731" s="39"/>
      <c r="AE731" s="39"/>
      <c r="AR731" s="230" t="s">
        <v>176</v>
      </c>
      <c r="AT731" s="230" t="s">
        <v>171</v>
      </c>
      <c r="AU731" s="230" t="s">
        <v>86</v>
      </c>
      <c r="AY731" s="18" t="s">
        <v>168</v>
      </c>
      <c r="BE731" s="231">
        <f>IF(N731="základní",J731,0)</f>
        <v>0</v>
      </c>
      <c r="BF731" s="231">
        <f>IF(N731="snížená",J731,0)</f>
        <v>0</v>
      </c>
      <c r="BG731" s="231">
        <f>IF(N731="zákl. přenesená",J731,0)</f>
        <v>0</v>
      </c>
      <c r="BH731" s="231">
        <f>IF(N731="sníž. přenesená",J731,0)</f>
        <v>0</v>
      </c>
      <c r="BI731" s="231">
        <f>IF(N731="nulová",J731,0)</f>
        <v>0</v>
      </c>
      <c r="BJ731" s="18" t="s">
        <v>84</v>
      </c>
      <c r="BK731" s="231">
        <f>ROUND(I731*H731,2)</f>
        <v>0</v>
      </c>
      <c r="BL731" s="18" t="s">
        <v>176</v>
      </c>
      <c r="BM731" s="230" t="s">
        <v>3684</v>
      </c>
    </row>
    <row r="732" s="2" customFormat="1">
      <c r="A732" s="39"/>
      <c r="B732" s="40"/>
      <c r="C732" s="41"/>
      <c r="D732" s="232" t="s">
        <v>178</v>
      </c>
      <c r="E732" s="41"/>
      <c r="F732" s="233" t="s">
        <v>3255</v>
      </c>
      <c r="G732" s="41"/>
      <c r="H732" s="41"/>
      <c r="I732" s="234"/>
      <c r="J732" s="41"/>
      <c r="K732" s="41"/>
      <c r="L732" s="45"/>
      <c r="M732" s="235"/>
      <c r="N732" s="236"/>
      <c r="O732" s="92"/>
      <c r="P732" s="92"/>
      <c r="Q732" s="92"/>
      <c r="R732" s="92"/>
      <c r="S732" s="92"/>
      <c r="T732" s="93"/>
      <c r="U732" s="39"/>
      <c r="V732" s="39"/>
      <c r="W732" s="39"/>
      <c r="X732" s="39"/>
      <c r="Y732" s="39"/>
      <c r="Z732" s="39"/>
      <c r="AA732" s="39"/>
      <c r="AB732" s="39"/>
      <c r="AC732" s="39"/>
      <c r="AD732" s="39"/>
      <c r="AE732" s="39"/>
      <c r="AT732" s="18" t="s">
        <v>178</v>
      </c>
      <c r="AU732" s="18" t="s">
        <v>86</v>
      </c>
    </row>
    <row r="733" s="2" customFormat="1" ht="16.5" customHeight="1">
      <c r="A733" s="39"/>
      <c r="B733" s="40"/>
      <c r="C733" s="219" t="s">
        <v>3685</v>
      </c>
      <c r="D733" s="219" t="s">
        <v>171</v>
      </c>
      <c r="E733" s="220" t="s">
        <v>3686</v>
      </c>
      <c r="F733" s="221" t="s">
        <v>3267</v>
      </c>
      <c r="G733" s="222" t="s">
        <v>213</v>
      </c>
      <c r="H733" s="223">
        <v>30</v>
      </c>
      <c r="I733" s="224"/>
      <c r="J733" s="225">
        <f>ROUND(I733*H733,2)</f>
        <v>0</v>
      </c>
      <c r="K733" s="221" t="s">
        <v>1</v>
      </c>
      <c r="L733" s="45"/>
      <c r="M733" s="226" t="s">
        <v>1</v>
      </c>
      <c r="N733" s="227" t="s">
        <v>41</v>
      </c>
      <c r="O733" s="92"/>
      <c r="P733" s="228">
        <f>O733*H733</f>
        <v>0</v>
      </c>
      <c r="Q733" s="228">
        <v>0</v>
      </c>
      <c r="R733" s="228">
        <f>Q733*H733</f>
        <v>0</v>
      </c>
      <c r="S733" s="228">
        <v>0</v>
      </c>
      <c r="T733" s="229">
        <f>S733*H733</f>
        <v>0</v>
      </c>
      <c r="U733" s="39"/>
      <c r="V733" s="39"/>
      <c r="W733" s="39"/>
      <c r="X733" s="39"/>
      <c r="Y733" s="39"/>
      <c r="Z733" s="39"/>
      <c r="AA733" s="39"/>
      <c r="AB733" s="39"/>
      <c r="AC733" s="39"/>
      <c r="AD733" s="39"/>
      <c r="AE733" s="39"/>
      <c r="AR733" s="230" t="s">
        <v>176</v>
      </c>
      <c r="AT733" s="230" t="s">
        <v>171</v>
      </c>
      <c r="AU733" s="230" t="s">
        <v>86</v>
      </c>
      <c r="AY733" s="18" t="s">
        <v>168</v>
      </c>
      <c r="BE733" s="231">
        <f>IF(N733="základní",J733,0)</f>
        <v>0</v>
      </c>
      <c r="BF733" s="231">
        <f>IF(N733="snížená",J733,0)</f>
        <v>0</v>
      </c>
      <c r="BG733" s="231">
        <f>IF(N733="zákl. přenesená",J733,0)</f>
        <v>0</v>
      </c>
      <c r="BH733" s="231">
        <f>IF(N733="sníž. přenesená",J733,0)</f>
        <v>0</v>
      </c>
      <c r="BI733" s="231">
        <f>IF(N733="nulová",J733,0)</f>
        <v>0</v>
      </c>
      <c r="BJ733" s="18" t="s">
        <v>84</v>
      </c>
      <c r="BK733" s="231">
        <f>ROUND(I733*H733,2)</f>
        <v>0</v>
      </c>
      <c r="BL733" s="18" t="s">
        <v>176</v>
      </c>
      <c r="BM733" s="230" t="s">
        <v>3687</v>
      </c>
    </row>
    <row r="734" s="2" customFormat="1">
      <c r="A734" s="39"/>
      <c r="B734" s="40"/>
      <c r="C734" s="41"/>
      <c r="D734" s="232" t="s">
        <v>178</v>
      </c>
      <c r="E734" s="41"/>
      <c r="F734" s="233" t="s">
        <v>3267</v>
      </c>
      <c r="G734" s="41"/>
      <c r="H734" s="41"/>
      <c r="I734" s="234"/>
      <c r="J734" s="41"/>
      <c r="K734" s="41"/>
      <c r="L734" s="45"/>
      <c r="M734" s="235"/>
      <c r="N734" s="236"/>
      <c r="O734" s="92"/>
      <c r="P734" s="92"/>
      <c r="Q734" s="92"/>
      <c r="R734" s="92"/>
      <c r="S734" s="92"/>
      <c r="T734" s="93"/>
      <c r="U734" s="39"/>
      <c r="V734" s="39"/>
      <c r="W734" s="39"/>
      <c r="X734" s="39"/>
      <c r="Y734" s="39"/>
      <c r="Z734" s="39"/>
      <c r="AA734" s="39"/>
      <c r="AB734" s="39"/>
      <c r="AC734" s="39"/>
      <c r="AD734" s="39"/>
      <c r="AE734" s="39"/>
      <c r="AT734" s="18" t="s">
        <v>178</v>
      </c>
      <c r="AU734" s="18" t="s">
        <v>86</v>
      </c>
    </row>
    <row r="735" s="2" customFormat="1" ht="16.5" customHeight="1">
      <c r="A735" s="39"/>
      <c r="B735" s="40"/>
      <c r="C735" s="219" t="s">
        <v>3333</v>
      </c>
      <c r="D735" s="219" t="s">
        <v>171</v>
      </c>
      <c r="E735" s="220" t="s">
        <v>3688</v>
      </c>
      <c r="F735" s="221" t="s">
        <v>3261</v>
      </c>
      <c r="G735" s="222" t="s">
        <v>213</v>
      </c>
      <c r="H735" s="223">
        <v>170</v>
      </c>
      <c r="I735" s="224"/>
      <c r="J735" s="225">
        <f>ROUND(I735*H735,2)</f>
        <v>0</v>
      </c>
      <c r="K735" s="221" t="s">
        <v>1</v>
      </c>
      <c r="L735" s="45"/>
      <c r="M735" s="226" t="s">
        <v>1</v>
      </c>
      <c r="N735" s="227" t="s">
        <v>41</v>
      </c>
      <c r="O735" s="92"/>
      <c r="P735" s="228">
        <f>O735*H735</f>
        <v>0</v>
      </c>
      <c r="Q735" s="228">
        <v>0</v>
      </c>
      <c r="R735" s="228">
        <f>Q735*H735</f>
        <v>0</v>
      </c>
      <c r="S735" s="228">
        <v>0</v>
      </c>
      <c r="T735" s="229">
        <f>S735*H735</f>
        <v>0</v>
      </c>
      <c r="U735" s="39"/>
      <c r="V735" s="39"/>
      <c r="W735" s="39"/>
      <c r="X735" s="39"/>
      <c r="Y735" s="39"/>
      <c r="Z735" s="39"/>
      <c r="AA735" s="39"/>
      <c r="AB735" s="39"/>
      <c r="AC735" s="39"/>
      <c r="AD735" s="39"/>
      <c r="AE735" s="39"/>
      <c r="AR735" s="230" t="s">
        <v>176</v>
      </c>
      <c r="AT735" s="230" t="s">
        <v>171</v>
      </c>
      <c r="AU735" s="230" t="s">
        <v>86</v>
      </c>
      <c r="AY735" s="18" t="s">
        <v>168</v>
      </c>
      <c r="BE735" s="231">
        <f>IF(N735="základní",J735,0)</f>
        <v>0</v>
      </c>
      <c r="BF735" s="231">
        <f>IF(N735="snížená",J735,0)</f>
        <v>0</v>
      </c>
      <c r="BG735" s="231">
        <f>IF(N735="zákl. přenesená",J735,0)</f>
        <v>0</v>
      </c>
      <c r="BH735" s="231">
        <f>IF(N735="sníž. přenesená",J735,0)</f>
        <v>0</v>
      </c>
      <c r="BI735" s="231">
        <f>IF(N735="nulová",J735,0)</f>
        <v>0</v>
      </c>
      <c r="BJ735" s="18" t="s">
        <v>84</v>
      </c>
      <c r="BK735" s="231">
        <f>ROUND(I735*H735,2)</f>
        <v>0</v>
      </c>
      <c r="BL735" s="18" t="s">
        <v>176</v>
      </c>
      <c r="BM735" s="230" t="s">
        <v>3689</v>
      </c>
    </row>
    <row r="736" s="2" customFormat="1">
      <c r="A736" s="39"/>
      <c r="B736" s="40"/>
      <c r="C736" s="41"/>
      <c r="D736" s="232" t="s">
        <v>178</v>
      </c>
      <c r="E736" s="41"/>
      <c r="F736" s="233" t="s">
        <v>3261</v>
      </c>
      <c r="G736" s="41"/>
      <c r="H736" s="41"/>
      <c r="I736" s="234"/>
      <c r="J736" s="41"/>
      <c r="K736" s="41"/>
      <c r="L736" s="45"/>
      <c r="M736" s="235"/>
      <c r="N736" s="236"/>
      <c r="O736" s="92"/>
      <c r="P736" s="92"/>
      <c r="Q736" s="92"/>
      <c r="R736" s="92"/>
      <c r="S736" s="92"/>
      <c r="T736" s="93"/>
      <c r="U736" s="39"/>
      <c r="V736" s="39"/>
      <c r="W736" s="39"/>
      <c r="X736" s="39"/>
      <c r="Y736" s="39"/>
      <c r="Z736" s="39"/>
      <c r="AA736" s="39"/>
      <c r="AB736" s="39"/>
      <c r="AC736" s="39"/>
      <c r="AD736" s="39"/>
      <c r="AE736" s="39"/>
      <c r="AT736" s="18" t="s">
        <v>178</v>
      </c>
      <c r="AU736" s="18" t="s">
        <v>86</v>
      </c>
    </row>
    <row r="737" s="2" customFormat="1" ht="16.5" customHeight="1">
      <c r="A737" s="39"/>
      <c r="B737" s="40"/>
      <c r="C737" s="219" t="s">
        <v>3690</v>
      </c>
      <c r="D737" s="219" t="s">
        <v>171</v>
      </c>
      <c r="E737" s="220" t="s">
        <v>3691</v>
      </c>
      <c r="F737" s="221" t="s">
        <v>3264</v>
      </c>
      <c r="G737" s="222" t="s">
        <v>213</v>
      </c>
      <c r="H737" s="223">
        <v>200</v>
      </c>
      <c r="I737" s="224"/>
      <c r="J737" s="225">
        <f>ROUND(I737*H737,2)</f>
        <v>0</v>
      </c>
      <c r="K737" s="221" t="s">
        <v>1</v>
      </c>
      <c r="L737" s="45"/>
      <c r="M737" s="226" t="s">
        <v>1</v>
      </c>
      <c r="N737" s="227" t="s">
        <v>41</v>
      </c>
      <c r="O737" s="92"/>
      <c r="P737" s="228">
        <f>O737*H737</f>
        <v>0</v>
      </c>
      <c r="Q737" s="228">
        <v>0</v>
      </c>
      <c r="R737" s="228">
        <f>Q737*H737</f>
        <v>0</v>
      </c>
      <c r="S737" s="228">
        <v>0</v>
      </c>
      <c r="T737" s="229">
        <f>S737*H737</f>
        <v>0</v>
      </c>
      <c r="U737" s="39"/>
      <c r="V737" s="39"/>
      <c r="W737" s="39"/>
      <c r="X737" s="39"/>
      <c r="Y737" s="39"/>
      <c r="Z737" s="39"/>
      <c r="AA737" s="39"/>
      <c r="AB737" s="39"/>
      <c r="AC737" s="39"/>
      <c r="AD737" s="39"/>
      <c r="AE737" s="39"/>
      <c r="AR737" s="230" t="s">
        <v>176</v>
      </c>
      <c r="AT737" s="230" t="s">
        <v>171</v>
      </c>
      <c r="AU737" s="230" t="s">
        <v>86</v>
      </c>
      <c r="AY737" s="18" t="s">
        <v>168</v>
      </c>
      <c r="BE737" s="231">
        <f>IF(N737="základní",J737,0)</f>
        <v>0</v>
      </c>
      <c r="BF737" s="231">
        <f>IF(N737="snížená",J737,0)</f>
        <v>0</v>
      </c>
      <c r="BG737" s="231">
        <f>IF(N737="zákl. přenesená",J737,0)</f>
        <v>0</v>
      </c>
      <c r="BH737" s="231">
        <f>IF(N737="sníž. přenesená",J737,0)</f>
        <v>0</v>
      </c>
      <c r="BI737" s="231">
        <f>IF(N737="nulová",J737,0)</f>
        <v>0</v>
      </c>
      <c r="BJ737" s="18" t="s">
        <v>84</v>
      </c>
      <c r="BK737" s="231">
        <f>ROUND(I737*H737,2)</f>
        <v>0</v>
      </c>
      <c r="BL737" s="18" t="s">
        <v>176</v>
      </c>
      <c r="BM737" s="230" t="s">
        <v>3692</v>
      </c>
    </row>
    <row r="738" s="2" customFormat="1">
      <c r="A738" s="39"/>
      <c r="B738" s="40"/>
      <c r="C738" s="41"/>
      <c r="D738" s="232" t="s">
        <v>178</v>
      </c>
      <c r="E738" s="41"/>
      <c r="F738" s="233" t="s">
        <v>3264</v>
      </c>
      <c r="G738" s="41"/>
      <c r="H738" s="41"/>
      <c r="I738" s="234"/>
      <c r="J738" s="41"/>
      <c r="K738" s="41"/>
      <c r="L738" s="45"/>
      <c r="M738" s="235"/>
      <c r="N738" s="236"/>
      <c r="O738" s="92"/>
      <c r="P738" s="92"/>
      <c r="Q738" s="92"/>
      <c r="R738" s="92"/>
      <c r="S738" s="92"/>
      <c r="T738" s="93"/>
      <c r="U738" s="39"/>
      <c r="V738" s="39"/>
      <c r="W738" s="39"/>
      <c r="X738" s="39"/>
      <c r="Y738" s="39"/>
      <c r="Z738" s="39"/>
      <c r="AA738" s="39"/>
      <c r="AB738" s="39"/>
      <c r="AC738" s="39"/>
      <c r="AD738" s="39"/>
      <c r="AE738" s="39"/>
      <c r="AT738" s="18" t="s">
        <v>178</v>
      </c>
      <c r="AU738" s="18" t="s">
        <v>86</v>
      </c>
    </row>
    <row r="739" s="2" customFormat="1" ht="16.5" customHeight="1">
      <c r="A739" s="39"/>
      <c r="B739" s="40"/>
      <c r="C739" s="219" t="s">
        <v>3336</v>
      </c>
      <c r="D739" s="219" t="s">
        <v>171</v>
      </c>
      <c r="E739" s="220" t="s">
        <v>3693</v>
      </c>
      <c r="F739" s="221" t="s">
        <v>3230</v>
      </c>
      <c r="G739" s="222" t="s">
        <v>213</v>
      </c>
      <c r="H739" s="223">
        <v>200</v>
      </c>
      <c r="I739" s="224"/>
      <c r="J739" s="225">
        <f>ROUND(I739*H739,2)</f>
        <v>0</v>
      </c>
      <c r="K739" s="221" t="s">
        <v>1</v>
      </c>
      <c r="L739" s="45"/>
      <c r="M739" s="226" t="s">
        <v>1</v>
      </c>
      <c r="N739" s="227" t="s">
        <v>41</v>
      </c>
      <c r="O739" s="92"/>
      <c r="P739" s="228">
        <f>O739*H739</f>
        <v>0</v>
      </c>
      <c r="Q739" s="228">
        <v>0</v>
      </c>
      <c r="R739" s="228">
        <f>Q739*H739</f>
        <v>0</v>
      </c>
      <c r="S739" s="228">
        <v>0</v>
      </c>
      <c r="T739" s="229">
        <f>S739*H739</f>
        <v>0</v>
      </c>
      <c r="U739" s="39"/>
      <c r="V739" s="39"/>
      <c r="W739" s="39"/>
      <c r="X739" s="39"/>
      <c r="Y739" s="39"/>
      <c r="Z739" s="39"/>
      <c r="AA739" s="39"/>
      <c r="AB739" s="39"/>
      <c r="AC739" s="39"/>
      <c r="AD739" s="39"/>
      <c r="AE739" s="39"/>
      <c r="AR739" s="230" t="s">
        <v>176</v>
      </c>
      <c r="AT739" s="230" t="s">
        <v>171</v>
      </c>
      <c r="AU739" s="230" t="s">
        <v>86</v>
      </c>
      <c r="AY739" s="18" t="s">
        <v>168</v>
      </c>
      <c r="BE739" s="231">
        <f>IF(N739="základní",J739,0)</f>
        <v>0</v>
      </c>
      <c r="BF739" s="231">
        <f>IF(N739="snížená",J739,0)</f>
        <v>0</v>
      </c>
      <c r="BG739" s="231">
        <f>IF(N739="zákl. přenesená",J739,0)</f>
        <v>0</v>
      </c>
      <c r="BH739" s="231">
        <f>IF(N739="sníž. přenesená",J739,0)</f>
        <v>0</v>
      </c>
      <c r="BI739" s="231">
        <f>IF(N739="nulová",J739,0)</f>
        <v>0</v>
      </c>
      <c r="BJ739" s="18" t="s">
        <v>84</v>
      </c>
      <c r="BK739" s="231">
        <f>ROUND(I739*H739,2)</f>
        <v>0</v>
      </c>
      <c r="BL739" s="18" t="s">
        <v>176</v>
      </c>
      <c r="BM739" s="230" t="s">
        <v>3694</v>
      </c>
    </row>
    <row r="740" s="2" customFormat="1">
      <c r="A740" s="39"/>
      <c r="B740" s="40"/>
      <c r="C740" s="41"/>
      <c r="D740" s="232" t="s">
        <v>178</v>
      </c>
      <c r="E740" s="41"/>
      <c r="F740" s="233" t="s">
        <v>3230</v>
      </c>
      <c r="G740" s="41"/>
      <c r="H740" s="41"/>
      <c r="I740" s="234"/>
      <c r="J740" s="41"/>
      <c r="K740" s="41"/>
      <c r="L740" s="45"/>
      <c r="M740" s="235"/>
      <c r="N740" s="236"/>
      <c r="O740" s="92"/>
      <c r="P740" s="92"/>
      <c r="Q740" s="92"/>
      <c r="R740" s="92"/>
      <c r="S740" s="92"/>
      <c r="T740" s="93"/>
      <c r="U740" s="39"/>
      <c r="V740" s="39"/>
      <c r="W740" s="39"/>
      <c r="X740" s="39"/>
      <c r="Y740" s="39"/>
      <c r="Z740" s="39"/>
      <c r="AA740" s="39"/>
      <c r="AB740" s="39"/>
      <c r="AC740" s="39"/>
      <c r="AD740" s="39"/>
      <c r="AE740" s="39"/>
      <c r="AT740" s="18" t="s">
        <v>178</v>
      </c>
      <c r="AU740" s="18" t="s">
        <v>86</v>
      </c>
    </row>
    <row r="741" s="2" customFormat="1" ht="16.5" customHeight="1">
      <c r="A741" s="39"/>
      <c r="B741" s="40"/>
      <c r="C741" s="219" t="s">
        <v>3695</v>
      </c>
      <c r="D741" s="219" t="s">
        <v>171</v>
      </c>
      <c r="E741" s="220" t="s">
        <v>3696</v>
      </c>
      <c r="F741" s="221" t="s">
        <v>3697</v>
      </c>
      <c r="G741" s="222" t="s">
        <v>213</v>
      </c>
      <c r="H741" s="223">
        <v>200</v>
      </c>
      <c r="I741" s="224"/>
      <c r="J741" s="225">
        <f>ROUND(I741*H741,2)</f>
        <v>0</v>
      </c>
      <c r="K741" s="221" t="s">
        <v>1</v>
      </c>
      <c r="L741" s="45"/>
      <c r="M741" s="226" t="s">
        <v>1</v>
      </c>
      <c r="N741" s="227" t="s">
        <v>41</v>
      </c>
      <c r="O741" s="92"/>
      <c r="P741" s="228">
        <f>O741*H741</f>
        <v>0</v>
      </c>
      <c r="Q741" s="228">
        <v>0</v>
      </c>
      <c r="R741" s="228">
        <f>Q741*H741</f>
        <v>0</v>
      </c>
      <c r="S741" s="228">
        <v>0</v>
      </c>
      <c r="T741" s="229">
        <f>S741*H741</f>
        <v>0</v>
      </c>
      <c r="U741" s="39"/>
      <c r="V741" s="39"/>
      <c r="W741" s="39"/>
      <c r="X741" s="39"/>
      <c r="Y741" s="39"/>
      <c r="Z741" s="39"/>
      <c r="AA741" s="39"/>
      <c r="AB741" s="39"/>
      <c r="AC741" s="39"/>
      <c r="AD741" s="39"/>
      <c r="AE741" s="39"/>
      <c r="AR741" s="230" t="s">
        <v>176</v>
      </c>
      <c r="AT741" s="230" t="s">
        <v>171</v>
      </c>
      <c r="AU741" s="230" t="s">
        <v>86</v>
      </c>
      <c r="AY741" s="18" t="s">
        <v>168</v>
      </c>
      <c r="BE741" s="231">
        <f>IF(N741="základní",J741,0)</f>
        <v>0</v>
      </c>
      <c r="BF741" s="231">
        <f>IF(N741="snížená",J741,0)</f>
        <v>0</v>
      </c>
      <c r="BG741" s="231">
        <f>IF(N741="zákl. přenesená",J741,0)</f>
        <v>0</v>
      </c>
      <c r="BH741" s="231">
        <f>IF(N741="sníž. přenesená",J741,0)</f>
        <v>0</v>
      </c>
      <c r="BI741" s="231">
        <f>IF(N741="nulová",J741,0)</f>
        <v>0</v>
      </c>
      <c r="BJ741" s="18" t="s">
        <v>84</v>
      </c>
      <c r="BK741" s="231">
        <f>ROUND(I741*H741,2)</f>
        <v>0</v>
      </c>
      <c r="BL741" s="18" t="s">
        <v>176</v>
      </c>
      <c r="BM741" s="230" t="s">
        <v>3698</v>
      </c>
    </row>
    <row r="742" s="2" customFormat="1">
      <c r="A742" s="39"/>
      <c r="B742" s="40"/>
      <c r="C742" s="41"/>
      <c r="D742" s="232" t="s">
        <v>178</v>
      </c>
      <c r="E742" s="41"/>
      <c r="F742" s="233" t="s">
        <v>3697</v>
      </c>
      <c r="G742" s="41"/>
      <c r="H742" s="41"/>
      <c r="I742" s="234"/>
      <c r="J742" s="41"/>
      <c r="K742" s="41"/>
      <c r="L742" s="45"/>
      <c r="M742" s="235"/>
      <c r="N742" s="236"/>
      <c r="O742" s="92"/>
      <c r="P742" s="92"/>
      <c r="Q742" s="92"/>
      <c r="R742" s="92"/>
      <c r="S742" s="92"/>
      <c r="T742" s="93"/>
      <c r="U742" s="39"/>
      <c r="V742" s="39"/>
      <c r="W742" s="39"/>
      <c r="X742" s="39"/>
      <c r="Y742" s="39"/>
      <c r="Z742" s="39"/>
      <c r="AA742" s="39"/>
      <c r="AB742" s="39"/>
      <c r="AC742" s="39"/>
      <c r="AD742" s="39"/>
      <c r="AE742" s="39"/>
      <c r="AT742" s="18" t="s">
        <v>178</v>
      </c>
      <c r="AU742" s="18" t="s">
        <v>86</v>
      </c>
    </row>
    <row r="743" s="2" customFormat="1" ht="16.5" customHeight="1">
      <c r="A743" s="39"/>
      <c r="B743" s="40"/>
      <c r="C743" s="219" t="s">
        <v>3339</v>
      </c>
      <c r="D743" s="219" t="s">
        <v>171</v>
      </c>
      <c r="E743" s="220" t="s">
        <v>3699</v>
      </c>
      <c r="F743" s="221" t="s">
        <v>3232</v>
      </c>
      <c r="G743" s="222" t="s">
        <v>213</v>
      </c>
      <c r="H743" s="223">
        <v>200</v>
      </c>
      <c r="I743" s="224"/>
      <c r="J743" s="225">
        <f>ROUND(I743*H743,2)</f>
        <v>0</v>
      </c>
      <c r="K743" s="221" t="s">
        <v>1</v>
      </c>
      <c r="L743" s="45"/>
      <c r="M743" s="226" t="s">
        <v>1</v>
      </c>
      <c r="N743" s="227" t="s">
        <v>41</v>
      </c>
      <c r="O743" s="92"/>
      <c r="P743" s="228">
        <f>O743*H743</f>
        <v>0</v>
      </c>
      <c r="Q743" s="228">
        <v>0</v>
      </c>
      <c r="R743" s="228">
        <f>Q743*H743</f>
        <v>0</v>
      </c>
      <c r="S743" s="228">
        <v>0</v>
      </c>
      <c r="T743" s="229">
        <f>S743*H743</f>
        <v>0</v>
      </c>
      <c r="U743" s="39"/>
      <c r="V743" s="39"/>
      <c r="W743" s="39"/>
      <c r="X743" s="39"/>
      <c r="Y743" s="39"/>
      <c r="Z743" s="39"/>
      <c r="AA743" s="39"/>
      <c r="AB743" s="39"/>
      <c r="AC743" s="39"/>
      <c r="AD743" s="39"/>
      <c r="AE743" s="39"/>
      <c r="AR743" s="230" t="s">
        <v>176</v>
      </c>
      <c r="AT743" s="230" t="s">
        <v>171</v>
      </c>
      <c r="AU743" s="230" t="s">
        <v>86</v>
      </c>
      <c r="AY743" s="18" t="s">
        <v>168</v>
      </c>
      <c r="BE743" s="231">
        <f>IF(N743="základní",J743,0)</f>
        <v>0</v>
      </c>
      <c r="BF743" s="231">
        <f>IF(N743="snížená",J743,0)</f>
        <v>0</v>
      </c>
      <c r="BG743" s="231">
        <f>IF(N743="zákl. přenesená",J743,0)</f>
        <v>0</v>
      </c>
      <c r="BH743" s="231">
        <f>IF(N743="sníž. přenesená",J743,0)</f>
        <v>0</v>
      </c>
      <c r="BI743" s="231">
        <f>IF(N743="nulová",J743,0)</f>
        <v>0</v>
      </c>
      <c r="BJ743" s="18" t="s">
        <v>84</v>
      </c>
      <c r="BK743" s="231">
        <f>ROUND(I743*H743,2)</f>
        <v>0</v>
      </c>
      <c r="BL743" s="18" t="s">
        <v>176</v>
      </c>
      <c r="BM743" s="230" t="s">
        <v>120</v>
      </c>
    </row>
    <row r="744" s="2" customFormat="1">
      <c r="A744" s="39"/>
      <c r="B744" s="40"/>
      <c r="C744" s="41"/>
      <c r="D744" s="232" t="s">
        <v>178</v>
      </c>
      <c r="E744" s="41"/>
      <c r="F744" s="233" t="s">
        <v>3232</v>
      </c>
      <c r="G744" s="41"/>
      <c r="H744" s="41"/>
      <c r="I744" s="234"/>
      <c r="J744" s="41"/>
      <c r="K744" s="41"/>
      <c r="L744" s="45"/>
      <c r="M744" s="235"/>
      <c r="N744" s="236"/>
      <c r="O744" s="92"/>
      <c r="P744" s="92"/>
      <c r="Q744" s="92"/>
      <c r="R744" s="92"/>
      <c r="S744" s="92"/>
      <c r="T744" s="93"/>
      <c r="U744" s="39"/>
      <c r="V744" s="39"/>
      <c r="W744" s="39"/>
      <c r="X744" s="39"/>
      <c r="Y744" s="39"/>
      <c r="Z744" s="39"/>
      <c r="AA744" s="39"/>
      <c r="AB744" s="39"/>
      <c r="AC744" s="39"/>
      <c r="AD744" s="39"/>
      <c r="AE744" s="39"/>
      <c r="AT744" s="18" t="s">
        <v>178</v>
      </c>
      <c r="AU744" s="18" t="s">
        <v>86</v>
      </c>
    </row>
    <row r="745" s="2" customFormat="1" ht="16.5" customHeight="1">
      <c r="A745" s="39"/>
      <c r="B745" s="40"/>
      <c r="C745" s="219" t="s">
        <v>3700</v>
      </c>
      <c r="D745" s="219" t="s">
        <v>171</v>
      </c>
      <c r="E745" s="220" t="s">
        <v>3701</v>
      </c>
      <c r="F745" s="221" t="s">
        <v>3234</v>
      </c>
      <c r="G745" s="222" t="s">
        <v>213</v>
      </c>
      <c r="H745" s="223">
        <v>200</v>
      </c>
      <c r="I745" s="224"/>
      <c r="J745" s="225">
        <f>ROUND(I745*H745,2)</f>
        <v>0</v>
      </c>
      <c r="K745" s="221" t="s">
        <v>1</v>
      </c>
      <c r="L745" s="45"/>
      <c r="M745" s="226" t="s">
        <v>1</v>
      </c>
      <c r="N745" s="227" t="s">
        <v>41</v>
      </c>
      <c r="O745" s="92"/>
      <c r="P745" s="228">
        <f>O745*H745</f>
        <v>0</v>
      </c>
      <c r="Q745" s="228">
        <v>0</v>
      </c>
      <c r="R745" s="228">
        <f>Q745*H745</f>
        <v>0</v>
      </c>
      <c r="S745" s="228">
        <v>0</v>
      </c>
      <c r="T745" s="229">
        <f>S745*H745</f>
        <v>0</v>
      </c>
      <c r="U745" s="39"/>
      <c r="V745" s="39"/>
      <c r="W745" s="39"/>
      <c r="X745" s="39"/>
      <c r="Y745" s="39"/>
      <c r="Z745" s="39"/>
      <c r="AA745" s="39"/>
      <c r="AB745" s="39"/>
      <c r="AC745" s="39"/>
      <c r="AD745" s="39"/>
      <c r="AE745" s="39"/>
      <c r="AR745" s="230" t="s">
        <v>176</v>
      </c>
      <c r="AT745" s="230" t="s">
        <v>171</v>
      </c>
      <c r="AU745" s="230" t="s">
        <v>86</v>
      </c>
      <c r="AY745" s="18" t="s">
        <v>168</v>
      </c>
      <c r="BE745" s="231">
        <f>IF(N745="základní",J745,0)</f>
        <v>0</v>
      </c>
      <c r="BF745" s="231">
        <f>IF(N745="snížená",J745,0)</f>
        <v>0</v>
      </c>
      <c r="BG745" s="231">
        <f>IF(N745="zákl. přenesená",J745,0)</f>
        <v>0</v>
      </c>
      <c r="BH745" s="231">
        <f>IF(N745="sníž. přenesená",J745,0)</f>
        <v>0</v>
      </c>
      <c r="BI745" s="231">
        <f>IF(N745="nulová",J745,0)</f>
        <v>0</v>
      </c>
      <c r="BJ745" s="18" t="s">
        <v>84</v>
      </c>
      <c r="BK745" s="231">
        <f>ROUND(I745*H745,2)</f>
        <v>0</v>
      </c>
      <c r="BL745" s="18" t="s">
        <v>176</v>
      </c>
      <c r="BM745" s="230" t="s">
        <v>3702</v>
      </c>
    </row>
    <row r="746" s="2" customFormat="1">
      <c r="A746" s="39"/>
      <c r="B746" s="40"/>
      <c r="C746" s="41"/>
      <c r="D746" s="232" t="s">
        <v>178</v>
      </c>
      <c r="E746" s="41"/>
      <c r="F746" s="233" t="s">
        <v>3234</v>
      </c>
      <c r="G746" s="41"/>
      <c r="H746" s="41"/>
      <c r="I746" s="234"/>
      <c r="J746" s="41"/>
      <c r="K746" s="41"/>
      <c r="L746" s="45"/>
      <c r="M746" s="235"/>
      <c r="N746" s="236"/>
      <c r="O746" s="92"/>
      <c r="P746" s="92"/>
      <c r="Q746" s="92"/>
      <c r="R746" s="92"/>
      <c r="S746" s="92"/>
      <c r="T746" s="93"/>
      <c r="U746" s="39"/>
      <c r="V746" s="39"/>
      <c r="W746" s="39"/>
      <c r="X746" s="39"/>
      <c r="Y746" s="39"/>
      <c r="Z746" s="39"/>
      <c r="AA746" s="39"/>
      <c r="AB746" s="39"/>
      <c r="AC746" s="39"/>
      <c r="AD746" s="39"/>
      <c r="AE746" s="39"/>
      <c r="AT746" s="18" t="s">
        <v>178</v>
      </c>
      <c r="AU746" s="18" t="s">
        <v>86</v>
      </c>
    </row>
    <row r="747" s="2" customFormat="1" ht="16.5" customHeight="1">
      <c r="A747" s="39"/>
      <c r="B747" s="40"/>
      <c r="C747" s="219" t="s">
        <v>3342</v>
      </c>
      <c r="D747" s="219" t="s">
        <v>171</v>
      </c>
      <c r="E747" s="220" t="s">
        <v>3703</v>
      </c>
      <c r="F747" s="221" t="s">
        <v>3237</v>
      </c>
      <c r="G747" s="222" t="s">
        <v>213</v>
      </c>
      <c r="H747" s="223">
        <v>200</v>
      </c>
      <c r="I747" s="224"/>
      <c r="J747" s="225">
        <f>ROUND(I747*H747,2)</f>
        <v>0</v>
      </c>
      <c r="K747" s="221" t="s">
        <v>1</v>
      </c>
      <c r="L747" s="45"/>
      <c r="M747" s="226" t="s">
        <v>1</v>
      </c>
      <c r="N747" s="227" t="s">
        <v>41</v>
      </c>
      <c r="O747" s="92"/>
      <c r="P747" s="228">
        <f>O747*H747</f>
        <v>0</v>
      </c>
      <c r="Q747" s="228">
        <v>0</v>
      </c>
      <c r="R747" s="228">
        <f>Q747*H747</f>
        <v>0</v>
      </c>
      <c r="S747" s="228">
        <v>0</v>
      </c>
      <c r="T747" s="229">
        <f>S747*H747</f>
        <v>0</v>
      </c>
      <c r="U747" s="39"/>
      <c r="V747" s="39"/>
      <c r="W747" s="39"/>
      <c r="X747" s="39"/>
      <c r="Y747" s="39"/>
      <c r="Z747" s="39"/>
      <c r="AA747" s="39"/>
      <c r="AB747" s="39"/>
      <c r="AC747" s="39"/>
      <c r="AD747" s="39"/>
      <c r="AE747" s="39"/>
      <c r="AR747" s="230" t="s">
        <v>176</v>
      </c>
      <c r="AT747" s="230" t="s">
        <v>171</v>
      </c>
      <c r="AU747" s="230" t="s">
        <v>86</v>
      </c>
      <c r="AY747" s="18" t="s">
        <v>168</v>
      </c>
      <c r="BE747" s="231">
        <f>IF(N747="základní",J747,0)</f>
        <v>0</v>
      </c>
      <c r="BF747" s="231">
        <f>IF(N747="snížená",J747,0)</f>
        <v>0</v>
      </c>
      <c r="BG747" s="231">
        <f>IF(N747="zákl. přenesená",J747,0)</f>
        <v>0</v>
      </c>
      <c r="BH747" s="231">
        <f>IF(N747="sníž. přenesená",J747,0)</f>
        <v>0</v>
      </c>
      <c r="BI747" s="231">
        <f>IF(N747="nulová",J747,0)</f>
        <v>0</v>
      </c>
      <c r="BJ747" s="18" t="s">
        <v>84</v>
      </c>
      <c r="BK747" s="231">
        <f>ROUND(I747*H747,2)</f>
        <v>0</v>
      </c>
      <c r="BL747" s="18" t="s">
        <v>176</v>
      </c>
      <c r="BM747" s="230" t="s">
        <v>3704</v>
      </c>
    </row>
    <row r="748" s="2" customFormat="1">
      <c r="A748" s="39"/>
      <c r="B748" s="40"/>
      <c r="C748" s="41"/>
      <c r="D748" s="232" t="s">
        <v>178</v>
      </c>
      <c r="E748" s="41"/>
      <c r="F748" s="233" t="s">
        <v>3237</v>
      </c>
      <c r="G748" s="41"/>
      <c r="H748" s="41"/>
      <c r="I748" s="234"/>
      <c r="J748" s="41"/>
      <c r="K748" s="41"/>
      <c r="L748" s="45"/>
      <c r="M748" s="235"/>
      <c r="N748" s="236"/>
      <c r="O748" s="92"/>
      <c r="P748" s="92"/>
      <c r="Q748" s="92"/>
      <c r="R748" s="92"/>
      <c r="S748" s="92"/>
      <c r="T748" s="93"/>
      <c r="U748" s="39"/>
      <c r="V748" s="39"/>
      <c r="W748" s="39"/>
      <c r="X748" s="39"/>
      <c r="Y748" s="39"/>
      <c r="Z748" s="39"/>
      <c r="AA748" s="39"/>
      <c r="AB748" s="39"/>
      <c r="AC748" s="39"/>
      <c r="AD748" s="39"/>
      <c r="AE748" s="39"/>
      <c r="AT748" s="18" t="s">
        <v>178</v>
      </c>
      <c r="AU748" s="18" t="s">
        <v>86</v>
      </c>
    </row>
    <row r="749" s="2" customFormat="1" ht="16.5" customHeight="1">
      <c r="A749" s="39"/>
      <c r="B749" s="40"/>
      <c r="C749" s="219" t="s">
        <v>3705</v>
      </c>
      <c r="D749" s="219" t="s">
        <v>171</v>
      </c>
      <c r="E749" s="220" t="s">
        <v>3706</v>
      </c>
      <c r="F749" s="221" t="s">
        <v>3240</v>
      </c>
      <c r="G749" s="222" t="s">
        <v>213</v>
      </c>
      <c r="H749" s="223">
        <v>100</v>
      </c>
      <c r="I749" s="224"/>
      <c r="J749" s="225">
        <f>ROUND(I749*H749,2)</f>
        <v>0</v>
      </c>
      <c r="K749" s="221" t="s">
        <v>1</v>
      </c>
      <c r="L749" s="45"/>
      <c r="M749" s="226" t="s">
        <v>1</v>
      </c>
      <c r="N749" s="227" t="s">
        <v>41</v>
      </c>
      <c r="O749" s="92"/>
      <c r="P749" s="228">
        <f>O749*H749</f>
        <v>0</v>
      </c>
      <c r="Q749" s="228">
        <v>0</v>
      </c>
      <c r="R749" s="228">
        <f>Q749*H749</f>
        <v>0</v>
      </c>
      <c r="S749" s="228">
        <v>0</v>
      </c>
      <c r="T749" s="229">
        <f>S749*H749</f>
        <v>0</v>
      </c>
      <c r="U749" s="39"/>
      <c r="V749" s="39"/>
      <c r="W749" s="39"/>
      <c r="X749" s="39"/>
      <c r="Y749" s="39"/>
      <c r="Z749" s="39"/>
      <c r="AA749" s="39"/>
      <c r="AB749" s="39"/>
      <c r="AC749" s="39"/>
      <c r="AD749" s="39"/>
      <c r="AE749" s="39"/>
      <c r="AR749" s="230" t="s">
        <v>176</v>
      </c>
      <c r="AT749" s="230" t="s">
        <v>171</v>
      </c>
      <c r="AU749" s="230" t="s">
        <v>86</v>
      </c>
      <c r="AY749" s="18" t="s">
        <v>168</v>
      </c>
      <c r="BE749" s="231">
        <f>IF(N749="základní",J749,0)</f>
        <v>0</v>
      </c>
      <c r="BF749" s="231">
        <f>IF(N749="snížená",J749,0)</f>
        <v>0</v>
      </c>
      <c r="BG749" s="231">
        <f>IF(N749="zákl. přenesená",J749,0)</f>
        <v>0</v>
      </c>
      <c r="BH749" s="231">
        <f>IF(N749="sníž. přenesená",J749,0)</f>
        <v>0</v>
      </c>
      <c r="BI749" s="231">
        <f>IF(N749="nulová",J749,0)</f>
        <v>0</v>
      </c>
      <c r="BJ749" s="18" t="s">
        <v>84</v>
      </c>
      <c r="BK749" s="231">
        <f>ROUND(I749*H749,2)</f>
        <v>0</v>
      </c>
      <c r="BL749" s="18" t="s">
        <v>176</v>
      </c>
      <c r="BM749" s="230" t="s">
        <v>3707</v>
      </c>
    </row>
    <row r="750" s="2" customFormat="1">
      <c r="A750" s="39"/>
      <c r="B750" s="40"/>
      <c r="C750" s="41"/>
      <c r="D750" s="232" t="s">
        <v>178</v>
      </c>
      <c r="E750" s="41"/>
      <c r="F750" s="233" t="s">
        <v>3240</v>
      </c>
      <c r="G750" s="41"/>
      <c r="H750" s="41"/>
      <c r="I750" s="234"/>
      <c r="J750" s="41"/>
      <c r="K750" s="41"/>
      <c r="L750" s="45"/>
      <c r="M750" s="235"/>
      <c r="N750" s="236"/>
      <c r="O750" s="92"/>
      <c r="P750" s="92"/>
      <c r="Q750" s="92"/>
      <c r="R750" s="92"/>
      <c r="S750" s="92"/>
      <c r="T750" s="93"/>
      <c r="U750" s="39"/>
      <c r="V750" s="39"/>
      <c r="W750" s="39"/>
      <c r="X750" s="39"/>
      <c r="Y750" s="39"/>
      <c r="Z750" s="39"/>
      <c r="AA750" s="39"/>
      <c r="AB750" s="39"/>
      <c r="AC750" s="39"/>
      <c r="AD750" s="39"/>
      <c r="AE750" s="39"/>
      <c r="AT750" s="18" t="s">
        <v>178</v>
      </c>
      <c r="AU750" s="18" t="s">
        <v>86</v>
      </c>
    </row>
    <row r="751" s="2" customFormat="1" ht="16.5" customHeight="1">
      <c r="A751" s="39"/>
      <c r="B751" s="40"/>
      <c r="C751" s="219" t="s">
        <v>3345</v>
      </c>
      <c r="D751" s="219" t="s">
        <v>171</v>
      </c>
      <c r="E751" s="220" t="s">
        <v>3708</v>
      </c>
      <c r="F751" s="221" t="s">
        <v>3243</v>
      </c>
      <c r="G751" s="222" t="s">
        <v>213</v>
      </c>
      <c r="H751" s="223">
        <v>100</v>
      </c>
      <c r="I751" s="224"/>
      <c r="J751" s="225">
        <f>ROUND(I751*H751,2)</f>
        <v>0</v>
      </c>
      <c r="K751" s="221" t="s">
        <v>1</v>
      </c>
      <c r="L751" s="45"/>
      <c r="M751" s="226" t="s">
        <v>1</v>
      </c>
      <c r="N751" s="227" t="s">
        <v>41</v>
      </c>
      <c r="O751" s="92"/>
      <c r="P751" s="228">
        <f>O751*H751</f>
        <v>0</v>
      </c>
      <c r="Q751" s="228">
        <v>0</v>
      </c>
      <c r="R751" s="228">
        <f>Q751*H751</f>
        <v>0</v>
      </c>
      <c r="S751" s="228">
        <v>0</v>
      </c>
      <c r="T751" s="229">
        <f>S751*H751</f>
        <v>0</v>
      </c>
      <c r="U751" s="39"/>
      <c r="V751" s="39"/>
      <c r="W751" s="39"/>
      <c r="X751" s="39"/>
      <c r="Y751" s="39"/>
      <c r="Z751" s="39"/>
      <c r="AA751" s="39"/>
      <c r="AB751" s="39"/>
      <c r="AC751" s="39"/>
      <c r="AD751" s="39"/>
      <c r="AE751" s="39"/>
      <c r="AR751" s="230" t="s">
        <v>176</v>
      </c>
      <c r="AT751" s="230" t="s">
        <v>171</v>
      </c>
      <c r="AU751" s="230" t="s">
        <v>86</v>
      </c>
      <c r="AY751" s="18" t="s">
        <v>168</v>
      </c>
      <c r="BE751" s="231">
        <f>IF(N751="základní",J751,0)</f>
        <v>0</v>
      </c>
      <c r="BF751" s="231">
        <f>IF(N751="snížená",J751,0)</f>
        <v>0</v>
      </c>
      <c r="BG751" s="231">
        <f>IF(N751="zákl. přenesená",J751,0)</f>
        <v>0</v>
      </c>
      <c r="BH751" s="231">
        <f>IF(N751="sníž. přenesená",J751,0)</f>
        <v>0</v>
      </c>
      <c r="BI751" s="231">
        <f>IF(N751="nulová",J751,0)</f>
        <v>0</v>
      </c>
      <c r="BJ751" s="18" t="s">
        <v>84</v>
      </c>
      <c r="BK751" s="231">
        <f>ROUND(I751*H751,2)</f>
        <v>0</v>
      </c>
      <c r="BL751" s="18" t="s">
        <v>176</v>
      </c>
      <c r="BM751" s="230" t="s">
        <v>3709</v>
      </c>
    </row>
    <row r="752" s="2" customFormat="1">
      <c r="A752" s="39"/>
      <c r="B752" s="40"/>
      <c r="C752" s="41"/>
      <c r="D752" s="232" t="s">
        <v>178</v>
      </c>
      <c r="E752" s="41"/>
      <c r="F752" s="233" t="s">
        <v>3243</v>
      </c>
      <c r="G752" s="41"/>
      <c r="H752" s="41"/>
      <c r="I752" s="234"/>
      <c r="J752" s="41"/>
      <c r="K752" s="41"/>
      <c r="L752" s="45"/>
      <c r="M752" s="235"/>
      <c r="N752" s="236"/>
      <c r="O752" s="92"/>
      <c r="P752" s="92"/>
      <c r="Q752" s="92"/>
      <c r="R752" s="92"/>
      <c r="S752" s="92"/>
      <c r="T752" s="93"/>
      <c r="U752" s="39"/>
      <c r="V752" s="39"/>
      <c r="W752" s="39"/>
      <c r="X752" s="39"/>
      <c r="Y752" s="39"/>
      <c r="Z752" s="39"/>
      <c r="AA752" s="39"/>
      <c r="AB752" s="39"/>
      <c r="AC752" s="39"/>
      <c r="AD752" s="39"/>
      <c r="AE752" s="39"/>
      <c r="AT752" s="18" t="s">
        <v>178</v>
      </c>
      <c r="AU752" s="18" t="s">
        <v>86</v>
      </c>
    </row>
    <row r="753" s="2" customFormat="1" ht="16.5" customHeight="1">
      <c r="A753" s="39"/>
      <c r="B753" s="40"/>
      <c r="C753" s="219" t="s">
        <v>3710</v>
      </c>
      <c r="D753" s="219" t="s">
        <v>171</v>
      </c>
      <c r="E753" s="220" t="s">
        <v>3711</v>
      </c>
      <c r="F753" s="221" t="s">
        <v>3246</v>
      </c>
      <c r="G753" s="222" t="s">
        <v>213</v>
      </c>
      <c r="H753" s="223">
        <v>500</v>
      </c>
      <c r="I753" s="224"/>
      <c r="J753" s="225">
        <f>ROUND(I753*H753,2)</f>
        <v>0</v>
      </c>
      <c r="K753" s="221" t="s">
        <v>1</v>
      </c>
      <c r="L753" s="45"/>
      <c r="M753" s="226" t="s">
        <v>1</v>
      </c>
      <c r="N753" s="227" t="s">
        <v>41</v>
      </c>
      <c r="O753" s="92"/>
      <c r="P753" s="228">
        <f>O753*H753</f>
        <v>0</v>
      </c>
      <c r="Q753" s="228">
        <v>0</v>
      </c>
      <c r="R753" s="228">
        <f>Q753*H753</f>
        <v>0</v>
      </c>
      <c r="S753" s="228">
        <v>0</v>
      </c>
      <c r="T753" s="229">
        <f>S753*H753</f>
        <v>0</v>
      </c>
      <c r="U753" s="39"/>
      <c r="V753" s="39"/>
      <c r="W753" s="39"/>
      <c r="X753" s="39"/>
      <c r="Y753" s="39"/>
      <c r="Z753" s="39"/>
      <c r="AA753" s="39"/>
      <c r="AB753" s="39"/>
      <c r="AC753" s="39"/>
      <c r="AD753" s="39"/>
      <c r="AE753" s="39"/>
      <c r="AR753" s="230" t="s">
        <v>176</v>
      </c>
      <c r="AT753" s="230" t="s">
        <v>171</v>
      </c>
      <c r="AU753" s="230" t="s">
        <v>86</v>
      </c>
      <c r="AY753" s="18" t="s">
        <v>168</v>
      </c>
      <c r="BE753" s="231">
        <f>IF(N753="základní",J753,0)</f>
        <v>0</v>
      </c>
      <c r="BF753" s="231">
        <f>IF(N753="snížená",J753,0)</f>
        <v>0</v>
      </c>
      <c r="BG753" s="231">
        <f>IF(N753="zákl. přenesená",J753,0)</f>
        <v>0</v>
      </c>
      <c r="BH753" s="231">
        <f>IF(N753="sníž. přenesená",J753,0)</f>
        <v>0</v>
      </c>
      <c r="BI753" s="231">
        <f>IF(N753="nulová",J753,0)</f>
        <v>0</v>
      </c>
      <c r="BJ753" s="18" t="s">
        <v>84</v>
      </c>
      <c r="BK753" s="231">
        <f>ROUND(I753*H753,2)</f>
        <v>0</v>
      </c>
      <c r="BL753" s="18" t="s">
        <v>176</v>
      </c>
      <c r="BM753" s="230" t="s">
        <v>3712</v>
      </c>
    </row>
    <row r="754" s="2" customFormat="1">
      <c r="A754" s="39"/>
      <c r="B754" s="40"/>
      <c r="C754" s="41"/>
      <c r="D754" s="232" t="s">
        <v>178</v>
      </c>
      <c r="E754" s="41"/>
      <c r="F754" s="233" t="s">
        <v>3246</v>
      </c>
      <c r="G754" s="41"/>
      <c r="H754" s="41"/>
      <c r="I754" s="234"/>
      <c r="J754" s="41"/>
      <c r="K754" s="41"/>
      <c r="L754" s="45"/>
      <c r="M754" s="235"/>
      <c r="N754" s="236"/>
      <c r="O754" s="92"/>
      <c r="P754" s="92"/>
      <c r="Q754" s="92"/>
      <c r="R754" s="92"/>
      <c r="S754" s="92"/>
      <c r="T754" s="93"/>
      <c r="U754" s="39"/>
      <c r="V754" s="39"/>
      <c r="W754" s="39"/>
      <c r="X754" s="39"/>
      <c r="Y754" s="39"/>
      <c r="Z754" s="39"/>
      <c r="AA754" s="39"/>
      <c r="AB754" s="39"/>
      <c r="AC754" s="39"/>
      <c r="AD754" s="39"/>
      <c r="AE754" s="39"/>
      <c r="AT754" s="18" t="s">
        <v>178</v>
      </c>
      <c r="AU754" s="18" t="s">
        <v>86</v>
      </c>
    </row>
    <row r="755" s="2" customFormat="1" ht="16.5" customHeight="1">
      <c r="A755" s="39"/>
      <c r="B755" s="40"/>
      <c r="C755" s="219" t="s">
        <v>3348</v>
      </c>
      <c r="D755" s="219" t="s">
        <v>171</v>
      </c>
      <c r="E755" s="220" t="s">
        <v>3713</v>
      </c>
      <c r="F755" s="221" t="s">
        <v>3249</v>
      </c>
      <c r="G755" s="222" t="s">
        <v>213</v>
      </c>
      <c r="H755" s="223">
        <v>140</v>
      </c>
      <c r="I755" s="224"/>
      <c r="J755" s="225">
        <f>ROUND(I755*H755,2)</f>
        <v>0</v>
      </c>
      <c r="K755" s="221" t="s">
        <v>1</v>
      </c>
      <c r="L755" s="45"/>
      <c r="M755" s="226" t="s">
        <v>1</v>
      </c>
      <c r="N755" s="227" t="s">
        <v>41</v>
      </c>
      <c r="O755" s="92"/>
      <c r="P755" s="228">
        <f>O755*H755</f>
        <v>0</v>
      </c>
      <c r="Q755" s="228">
        <v>0</v>
      </c>
      <c r="R755" s="228">
        <f>Q755*H755</f>
        <v>0</v>
      </c>
      <c r="S755" s="228">
        <v>0</v>
      </c>
      <c r="T755" s="229">
        <f>S755*H755</f>
        <v>0</v>
      </c>
      <c r="U755" s="39"/>
      <c r="V755" s="39"/>
      <c r="W755" s="39"/>
      <c r="X755" s="39"/>
      <c r="Y755" s="39"/>
      <c r="Z755" s="39"/>
      <c r="AA755" s="39"/>
      <c r="AB755" s="39"/>
      <c r="AC755" s="39"/>
      <c r="AD755" s="39"/>
      <c r="AE755" s="39"/>
      <c r="AR755" s="230" t="s">
        <v>176</v>
      </c>
      <c r="AT755" s="230" t="s">
        <v>171</v>
      </c>
      <c r="AU755" s="230" t="s">
        <v>86</v>
      </c>
      <c r="AY755" s="18" t="s">
        <v>168</v>
      </c>
      <c r="BE755" s="231">
        <f>IF(N755="základní",J755,0)</f>
        <v>0</v>
      </c>
      <c r="BF755" s="231">
        <f>IF(N755="snížená",J755,0)</f>
        <v>0</v>
      </c>
      <c r="BG755" s="231">
        <f>IF(N755="zákl. přenesená",J755,0)</f>
        <v>0</v>
      </c>
      <c r="BH755" s="231">
        <f>IF(N755="sníž. přenesená",J755,0)</f>
        <v>0</v>
      </c>
      <c r="BI755" s="231">
        <f>IF(N755="nulová",J755,0)</f>
        <v>0</v>
      </c>
      <c r="BJ755" s="18" t="s">
        <v>84</v>
      </c>
      <c r="BK755" s="231">
        <f>ROUND(I755*H755,2)</f>
        <v>0</v>
      </c>
      <c r="BL755" s="18" t="s">
        <v>176</v>
      </c>
      <c r="BM755" s="230" t="s">
        <v>3714</v>
      </c>
    </row>
    <row r="756" s="2" customFormat="1">
      <c r="A756" s="39"/>
      <c r="B756" s="40"/>
      <c r="C756" s="41"/>
      <c r="D756" s="232" t="s">
        <v>178</v>
      </c>
      <c r="E756" s="41"/>
      <c r="F756" s="233" t="s">
        <v>3249</v>
      </c>
      <c r="G756" s="41"/>
      <c r="H756" s="41"/>
      <c r="I756" s="234"/>
      <c r="J756" s="41"/>
      <c r="K756" s="41"/>
      <c r="L756" s="45"/>
      <c r="M756" s="235"/>
      <c r="N756" s="236"/>
      <c r="O756" s="92"/>
      <c r="P756" s="92"/>
      <c r="Q756" s="92"/>
      <c r="R756" s="92"/>
      <c r="S756" s="92"/>
      <c r="T756" s="93"/>
      <c r="U756" s="39"/>
      <c r="V756" s="39"/>
      <c r="W756" s="39"/>
      <c r="X756" s="39"/>
      <c r="Y756" s="39"/>
      <c r="Z756" s="39"/>
      <c r="AA756" s="39"/>
      <c r="AB756" s="39"/>
      <c r="AC756" s="39"/>
      <c r="AD756" s="39"/>
      <c r="AE756" s="39"/>
      <c r="AT756" s="18" t="s">
        <v>178</v>
      </c>
      <c r="AU756" s="18" t="s">
        <v>86</v>
      </c>
    </row>
    <row r="757" s="2" customFormat="1" ht="16.5" customHeight="1">
      <c r="A757" s="39"/>
      <c r="B757" s="40"/>
      <c r="C757" s="219" t="s">
        <v>3715</v>
      </c>
      <c r="D757" s="219" t="s">
        <v>171</v>
      </c>
      <c r="E757" s="220" t="s">
        <v>3716</v>
      </c>
      <c r="F757" s="221" t="s">
        <v>3252</v>
      </c>
      <c r="G757" s="222" t="s">
        <v>213</v>
      </c>
      <c r="H757" s="223">
        <v>70</v>
      </c>
      <c r="I757" s="224"/>
      <c r="J757" s="225">
        <f>ROUND(I757*H757,2)</f>
        <v>0</v>
      </c>
      <c r="K757" s="221" t="s">
        <v>1</v>
      </c>
      <c r="L757" s="45"/>
      <c r="M757" s="226" t="s">
        <v>1</v>
      </c>
      <c r="N757" s="227" t="s">
        <v>41</v>
      </c>
      <c r="O757" s="92"/>
      <c r="P757" s="228">
        <f>O757*H757</f>
        <v>0</v>
      </c>
      <c r="Q757" s="228">
        <v>0</v>
      </c>
      <c r="R757" s="228">
        <f>Q757*H757</f>
        <v>0</v>
      </c>
      <c r="S757" s="228">
        <v>0</v>
      </c>
      <c r="T757" s="229">
        <f>S757*H757</f>
        <v>0</v>
      </c>
      <c r="U757" s="39"/>
      <c r="V757" s="39"/>
      <c r="W757" s="39"/>
      <c r="X757" s="39"/>
      <c r="Y757" s="39"/>
      <c r="Z757" s="39"/>
      <c r="AA757" s="39"/>
      <c r="AB757" s="39"/>
      <c r="AC757" s="39"/>
      <c r="AD757" s="39"/>
      <c r="AE757" s="39"/>
      <c r="AR757" s="230" t="s">
        <v>176</v>
      </c>
      <c r="AT757" s="230" t="s">
        <v>171</v>
      </c>
      <c r="AU757" s="230" t="s">
        <v>86</v>
      </c>
      <c r="AY757" s="18" t="s">
        <v>168</v>
      </c>
      <c r="BE757" s="231">
        <f>IF(N757="základní",J757,0)</f>
        <v>0</v>
      </c>
      <c r="BF757" s="231">
        <f>IF(N757="snížená",J757,0)</f>
        <v>0</v>
      </c>
      <c r="BG757" s="231">
        <f>IF(N757="zákl. přenesená",J757,0)</f>
        <v>0</v>
      </c>
      <c r="BH757" s="231">
        <f>IF(N757="sníž. přenesená",J757,0)</f>
        <v>0</v>
      </c>
      <c r="BI757" s="231">
        <f>IF(N757="nulová",J757,0)</f>
        <v>0</v>
      </c>
      <c r="BJ757" s="18" t="s">
        <v>84</v>
      </c>
      <c r="BK757" s="231">
        <f>ROUND(I757*H757,2)</f>
        <v>0</v>
      </c>
      <c r="BL757" s="18" t="s">
        <v>176</v>
      </c>
      <c r="BM757" s="230" t="s">
        <v>3717</v>
      </c>
    </row>
    <row r="758" s="2" customFormat="1">
      <c r="A758" s="39"/>
      <c r="B758" s="40"/>
      <c r="C758" s="41"/>
      <c r="D758" s="232" t="s">
        <v>178</v>
      </c>
      <c r="E758" s="41"/>
      <c r="F758" s="233" t="s">
        <v>3252</v>
      </c>
      <c r="G758" s="41"/>
      <c r="H758" s="41"/>
      <c r="I758" s="234"/>
      <c r="J758" s="41"/>
      <c r="K758" s="41"/>
      <c r="L758" s="45"/>
      <c r="M758" s="235"/>
      <c r="N758" s="236"/>
      <c r="O758" s="92"/>
      <c r="P758" s="92"/>
      <c r="Q758" s="92"/>
      <c r="R758" s="92"/>
      <c r="S758" s="92"/>
      <c r="T758" s="93"/>
      <c r="U758" s="39"/>
      <c r="V758" s="39"/>
      <c r="W758" s="39"/>
      <c r="X758" s="39"/>
      <c r="Y758" s="39"/>
      <c r="Z758" s="39"/>
      <c r="AA758" s="39"/>
      <c r="AB758" s="39"/>
      <c r="AC758" s="39"/>
      <c r="AD758" s="39"/>
      <c r="AE758" s="39"/>
      <c r="AT758" s="18" t="s">
        <v>178</v>
      </c>
      <c r="AU758" s="18" t="s">
        <v>86</v>
      </c>
    </row>
    <row r="759" s="12" customFormat="1" ht="22.8" customHeight="1">
      <c r="A759" s="12"/>
      <c r="B759" s="203"/>
      <c r="C759" s="204"/>
      <c r="D759" s="205" t="s">
        <v>75</v>
      </c>
      <c r="E759" s="217" t="s">
        <v>3718</v>
      </c>
      <c r="F759" s="217" t="s">
        <v>3719</v>
      </c>
      <c r="G759" s="204"/>
      <c r="H759" s="204"/>
      <c r="I759" s="207"/>
      <c r="J759" s="218">
        <f>BK759</f>
        <v>0</v>
      </c>
      <c r="K759" s="204"/>
      <c r="L759" s="209"/>
      <c r="M759" s="210"/>
      <c r="N759" s="211"/>
      <c r="O759" s="211"/>
      <c r="P759" s="212">
        <f>SUM(P760:P761)</f>
        <v>0</v>
      </c>
      <c r="Q759" s="211"/>
      <c r="R759" s="212">
        <f>SUM(R760:R761)</f>
        <v>0</v>
      </c>
      <c r="S759" s="211"/>
      <c r="T759" s="213">
        <f>SUM(T760:T761)</f>
        <v>0</v>
      </c>
      <c r="U759" s="12"/>
      <c r="V759" s="12"/>
      <c r="W759" s="12"/>
      <c r="X759" s="12"/>
      <c r="Y759" s="12"/>
      <c r="Z759" s="12"/>
      <c r="AA759" s="12"/>
      <c r="AB759" s="12"/>
      <c r="AC759" s="12"/>
      <c r="AD759" s="12"/>
      <c r="AE759" s="12"/>
      <c r="AR759" s="214" t="s">
        <v>84</v>
      </c>
      <c r="AT759" s="215" t="s">
        <v>75</v>
      </c>
      <c r="AU759" s="215" t="s">
        <v>84</v>
      </c>
      <c r="AY759" s="214" t="s">
        <v>168</v>
      </c>
      <c r="BK759" s="216">
        <f>SUM(BK760:BK761)</f>
        <v>0</v>
      </c>
    </row>
    <row r="760" s="2" customFormat="1" ht="24.15" customHeight="1">
      <c r="A760" s="39"/>
      <c r="B760" s="40"/>
      <c r="C760" s="219" t="s">
        <v>3351</v>
      </c>
      <c r="D760" s="219" t="s">
        <v>171</v>
      </c>
      <c r="E760" s="220" t="s">
        <v>3720</v>
      </c>
      <c r="F760" s="221" t="s">
        <v>3275</v>
      </c>
      <c r="G760" s="222" t="s">
        <v>2411</v>
      </c>
      <c r="H760" s="223">
        <v>1</v>
      </c>
      <c r="I760" s="224"/>
      <c r="J760" s="225">
        <f>ROUND(I760*H760,2)</f>
        <v>0</v>
      </c>
      <c r="K760" s="221" t="s">
        <v>1</v>
      </c>
      <c r="L760" s="45"/>
      <c r="M760" s="226" t="s">
        <v>1</v>
      </c>
      <c r="N760" s="227" t="s">
        <v>41</v>
      </c>
      <c r="O760" s="92"/>
      <c r="P760" s="228">
        <f>O760*H760</f>
        <v>0</v>
      </c>
      <c r="Q760" s="228">
        <v>0</v>
      </c>
      <c r="R760" s="228">
        <f>Q760*H760</f>
        <v>0</v>
      </c>
      <c r="S760" s="228">
        <v>0</v>
      </c>
      <c r="T760" s="229">
        <f>S760*H760</f>
        <v>0</v>
      </c>
      <c r="U760" s="39"/>
      <c r="V760" s="39"/>
      <c r="W760" s="39"/>
      <c r="X760" s="39"/>
      <c r="Y760" s="39"/>
      <c r="Z760" s="39"/>
      <c r="AA760" s="39"/>
      <c r="AB760" s="39"/>
      <c r="AC760" s="39"/>
      <c r="AD760" s="39"/>
      <c r="AE760" s="39"/>
      <c r="AR760" s="230" t="s">
        <v>176</v>
      </c>
      <c r="AT760" s="230" t="s">
        <v>171</v>
      </c>
      <c r="AU760" s="230" t="s">
        <v>86</v>
      </c>
      <c r="AY760" s="18" t="s">
        <v>168</v>
      </c>
      <c r="BE760" s="231">
        <f>IF(N760="základní",J760,0)</f>
        <v>0</v>
      </c>
      <c r="BF760" s="231">
        <f>IF(N760="snížená",J760,0)</f>
        <v>0</v>
      </c>
      <c r="BG760" s="231">
        <f>IF(N760="zákl. přenesená",J760,0)</f>
        <v>0</v>
      </c>
      <c r="BH760" s="231">
        <f>IF(N760="sníž. přenesená",J760,0)</f>
        <v>0</v>
      </c>
      <c r="BI760" s="231">
        <f>IF(N760="nulová",J760,0)</f>
        <v>0</v>
      </c>
      <c r="BJ760" s="18" t="s">
        <v>84</v>
      </c>
      <c r="BK760" s="231">
        <f>ROUND(I760*H760,2)</f>
        <v>0</v>
      </c>
      <c r="BL760" s="18" t="s">
        <v>176</v>
      </c>
      <c r="BM760" s="230" t="s">
        <v>3721</v>
      </c>
    </row>
    <row r="761" s="2" customFormat="1">
      <c r="A761" s="39"/>
      <c r="B761" s="40"/>
      <c r="C761" s="41"/>
      <c r="D761" s="232" t="s">
        <v>178</v>
      </c>
      <c r="E761" s="41"/>
      <c r="F761" s="233" t="s">
        <v>3275</v>
      </c>
      <c r="G761" s="41"/>
      <c r="H761" s="41"/>
      <c r="I761" s="234"/>
      <c r="J761" s="41"/>
      <c r="K761" s="41"/>
      <c r="L761" s="45"/>
      <c r="M761" s="235"/>
      <c r="N761" s="236"/>
      <c r="O761" s="92"/>
      <c r="P761" s="92"/>
      <c r="Q761" s="92"/>
      <c r="R761" s="92"/>
      <c r="S761" s="92"/>
      <c r="T761" s="93"/>
      <c r="U761" s="39"/>
      <c r="V761" s="39"/>
      <c r="W761" s="39"/>
      <c r="X761" s="39"/>
      <c r="Y761" s="39"/>
      <c r="Z761" s="39"/>
      <c r="AA761" s="39"/>
      <c r="AB761" s="39"/>
      <c r="AC761" s="39"/>
      <c r="AD761" s="39"/>
      <c r="AE761" s="39"/>
      <c r="AT761" s="18" t="s">
        <v>178</v>
      </c>
      <c r="AU761" s="18" t="s">
        <v>86</v>
      </c>
    </row>
    <row r="762" s="12" customFormat="1" ht="22.8" customHeight="1">
      <c r="A762" s="12"/>
      <c r="B762" s="203"/>
      <c r="C762" s="204"/>
      <c r="D762" s="205" t="s">
        <v>75</v>
      </c>
      <c r="E762" s="217" t="s">
        <v>3722</v>
      </c>
      <c r="F762" s="217" t="s">
        <v>3723</v>
      </c>
      <c r="G762" s="204"/>
      <c r="H762" s="204"/>
      <c r="I762" s="207"/>
      <c r="J762" s="218">
        <f>BK762</f>
        <v>0</v>
      </c>
      <c r="K762" s="204"/>
      <c r="L762" s="209"/>
      <c r="M762" s="210"/>
      <c r="N762" s="211"/>
      <c r="O762" s="211"/>
      <c r="P762" s="212">
        <f>SUM(P763:P768)</f>
        <v>0</v>
      </c>
      <c r="Q762" s="211"/>
      <c r="R762" s="212">
        <f>SUM(R763:R768)</f>
        <v>0</v>
      </c>
      <c r="S762" s="211"/>
      <c r="T762" s="213">
        <f>SUM(T763:T768)</f>
        <v>0</v>
      </c>
      <c r="U762" s="12"/>
      <c r="V762" s="12"/>
      <c r="W762" s="12"/>
      <c r="X762" s="12"/>
      <c r="Y762" s="12"/>
      <c r="Z762" s="12"/>
      <c r="AA762" s="12"/>
      <c r="AB762" s="12"/>
      <c r="AC762" s="12"/>
      <c r="AD762" s="12"/>
      <c r="AE762" s="12"/>
      <c r="AR762" s="214" t="s">
        <v>84</v>
      </c>
      <c r="AT762" s="215" t="s">
        <v>75</v>
      </c>
      <c r="AU762" s="215" t="s">
        <v>84</v>
      </c>
      <c r="AY762" s="214" t="s">
        <v>168</v>
      </c>
      <c r="BK762" s="216">
        <f>SUM(BK763:BK768)</f>
        <v>0</v>
      </c>
    </row>
    <row r="763" s="2" customFormat="1" ht="24.15" customHeight="1">
      <c r="A763" s="39"/>
      <c r="B763" s="40"/>
      <c r="C763" s="219" t="s">
        <v>3724</v>
      </c>
      <c r="D763" s="219" t="s">
        <v>171</v>
      </c>
      <c r="E763" s="220" t="s">
        <v>3725</v>
      </c>
      <c r="F763" s="221" t="s">
        <v>3283</v>
      </c>
      <c r="G763" s="222" t="s">
        <v>2411</v>
      </c>
      <c r="H763" s="223">
        <v>1</v>
      </c>
      <c r="I763" s="224"/>
      <c r="J763" s="225">
        <f>ROUND(I763*H763,2)</f>
        <v>0</v>
      </c>
      <c r="K763" s="221" t="s">
        <v>1</v>
      </c>
      <c r="L763" s="45"/>
      <c r="M763" s="226" t="s">
        <v>1</v>
      </c>
      <c r="N763" s="227" t="s">
        <v>41</v>
      </c>
      <c r="O763" s="92"/>
      <c r="P763" s="228">
        <f>O763*H763</f>
        <v>0</v>
      </c>
      <c r="Q763" s="228">
        <v>0</v>
      </c>
      <c r="R763" s="228">
        <f>Q763*H763</f>
        <v>0</v>
      </c>
      <c r="S763" s="228">
        <v>0</v>
      </c>
      <c r="T763" s="229">
        <f>S763*H763</f>
        <v>0</v>
      </c>
      <c r="U763" s="39"/>
      <c r="V763" s="39"/>
      <c r="W763" s="39"/>
      <c r="X763" s="39"/>
      <c r="Y763" s="39"/>
      <c r="Z763" s="39"/>
      <c r="AA763" s="39"/>
      <c r="AB763" s="39"/>
      <c r="AC763" s="39"/>
      <c r="AD763" s="39"/>
      <c r="AE763" s="39"/>
      <c r="AR763" s="230" t="s">
        <v>176</v>
      </c>
      <c r="AT763" s="230" t="s">
        <v>171</v>
      </c>
      <c r="AU763" s="230" t="s">
        <v>86</v>
      </c>
      <c r="AY763" s="18" t="s">
        <v>168</v>
      </c>
      <c r="BE763" s="231">
        <f>IF(N763="základní",J763,0)</f>
        <v>0</v>
      </c>
      <c r="BF763" s="231">
        <f>IF(N763="snížená",J763,0)</f>
        <v>0</v>
      </c>
      <c r="BG763" s="231">
        <f>IF(N763="zákl. přenesená",J763,0)</f>
        <v>0</v>
      </c>
      <c r="BH763" s="231">
        <f>IF(N763="sníž. přenesená",J763,0)</f>
        <v>0</v>
      </c>
      <c r="BI763" s="231">
        <f>IF(N763="nulová",J763,0)</f>
        <v>0</v>
      </c>
      <c r="BJ763" s="18" t="s">
        <v>84</v>
      </c>
      <c r="BK763" s="231">
        <f>ROUND(I763*H763,2)</f>
        <v>0</v>
      </c>
      <c r="BL763" s="18" t="s">
        <v>176</v>
      </c>
      <c r="BM763" s="230" t="s">
        <v>3726</v>
      </c>
    </row>
    <row r="764" s="2" customFormat="1">
      <c r="A764" s="39"/>
      <c r="B764" s="40"/>
      <c r="C764" s="41"/>
      <c r="D764" s="232" t="s">
        <v>178</v>
      </c>
      <c r="E764" s="41"/>
      <c r="F764" s="233" t="s">
        <v>3283</v>
      </c>
      <c r="G764" s="41"/>
      <c r="H764" s="41"/>
      <c r="I764" s="234"/>
      <c r="J764" s="41"/>
      <c r="K764" s="41"/>
      <c r="L764" s="45"/>
      <c r="M764" s="235"/>
      <c r="N764" s="236"/>
      <c r="O764" s="92"/>
      <c r="P764" s="92"/>
      <c r="Q764" s="92"/>
      <c r="R764" s="92"/>
      <c r="S764" s="92"/>
      <c r="T764" s="93"/>
      <c r="U764" s="39"/>
      <c r="V764" s="39"/>
      <c r="W764" s="39"/>
      <c r="X764" s="39"/>
      <c r="Y764" s="39"/>
      <c r="Z764" s="39"/>
      <c r="AA764" s="39"/>
      <c r="AB764" s="39"/>
      <c r="AC764" s="39"/>
      <c r="AD764" s="39"/>
      <c r="AE764" s="39"/>
      <c r="AT764" s="18" t="s">
        <v>178</v>
      </c>
      <c r="AU764" s="18" t="s">
        <v>86</v>
      </c>
    </row>
    <row r="765" s="2" customFormat="1" ht="24.15" customHeight="1">
      <c r="A765" s="39"/>
      <c r="B765" s="40"/>
      <c r="C765" s="219" t="s">
        <v>3354</v>
      </c>
      <c r="D765" s="219" t="s">
        <v>171</v>
      </c>
      <c r="E765" s="220" t="s">
        <v>3727</v>
      </c>
      <c r="F765" s="221" t="s">
        <v>3280</v>
      </c>
      <c r="G765" s="222" t="s">
        <v>2411</v>
      </c>
      <c r="H765" s="223">
        <v>4</v>
      </c>
      <c r="I765" s="224"/>
      <c r="J765" s="225">
        <f>ROUND(I765*H765,2)</f>
        <v>0</v>
      </c>
      <c r="K765" s="221" t="s">
        <v>1</v>
      </c>
      <c r="L765" s="45"/>
      <c r="M765" s="226" t="s">
        <v>1</v>
      </c>
      <c r="N765" s="227" t="s">
        <v>41</v>
      </c>
      <c r="O765" s="92"/>
      <c r="P765" s="228">
        <f>O765*H765</f>
        <v>0</v>
      </c>
      <c r="Q765" s="228">
        <v>0</v>
      </c>
      <c r="R765" s="228">
        <f>Q765*H765</f>
        <v>0</v>
      </c>
      <c r="S765" s="228">
        <v>0</v>
      </c>
      <c r="T765" s="229">
        <f>S765*H765</f>
        <v>0</v>
      </c>
      <c r="U765" s="39"/>
      <c r="V765" s="39"/>
      <c r="W765" s="39"/>
      <c r="X765" s="39"/>
      <c r="Y765" s="39"/>
      <c r="Z765" s="39"/>
      <c r="AA765" s="39"/>
      <c r="AB765" s="39"/>
      <c r="AC765" s="39"/>
      <c r="AD765" s="39"/>
      <c r="AE765" s="39"/>
      <c r="AR765" s="230" t="s">
        <v>176</v>
      </c>
      <c r="AT765" s="230" t="s">
        <v>171</v>
      </c>
      <c r="AU765" s="230" t="s">
        <v>86</v>
      </c>
      <c r="AY765" s="18" t="s">
        <v>168</v>
      </c>
      <c r="BE765" s="231">
        <f>IF(N765="základní",J765,0)</f>
        <v>0</v>
      </c>
      <c r="BF765" s="231">
        <f>IF(N765="snížená",J765,0)</f>
        <v>0</v>
      </c>
      <c r="BG765" s="231">
        <f>IF(N765="zákl. přenesená",J765,0)</f>
        <v>0</v>
      </c>
      <c r="BH765" s="231">
        <f>IF(N765="sníž. přenesená",J765,0)</f>
        <v>0</v>
      </c>
      <c r="BI765" s="231">
        <f>IF(N765="nulová",J765,0)</f>
        <v>0</v>
      </c>
      <c r="BJ765" s="18" t="s">
        <v>84</v>
      </c>
      <c r="BK765" s="231">
        <f>ROUND(I765*H765,2)</f>
        <v>0</v>
      </c>
      <c r="BL765" s="18" t="s">
        <v>176</v>
      </c>
      <c r="BM765" s="230" t="s">
        <v>3728</v>
      </c>
    </row>
    <row r="766" s="2" customFormat="1">
      <c r="A766" s="39"/>
      <c r="B766" s="40"/>
      <c r="C766" s="41"/>
      <c r="D766" s="232" t="s">
        <v>178</v>
      </c>
      <c r="E766" s="41"/>
      <c r="F766" s="233" t="s">
        <v>3280</v>
      </c>
      <c r="G766" s="41"/>
      <c r="H766" s="41"/>
      <c r="I766" s="234"/>
      <c r="J766" s="41"/>
      <c r="K766" s="41"/>
      <c r="L766" s="45"/>
      <c r="M766" s="235"/>
      <c r="N766" s="236"/>
      <c r="O766" s="92"/>
      <c r="P766" s="92"/>
      <c r="Q766" s="92"/>
      <c r="R766" s="92"/>
      <c r="S766" s="92"/>
      <c r="T766" s="93"/>
      <c r="U766" s="39"/>
      <c r="V766" s="39"/>
      <c r="W766" s="39"/>
      <c r="X766" s="39"/>
      <c r="Y766" s="39"/>
      <c r="Z766" s="39"/>
      <c r="AA766" s="39"/>
      <c r="AB766" s="39"/>
      <c r="AC766" s="39"/>
      <c r="AD766" s="39"/>
      <c r="AE766" s="39"/>
      <c r="AT766" s="18" t="s">
        <v>178</v>
      </c>
      <c r="AU766" s="18" t="s">
        <v>86</v>
      </c>
    </row>
    <row r="767" s="2" customFormat="1" ht="24.15" customHeight="1">
      <c r="A767" s="39"/>
      <c r="B767" s="40"/>
      <c r="C767" s="219" t="s">
        <v>3729</v>
      </c>
      <c r="D767" s="219" t="s">
        <v>171</v>
      </c>
      <c r="E767" s="220" t="s">
        <v>3730</v>
      </c>
      <c r="F767" s="221" t="s">
        <v>3286</v>
      </c>
      <c r="G767" s="222" t="s">
        <v>2411</v>
      </c>
      <c r="H767" s="223">
        <v>12</v>
      </c>
      <c r="I767" s="224"/>
      <c r="J767" s="225">
        <f>ROUND(I767*H767,2)</f>
        <v>0</v>
      </c>
      <c r="K767" s="221" t="s">
        <v>1</v>
      </c>
      <c r="L767" s="45"/>
      <c r="M767" s="226" t="s">
        <v>1</v>
      </c>
      <c r="N767" s="227" t="s">
        <v>41</v>
      </c>
      <c r="O767" s="92"/>
      <c r="P767" s="228">
        <f>O767*H767</f>
        <v>0</v>
      </c>
      <c r="Q767" s="228">
        <v>0</v>
      </c>
      <c r="R767" s="228">
        <f>Q767*H767</f>
        <v>0</v>
      </c>
      <c r="S767" s="228">
        <v>0</v>
      </c>
      <c r="T767" s="229">
        <f>S767*H767</f>
        <v>0</v>
      </c>
      <c r="U767" s="39"/>
      <c r="V767" s="39"/>
      <c r="W767" s="39"/>
      <c r="X767" s="39"/>
      <c r="Y767" s="39"/>
      <c r="Z767" s="39"/>
      <c r="AA767" s="39"/>
      <c r="AB767" s="39"/>
      <c r="AC767" s="39"/>
      <c r="AD767" s="39"/>
      <c r="AE767" s="39"/>
      <c r="AR767" s="230" t="s">
        <v>176</v>
      </c>
      <c r="AT767" s="230" t="s">
        <v>171</v>
      </c>
      <c r="AU767" s="230" t="s">
        <v>86</v>
      </c>
      <c r="AY767" s="18" t="s">
        <v>168</v>
      </c>
      <c r="BE767" s="231">
        <f>IF(N767="základní",J767,0)</f>
        <v>0</v>
      </c>
      <c r="BF767" s="231">
        <f>IF(N767="snížená",J767,0)</f>
        <v>0</v>
      </c>
      <c r="BG767" s="231">
        <f>IF(N767="zákl. přenesená",J767,0)</f>
        <v>0</v>
      </c>
      <c r="BH767" s="231">
        <f>IF(N767="sníž. přenesená",J767,0)</f>
        <v>0</v>
      </c>
      <c r="BI767" s="231">
        <f>IF(N767="nulová",J767,0)</f>
        <v>0</v>
      </c>
      <c r="BJ767" s="18" t="s">
        <v>84</v>
      </c>
      <c r="BK767" s="231">
        <f>ROUND(I767*H767,2)</f>
        <v>0</v>
      </c>
      <c r="BL767" s="18" t="s">
        <v>176</v>
      </c>
      <c r="BM767" s="230" t="s">
        <v>3731</v>
      </c>
    </row>
    <row r="768" s="2" customFormat="1">
      <c r="A768" s="39"/>
      <c r="B768" s="40"/>
      <c r="C768" s="41"/>
      <c r="D768" s="232" t="s">
        <v>178</v>
      </c>
      <c r="E768" s="41"/>
      <c r="F768" s="233" t="s">
        <v>3286</v>
      </c>
      <c r="G768" s="41"/>
      <c r="H768" s="41"/>
      <c r="I768" s="234"/>
      <c r="J768" s="41"/>
      <c r="K768" s="41"/>
      <c r="L768" s="45"/>
      <c r="M768" s="235"/>
      <c r="N768" s="236"/>
      <c r="O768" s="92"/>
      <c r="P768" s="92"/>
      <c r="Q768" s="92"/>
      <c r="R768" s="92"/>
      <c r="S768" s="92"/>
      <c r="T768" s="93"/>
      <c r="U768" s="39"/>
      <c r="V768" s="39"/>
      <c r="W768" s="39"/>
      <c r="X768" s="39"/>
      <c r="Y768" s="39"/>
      <c r="Z768" s="39"/>
      <c r="AA768" s="39"/>
      <c r="AB768" s="39"/>
      <c r="AC768" s="39"/>
      <c r="AD768" s="39"/>
      <c r="AE768" s="39"/>
      <c r="AT768" s="18" t="s">
        <v>178</v>
      </c>
      <c r="AU768" s="18" t="s">
        <v>86</v>
      </c>
    </row>
    <row r="769" s="12" customFormat="1" ht="22.8" customHeight="1">
      <c r="A769" s="12"/>
      <c r="B769" s="203"/>
      <c r="C769" s="204"/>
      <c r="D769" s="205" t="s">
        <v>75</v>
      </c>
      <c r="E769" s="217" t="s">
        <v>3732</v>
      </c>
      <c r="F769" s="217" t="s">
        <v>3723</v>
      </c>
      <c r="G769" s="204"/>
      <c r="H769" s="204"/>
      <c r="I769" s="207"/>
      <c r="J769" s="218">
        <f>BK769</f>
        <v>0</v>
      </c>
      <c r="K769" s="204"/>
      <c r="L769" s="209"/>
      <c r="M769" s="210"/>
      <c r="N769" s="211"/>
      <c r="O769" s="211"/>
      <c r="P769" s="212">
        <f>SUM(P770:P788)</f>
        <v>0</v>
      </c>
      <c r="Q769" s="211"/>
      <c r="R769" s="212">
        <f>SUM(R770:R788)</f>
        <v>0</v>
      </c>
      <c r="S769" s="211"/>
      <c r="T769" s="213">
        <f>SUM(T770:T788)</f>
        <v>0</v>
      </c>
      <c r="U769" s="12"/>
      <c r="V769" s="12"/>
      <c r="W769" s="12"/>
      <c r="X769" s="12"/>
      <c r="Y769" s="12"/>
      <c r="Z769" s="12"/>
      <c r="AA769" s="12"/>
      <c r="AB769" s="12"/>
      <c r="AC769" s="12"/>
      <c r="AD769" s="12"/>
      <c r="AE769" s="12"/>
      <c r="AR769" s="214" t="s">
        <v>84</v>
      </c>
      <c r="AT769" s="215" t="s">
        <v>75</v>
      </c>
      <c r="AU769" s="215" t="s">
        <v>84</v>
      </c>
      <c r="AY769" s="214" t="s">
        <v>168</v>
      </c>
      <c r="BK769" s="216">
        <f>SUM(BK770:BK788)</f>
        <v>0</v>
      </c>
    </row>
    <row r="770" s="2" customFormat="1" ht="24.15" customHeight="1">
      <c r="A770" s="39"/>
      <c r="B770" s="40"/>
      <c r="C770" s="219" t="s">
        <v>3357</v>
      </c>
      <c r="D770" s="219" t="s">
        <v>171</v>
      </c>
      <c r="E770" s="220" t="s">
        <v>3733</v>
      </c>
      <c r="F770" s="221" t="s">
        <v>3300</v>
      </c>
      <c r="G770" s="222" t="s">
        <v>2411</v>
      </c>
      <c r="H770" s="223">
        <v>6</v>
      </c>
      <c r="I770" s="224"/>
      <c r="J770" s="225">
        <f>ROUND(I770*H770,2)</f>
        <v>0</v>
      </c>
      <c r="K770" s="221" t="s">
        <v>1</v>
      </c>
      <c r="L770" s="45"/>
      <c r="M770" s="226" t="s">
        <v>1</v>
      </c>
      <c r="N770" s="227" t="s">
        <v>41</v>
      </c>
      <c r="O770" s="92"/>
      <c r="P770" s="228">
        <f>O770*H770</f>
        <v>0</v>
      </c>
      <c r="Q770" s="228">
        <v>0</v>
      </c>
      <c r="R770" s="228">
        <f>Q770*H770</f>
        <v>0</v>
      </c>
      <c r="S770" s="228">
        <v>0</v>
      </c>
      <c r="T770" s="229">
        <f>S770*H770</f>
        <v>0</v>
      </c>
      <c r="U770" s="39"/>
      <c r="V770" s="39"/>
      <c r="W770" s="39"/>
      <c r="X770" s="39"/>
      <c r="Y770" s="39"/>
      <c r="Z770" s="39"/>
      <c r="AA770" s="39"/>
      <c r="AB770" s="39"/>
      <c r="AC770" s="39"/>
      <c r="AD770" s="39"/>
      <c r="AE770" s="39"/>
      <c r="AR770" s="230" t="s">
        <v>176</v>
      </c>
      <c r="AT770" s="230" t="s">
        <v>171</v>
      </c>
      <c r="AU770" s="230" t="s">
        <v>86</v>
      </c>
      <c r="AY770" s="18" t="s">
        <v>168</v>
      </c>
      <c r="BE770" s="231">
        <f>IF(N770="základní",J770,0)</f>
        <v>0</v>
      </c>
      <c r="BF770" s="231">
        <f>IF(N770="snížená",J770,0)</f>
        <v>0</v>
      </c>
      <c r="BG770" s="231">
        <f>IF(N770="zákl. přenesená",J770,0)</f>
        <v>0</v>
      </c>
      <c r="BH770" s="231">
        <f>IF(N770="sníž. přenesená",J770,0)</f>
        <v>0</v>
      </c>
      <c r="BI770" s="231">
        <f>IF(N770="nulová",J770,0)</f>
        <v>0</v>
      </c>
      <c r="BJ770" s="18" t="s">
        <v>84</v>
      </c>
      <c r="BK770" s="231">
        <f>ROUND(I770*H770,2)</f>
        <v>0</v>
      </c>
      <c r="BL770" s="18" t="s">
        <v>176</v>
      </c>
      <c r="BM770" s="230" t="s">
        <v>3734</v>
      </c>
    </row>
    <row r="771" s="2" customFormat="1">
      <c r="A771" s="39"/>
      <c r="B771" s="40"/>
      <c r="C771" s="41"/>
      <c r="D771" s="232" t="s">
        <v>178</v>
      </c>
      <c r="E771" s="41"/>
      <c r="F771" s="233" t="s">
        <v>3300</v>
      </c>
      <c r="G771" s="41"/>
      <c r="H771" s="41"/>
      <c r="I771" s="234"/>
      <c r="J771" s="41"/>
      <c r="K771" s="41"/>
      <c r="L771" s="45"/>
      <c r="M771" s="235"/>
      <c r="N771" s="236"/>
      <c r="O771" s="92"/>
      <c r="P771" s="92"/>
      <c r="Q771" s="92"/>
      <c r="R771" s="92"/>
      <c r="S771" s="92"/>
      <c r="T771" s="93"/>
      <c r="U771" s="39"/>
      <c r="V771" s="39"/>
      <c r="W771" s="39"/>
      <c r="X771" s="39"/>
      <c r="Y771" s="39"/>
      <c r="Z771" s="39"/>
      <c r="AA771" s="39"/>
      <c r="AB771" s="39"/>
      <c r="AC771" s="39"/>
      <c r="AD771" s="39"/>
      <c r="AE771" s="39"/>
      <c r="AT771" s="18" t="s">
        <v>178</v>
      </c>
      <c r="AU771" s="18" t="s">
        <v>86</v>
      </c>
    </row>
    <row r="772" s="2" customFormat="1" ht="44.25" customHeight="1">
      <c r="A772" s="39"/>
      <c r="B772" s="40"/>
      <c r="C772" s="219" t="s">
        <v>3735</v>
      </c>
      <c r="D772" s="219" t="s">
        <v>171</v>
      </c>
      <c r="E772" s="220" t="s">
        <v>3736</v>
      </c>
      <c r="F772" s="221" t="s">
        <v>3303</v>
      </c>
      <c r="G772" s="222" t="s">
        <v>2411</v>
      </c>
      <c r="H772" s="223">
        <v>6</v>
      </c>
      <c r="I772" s="224"/>
      <c r="J772" s="225">
        <f>ROUND(I772*H772,2)</f>
        <v>0</v>
      </c>
      <c r="K772" s="221" t="s">
        <v>1</v>
      </c>
      <c r="L772" s="45"/>
      <c r="M772" s="226" t="s">
        <v>1</v>
      </c>
      <c r="N772" s="227" t="s">
        <v>41</v>
      </c>
      <c r="O772" s="92"/>
      <c r="P772" s="228">
        <f>O772*H772</f>
        <v>0</v>
      </c>
      <c r="Q772" s="228">
        <v>0</v>
      </c>
      <c r="R772" s="228">
        <f>Q772*H772</f>
        <v>0</v>
      </c>
      <c r="S772" s="228">
        <v>0</v>
      </c>
      <c r="T772" s="229">
        <f>S772*H772</f>
        <v>0</v>
      </c>
      <c r="U772" s="39"/>
      <c r="V772" s="39"/>
      <c r="W772" s="39"/>
      <c r="X772" s="39"/>
      <c r="Y772" s="39"/>
      <c r="Z772" s="39"/>
      <c r="AA772" s="39"/>
      <c r="AB772" s="39"/>
      <c r="AC772" s="39"/>
      <c r="AD772" s="39"/>
      <c r="AE772" s="39"/>
      <c r="AR772" s="230" t="s">
        <v>176</v>
      </c>
      <c r="AT772" s="230" t="s">
        <v>171</v>
      </c>
      <c r="AU772" s="230" t="s">
        <v>86</v>
      </c>
      <c r="AY772" s="18" t="s">
        <v>168</v>
      </c>
      <c r="BE772" s="231">
        <f>IF(N772="základní",J772,0)</f>
        <v>0</v>
      </c>
      <c r="BF772" s="231">
        <f>IF(N772="snížená",J772,0)</f>
        <v>0</v>
      </c>
      <c r="BG772" s="231">
        <f>IF(N772="zákl. přenesená",J772,0)</f>
        <v>0</v>
      </c>
      <c r="BH772" s="231">
        <f>IF(N772="sníž. přenesená",J772,0)</f>
        <v>0</v>
      </c>
      <c r="BI772" s="231">
        <f>IF(N772="nulová",J772,0)</f>
        <v>0</v>
      </c>
      <c r="BJ772" s="18" t="s">
        <v>84</v>
      </c>
      <c r="BK772" s="231">
        <f>ROUND(I772*H772,2)</f>
        <v>0</v>
      </c>
      <c r="BL772" s="18" t="s">
        <v>176</v>
      </c>
      <c r="BM772" s="230" t="s">
        <v>3737</v>
      </c>
    </row>
    <row r="773" s="2" customFormat="1">
      <c r="A773" s="39"/>
      <c r="B773" s="40"/>
      <c r="C773" s="41"/>
      <c r="D773" s="232" t="s">
        <v>178</v>
      </c>
      <c r="E773" s="41"/>
      <c r="F773" s="233" t="s">
        <v>3303</v>
      </c>
      <c r="G773" s="41"/>
      <c r="H773" s="41"/>
      <c r="I773" s="234"/>
      <c r="J773" s="41"/>
      <c r="K773" s="41"/>
      <c r="L773" s="45"/>
      <c r="M773" s="235"/>
      <c r="N773" s="236"/>
      <c r="O773" s="92"/>
      <c r="P773" s="92"/>
      <c r="Q773" s="92"/>
      <c r="R773" s="92"/>
      <c r="S773" s="92"/>
      <c r="T773" s="93"/>
      <c r="U773" s="39"/>
      <c r="V773" s="39"/>
      <c r="W773" s="39"/>
      <c r="X773" s="39"/>
      <c r="Y773" s="39"/>
      <c r="Z773" s="39"/>
      <c r="AA773" s="39"/>
      <c r="AB773" s="39"/>
      <c r="AC773" s="39"/>
      <c r="AD773" s="39"/>
      <c r="AE773" s="39"/>
      <c r="AT773" s="18" t="s">
        <v>178</v>
      </c>
      <c r="AU773" s="18" t="s">
        <v>86</v>
      </c>
    </row>
    <row r="774" s="2" customFormat="1" ht="21.75" customHeight="1">
      <c r="A774" s="39"/>
      <c r="B774" s="40"/>
      <c r="C774" s="219" t="s">
        <v>3366</v>
      </c>
      <c r="D774" s="219" t="s">
        <v>171</v>
      </c>
      <c r="E774" s="220" t="s">
        <v>3738</v>
      </c>
      <c r="F774" s="221" t="s">
        <v>3306</v>
      </c>
      <c r="G774" s="222" t="s">
        <v>2411</v>
      </c>
      <c r="H774" s="223">
        <v>2</v>
      </c>
      <c r="I774" s="224"/>
      <c r="J774" s="225">
        <f>ROUND(I774*H774,2)</f>
        <v>0</v>
      </c>
      <c r="K774" s="221" t="s">
        <v>1</v>
      </c>
      <c r="L774" s="45"/>
      <c r="M774" s="226" t="s">
        <v>1</v>
      </c>
      <c r="N774" s="227" t="s">
        <v>41</v>
      </c>
      <c r="O774" s="92"/>
      <c r="P774" s="228">
        <f>O774*H774</f>
        <v>0</v>
      </c>
      <c r="Q774" s="228">
        <v>0</v>
      </c>
      <c r="R774" s="228">
        <f>Q774*H774</f>
        <v>0</v>
      </c>
      <c r="S774" s="228">
        <v>0</v>
      </c>
      <c r="T774" s="229">
        <f>S774*H774</f>
        <v>0</v>
      </c>
      <c r="U774" s="39"/>
      <c r="V774" s="39"/>
      <c r="W774" s="39"/>
      <c r="X774" s="39"/>
      <c r="Y774" s="39"/>
      <c r="Z774" s="39"/>
      <c r="AA774" s="39"/>
      <c r="AB774" s="39"/>
      <c r="AC774" s="39"/>
      <c r="AD774" s="39"/>
      <c r="AE774" s="39"/>
      <c r="AR774" s="230" t="s">
        <v>176</v>
      </c>
      <c r="AT774" s="230" t="s">
        <v>171</v>
      </c>
      <c r="AU774" s="230" t="s">
        <v>86</v>
      </c>
      <c r="AY774" s="18" t="s">
        <v>168</v>
      </c>
      <c r="BE774" s="231">
        <f>IF(N774="základní",J774,0)</f>
        <v>0</v>
      </c>
      <c r="BF774" s="231">
        <f>IF(N774="snížená",J774,0)</f>
        <v>0</v>
      </c>
      <c r="BG774" s="231">
        <f>IF(N774="zákl. přenesená",J774,0)</f>
        <v>0</v>
      </c>
      <c r="BH774" s="231">
        <f>IF(N774="sníž. přenesená",J774,0)</f>
        <v>0</v>
      </c>
      <c r="BI774" s="231">
        <f>IF(N774="nulová",J774,0)</f>
        <v>0</v>
      </c>
      <c r="BJ774" s="18" t="s">
        <v>84</v>
      </c>
      <c r="BK774" s="231">
        <f>ROUND(I774*H774,2)</f>
        <v>0</v>
      </c>
      <c r="BL774" s="18" t="s">
        <v>176</v>
      </c>
      <c r="BM774" s="230" t="s">
        <v>3739</v>
      </c>
    </row>
    <row r="775" s="2" customFormat="1">
      <c r="A775" s="39"/>
      <c r="B775" s="40"/>
      <c r="C775" s="41"/>
      <c r="D775" s="232" t="s">
        <v>178</v>
      </c>
      <c r="E775" s="41"/>
      <c r="F775" s="233" t="s">
        <v>3306</v>
      </c>
      <c r="G775" s="41"/>
      <c r="H775" s="41"/>
      <c r="I775" s="234"/>
      <c r="J775" s="41"/>
      <c r="K775" s="41"/>
      <c r="L775" s="45"/>
      <c r="M775" s="235"/>
      <c r="N775" s="236"/>
      <c r="O775" s="92"/>
      <c r="P775" s="92"/>
      <c r="Q775" s="92"/>
      <c r="R775" s="92"/>
      <c r="S775" s="92"/>
      <c r="T775" s="93"/>
      <c r="U775" s="39"/>
      <c r="V775" s="39"/>
      <c r="W775" s="39"/>
      <c r="X775" s="39"/>
      <c r="Y775" s="39"/>
      <c r="Z775" s="39"/>
      <c r="AA775" s="39"/>
      <c r="AB775" s="39"/>
      <c r="AC775" s="39"/>
      <c r="AD775" s="39"/>
      <c r="AE775" s="39"/>
      <c r="AT775" s="18" t="s">
        <v>178</v>
      </c>
      <c r="AU775" s="18" t="s">
        <v>86</v>
      </c>
    </row>
    <row r="776" s="2" customFormat="1" ht="24.15" customHeight="1">
      <c r="A776" s="39"/>
      <c r="B776" s="40"/>
      <c r="C776" s="219" t="s">
        <v>3740</v>
      </c>
      <c r="D776" s="219" t="s">
        <v>171</v>
      </c>
      <c r="E776" s="220" t="s">
        <v>3741</v>
      </c>
      <c r="F776" s="221" t="s">
        <v>3291</v>
      </c>
      <c r="G776" s="222" t="s">
        <v>2411</v>
      </c>
      <c r="H776" s="223">
        <v>3</v>
      </c>
      <c r="I776" s="224"/>
      <c r="J776" s="225">
        <f>ROUND(I776*H776,2)</f>
        <v>0</v>
      </c>
      <c r="K776" s="221" t="s">
        <v>1</v>
      </c>
      <c r="L776" s="45"/>
      <c r="M776" s="226" t="s">
        <v>1</v>
      </c>
      <c r="N776" s="227" t="s">
        <v>41</v>
      </c>
      <c r="O776" s="92"/>
      <c r="P776" s="228">
        <f>O776*H776</f>
        <v>0</v>
      </c>
      <c r="Q776" s="228">
        <v>0</v>
      </c>
      <c r="R776" s="228">
        <f>Q776*H776</f>
        <v>0</v>
      </c>
      <c r="S776" s="228">
        <v>0</v>
      </c>
      <c r="T776" s="229">
        <f>S776*H776</f>
        <v>0</v>
      </c>
      <c r="U776" s="39"/>
      <c r="V776" s="39"/>
      <c r="W776" s="39"/>
      <c r="X776" s="39"/>
      <c r="Y776" s="39"/>
      <c r="Z776" s="39"/>
      <c r="AA776" s="39"/>
      <c r="AB776" s="39"/>
      <c r="AC776" s="39"/>
      <c r="AD776" s="39"/>
      <c r="AE776" s="39"/>
      <c r="AR776" s="230" t="s">
        <v>176</v>
      </c>
      <c r="AT776" s="230" t="s">
        <v>171</v>
      </c>
      <c r="AU776" s="230" t="s">
        <v>86</v>
      </c>
      <c r="AY776" s="18" t="s">
        <v>168</v>
      </c>
      <c r="BE776" s="231">
        <f>IF(N776="základní",J776,0)</f>
        <v>0</v>
      </c>
      <c r="BF776" s="231">
        <f>IF(N776="snížená",J776,0)</f>
        <v>0</v>
      </c>
      <c r="BG776" s="231">
        <f>IF(N776="zákl. přenesená",J776,0)</f>
        <v>0</v>
      </c>
      <c r="BH776" s="231">
        <f>IF(N776="sníž. přenesená",J776,0)</f>
        <v>0</v>
      </c>
      <c r="BI776" s="231">
        <f>IF(N776="nulová",J776,0)</f>
        <v>0</v>
      </c>
      <c r="BJ776" s="18" t="s">
        <v>84</v>
      </c>
      <c r="BK776" s="231">
        <f>ROUND(I776*H776,2)</f>
        <v>0</v>
      </c>
      <c r="BL776" s="18" t="s">
        <v>176</v>
      </c>
      <c r="BM776" s="230" t="s">
        <v>3742</v>
      </c>
    </row>
    <row r="777" s="2" customFormat="1">
      <c r="A777" s="39"/>
      <c r="B777" s="40"/>
      <c r="C777" s="41"/>
      <c r="D777" s="232" t="s">
        <v>178</v>
      </c>
      <c r="E777" s="41"/>
      <c r="F777" s="233" t="s">
        <v>3291</v>
      </c>
      <c r="G777" s="41"/>
      <c r="H777" s="41"/>
      <c r="I777" s="234"/>
      <c r="J777" s="41"/>
      <c r="K777" s="41"/>
      <c r="L777" s="45"/>
      <c r="M777" s="235"/>
      <c r="N777" s="236"/>
      <c r="O777" s="92"/>
      <c r="P777" s="92"/>
      <c r="Q777" s="92"/>
      <c r="R777" s="92"/>
      <c r="S777" s="92"/>
      <c r="T777" s="93"/>
      <c r="U777" s="39"/>
      <c r="V777" s="39"/>
      <c r="W777" s="39"/>
      <c r="X777" s="39"/>
      <c r="Y777" s="39"/>
      <c r="Z777" s="39"/>
      <c r="AA777" s="39"/>
      <c r="AB777" s="39"/>
      <c r="AC777" s="39"/>
      <c r="AD777" s="39"/>
      <c r="AE777" s="39"/>
      <c r="AT777" s="18" t="s">
        <v>178</v>
      </c>
      <c r="AU777" s="18" t="s">
        <v>86</v>
      </c>
    </row>
    <row r="778" s="2" customFormat="1" ht="37.8" customHeight="1">
      <c r="A778" s="39"/>
      <c r="B778" s="40"/>
      <c r="C778" s="219" t="s">
        <v>3373</v>
      </c>
      <c r="D778" s="219" t="s">
        <v>171</v>
      </c>
      <c r="E778" s="220" t="s">
        <v>3743</v>
      </c>
      <c r="F778" s="221" t="s">
        <v>3309</v>
      </c>
      <c r="G778" s="222" t="s">
        <v>2411</v>
      </c>
      <c r="H778" s="223">
        <v>2</v>
      </c>
      <c r="I778" s="224"/>
      <c r="J778" s="225">
        <f>ROUND(I778*H778,2)</f>
        <v>0</v>
      </c>
      <c r="K778" s="221" t="s">
        <v>1</v>
      </c>
      <c r="L778" s="45"/>
      <c r="M778" s="226" t="s">
        <v>1</v>
      </c>
      <c r="N778" s="227" t="s">
        <v>41</v>
      </c>
      <c r="O778" s="92"/>
      <c r="P778" s="228">
        <f>O778*H778</f>
        <v>0</v>
      </c>
      <c r="Q778" s="228">
        <v>0</v>
      </c>
      <c r="R778" s="228">
        <f>Q778*H778</f>
        <v>0</v>
      </c>
      <c r="S778" s="228">
        <v>0</v>
      </c>
      <c r="T778" s="229">
        <f>S778*H778</f>
        <v>0</v>
      </c>
      <c r="U778" s="39"/>
      <c r="V778" s="39"/>
      <c r="W778" s="39"/>
      <c r="X778" s="39"/>
      <c r="Y778" s="39"/>
      <c r="Z778" s="39"/>
      <c r="AA778" s="39"/>
      <c r="AB778" s="39"/>
      <c r="AC778" s="39"/>
      <c r="AD778" s="39"/>
      <c r="AE778" s="39"/>
      <c r="AR778" s="230" t="s">
        <v>176</v>
      </c>
      <c r="AT778" s="230" t="s">
        <v>171</v>
      </c>
      <c r="AU778" s="230" t="s">
        <v>86</v>
      </c>
      <c r="AY778" s="18" t="s">
        <v>168</v>
      </c>
      <c r="BE778" s="231">
        <f>IF(N778="základní",J778,0)</f>
        <v>0</v>
      </c>
      <c r="BF778" s="231">
        <f>IF(N778="snížená",J778,0)</f>
        <v>0</v>
      </c>
      <c r="BG778" s="231">
        <f>IF(N778="zákl. přenesená",J778,0)</f>
        <v>0</v>
      </c>
      <c r="BH778" s="231">
        <f>IF(N778="sníž. přenesená",J778,0)</f>
        <v>0</v>
      </c>
      <c r="BI778" s="231">
        <f>IF(N778="nulová",J778,0)</f>
        <v>0</v>
      </c>
      <c r="BJ778" s="18" t="s">
        <v>84</v>
      </c>
      <c r="BK778" s="231">
        <f>ROUND(I778*H778,2)</f>
        <v>0</v>
      </c>
      <c r="BL778" s="18" t="s">
        <v>176</v>
      </c>
      <c r="BM778" s="230" t="s">
        <v>3744</v>
      </c>
    </row>
    <row r="779" s="2" customFormat="1">
      <c r="A779" s="39"/>
      <c r="B779" s="40"/>
      <c r="C779" s="41"/>
      <c r="D779" s="232" t="s">
        <v>178</v>
      </c>
      <c r="E779" s="41"/>
      <c r="F779" s="233" t="s">
        <v>3309</v>
      </c>
      <c r="G779" s="41"/>
      <c r="H779" s="41"/>
      <c r="I779" s="234"/>
      <c r="J779" s="41"/>
      <c r="K779" s="41"/>
      <c r="L779" s="45"/>
      <c r="M779" s="235"/>
      <c r="N779" s="236"/>
      <c r="O779" s="92"/>
      <c r="P779" s="92"/>
      <c r="Q779" s="92"/>
      <c r="R779" s="92"/>
      <c r="S779" s="92"/>
      <c r="T779" s="93"/>
      <c r="U779" s="39"/>
      <c r="V779" s="39"/>
      <c r="W779" s="39"/>
      <c r="X779" s="39"/>
      <c r="Y779" s="39"/>
      <c r="Z779" s="39"/>
      <c r="AA779" s="39"/>
      <c r="AB779" s="39"/>
      <c r="AC779" s="39"/>
      <c r="AD779" s="39"/>
      <c r="AE779" s="39"/>
      <c r="AT779" s="18" t="s">
        <v>178</v>
      </c>
      <c r="AU779" s="18" t="s">
        <v>86</v>
      </c>
    </row>
    <row r="780" s="2" customFormat="1" ht="16.5" customHeight="1">
      <c r="A780" s="39"/>
      <c r="B780" s="40"/>
      <c r="C780" s="219" t="s">
        <v>3745</v>
      </c>
      <c r="D780" s="219" t="s">
        <v>171</v>
      </c>
      <c r="E780" s="220" t="s">
        <v>3746</v>
      </c>
      <c r="F780" s="221" t="s">
        <v>3294</v>
      </c>
      <c r="G780" s="222" t="s">
        <v>2411</v>
      </c>
      <c r="H780" s="223">
        <v>50</v>
      </c>
      <c r="I780" s="224"/>
      <c r="J780" s="225">
        <f>ROUND(I780*H780,2)</f>
        <v>0</v>
      </c>
      <c r="K780" s="221" t="s">
        <v>1</v>
      </c>
      <c r="L780" s="45"/>
      <c r="M780" s="226" t="s">
        <v>1</v>
      </c>
      <c r="N780" s="227" t="s">
        <v>41</v>
      </c>
      <c r="O780" s="92"/>
      <c r="P780" s="228">
        <f>O780*H780</f>
        <v>0</v>
      </c>
      <c r="Q780" s="228">
        <v>0</v>
      </c>
      <c r="R780" s="228">
        <f>Q780*H780</f>
        <v>0</v>
      </c>
      <c r="S780" s="228">
        <v>0</v>
      </c>
      <c r="T780" s="229">
        <f>S780*H780</f>
        <v>0</v>
      </c>
      <c r="U780" s="39"/>
      <c r="V780" s="39"/>
      <c r="W780" s="39"/>
      <c r="X780" s="39"/>
      <c r="Y780" s="39"/>
      <c r="Z780" s="39"/>
      <c r="AA780" s="39"/>
      <c r="AB780" s="39"/>
      <c r="AC780" s="39"/>
      <c r="AD780" s="39"/>
      <c r="AE780" s="39"/>
      <c r="AR780" s="230" t="s">
        <v>176</v>
      </c>
      <c r="AT780" s="230" t="s">
        <v>171</v>
      </c>
      <c r="AU780" s="230" t="s">
        <v>86</v>
      </c>
      <c r="AY780" s="18" t="s">
        <v>168</v>
      </c>
      <c r="BE780" s="231">
        <f>IF(N780="základní",J780,0)</f>
        <v>0</v>
      </c>
      <c r="BF780" s="231">
        <f>IF(N780="snížená",J780,0)</f>
        <v>0</v>
      </c>
      <c r="BG780" s="231">
        <f>IF(N780="zákl. přenesená",J780,0)</f>
        <v>0</v>
      </c>
      <c r="BH780" s="231">
        <f>IF(N780="sníž. přenesená",J780,0)</f>
        <v>0</v>
      </c>
      <c r="BI780" s="231">
        <f>IF(N780="nulová",J780,0)</f>
        <v>0</v>
      </c>
      <c r="BJ780" s="18" t="s">
        <v>84</v>
      </c>
      <c r="BK780" s="231">
        <f>ROUND(I780*H780,2)</f>
        <v>0</v>
      </c>
      <c r="BL780" s="18" t="s">
        <v>176</v>
      </c>
      <c r="BM780" s="230" t="s">
        <v>3747</v>
      </c>
    </row>
    <row r="781" s="2" customFormat="1">
      <c r="A781" s="39"/>
      <c r="B781" s="40"/>
      <c r="C781" s="41"/>
      <c r="D781" s="232" t="s">
        <v>178</v>
      </c>
      <c r="E781" s="41"/>
      <c r="F781" s="233" t="s">
        <v>3294</v>
      </c>
      <c r="G781" s="41"/>
      <c r="H781" s="41"/>
      <c r="I781" s="234"/>
      <c r="J781" s="41"/>
      <c r="K781" s="41"/>
      <c r="L781" s="45"/>
      <c r="M781" s="235"/>
      <c r="N781" s="236"/>
      <c r="O781" s="92"/>
      <c r="P781" s="92"/>
      <c r="Q781" s="92"/>
      <c r="R781" s="92"/>
      <c r="S781" s="92"/>
      <c r="T781" s="93"/>
      <c r="U781" s="39"/>
      <c r="V781" s="39"/>
      <c r="W781" s="39"/>
      <c r="X781" s="39"/>
      <c r="Y781" s="39"/>
      <c r="Z781" s="39"/>
      <c r="AA781" s="39"/>
      <c r="AB781" s="39"/>
      <c r="AC781" s="39"/>
      <c r="AD781" s="39"/>
      <c r="AE781" s="39"/>
      <c r="AT781" s="18" t="s">
        <v>178</v>
      </c>
      <c r="AU781" s="18" t="s">
        <v>86</v>
      </c>
    </row>
    <row r="782" s="2" customFormat="1" ht="16.5" customHeight="1">
      <c r="A782" s="39"/>
      <c r="B782" s="40"/>
      <c r="C782" s="219" t="s">
        <v>3378</v>
      </c>
      <c r="D782" s="219" t="s">
        <v>171</v>
      </c>
      <c r="E782" s="220" t="s">
        <v>3748</v>
      </c>
      <c r="F782" s="221" t="s">
        <v>3297</v>
      </c>
      <c r="G782" s="222" t="s">
        <v>2411</v>
      </c>
      <c r="H782" s="223">
        <v>200</v>
      </c>
      <c r="I782" s="224"/>
      <c r="J782" s="225">
        <f>ROUND(I782*H782,2)</f>
        <v>0</v>
      </c>
      <c r="K782" s="221" t="s">
        <v>1</v>
      </c>
      <c r="L782" s="45"/>
      <c r="M782" s="226" t="s">
        <v>1</v>
      </c>
      <c r="N782" s="227" t="s">
        <v>41</v>
      </c>
      <c r="O782" s="92"/>
      <c r="P782" s="228">
        <f>O782*H782</f>
        <v>0</v>
      </c>
      <c r="Q782" s="228">
        <v>0</v>
      </c>
      <c r="R782" s="228">
        <f>Q782*H782</f>
        <v>0</v>
      </c>
      <c r="S782" s="228">
        <v>0</v>
      </c>
      <c r="T782" s="229">
        <f>S782*H782</f>
        <v>0</v>
      </c>
      <c r="U782" s="39"/>
      <c r="V782" s="39"/>
      <c r="W782" s="39"/>
      <c r="X782" s="39"/>
      <c r="Y782" s="39"/>
      <c r="Z782" s="39"/>
      <c r="AA782" s="39"/>
      <c r="AB782" s="39"/>
      <c r="AC782" s="39"/>
      <c r="AD782" s="39"/>
      <c r="AE782" s="39"/>
      <c r="AR782" s="230" t="s">
        <v>176</v>
      </c>
      <c r="AT782" s="230" t="s">
        <v>171</v>
      </c>
      <c r="AU782" s="230" t="s">
        <v>86</v>
      </c>
      <c r="AY782" s="18" t="s">
        <v>168</v>
      </c>
      <c r="BE782" s="231">
        <f>IF(N782="základní",J782,0)</f>
        <v>0</v>
      </c>
      <c r="BF782" s="231">
        <f>IF(N782="snížená",J782,0)</f>
        <v>0</v>
      </c>
      <c r="BG782" s="231">
        <f>IF(N782="zákl. přenesená",J782,0)</f>
        <v>0</v>
      </c>
      <c r="BH782" s="231">
        <f>IF(N782="sníž. přenesená",J782,0)</f>
        <v>0</v>
      </c>
      <c r="BI782" s="231">
        <f>IF(N782="nulová",J782,0)</f>
        <v>0</v>
      </c>
      <c r="BJ782" s="18" t="s">
        <v>84</v>
      </c>
      <c r="BK782" s="231">
        <f>ROUND(I782*H782,2)</f>
        <v>0</v>
      </c>
      <c r="BL782" s="18" t="s">
        <v>176</v>
      </c>
      <c r="BM782" s="230" t="s">
        <v>3749</v>
      </c>
    </row>
    <row r="783" s="2" customFormat="1">
      <c r="A783" s="39"/>
      <c r="B783" s="40"/>
      <c r="C783" s="41"/>
      <c r="D783" s="232" t="s">
        <v>178</v>
      </c>
      <c r="E783" s="41"/>
      <c r="F783" s="233" t="s">
        <v>3297</v>
      </c>
      <c r="G783" s="41"/>
      <c r="H783" s="41"/>
      <c r="I783" s="234"/>
      <c r="J783" s="41"/>
      <c r="K783" s="41"/>
      <c r="L783" s="45"/>
      <c r="M783" s="235"/>
      <c r="N783" s="236"/>
      <c r="O783" s="92"/>
      <c r="P783" s="92"/>
      <c r="Q783" s="92"/>
      <c r="R783" s="92"/>
      <c r="S783" s="92"/>
      <c r="T783" s="93"/>
      <c r="U783" s="39"/>
      <c r="V783" s="39"/>
      <c r="W783" s="39"/>
      <c r="X783" s="39"/>
      <c r="Y783" s="39"/>
      <c r="Z783" s="39"/>
      <c r="AA783" s="39"/>
      <c r="AB783" s="39"/>
      <c r="AC783" s="39"/>
      <c r="AD783" s="39"/>
      <c r="AE783" s="39"/>
      <c r="AT783" s="18" t="s">
        <v>178</v>
      </c>
      <c r="AU783" s="18" t="s">
        <v>86</v>
      </c>
    </row>
    <row r="784" s="2" customFormat="1" ht="16.5" customHeight="1">
      <c r="A784" s="39"/>
      <c r="B784" s="40"/>
      <c r="C784" s="219" t="s">
        <v>3750</v>
      </c>
      <c r="D784" s="219" t="s">
        <v>171</v>
      </c>
      <c r="E784" s="220" t="s">
        <v>3751</v>
      </c>
      <c r="F784" s="221" t="s">
        <v>3402</v>
      </c>
      <c r="G784" s="222" t="s">
        <v>213</v>
      </c>
      <c r="H784" s="223">
        <v>70</v>
      </c>
      <c r="I784" s="224"/>
      <c r="J784" s="225">
        <f>ROUND(I784*H784,2)</f>
        <v>0</v>
      </c>
      <c r="K784" s="221" t="s">
        <v>1</v>
      </c>
      <c r="L784" s="45"/>
      <c r="M784" s="226" t="s">
        <v>1</v>
      </c>
      <c r="N784" s="227" t="s">
        <v>41</v>
      </c>
      <c r="O784" s="92"/>
      <c r="P784" s="228">
        <f>O784*H784</f>
        <v>0</v>
      </c>
      <c r="Q784" s="228">
        <v>0</v>
      </c>
      <c r="R784" s="228">
        <f>Q784*H784</f>
        <v>0</v>
      </c>
      <c r="S784" s="228">
        <v>0</v>
      </c>
      <c r="T784" s="229">
        <f>S784*H784</f>
        <v>0</v>
      </c>
      <c r="U784" s="39"/>
      <c r="V784" s="39"/>
      <c r="W784" s="39"/>
      <c r="X784" s="39"/>
      <c r="Y784" s="39"/>
      <c r="Z784" s="39"/>
      <c r="AA784" s="39"/>
      <c r="AB784" s="39"/>
      <c r="AC784" s="39"/>
      <c r="AD784" s="39"/>
      <c r="AE784" s="39"/>
      <c r="AR784" s="230" t="s">
        <v>176</v>
      </c>
      <c r="AT784" s="230" t="s">
        <v>171</v>
      </c>
      <c r="AU784" s="230" t="s">
        <v>86</v>
      </c>
      <c r="AY784" s="18" t="s">
        <v>168</v>
      </c>
      <c r="BE784" s="231">
        <f>IF(N784="základní",J784,0)</f>
        <v>0</v>
      </c>
      <c r="BF784" s="231">
        <f>IF(N784="snížená",J784,0)</f>
        <v>0</v>
      </c>
      <c r="BG784" s="231">
        <f>IF(N784="zákl. přenesená",J784,0)</f>
        <v>0</v>
      </c>
      <c r="BH784" s="231">
        <f>IF(N784="sníž. přenesená",J784,0)</f>
        <v>0</v>
      </c>
      <c r="BI784" s="231">
        <f>IF(N784="nulová",J784,0)</f>
        <v>0</v>
      </c>
      <c r="BJ784" s="18" t="s">
        <v>84</v>
      </c>
      <c r="BK784" s="231">
        <f>ROUND(I784*H784,2)</f>
        <v>0</v>
      </c>
      <c r="BL784" s="18" t="s">
        <v>176</v>
      </c>
      <c r="BM784" s="230" t="s">
        <v>3752</v>
      </c>
    </row>
    <row r="785" s="2" customFormat="1">
      <c r="A785" s="39"/>
      <c r="B785" s="40"/>
      <c r="C785" s="41"/>
      <c r="D785" s="232" t="s">
        <v>178</v>
      </c>
      <c r="E785" s="41"/>
      <c r="F785" s="233" t="s">
        <v>3402</v>
      </c>
      <c r="G785" s="41"/>
      <c r="H785" s="41"/>
      <c r="I785" s="234"/>
      <c r="J785" s="41"/>
      <c r="K785" s="41"/>
      <c r="L785" s="45"/>
      <c r="M785" s="235"/>
      <c r="N785" s="236"/>
      <c r="O785" s="92"/>
      <c r="P785" s="92"/>
      <c r="Q785" s="92"/>
      <c r="R785" s="92"/>
      <c r="S785" s="92"/>
      <c r="T785" s="93"/>
      <c r="U785" s="39"/>
      <c r="V785" s="39"/>
      <c r="W785" s="39"/>
      <c r="X785" s="39"/>
      <c r="Y785" s="39"/>
      <c r="Z785" s="39"/>
      <c r="AA785" s="39"/>
      <c r="AB785" s="39"/>
      <c r="AC785" s="39"/>
      <c r="AD785" s="39"/>
      <c r="AE785" s="39"/>
      <c r="AT785" s="18" t="s">
        <v>178</v>
      </c>
      <c r="AU785" s="18" t="s">
        <v>86</v>
      </c>
    </row>
    <row r="786" s="2" customFormat="1" ht="16.5" customHeight="1">
      <c r="A786" s="39"/>
      <c r="B786" s="40"/>
      <c r="C786" s="219" t="s">
        <v>3383</v>
      </c>
      <c r="D786" s="219" t="s">
        <v>171</v>
      </c>
      <c r="E786" s="220" t="s">
        <v>3753</v>
      </c>
      <c r="F786" s="221" t="s">
        <v>3312</v>
      </c>
      <c r="G786" s="222" t="s">
        <v>2411</v>
      </c>
      <c r="H786" s="223">
        <v>10</v>
      </c>
      <c r="I786" s="224"/>
      <c r="J786" s="225">
        <f>ROUND(I786*H786,2)</f>
        <v>0</v>
      </c>
      <c r="K786" s="221" t="s">
        <v>1</v>
      </c>
      <c r="L786" s="45"/>
      <c r="M786" s="226" t="s">
        <v>1</v>
      </c>
      <c r="N786" s="227" t="s">
        <v>41</v>
      </c>
      <c r="O786" s="92"/>
      <c r="P786" s="228">
        <f>O786*H786</f>
        <v>0</v>
      </c>
      <c r="Q786" s="228">
        <v>0</v>
      </c>
      <c r="R786" s="228">
        <f>Q786*H786</f>
        <v>0</v>
      </c>
      <c r="S786" s="228">
        <v>0</v>
      </c>
      <c r="T786" s="229">
        <f>S786*H786</f>
        <v>0</v>
      </c>
      <c r="U786" s="39"/>
      <c r="V786" s="39"/>
      <c r="W786" s="39"/>
      <c r="X786" s="39"/>
      <c r="Y786" s="39"/>
      <c r="Z786" s="39"/>
      <c r="AA786" s="39"/>
      <c r="AB786" s="39"/>
      <c r="AC786" s="39"/>
      <c r="AD786" s="39"/>
      <c r="AE786" s="39"/>
      <c r="AR786" s="230" t="s">
        <v>176</v>
      </c>
      <c r="AT786" s="230" t="s">
        <v>171</v>
      </c>
      <c r="AU786" s="230" t="s">
        <v>86</v>
      </c>
      <c r="AY786" s="18" t="s">
        <v>168</v>
      </c>
      <c r="BE786" s="231">
        <f>IF(N786="základní",J786,0)</f>
        <v>0</v>
      </c>
      <c r="BF786" s="231">
        <f>IF(N786="snížená",J786,0)</f>
        <v>0</v>
      </c>
      <c r="BG786" s="231">
        <f>IF(N786="zákl. přenesená",J786,0)</f>
        <v>0</v>
      </c>
      <c r="BH786" s="231">
        <f>IF(N786="sníž. přenesená",J786,0)</f>
        <v>0</v>
      </c>
      <c r="BI786" s="231">
        <f>IF(N786="nulová",J786,0)</f>
        <v>0</v>
      </c>
      <c r="BJ786" s="18" t="s">
        <v>84</v>
      </c>
      <c r="BK786" s="231">
        <f>ROUND(I786*H786,2)</f>
        <v>0</v>
      </c>
      <c r="BL786" s="18" t="s">
        <v>176</v>
      </c>
      <c r="BM786" s="230" t="s">
        <v>3754</v>
      </c>
    </row>
    <row r="787" s="2" customFormat="1">
      <c r="A787" s="39"/>
      <c r="B787" s="40"/>
      <c r="C787" s="41"/>
      <c r="D787" s="232" t="s">
        <v>178</v>
      </c>
      <c r="E787" s="41"/>
      <c r="F787" s="233" t="s">
        <v>3312</v>
      </c>
      <c r="G787" s="41"/>
      <c r="H787" s="41"/>
      <c r="I787" s="234"/>
      <c r="J787" s="41"/>
      <c r="K787" s="41"/>
      <c r="L787" s="45"/>
      <c r="M787" s="235"/>
      <c r="N787" s="236"/>
      <c r="O787" s="92"/>
      <c r="P787" s="92"/>
      <c r="Q787" s="92"/>
      <c r="R787" s="92"/>
      <c r="S787" s="92"/>
      <c r="T787" s="93"/>
      <c r="U787" s="39"/>
      <c r="V787" s="39"/>
      <c r="W787" s="39"/>
      <c r="X787" s="39"/>
      <c r="Y787" s="39"/>
      <c r="Z787" s="39"/>
      <c r="AA787" s="39"/>
      <c r="AB787" s="39"/>
      <c r="AC787" s="39"/>
      <c r="AD787" s="39"/>
      <c r="AE787" s="39"/>
      <c r="AT787" s="18" t="s">
        <v>178</v>
      </c>
      <c r="AU787" s="18" t="s">
        <v>86</v>
      </c>
    </row>
    <row r="788" s="2" customFormat="1" ht="16.5" customHeight="1">
      <c r="A788" s="39"/>
      <c r="B788" s="40"/>
      <c r="C788" s="219" t="s">
        <v>3755</v>
      </c>
      <c r="D788" s="219" t="s">
        <v>171</v>
      </c>
      <c r="E788" s="220" t="s">
        <v>3756</v>
      </c>
      <c r="F788" s="221" t="s">
        <v>3315</v>
      </c>
      <c r="G788" s="222" t="s">
        <v>251</v>
      </c>
      <c r="H788" s="223">
        <v>1</v>
      </c>
      <c r="I788" s="224"/>
      <c r="J788" s="225">
        <f>ROUND(I788*H788,2)</f>
        <v>0</v>
      </c>
      <c r="K788" s="221" t="s">
        <v>1</v>
      </c>
      <c r="L788" s="45"/>
      <c r="M788" s="226" t="s">
        <v>1</v>
      </c>
      <c r="N788" s="227" t="s">
        <v>41</v>
      </c>
      <c r="O788" s="92"/>
      <c r="P788" s="228">
        <f>O788*H788</f>
        <v>0</v>
      </c>
      <c r="Q788" s="228">
        <v>0</v>
      </c>
      <c r="R788" s="228">
        <f>Q788*H788</f>
        <v>0</v>
      </c>
      <c r="S788" s="228">
        <v>0</v>
      </c>
      <c r="T788" s="229">
        <f>S788*H788</f>
        <v>0</v>
      </c>
      <c r="U788" s="39"/>
      <c r="V788" s="39"/>
      <c r="W788" s="39"/>
      <c r="X788" s="39"/>
      <c r="Y788" s="39"/>
      <c r="Z788" s="39"/>
      <c r="AA788" s="39"/>
      <c r="AB788" s="39"/>
      <c r="AC788" s="39"/>
      <c r="AD788" s="39"/>
      <c r="AE788" s="39"/>
      <c r="AR788" s="230" t="s">
        <v>176</v>
      </c>
      <c r="AT788" s="230" t="s">
        <v>171</v>
      </c>
      <c r="AU788" s="230" t="s">
        <v>86</v>
      </c>
      <c r="AY788" s="18" t="s">
        <v>168</v>
      </c>
      <c r="BE788" s="231">
        <f>IF(N788="základní",J788,0)</f>
        <v>0</v>
      </c>
      <c r="BF788" s="231">
        <f>IF(N788="snížená",J788,0)</f>
        <v>0</v>
      </c>
      <c r="BG788" s="231">
        <f>IF(N788="zákl. přenesená",J788,0)</f>
        <v>0</v>
      </c>
      <c r="BH788" s="231">
        <f>IF(N788="sníž. přenesená",J788,0)</f>
        <v>0</v>
      </c>
      <c r="BI788" s="231">
        <f>IF(N788="nulová",J788,0)</f>
        <v>0</v>
      </c>
      <c r="BJ788" s="18" t="s">
        <v>84</v>
      </c>
      <c r="BK788" s="231">
        <f>ROUND(I788*H788,2)</f>
        <v>0</v>
      </c>
      <c r="BL788" s="18" t="s">
        <v>176</v>
      </c>
      <c r="BM788" s="230" t="s">
        <v>3757</v>
      </c>
    </row>
    <row r="789" s="12" customFormat="1" ht="22.8" customHeight="1">
      <c r="A789" s="12"/>
      <c r="B789" s="203"/>
      <c r="C789" s="204"/>
      <c r="D789" s="205" t="s">
        <v>75</v>
      </c>
      <c r="E789" s="217" t="s">
        <v>3758</v>
      </c>
      <c r="F789" s="217" t="s">
        <v>3759</v>
      </c>
      <c r="G789" s="204"/>
      <c r="H789" s="204"/>
      <c r="I789" s="207"/>
      <c r="J789" s="218">
        <f>BK789</f>
        <v>0</v>
      </c>
      <c r="K789" s="204"/>
      <c r="L789" s="209"/>
      <c r="M789" s="210"/>
      <c r="N789" s="211"/>
      <c r="O789" s="211"/>
      <c r="P789" s="212">
        <f>SUM(P790:P815)</f>
        <v>0</v>
      </c>
      <c r="Q789" s="211"/>
      <c r="R789" s="212">
        <f>SUM(R790:R815)</f>
        <v>0</v>
      </c>
      <c r="S789" s="211"/>
      <c r="T789" s="213">
        <f>SUM(T790:T815)</f>
        <v>0</v>
      </c>
      <c r="U789" s="12"/>
      <c r="V789" s="12"/>
      <c r="W789" s="12"/>
      <c r="X789" s="12"/>
      <c r="Y789" s="12"/>
      <c r="Z789" s="12"/>
      <c r="AA789" s="12"/>
      <c r="AB789" s="12"/>
      <c r="AC789" s="12"/>
      <c r="AD789" s="12"/>
      <c r="AE789" s="12"/>
      <c r="AR789" s="214" t="s">
        <v>84</v>
      </c>
      <c r="AT789" s="215" t="s">
        <v>75</v>
      </c>
      <c r="AU789" s="215" t="s">
        <v>84</v>
      </c>
      <c r="AY789" s="214" t="s">
        <v>168</v>
      </c>
      <c r="BK789" s="216">
        <f>SUM(BK790:BK815)</f>
        <v>0</v>
      </c>
    </row>
    <row r="790" s="2" customFormat="1" ht="44.25" customHeight="1">
      <c r="A790" s="39"/>
      <c r="B790" s="40"/>
      <c r="C790" s="219" t="s">
        <v>3388</v>
      </c>
      <c r="D790" s="219" t="s">
        <v>171</v>
      </c>
      <c r="E790" s="220" t="s">
        <v>3760</v>
      </c>
      <c r="F790" s="221" t="s">
        <v>3320</v>
      </c>
      <c r="G790" s="222" t="s">
        <v>2411</v>
      </c>
      <c r="H790" s="223">
        <v>6</v>
      </c>
      <c r="I790" s="224"/>
      <c r="J790" s="225">
        <f>ROUND(I790*H790,2)</f>
        <v>0</v>
      </c>
      <c r="K790" s="221" t="s">
        <v>1</v>
      </c>
      <c r="L790" s="45"/>
      <c r="M790" s="226" t="s">
        <v>1</v>
      </c>
      <c r="N790" s="227" t="s">
        <v>41</v>
      </c>
      <c r="O790" s="92"/>
      <c r="P790" s="228">
        <f>O790*H790</f>
        <v>0</v>
      </c>
      <c r="Q790" s="228">
        <v>0</v>
      </c>
      <c r="R790" s="228">
        <f>Q790*H790</f>
        <v>0</v>
      </c>
      <c r="S790" s="228">
        <v>0</v>
      </c>
      <c r="T790" s="229">
        <f>S790*H790</f>
        <v>0</v>
      </c>
      <c r="U790" s="39"/>
      <c r="V790" s="39"/>
      <c r="W790" s="39"/>
      <c r="X790" s="39"/>
      <c r="Y790" s="39"/>
      <c r="Z790" s="39"/>
      <c r="AA790" s="39"/>
      <c r="AB790" s="39"/>
      <c r="AC790" s="39"/>
      <c r="AD790" s="39"/>
      <c r="AE790" s="39"/>
      <c r="AR790" s="230" t="s">
        <v>176</v>
      </c>
      <c r="AT790" s="230" t="s">
        <v>171</v>
      </c>
      <c r="AU790" s="230" t="s">
        <v>86</v>
      </c>
      <c r="AY790" s="18" t="s">
        <v>168</v>
      </c>
      <c r="BE790" s="231">
        <f>IF(N790="základní",J790,0)</f>
        <v>0</v>
      </c>
      <c r="BF790" s="231">
        <f>IF(N790="snížená",J790,0)</f>
        <v>0</v>
      </c>
      <c r="BG790" s="231">
        <f>IF(N790="zákl. přenesená",J790,0)</f>
        <v>0</v>
      </c>
      <c r="BH790" s="231">
        <f>IF(N790="sníž. přenesená",J790,0)</f>
        <v>0</v>
      </c>
      <c r="BI790" s="231">
        <f>IF(N790="nulová",J790,0)</f>
        <v>0</v>
      </c>
      <c r="BJ790" s="18" t="s">
        <v>84</v>
      </c>
      <c r="BK790" s="231">
        <f>ROUND(I790*H790,2)</f>
        <v>0</v>
      </c>
      <c r="BL790" s="18" t="s">
        <v>176</v>
      </c>
      <c r="BM790" s="230" t="s">
        <v>3761</v>
      </c>
    </row>
    <row r="791" s="2" customFormat="1">
      <c r="A791" s="39"/>
      <c r="B791" s="40"/>
      <c r="C791" s="41"/>
      <c r="D791" s="232" t="s">
        <v>178</v>
      </c>
      <c r="E791" s="41"/>
      <c r="F791" s="233" t="s">
        <v>3320</v>
      </c>
      <c r="G791" s="41"/>
      <c r="H791" s="41"/>
      <c r="I791" s="234"/>
      <c r="J791" s="41"/>
      <c r="K791" s="41"/>
      <c r="L791" s="45"/>
      <c r="M791" s="235"/>
      <c r="N791" s="236"/>
      <c r="O791" s="92"/>
      <c r="P791" s="92"/>
      <c r="Q791" s="92"/>
      <c r="R791" s="92"/>
      <c r="S791" s="92"/>
      <c r="T791" s="93"/>
      <c r="U791" s="39"/>
      <c r="V791" s="39"/>
      <c r="W791" s="39"/>
      <c r="X791" s="39"/>
      <c r="Y791" s="39"/>
      <c r="Z791" s="39"/>
      <c r="AA791" s="39"/>
      <c r="AB791" s="39"/>
      <c r="AC791" s="39"/>
      <c r="AD791" s="39"/>
      <c r="AE791" s="39"/>
      <c r="AT791" s="18" t="s">
        <v>178</v>
      </c>
      <c r="AU791" s="18" t="s">
        <v>86</v>
      </c>
    </row>
    <row r="792" s="2" customFormat="1" ht="33" customHeight="1">
      <c r="A792" s="39"/>
      <c r="B792" s="40"/>
      <c r="C792" s="219" t="s">
        <v>3762</v>
      </c>
      <c r="D792" s="219" t="s">
        <v>171</v>
      </c>
      <c r="E792" s="220" t="s">
        <v>3763</v>
      </c>
      <c r="F792" s="221" t="s">
        <v>3323</v>
      </c>
      <c r="G792" s="222" t="s">
        <v>213</v>
      </c>
      <c r="H792" s="223">
        <v>108</v>
      </c>
      <c r="I792" s="224"/>
      <c r="J792" s="225">
        <f>ROUND(I792*H792,2)</f>
        <v>0</v>
      </c>
      <c r="K792" s="221" t="s">
        <v>1</v>
      </c>
      <c r="L792" s="45"/>
      <c r="M792" s="226" t="s">
        <v>1</v>
      </c>
      <c r="N792" s="227" t="s">
        <v>41</v>
      </c>
      <c r="O792" s="92"/>
      <c r="P792" s="228">
        <f>O792*H792</f>
        <v>0</v>
      </c>
      <c r="Q792" s="228">
        <v>0</v>
      </c>
      <c r="R792" s="228">
        <f>Q792*H792</f>
        <v>0</v>
      </c>
      <c r="S792" s="228">
        <v>0</v>
      </c>
      <c r="T792" s="229">
        <f>S792*H792</f>
        <v>0</v>
      </c>
      <c r="U792" s="39"/>
      <c r="V792" s="39"/>
      <c r="W792" s="39"/>
      <c r="X792" s="39"/>
      <c r="Y792" s="39"/>
      <c r="Z792" s="39"/>
      <c r="AA792" s="39"/>
      <c r="AB792" s="39"/>
      <c r="AC792" s="39"/>
      <c r="AD792" s="39"/>
      <c r="AE792" s="39"/>
      <c r="AR792" s="230" t="s">
        <v>176</v>
      </c>
      <c r="AT792" s="230" t="s">
        <v>171</v>
      </c>
      <c r="AU792" s="230" t="s">
        <v>86</v>
      </c>
      <c r="AY792" s="18" t="s">
        <v>168</v>
      </c>
      <c r="BE792" s="231">
        <f>IF(N792="základní",J792,0)</f>
        <v>0</v>
      </c>
      <c r="BF792" s="231">
        <f>IF(N792="snížená",J792,0)</f>
        <v>0</v>
      </c>
      <c r="BG792" s="231">
        <f>IF(N792="zákl. přenesená",J792,0)</f>
        <v>0</v>
      </c>
      <c r="BH792" s="231">
        <f>IF(N792="sníž. přenesená",J792,0)</f>
        <v>0</v>
      </c>
      <c r="BI792" s="231">
        <f>IF(N792="nulová",J792,0)</f>
        <v>0</v>
      </c>
      <c r="BJ792" s="18" t="s">
        <v>84</v>
      </c>
      <c r="BK792" s="231">
        <f>ROUND(I792*H792,2)</f>
        <v>0</v>
      </c>
      <c r="BL792" s="18" t="s">
        <v>176</v>
      </c>
      <c r="BM792" s="230" t="s">
        <v>3764</v>
      </c>
    </row>
    <row r="793" s="2" customFormat="1">
      <c r="A793" s="39"/>
      <c r="B793" s="40"/>
      <c r="C793" s="41"/>
      <c r="D793" s="232" t="s">
        <v>178</v>
      </c>
      <c r="E793" s="41"/>
      <c r="F793" s="233" t="s">
        <v>3323</v>
      </c>
      <c r="G793" s="41"/>
      <c r="H793" s="41"/>
      <c r="I793" s="234"/>
      <c r="J793" s="41"/>
      <c r="K793" s="41"/>
      <c r="L793" s="45"/>
      <c r="M793" s="235"/>
      <c r="N793" s="236"/>
      <c r="O793" s="92"/>
      <c r="P793" s="92"/>
      <c r="Q793" s="92"/>
      <c r="R793" s="92"/>
      <c r="S793" s="92"/>
      <c r="T793" s="93"/>
      <c r="U793" s="39"/>
      <c r="V793" s="39"/>
      <c r="W793" s="39"/>
      <c r="X793" s="39"/>
      <c r="Y793" s="39"/>
      <c r="Z793" s="39"/>
      <c r="AA793" s="39"/>
      <c r="AB793" s="39"/>
      <c r="AC793" s="39"/>
      <c r="AD793" s="39"/>
      <c r="AE793" s="39"/>
      <c r="AT793" s="18" t="s">
        <v>178</v>
      </c>
      <c r="AU793" s="18" t="s">
        <v>86</v>
      </c>
    </row>
    <row r="794" s="2" customFormat="1" ht="37.8" customHeight="1">
      <c r="A794" s="39"/>
      <c r="B794" s="40"/>
      <c r="C794" s="219" t="s">
        <v>3393</v>
      </c>
      <c r="D794" s="219" t="s">
        <v>171</v>
      </c>
      <c r="E794" s="220" t="s">
        <v>3765</v>
      </c>
      <c r="F794" s="221" t="s">
        <v>3766</v>
      </c>
      <c r="G794" s="222" t="s">
        <v>2411</v>
      </c>
      <c r="H794" s="223">
        <v>18</v>
      </c>
      <c r="I794" s="224"/>
      <c r="J794" s="225">
        <f>ROUND(I794*H794,2)</f>
        <v>0</v>
      </c>
      <c r="K794" s="221" t="s">
        <v>1</v>
      </c>
      <c r="L794" s="45"/>
      <c r="M794" s="226" t="s">
        <v>1</v>
      </c>
      <c r="N794" s="227" t="s">
        <v>41</v>
      </c>
      <c r="O794" s="92"/>
      <c r="P794" s="228">
        <f>O794*H794</f>
        <v>0</v>
      </c>
      <c r="Q794" s="228">
        <v>0</v>
      </c>
      <c r="R794" s="228">
        <f>Q794*H794</f>
        <v>0</v>
      </c>
      <c r="S794" s="228">
        <v>0</v>
      </c>
      <c r="T794" s="229">
        <f>S794*H794</f>
        <v>0</v>
      </c>
      <c r="U794" s="39"/>
      <c r="V794" s="39"/>
      <c r="W794" s="39"/>
      <c r="X794" s="39"/>
      <c r="Y794" s="39"/>
      <c r="Z794" s="39"/>
      <c r="AA794" s="39"/>
      <c r="AB794" s="39"/>
      <c r="AC794" s="39"/>
      <c r="AD794" s="39"/>
      <c r="AE794" s="39"/>
      <c r="AR794" s="230" t="s">
        <v>176</v>
      </c>
      <c r="AT794" s="230" t="s">
        <v>171</v>
      </c>
      <c r="AU794" s="230" t="s">
        <v>86</v>
      </c>
      <c r="AY794" s="18" t="s">
        <v>168</v>
      </c>
      <c r="BE794" s="231">
        <f>IF(N794="základní",J794,0)</f>
        <v>0</v>
      </c>
      <c r="BF794" s="231">
        <f>IF(N794="snížená",J794,0)</f>
        <v>0</v>
      </c>
      <c r="BG794" s="231">
        <f>IF(N794="zákl. přenesená",J794,0)</f>
        <v>0</v>
      </c>
      <c r="BH794" s="231">
        <f>IF(N794="sníž. přenesená",J794,0)</f>
        <v>0</v>
      </c>
      <c r="BI794" s="231">
        <f>IF(N794="nulová",J794,0)</f>
        <v>0</v>
      </c>
      <c r="BJ794" s="18" t="s">
        <v>84</v>
      </c>
      <c r="BK794" s="231">
        <f>ROUND(I794*H794,2)</f>
        <v>0</v>
      </c>
      <c r="BL794" s="18" t="s">
        <v>176</v>
      </c>
      <c r="BM794" s="230" t="s">
        <v>3767</v>
      </c>
    </row>
    <row r="795" s="2" customFormat="1">
      <c r="A795" s="39"/>
      <c r="B795" s="40"/>
      <c r="C795" s="41"/>
      <c r="D795" s="232" t="s">
        <v>178</v>
      </c>
      <c r="E795" s="41"/>
      <c r="F795" s="233" t="s">
        <v>3766</v>
      </c>
      <c r="G795" s="41"/>
      <c r="H795" s="41"/>
      <c r="I795" s="234"/>
      <c r="J795" s="41"/>
      <c r="K795" s="41"/>
      <c r="L795" s="45"/>
      <c r="M795" s="235"/>
      <c r="N795" s="236"/>
      <c r="O795" s="92"/>
      <c r="P795" s="92"/>
      <c r="Q795" s="92"/>
      <c r="R795" s="92"/>
      <c r="S795" s="92"/>
      <c r="T795" s="93"/>
      <c r="U795" s="39"/>
      <c r="V795" s="39"/>
      <c r="W795" s="39"/>
      <c r="X795" s="39"/>
      <c r="Y795" s="39"/>
      <c r="Z795" s="39"/>
      <c r="AA795" s="39"/>
      <c r="AB795" s="39"/>
      <c r="AC795" s="39"/>
      <c r="AD795" s="39"/>
      <c r="AE795" s="39"/>
      <c r="AT795" s="18" t="s">
        <v>178</v>
      </c>
      <c r="AU795" s="18" t="s">
        <v>86</v>
      </c>
    </row>
    <row r="796" s="2" customFormat="1" ht="33" customHeight="1">
      <c r="A796" s="39"/>
      <c r="B796" s="40"/>
      <c r="C796" s="219" t="s">
        <v>3768</v>
      </c>
      <c r="D796" s="219" t="s">
        <v>171</v>
      </c>
      <c r="E796" s="220" t="s">
        <v>3769</v>
      </c>
      <c r="F796" s="221" t="s">
        <v>3770</v>
      </c>
      <c r="G796" s="222" t="s">
        <v>2411</v>
      </c>
      <c r="H796" s="223">
        <v>90</v>
      </c>
      <c r="I796" s="224"/>
      <c r="J796" s="225">
        <f>ROUND(I796*H796,2)</f>
        <v>0</v>
      </c>
      <c r="K796" s="221" t="s">
        <v>1</v>
      </c>
      <c r="L796" s="45"/>
      <c r="M796" s="226" t="s">
        <v>1</v>
      </c>
      <c r="N796" s="227" t="s">
        <v>41</v>
      </c>
      <c r="O796" s="92"/>
      <c r="P796" s="228">
        <f>O796*H796</f>
        <v>0</v>
      </c>
      <c r="Q796" s="228">
        <v>0</v>
      </c>
      <c r="R796" s="228">
        <f>Q796*H796</f>
        <v>0</v>
      </c>
      <c r="S796" s="228">
        <v>0</v>
      </c>
      <c r="T796" s="229">
        <f>S796*H796</f>
        <v>0</v>
      </c>
      <c r="U796" s="39"/>
      <c r="V796" s="39"/>
      <c r="W796" s="39"/>
      <c r="X796" s="39"/>
      <c r="Y796" s="39"/>
      <c r="Z796" s="39"/>
      <c r="AA796" s="39"/>
      <c r="AB796" s="39"/>
      <c r="AC796" s="39"/>
      <c r="AD796" s="39"/>
      <c r="AE796" s="39"/>
      <c r="AR796" s="230" t="s">
        <v>176</v>
      </c>
      <c r="AT796" s="230" t="s">
        <v>171</v>
      </c>
      <c r="AU796" s="230" t="s">
        <v>86</v>
      </c>
      <c r="AY796" s="18" t="s">
        <v>168</v>
      </c>
      <c r="BE796" s="231">
        <f>IF(N796="základní",J796,0)</f>
        <v>0</v>
      </c>
      <c r="BF796" s="231">
        <f>IF(N796="snížená",J796,0)</f>
        <v>0</v>
      </c>
      <c r="BG796" s="231">
        <f>IF(N796="zákl. přenesená",J796,0)</f>
        <v>0</v>
      </c>
      <c r="BH796" s="231">
        <f>IF(N796="sníž. přenesená",J796,0)</f>
        <v>0</v>
      </c>
      <c r="BI796" s="231">
        <f>IF(N796="nulová",J796,0)</f>
        <v>0</v>
      </c>
      <c r="BJ796" s="18" t="s">
        <v>84</v>
      </c>
      <c r="BK796" s="231">
        <f>ROUND(I796*H796,2)</f>
        <v>0</v>
      </c>
      <c r="BL796" s="18" t="s">
        <v>176</v>
      </c>
      <c r="BM796" s="230" t="s">
        <v>3771</v>
      </c>
    </row>
    <row r="797" s="2" customFormat="1">
      <c r="A797" s="39"/>
      <c r="B797" s="40"/>
      <c r="C797" s="41"/>
      <c r="D797" s="232" t="s">
        <v>178</v>
      </c>
      <c r="E797" s="41"/>
      <c r="F797" s="233" t="s">
        <v>3770</v>
      </c>
      <c r="G797" s="41"/>
      <c r="H797" s="41"/>
      <c r="I797" s="234"/>
      <c r="J797" s="41"/>
      <c r="K797" s="41"/>
      <c r="L797" s="45"/>
      <c r="M797" s="235"/>
      <c r="N797" s="236"/>
      <c r="O797" s="92"/>
      <c r="P797" s="92"/>
      <c r="Q797" s="92"/>
      <c r="R797" s="92"/>
      <c r="S797" s="92"/>
      <c r="T797" s="93"/>
      <c r="U797" s="39"/>
      <c r="V797" s="39"/>
      <c r="W797" s="39"/>
      <c r="X797" s="39"/>
      <c r="Y797" s="39"/>
      <c r="Z797" s="39"/>
      <c r="AA797" s="39"/>
      <c r="AB797" s="39"/>
      <c r="AC797" s="39"/>
      <c r="AD797" s="39"/>
      <c r="AE797" s="39"/>
      <c r="AT797" s="18" t="s">
        <v>178</v>
      </c>
      <c r="AU797" s="18" t="s">
        <v>86</v>
      </c>
    </row>
    <row r="798" s="2" customFormat="1" ht="24.15" customHeight="1">
      <c r="A798" s="39"/>
      <c r="B798" s="40"/>
      <c r="C798" s="219" t="s">
        <v>3398</v>
      </c>
      <c r="D798" s="219" t="s">
        <v>171</v>
      </c>
      <c r="E798" s="220" t="s">
        <v>3772</v>
      </c>
      <c r="F798" s="221" t="s">
        <v>3332</v>
      </c>
      <c r="G798" s="222" t="s">
        <v>2411</v>
      </c>
      <c r="H798" s="223">
        <v>8</v>
      </c>
      <c r="I798" s="224"/>
      <c r="J798" s="225">
        <f>ROUND(I798*H798,2)</f>
        <v>0</v>
      </c>
      <c r="K798" s="221" t="s">
        <v>1</v>
      </c>
      <c r="L798" s="45"/>
      <c r="M798" s="226" t="s">
        <v>1</v>
      </c>
      <c r="N798" s="227" t="s">
        <v>41</v>
      </c>
      <c r="O798" s="92"/>
      <c r="P798" s="228">
        <f>O798*H798</f>
        <v>0</v>
      </c>
      <c r="Q798" s="228">
        <v>0</v>
      </c>
      <c r="R798" s="228">
        <f>Q798*H798</f>
        <v>0</v>
      </c>
      <c r="S798" s="228">
        <v>0</v>
      </c>
      <c r="T798" s="229">
        <f>S798*H798</f>
        <v>0</v>
      </c>
      <c r="U798" s="39"/>
      <c r="V798" s="39"/>
      <c r="W798" s="39"/>
      <c r="X798" s="39"/>
      <c r="Y798" s="39"/>
      <c r="Z798" s="39"/>
      <c r="AA798" s="39"/>
      <c r="AB798" s="39"/>
      <c r="AC798" s="39"/>
      <c r="AD798" s="39"/>
      <c r="AE798" s="39"/>
      <c r="AR798" s="230" t="s">
        <v>176</v>
      </c>
      <c r="AT798" s="230" t="s">
        <v>171</v>
      </c>
      <c r="AU798" s="230" t="s">
        <v>86</v>
      </c>
      <c r="AY798" s="18" t="s">
        <v>168</v>
      </c>
      <c r="BE798" s="231">
        <f>IF(N798="základní",J798,0)</f>
        <v>0</v>
      </c>
      <c r="BF798" s="231">
        <f>IF(N798="snížená",J798,0)</f>
        <v>0</v>
      </c>
      <c r="BG798" s="231">
        <f>IF(N798="zákl. přenesená",J798,0)</f>
        <v>0</v>
      </c>
      <c r="BH798" s="231">
        <f>IF(N798="sníž. přenesená",J798,0)</f>
        <v>0</v>
      </c>
      <c r="BI798" s="231">
        <f>IF(N798="nulová",J798,0)</f>
        <v>0</v>
      </c>
      <c r="BJ798" s="18" t="s">
        <v>84</v>
      </c>
      <c r="BK798" s="231">
        <f>ROUND(I798*H798,2)</f>
        <v>0</v>
      </c>
      <c r="BL798" s="18" t="s">
        <v>176</v>
      </c>
      <c r="BM798" s="230" t="s">
        <v>3773</v>
      </c>
    </row>
    <row r="799" s="2" customFormat="1">
      <c r="A799" s="39"/>
      <c r="B799" s="40"/>
      <c r="C799" s="41"/>
      <c r="D799" s="232" t="s">
        <v>178</v>
      </c>
      <c r="E799" s="41"/>
      <c r="F799" s="233" t="s">
        <v>3332</v>
      </c>
      <c r="G799" s="41"/>
      <c r="H799" s="41"/>
      <c r="I799" s="234"/>
      <c r="J799" s="41"/>
      <c r="K799" s="41"/>
      <c r="L799" s="45"/>
      <c r="M799" s="235"/>
      <c r="N799" s="236"/>
      <c r="O799" s="92"/>
      <c r="P799" s="92"/>
      <c r="Q799" s="92"/>
      <c r="R799" s="92"/>
      <c r="S799" s="92"/>
      <c r="T799" s="93"/>
      <c r="U799" s="39"/>
      <c r="V799" s="39"/>
      <c r="W799" s="39"/>
      <c r="X799" s="39"/>
      <c r="Y799" s="39"/>
      <c r="Z799" s="39"/>
      <c r="AA799" s="39"/>
      <c r="AB799" s="39"/>
      <c r="AC799" s="39"/>
      <c r="AD799" s="39"/>
      <c r="AE799" s="39"/>
      <c r="AT799" s="18" t="s">
        <v>178</v>
      </c>
      <c r="AU799" s="18" t="s">
        <v>86</v>
      </c>
    </row>
    <row r="800" s="2" customFormat="1" ht="24.15" customHeight="1">
      <c r="A800" s="39"/>
      <c r="B800" s="40"/>
      <c r="C800" s="219" t="s">
        <v>3774</v>
      </c>
      <c r="D800" s="219" t="s">
        <v>171</v>
      </c>
      <c r="E800" s="220" t="s">
        <v>3775</v>
      </c>
      <c r="F800" s="221" t="s">
        <v>3335</v>
      </c>
      <c r="G800" s="222" t="s">
        <v>2411</v>
      </c>
      <c r="H800" s="223">
        <v>6</v>
      </c>
      <c r="I800" s="224"/>
      <c r="J800" s="225">
        <f>ROUND(I800*H800,2)</f>
        <v>0</v>
      </c>
      <c r="K800" s="221" t="s">
        <v>1</v>
      </c>
      <c r="L800" s="45"/>
      <c r="M800" s="226" t="s">
        <v>1</v>
      </c>
      <c r="N800" s="227" t="s">
        <v>41</v>
      </c>
      <c r="O800" s="92"/>
      <c r="P800" s="228">
        <f>O800*H800</f>
        <v>0</v>
      </c>
      <c r="Q800" s="228">
        <v>0</v>
      </c>
      <c r="R800" s="228">
        <f>Q800*H800</f>
        <v>0</v>
      </c>
      <c r="S800" s="228">
        <v>0</v>
      </c>
      <c r="T800" s="229">
        <f>S800*H800</f>
        <v>0</v>
      </c>
      <c r="U800" s="39"/>
      <c r="V800" s="39"/>
      <c r="W800" s="39"/>
      <c r="X800" s="39"/>
      <c r="Y800" s="39"/>
      <c r="Z800" s="39"/>
      <c r="AA800" s="39"/>
      <c r="AB800" s="39"/>
      <c r="AC800" s="39"/>
      <c r="AD800" s="39"/>
      <c r="AE800" s="39"/>
      <c r="AR800" s="230" t="s">
        <v>176</v>
      </c>
      <c r="AT800" s="230" t="s">
        <v>171</v>
      </c>
      <c r="AU800" s="230" t="s">
        <v>86</v>
      </c>
      <c r="AY800" s="18" t="s">
        <v>168</v>
      </c>
      <c r="BE800" s="231">
        <f>IF(N800="základní",J800,0)</f>
        <v>0</v>
      </c>
      <c r="BF800" s="231">
        <f>IF(N800="snížená",J800,0)</f>
        <v>0</v>
      </c>
      <c r="BG800" s="231">
        <f>IF(N800="zákl. přenesená",J800,0)</f>
        <v>0</v>
      </c>
      <c r="BH800" s="231">
        <f>IF(N800="sníž. přenesená",J800,0)</f>
        <v>0</v>
      </c>
      <c r="BI800" s="231">
        <f>IF(N800="nulová",J800,0)</f>
        <v>0</v>
      </c>
      <c r="BJ800" s="18" t="s">
        <v>84</v>
      </c>
      <c r="BK800" s="231">
        <f>ROUND(I800*H800,2)</f>
        <v>0</v>
      </c>
      <c r="BL800" s="18" t="s">
        <v>176</v>
      </c>
      <c r="BM800" s="230" t="s">
        <v>3776</v>
      </c>
    </row>
    <row r="801" s="2" customFormat="1">
      <c r="A801" s="39"/>
      <c r="B801" s="40"/>
      <c r="C801" s="41"/>
      <c r="D801" s="232" t="s">
        <v>178</v>
      </c>
      <c r="E801" s="41"/>
      <c r="F801" s="233" t="s">
        <v>3335</v>
      </c>
      <c r="G801" s="41"/>
      <c r="H801" s="41"/>
      <c r="I801" s="234"/>
      <c r="J801" s="41"/>
      <c r="K801" s="41"/>
      <c r="L801" s="45"/>
      <c r="M801" s="235"/>
      <c r="N801" s="236"/>
      <c r="O801" s="92"/>
      <c r="P801" s="92"/>
      <c r="Q801" s="92"/>
      <c r="R801" s="92"/>
      <c r="S801" s="92"/>
      <c r="T801" s="93"/>
      <c r="U801" s="39"/>
      <c r="V801" s="39"/>
      <c r="W801" s="39"/>
      <c r="X801" s="39"/>
      <c r="Y801" s="39"/>
      <c r="Z801" s="39"/>
      <c r="AA801" s="39"/>
      <c r="AB801" s="39"/>
      <c r="AC801" s="39"/>
      <c r="AD801" s="39"/>
      <c r="AE801" s="39"/>
      <c r="AT801" s="18" t="s">
        <v>178</v>
      </c>
      <c r="AU801" s="18" t="s">
        <v>86</v>
      </c>
    </row>
    <row r="802" s="2" customFormat="1" ht="16.5" customHeight="1">
      <c r="A802" s="39"/>
      <c r="B802" s="40"/>
      <c r="C802" s="219" t="s">
        <v>3403</v>
      </c>
      <c r="D802" s="219" t="s">
        <v>171</v>
      </c>
      <c r="E802" s="220" t="s">
        <v>3777</v>
      </c>
      <c r="F802" s="221" t="s">
        <v>3338</v>
      </c>
      <c r="G802" s="222" t="s">
        <v>2411</v>
      </c>
      <c r="H802" s="223">
        <v>8</v>
      </c>
      <c r="I802" s="224"/>
      <c r="J802" s="225">
        <f>ROUND(I802*H802,2)</f>
        <v>0</v>
      </c>
      <c r="K802" s="221" t="s">
        <v>1</v>
      </c>
      <c r="L802" s="45"/>
      <c r="M802" s="226" t="s">
        <v>1</v>
      </c>
      <c r="N802" s="227" t="s">
        <v>41</v>
      </c>
      <c r="O802" s="92"/>
      <c r="P802" s="228">
        <f>O802*H802</f>
        <v>0</v>
      </c>
      <c r="Q802" s="228">
        <v>0</v>
      </c>
      <c r="R802" s="228">
        <f>Q802*H802</f>
        <v>0</v>
      </c>
      <c r="S802" s="228">
        <v>0</v>
      </c>
      <c r="T802" s="229">
        <f>S802*H802</f>
        <v>0</v>
      </c>
      <c r="U802" s="39"/>
      <c r="V802" s="39"/>
      <c r="W802" s="39"/>
      <c r="X802" s="39"/>
      <c r="Y802" s="39"/>
      <c r="Z802" s="39"/>
      <c r="AA802" s="39"/>
      <c r="AB802" s="39"/>
      <c r="AC802" s="39"/>
      <c r="AD802" s="39"/>
      <c r="AE802" s="39"/>
      <c r="AR802" s="230" t="s">
        <v>176</v>
      </c>
      <c r="AT802" s="230" t="s">
        <v>171</v>
      </c>
      <c r="AU802" s="230" t="s">
        <v>86</v>
      </c>
      <c r="AY802" s="18" t="s">
        <v>168</v>
      </c>
      <c r="BE802" s="231">
        <f>IF(N802="základní",J802,0)</f>
        <v>0</v>
      </c>
      <c r="BF802" s="231">
        <f>IF(N802="snížená",J802,0)</f>
        <v>0</v>
      </c>
      <c r="BG802" s="231">
        <f>IF(N802="zákl. přenesená",J802,0)</f>
        <v>0</v>
      </c>
      <c r="BH802" s="231">
        <f>IF(N802="sníž. přenesená",J802,0)</f>
        <v>0</v>
      </c>
      <c r="BI802" s="231">
        <f>IF(N802="nulová",J802,0)</f>
        <v>0</v>
      </c>
      <c r="BJ802" s="18" t="s">
        <v>84</v>
      </c>
      <c r="BK802" s="231">
        <f>ROUND(I802*H802,2)</f>
        <v>0</v>
      </c>
      <c r="BL802" s="18" t="s">
        <v>176</v>
      </c>
      <c r="BM802" s="230" t="s">
        <v>3778</v>
      </c>
    </row>
    <row r="803" s="2" customFormat="1">
      <c r="A803" s="39"/>
      <c r="B803" s="40"/>
      <c r="C803" s="41"/>
      <c r="D803" s="232" t="s">
        <v>178</v>
      </c>
      <c r="E803" s="41"/>
      <c r="F803" s="233" t="s">
        <v>3338</v>
      </c>
      <c r="G803" s="41"/>
      <c r="H803" s="41"/>
      <c r="I803" s="234"/>
      <c r="J803" s="41"/>
      <c r="K803" s="41"/>
      <c r="L803" s="45"/>
      <c r="M803" s="235"/>
      <c r="N803" s="236"/>
      <c r="O803" s="92"/>
      <c r="P803" s="92"/>
      <c r="Q803" s="92"/>
      <c r="R803" s="92"/>
      <c r="S803" s="92"/>
      <c r="T803" s="93"/>
      <c r="U803" s="39"/>
      <c r="V803" s="39"/>
      <c r="W803" s="39"/>
      <c r="X803" s="39"/>
      <c r="Y803" s="39"/>
      <c r="Z803" s="39"/>
      <c r="AA803" s="39"/>
      <c r="AB803" s="39"/>
      <c r="AC803" s="39"/>
      <c r="AD803" s="39"/>
      <c r="AE803" s="39"/>
      <c r="AT803" s="18" t="s">
        <v>178</v>
      </c>
      <c r="AU803" s="18" t="s">
        <v>86</v>
      </c>
    </row>
    <row r="804" s="2" customFormat="1" ht="24.15" customHeight="1">
      <c r="A804" s="39"/>
      <c r="B804" s="40"/>
      <c r="C804" s="219" t="s">
        <v>3779</v>
      </c>
      <c r="D804" s="219" t="s">
        <v>171</v>
      </c>
      <c r="E804" s="220" t="s">
        <v>3780</v>
      </c>
      <c r="F804" s="221" t="s">
        <v>3341</v>
      </c>
      <c r="G804" s="222" t="s">
        <v>213</v>
      </c>
      <c r="H804" s="223">
        <v>250</v>
      </c>
      <c r="I804" s="224"/>
      <c r="J804" s="225">
        <f>ROUND(I804*H804,2)</f>
        <v>0</v>
      </c>
      <c r="K804" s="221" t="s">
        <v>1</v>
      </c>
      <c r="L804" s="45"/>
      <c r="M804" s="226" t="s">
        <v>1</v>
      </c>
      <c r="N804" s="227" t="s">
        <v>41</v>
      </c>
      <c r="O804" s="92"/>
      <c r="P804" s="228">
        <f>O804*H804</f>
        <v>0</v>
      </c>
      <c r="Q804" s="228">
        <v>0</v>
      </c>
      <c r="R804" s="228">
        <f>Q804*H804</f>
        <v>0</v>
      </c>
      <c r="S804" s="228">
        <v>0</v>
      </c>
      <c r="T804" s="229">
        <f>S804*H804</f>
        <v>0</v>
      </c>
      <c r="U804" s="39"/>
      <c r="V804" s="39"/>
      <c r="W804" s="39"/>
      <c r="X804" s="39"/>
      <c r="Y804" s="39"/>
      <c r="Z804" s="39"/>
      <c r="AA804" s="39"/>
      <c r="AB804" s="39"/>
      <c r="AC804" s="39"/>
      <c r="AD804" s="39"/>
      <c r="AE804" s="39"/>
      <c r="AR804" s="230" t="s">
        <v>176</v>
      </c>
      <c r="AT804" s="230" t="s">
        <v>171</v>
      </c>
      <c r="AU804" s="230" t="s">
        <v>86</v>
      </c>
      <c r="AY804" s="18" t="s">
        <v>168</v>
      </c>
      <c r="BE804" s="231">
        <f>IF(N804="základní",J804,0)</f>
        <v>0</v>
      </c>
      <c r="BF804" s="231">
        <f>IF(N804="snížená",J804,0)</f>
        <v>0</v>
      </c>
      <c r="BG804" s="231">
        <f>IF(N804="zákl. přenesená",J804,0)</f>
        <v>0</v>
      </c>
      <c r="BH804" s="231">
        <f>IF(N804="sníž. přenesená",J804,0)</f>
        <v>0</v>
      </c>
      <c r="BI804" s="231">
        <f>IF(N804="nulová",J804,0)</f>
        <v>0</v>
      </c>
      <c r="BJ804" s="18" t="s">
        <v>84</v>
      </c>
      <c r="BK804" s="231">
        <f>ROUND(I804*H804,2)</f>
        <v>0</v>
      </c>
      <c r="BL804" s="18" t="s">
        <v>176</v>
      </c>
      <c r="BM804" s="230" t="s">
        <v>3781</v>
      </c>
    </row>
    <row r="805" s="2" customFormat="1">
      <c r="A805" s="39"/>
      <c r="B805" s="40"/>
      <c r="C805" s="41"/>
      <c r="D805" s="232" t="s">
        <v>178</v>
      </c>
      <c r="E805" s="41"/>
      <c r="F805" s="233" t="s">
        <v>3341</v>
      </c>
      <c r="G805" s="41"/>
      <c r="H805" s="41"/>
      <c r="I805" s="234"/>
      <c r="J805" s="41"/>
      <c r="K805" s="41"/>
      <c r="L805" s="45"/>
      <c r="M805" s="235"/>
      <c r="N805" s="236"/>
      <c r="O805" s="92"/>
      <c r="P805" s="92"/>
      <c r="Q805" s="92"/>
      <c r="R805" s="92"/>
      <c r="S805" s="92"/>
      <c r="T805" s="93"/>
      <c r="U805" s="39"/>
      <c r="V805" s="39"/>
      <c r="W805" s="39"/>
      <c r="X805" s="39"/>
      <c r="Y805" s="39"/>
      <c r="Z805" s="39"/>
      <c r="AA805" s="39"/>
      <c r="AB805" s="39"/>
      <c r="AC805" s="39"/>
      <c r="AD805" s="39"/>
      <c r="AE805" s="39"/>
      <c r="AT805" s="18" t="s">
        <v>178</v>
      </c>
      <c r="AU805" s="18" t="s">
        <v>86</v>
      </c>
    </row>
    <row r="806" s="2" customFormat="1" ht="33" customHeight="1">
      <c r="A806" s="39"/>
      <c r="B806" s="40"/>
      <c r="C806" s="219" t="s">
        <v>3421</v>
      </c>
      <c r="D806" s="219" t="s">
        <v>171</v>
      </c>
      <c r="E806" s="220" t="s">
        <v>3782</v>
      </c>
      <c r="F806" s="221" t="s">
        <v>3344</v>
      </c>
      <c r="G806" s="222" t="s">
        <v>2411</v>
      </c>
      <c r="H806" s="223">
        <v>220</v>
      </c>
      <c r="I806" s="224"/>
      <c r="J806" s="225">
        <f>ROUND(I806*H806,2)</f>
        <v>0</v>
      </c>
      <c r="K806" s="221" t="s">
        <v>1</v>
      </c>
      <c r="L806" s="45"/>
      <c r="M806" s="226" t="s">
        <v>1</v>
      </c>
      <c r="N806" s="227" t="s">
        <v>41</v>
      </c>
      <c r="O806" s="92"/>
      <c r="P806" s="228">
        <f>O806*H806</f>
        <v>0</v>
      </c>
      <c r="Q806" s="228">
        <v>0</v>
      </c>
      <c r="R806" s="228">
        <f>Q806*H806</f>
        <v>0</v>
      </c>
      <c r="S806" s="228">
        <v>0</v>
      </c>
      <c r="T806" s="229">
        <f>S806*H806</f>
        <v>0</v>
      </c>
      <c r="U806" s="39"/>
      <c r="V806" s="39"/>
      <c r="W806" s="39"/>
      <c r="X806" s="39"/>
      <c r="Y806" s="39"/>
      <c r="Z806" s="39"/>
      <c r="AA806" s="39"/>
      <c r="AB806" s="39"/>
      <c r="AC806" s="39"/>
      <c r="AD806" s="39"/>
      <c r="AE806" s="39"/>
      <c r="AR806" s="230" t="s">
        <v>176</v>
      </c>
      <c r="AT806" s="230" t="s">
        <v>171</v>
      </c>
      <c r="AU806" s="230" t="s">
        <v>86</v>
      </c>
      <c r="AY806" s="18" t="s">
        <v>168</v>
      </c>
      <c r="BE806" s="231">
        <f>IF(N806="základní",J806,0)</f>
        <v>0</v>
      </c>
      <c r="BF806" s="231">
        <f>IF(N806="snížená",J806,0)</f>
        <v>0</v>
      </c>
      <c r="BG806" s="231">
        <f>IF(N806="zákl. přenesená",J806,0)</f>
        <v>0</v>
      </c>
      <c r="BH806" s="231">
        <f>IF(N806="sníž. přenesená",J806,0)</f>
        <v>0</v>
      </c>
      <c r="BI806" s="231">
        <f>IF(N806="nulová",J806,0)</f>
        <v>0</v>
      </c>
      <c r="BJ806" s="18" t="s">
        <v>84</v>
      </c>
      <c r="BK806" s="231">
        <f>ROUND(I806*H806,2)</f>
        <v>0</v>
      </c>
      <c r="BL806" s="18" t="s">
        <v>176</v>
      </c>
      <c r="BM806" s="230" t="s">
        <v>3783</v>
      </c>
    </row>
    <row r="807" s="2" customFormat="1">
      <c r="A807" s="39"/>
      <c r="B807" s="40"/>
      <c r="C807" s="41"/>
      <c r="D807" s="232" t="s">
        <v>178</v>
      </c>
      <c r="E807" s="41"/>
      <c r="F807" s="233" t="s">
        <v>3344</v>
      </c>
      <c r="G807" s="41"/>
      <c r="H807" s="41"/>
      <c r="I807" s="234"/>
      <c r="J807" s="41"/>
      <c r="K807" s="41"/>
      <c r="L807" s="45"/>
      <c r="M807" s="235"/>
      <c r="N807" s="236"/>
      <c r="O807" s="92"/>
      <c r="P807" s="92"/>
      <c r="Q807" s="92"/>
      <c r="R807" s="92"/>
      <c r="S807" s="92"/>
      <c r="T807" s="93"/>
      <c r="U807" s="39"/>
      <c r="V807" s="39"/>
      <c r="W807" s="39"/>
      <c r="X807" s="39"/>
      <c r="Y807" s="39"/>
      <c r="Z807" s="39"/>
      <c r="AA807" s="39"/>
      <c r="AB807" s="39"/>
      <c r="AC807" s="39"/>
      <c r="AD807" s="39"/>
      <c r="AE807" s="39"/>
      <c r="AT807" s="18" t="s">
        <v>178</v>
      </c>
      <c r="AU807" s="18" t="s">
        <v>86</v>
      </c>
    </row>
    <row r="808" s="2" customFormat="1" ht="37.8" customHeight="1">
      <c r="A808" s="39"/>
      <c r="B808" s="40"/>
      <c r="C808" s="219" t="s">
        <v>3784</v>
      </c>
      <c r="D808" s="219" t="s">
        <v>171</v>
      </c>
      <c r="E808" s="220" t="s">
        <v>3785</v>
      </c>
      <c r="F808" s="221" t="s">
        <v>3347</v>
      </c>
      <c r="G808" s="222" t="s">
        <v>2411</v>
      </c>
      <c r="H808" s="223">
        <v>40</v>
      </c>
      <c r="I808" s="224"/>
      <c r="J808" s="225">
        <f>ROUND(I808*H808,2)</f>
        <v>0</v>
      </c>
      <c r="K808" s="221" t="s">
        <v>1</v>
      </c>
      <c r="L808" s="45"/>
      <c r="M808" s="226" t="s">
        <v>1</v>
      </c>
      <c r="N808" s="227" t="s">
        <v>41</v>
      </c>
      <c r="O808" s="92"/>
      <c r="P808" s="228">
        <f>O808*H808</f>
        <v>0</v>
      </c>
      <c r="Q808" s="228">
        <v>0</v>
      </c>
      <c r="R808" s="228">
        <f>Q808*H808</f>
        <v>0</v>
      </c>
      <c r="S808" s="228">
        <v>0</v>
      </c>
      <c r="T808" s="229">
        <f>S808*H808</f>
        <v>0</v>
      </c>
      <c r="U808" s="39"/>
      <c r="V808" s="39"/>
      <c r="W808" s="39"/>
      <c r="X808" s="39"/>
      <c r="Y808" s="39"/>
      <c r="Z808" s="39"/>
      <c r="AA808" s="39"/>
      <c r="AB808" s="39"/>
      <c r="AC808" s="39"/>
      <c r="AD808" s="39"/>
      <c r="AE808" s="39"/>
      <c r="AR808" s="230" t="s">
        <v>176</v>
      </c>
      <c r="AT808" s="230" t="s">
        <v>171</v>
      </c>
      <c r="AU808" s="230" t="s">
        <v>86</v>
      </c>
      <c r="AY808" s="18" t="s">
        <v>168</v>
      </c>
      <c r="BE808" s="231">
        <f>IF(N808="základní",J808,0)</f>
        <v>0</v>
      </c>
      <c r="BF808" s="231">
        <f>IF(N808="snížená",J808,0)</f>
        <v>0</v>
      </c>
      <c r="BG808" s="231">
        <f>IF(N808="zákl. přenesená",J808,0)</f>
        <v>0</v>
      </c>
      <c r="BH808" s="231">
        <f>IF(N808="sníž. přenesená",J808,0)</f>
        <v>0</v>
      </c>
      <c r="BI808" s="231">
        <f>IF(N808="nulová",J808,0)</f>
        <v>0</v>
      </c>
      <c r="BJ808" s="18" t="s">
        <v>84</v>
      </c>
      <c r="BK808" s="231">
        <f>ROUND(I808*H808,2)</f>
        <v>0</v>
      </c>
      <c r="BL808" s="18" t="s">
        <v>176</v>
      </c>
      <c r="BM808" s="230" t="s">
        <v>3786</v>
      </c>
    </row>
    <row r="809" s="2" customFormat="1">
      <c r="A809" s="39"/>
      <c r="B809" s="40"/>
      <c r="C809" s="41"/>
      <c r="D809" s="232" t="s">
        <v>178</v>
      </c>
      <c r="E809" s="41"/>
      <c r="F809" s="233" t="s">
        <v>3347</v>
      </c>
      <c r="G809" s="41"/>
      <c r="H809" s="41"/>
      <c r="I809" s="234"/>
      <c r="J809" s="41"/>
      <c r="K809" s="41"/>
      <c r="L809" s="45"/>
      <c r="M809" s="235"/>
      <c r="N809" s="236"/>
      <c r="O809" s="92"/>
      <c r="P809" s="92"/>
      <c r="Q809" s="92"/>
      <c r="R809" s="92"/>
      <c r="S809" s="92"/>
      <c r="T809" s="93"/>
      <c r="U809" s="39"/>
      <c r="V809" s="39"/>
      <c r="W809" s="39"/>
      <c r="X809" s="39"/>
      <c r="Y809" s="39"/>
      <c r="Z809" s="39"/>
      <c r="AA809" s="39"/>
      <c r="AB809" s="39"/>
      <c r="AC809" s="39"/>
      <c r="AD809" s="39"/>
      <c r="AE809" s="39"/>
      <c r="AT809" s="18" t="s">
        <v>178</v>
      </c>
      <c r="AU809" s="18" t="s">
        <v>86</v>
      </c>
    </row>
    <row r="810" s="2" customFormat="1" ht="16.5" customHeight="1">
      <c r="A810" s="39"/>
      <c r="B810" s="40"/>
      <c r="C810" s="219" t="s">
        <v>3424</v>
      </c>
      <c r="D810" s="219" t="s">
        <v>171</v>
      </c>
      <c r="E810" s="220" t="s">
        <v>3787</v>
      </c>
      <c r="F810" s="221" t="s">
        <v>3350</v>
      </c>
      <c r="G810" s="222" t="s">
        <v>2411</v>
      </c>
      <c r="H810" s="223">
        <v>100</v>
      </c>
      <c r="I810" s="224"/>
      <c r="J810" s="225">
        <f>ROUND(I810*H810,2)</f>
        <v>0</v>
      </c>
      <c r="K810" s="221" t="s">
        <v>1</v>
      </c>
      <c r="L810" s="45"/>
      <c r="M810" s="226" t="s">
        <v>1</v>
      </c>
      <c r="N810" s="227" t="s">
        <v>41</v>
      </c>
      <c r="O810" s="92"/>
      <c r="P810" s="228">
        <f>O810*H810</f>
        <v>0</v>
      </c>
      <c r="Q810" s="228">
        <v>0</v>
      </c>
      <c r="R810" s="228">
        <f>Q810*H810</f>
        <v>0</v>
      </c>
      <c r="S810" s="228">
        <v>0</v>
      </c>
      <c r="T810" s="229">
        <f>S810*H810</f>
        <v>0</v>
      </c>
      <c r="U810" s="39"/>
      <c r="V810" s="39"/>
      <c r="W810" s="39"/>
      <c r="X810" s="39"/>
      <c r="Y810" s="39"/>
      <c r="Z810" s="39"/>
      <c r="AA810" s="39"/>
      <c r="AB810" s="39"/>
      <c r="AC810" s="39"/>
      <c r="AD810" s="39"/>
      <c r="AE810" s="39"/>
      <c r="AR810" s="230" t="s">
        <v>176</v>
      </c>
      <c r="AT810" s="230" t="s">
        <v>171</v>
      </c>
      <c r="AU810" s="230" t="s">
        <v>86</v>
      </c>
      <c r="AY810" s="18" t="s">
        <v>168</v>
      </c>
      <c r="BE810" s="231">
        <f>IF(N810="základní",J810,0)</f>
        <v>0</v>
      </c>
      <c r="BF810" s="231">
        <f>IF(N810="snížená",J810,0)</f>
        <v>0</v>
      </c>
      <c r="BG810" s="231">
        <f>IF(N810="zákl. přenesená",J810,0)</f>
        <v>0</v>
      </c>
      <c r="BH810" s="231">
        <f>IF(N810="sníž. přenesená",J810,0)</f>
        <v>0</v>
      </c>
      <c r="BI810" s="231">
        <f>IF(N810="nulová",J810,0)</f>
        <v>0</v>
      </c>
      <c r="BJ810" s="18" t="s">
        <v>84</v>
      </c>
      <c r="BK810" s="231">
        <f>ROUND(I810*H810,2)</f>
        <v>0</v>
      </c>
      <c r="BL810" s="18" t="s">
        <v>176</v>
      </c>
      <c r="BM810" s="230" t="s">
        <v>3788</v>
      </c>
    </row>
    <row r="811" s="2" customFormat="1">
      <c r="A811" s="39"/>
      <c r="B811" s="40"/>
      <c r="C811" s="41"/>
      <c r="D811" s="232" t="s">
        <v>178</v>
      </c>
      <c r="E811" s="41"/>
      <c r="F811" s="233" t="s">
        <v>3350</v>
      </c>
      <c r="G811" s="41"/>
      <c r="H811" s="41"/>
      <c r="I811" s="234"/>
      <c r="J811" s="41"/>
      <c r="K811" s="41"/>
      <c r="L811" s="45"/>
      <c r="M811" s="235"/>
      <c r="N811" s="236"/>
      <c r="O811" s="92"/>
      <c r="P811" s="92"/>
      <c r="Q811" s="92"/>
      <c r="R811" s="92"/>
      <c r="S811" s="92"/>
      <c r="T811" s="93"/>
      <c r="U811" s="39"/>
      <c r="V811" s="39"/>
      <c r="W811" s="39"/>
      <c r="X811" s="39"/>
      <c r="Y811" s="39"/>
      <c r="Z811" s="39"/>
      <c r="AA811" s="39"/>
      <c r="AB811" s="39"/>
      <c r="AC811" s="39"/>
      <c r="AD811" s="39"/>
      <c r="AE811" s="39"/>
      <c r="AT811" s="18" t="s">
        <v>178</v>
      </c>
      <c r="AU811" s="18" t="s">
        <v>86</v>
      </c>
    </row>
    <row r="812" s="2" customFormat="1" ht="21.75" customHeight="1">
      <c r="A812" s="39"/>
      <c r="B812" s="40"/>
      <c r="C812" s="219" t="s">
        <v>3789</v>
      </c>
      <c r="D812" s="219" t="s">
        <v>171</v>
      </c>
      <c r="E812" s="220" t="s">
        <v>3790</v>
      </c>
      <c r="F812" s="221" t="s">
        <v>3353</v>
      </c>
      <c r="G812" s="222" t="s">
        <v>2411</v>
      </c>
      <c r="H812" s="223">
        <v>25</v>
      </c>
      <c r="I812" s="224"/>
      <c r="J812" s="225">
        <f>ROUND(I812*H812,2)</f>
        <v>0</v>
      </c>
      <c r="K812" s="221" t="s">
        <v>1</v>
      </c>
      <c r="L812" s="45"/>
      <c r="M812" s="226" t="s">
        <v>1</v>
      </c>
      <c r="N812" s="227" t="s">
        <v>41</v>
      </c>
      <c r="O812" s="92"/>
      <c r="P812" s="228">
        <f>O812*H812</f>
        <v>0</v>
      </c>
      <c r="Q812" s="228">
        <v>0</v>
      </c>
      <c r="R812" s="228">
        <f>Q812*H812</f>
        <v>0</v>
      </c>
      <c r="S812" s="228">
        <v>0</v>
      </c>
      <c r="T812" s="229">
        <f>S812*H812</f>
        <v>0</v>
      </c>
      <c r="U812" s="39"/>
      <c r="V812" s="39"/>
      <c r="W812" s="39"/>
      <c r="X812" s="39"/>
      <c r="Y812" s="39"/>
      <c r="Z812" s="39"/>
      <c r="AA812" s="39"/>
      <c r="AB812" s="39"/>
      <c r="AC812" s="39"/>
      <c r="AD812" s="39"/>
      <c r="AE812" s="39"/>
      <c r="AR812" s="230" t="s">
        <v>176</v>
      </c>
      <c r="AT812" s="230" t="s">
        <v>171</v>
      </c>
      <c r="AU812" s="230" t="s">
        <v>86</v>
      </c>
      <c r="AY812" s="18" t="s">
        <v>168</v>
      </c>
      <c r="BE812" s="231">
        <f>IF(N812="základní",J812,0)</f>
        <v>0</v>
      </c>
      <c r="BF812" s="231">
        <f>IF(N812="snížená",J812,0)</f>
        <v>0</v>
      </c>
      <c r="BG812" s="231">
        <f>IF(N812="zákl. přenesená",J812,0)</f>
        <v>0</v>
      </c>
      <c r="BH812" s="231">
        <f>IF(N812="sníž. přenesená",J812,0)</f>
        <v>0</v>
      </c>
      <c r="BI812" s="231">
        <f>IF(N812="nulová",J812,0)</f>
        <v>0</v>
      </c>
      <c r="BJ812" s="18" t="s">
        <v>84</v>
      </c>
      <c r="BK812" s="231">
        <f>ROUND(I812*H812,2)</f>
        <v>0</v>
      </c>
      <c r="BL812" s="18" t="s">
        <v>176</v>
      </c>
      <c r="BM812" s="230" t="s">
        <v>3791</v>
      </c>
    </row>
    <row r="813" s="2" customFormat="1">
      <c r="A813" s="39"/>
      <c r="B813" s="40"/>
      <c r="C813" s="41"/>
      <c r="D813" s="232" t="s">
        <v>178</v>
      </c>
      <c r="E813" s="41"/>
      <c r="F813" s="233" t="s">
        <v>3353</v>
      </c>
      <c r="G813" s="41"/>
      <c r="H813" s="41"/>
      <c r="I813" s="234"/>
      <c r="J813" s="41"/>
      <c r="K813" s="41"/>
      <c r="L813" s="45"/>
      <c r="M813" s="235"/>
      <c r="N813" s="236"/>
      <c r="O813" s="92"/>
      <c r="P813" s="92"/>
      <c r="Q813" s="92"/>
      <c r="R813" s="92"/>
      <c r="S813" s="92"/>
      <c r="T813" s="93"/>
      <c r="U813" s="39"/>
      <c r="V813" s="39"/>
      <c r="W813" s="39"/>
      <c r="X813" s="39"/>
      <c r="Y813" s="39"/>
      <c r="Z813" s="39"/>
      <c r="AA813" s="39"/>
      <c r="AB813" s="39"/>
      <c r="AC813" s="39"/>
      <c r="AD813" s="39"/>
      <c r="AE813" s="39"/>
      <c r="AT813" s="18" t="s">
        <v>178</v>
      </c>
      <c r="AU813" s="18" t="s">
        <v>86</v>
      </c>
    </row>
    <row r="814" s="2" customFormat="1" ht="37.8" customHeight="1">
      <c r="A814" s="39"/>
      <c r="B814" s="40"/>
      <c r="C814" s="219" t="s">
        <v>3427</v>
      </c>
      <c r="D814" s="219" t="s">
        <v>171</v>
      </c>
      <c r="E814" s="220" t="s">
        <v>3792</v>
      </c>
      <c r="F814" s="221" t="s">
        <v>3356</v>
      </c>
      <c r="G814" s="222" t="s">
        <v>2411</v>
      </c>
      <c r="H814" s="223">
        <v>100</v>
      </c>
      <c r="I814" s="224"/>
      <c r="J814" s="225">
        <f>ROUND(I814*H814,2)</f>
        <v>0</v>
      </c>
      <c r="K814" s="221" t="s">
        <v>1</v>
      </c>
      <c r="L814" s="45"/>
      <c r="M814" s="226" t="s">
        <v>1</v>
      </c>
      <c r="N814" s="227" t="s">
        <v>41</v>
      </c>
      <c r="O814" s="92"/>
      <c r="P814" s="228">
        <f>O814*H814</f>
        <v>0</v>
      </c>
      <c r="Q814" s="228">
        <v>0</v>
      </c>
      <c r="R814" s="228">
        <f>Q814*H814</f>
        <v>0</v>
      </c>
      <c r="S814" s="228">
        <v>0</v>
      </c>
      <c r="T814" s="229">
        <f>S814*H814</f>
        <v>0</v>
      </c>
      <c r="U814" s="39"/>
      <c r="V814" s="39"/>
      <c r="W814" s="39"/>
      <c r="X814" s="39"/>
      <c r="Y814" s="39"/>
      <c r="Z814" s="39"/>
      <c r="AA814" s="39"/>
      <c r="AB814" s="39"/>
      <c r="AC814" s="39"/>
      <c r="AD814" s="39"/>
      <c r="AE814" s="39"/>
      <c r="AR814" s="230" t="s">
        <v>176</v>
      </c>
      <c r="AT814" s="230" t="s">
        <v>171</v>
      </c>
      <c r="AU814" s="230" t="s">
        <v>86</v>
      </c>
      <c r="AY814" s="18" t="s">
        <v>168</v>
      </c>
      <c r="BE814" s="231">
        <f>IF(N814="základní",J814,0)</f>
        <v>0</v>
      </c>
      <c r="BF814" s="231">
        <f>IF(N814="snížená",J814,0)</f>
        <v>0</v>
      </c>
      <c r="BG814" s="231">
        <f>IF(N814="zákl. přenesená",J814,0)</f>
        <v>0</v>
      </c>
      <c r="BH814" s="231">
        <f>IF(N814="sníž. přenesená",J814,0)</f>
        <v>0</v>
      </c>
      <c r="BI814" s="231">
        <f>IF(N814="nulová",J814,0)</f>
        <v>0</v>
      </c>
      <c r="BJ814" s="18" t="s">
        <v>84</v>
      </c>
      <c r="BK814" s="231">
        <f>ROUND(I814*H814,2)</f>
        <v>0</v>
      </c>
      <c r="BL814" s="18" t="s">
        <v>176</v>
      </c>
      <c r="BM814" s="230" t="s">
        <v>3793</v>
      </c>
    </row>
    <row r="815" s="2" customFormat="1">
      <c r="A815" s="39"/>
      <c r="B815" s="40"/>
      <c r="C815" s="41"/>
      <c r="D815" s="232" t="s">
        <v>178</v>
      </c>
      <c r="E815" s="41"/>
      <c r="F815" s="233" t="s">
        <v>3356</v>
      </c>
      <c r="G815" s="41"/>
      <c r="H815" s="41"/>
      <c r="I815" s="234"/>
      <c r="J815" s="41"/>
      <c r="K815" s="41"/>
      <c r="L815" s="45"/>
      <c r="M815" s="235"/>
      <c r="N815" s="236"/>
      <c r="O815" s="92"/>
      <c r="P815" s="92"/>
      <c r="Q815" s="92"/>
      <c r="R815" s="92"/>
      <c r="S815" s="92"/>
      <c r="T815" s="93"/>
      <c r="U815" s="39"/>
      <c r="V815" s="39"/>
      <c r="W815" s="39"/>
      <c r="X815" s="39"/>
      <c r="Y815" s="39"/>
      <c r="Z815" s="39"/>
      <c r="AA815" s="39"/>
      <c r="AB815" s="39"/>
      <c r="AC815" s="39"/>
      <c r="AD815" s="39"/>
      <c r="AE815" s="39"/>
      <c r="AT815" s="18" t="s">
        <v>178</v>
      </c>
      <c r="AU815" s="18" t="s">
        <v>86</v>
      </c>
    </row>
    <row r="816" s="12" customFormat="1" ht="22.8" customHeight="1">
      <c r="A816" s="12"/>
      <c r="B816" s="203"/>
      <c r="C816" s="204"/>
      <c r="D816" s="205" t="s">
        <v>75</v>
      </c>
      <c r="E816" s="217" t="s">
        <v>3794</v>
      </c>
      <c r="F816" s="217" t="s">
        <v>3795</v>
      </c>
      <c r="G816" s="204"/>
      <c r="H816" s="204"/>
      <c r="I816" s="207"/>
      <c r="J816" s="218">
        <f>BK816</f>
        <v>0</v>
      </c>
      <c r="K816" s="204"/>
      <c r="L816" s="209"/>
      <c r="M816" s="210"/>
      <c r="N816" s="211"/>
      <c r="O816" s="211"/>
      <c r="P816" s="212">
        <f>SUM(P817:P818)</f>
        <v>0</v>
      </c>
      <c r="Q816" s="211"/>
      <c r="R816" s="212">
        <f>SUM(R817:R818)</f>
        <v>0</v>
      </c>
      <c r="S816" s="211"/>
      <c r="T816" s="213">
        <f>SUM(T817:T818)</f>
        <v>0</v>
      </c>
      <c r="U816" s="12"/>
      <c r="V816" s="12"/>
      <c r="W816" s="12"/>
      <c r="X816" s="12"/>
      <c r="Y816" s="12"/>
      <c r="Z816" s="12"/>
      <c r="AA816" s="12"/>
      <c r="AB816" s="12"/>
      <c r="AC816" s="12"/>
      <c r="AD816" s="12"/>
      <c r="AE816" s="12"/>
      <c r="AR816" s="214" t="s">
        <v>84</v>
      </c>
      <c r="AT816" s="215" t="s">
        <v>75</v>
      </c>
      <c r="AU816" s="215" t="s">
        <v>84</v>
      </c>
      <c r="AY816" s="214" t="s">
        <v>168</v>
      </c>
      <c r="BK816" s="216">
        <f>SUM(BK817:BK818)</f>
        <v>0</v>
      </c>
    </row>
    <row r="817" s="2" customFormat="1" ht="21.75" customHeight="1">
      <c r="A817" s="39"/>
      <c r="B817" s="40"/>
      <c r="C817" s="219" t="s">
        <v>3796</v>
      </c>
      <c r="D817" s="219" t="s">
        <v>171</v>
      </c>
      <c r="E817" s="220" t="s">
        <v>3797</v>
      </c>
      <c r="F817" s="221" t="s">
        <v>3365</v>
      </c>
      <c r="G817" s="222" t="s">
        <v>2411</v>
      </c>
      <c r="H817" s="223">
        <v>5</v>
      </c>
      <c r="I817" s="224"/>
      <c r="J817" s="225">
        <f>ROUND(I817*H817,2)</f>
        <v>0</v>
      </c>
      <c r="K817" s="221" t="s">
        <v>1</v>
      </c>
      <c r="L817" s="45"/>
      <c r="M817" s="226" t="s">
        <v>1</v>
      </c>
      <c r="N817" s="227" t="s">
        <v>41</v>
      </c>
      <c r="O817" s="92"/>
      <c r="P817" s="228">
        <f>O817*H817</f>
        <v>0</v>
      </c>
      <c r="Q817" s="228">
        <v>0</v>
      </c>
      <c r="R817" s="228">
        <f>Q817*H817</f>
        <v>0</v>
      </c>
      <c r="S817" s="228">
        <v>0</v>
      </c>
      <c r="T817" s="229">
        <f>S817*H817</f>
        <v>0</v>
      </c>
      <c r="U817" s="39"/>
      <c r="V817" s="39"/>
      <c r="W817" s="39"/>
      <c r="X817" s="39"/>
      <c r="Y817" s="39"/>
      <c r="Z817" s="39"/>
      <c r="AA817" s="39"/>
      <c r="AB817" s="39"/>
      <c r="AC817" s="39"/>
      <c r="AD817" s="39"/>
      <c r="AE817" s="39"/>
      <c r="AR817" s="230" t="s">
        <v>176</v>
      </c>
      <c r="AT817" s="230" t="s">
        <v>171</v>
      </c>
      <c r="AU817" s="230" t="s">
        <v>86</v>
      </c>
      <c r="AY817" s="18" t="s">
        <v>168</v>
      </c>
      <c r="BE817" s="231">
        <f>IF(N817="základní",J817,0)</f>
        <v>0</v>
      </c>
      <c r="BF817" s="231">
        <f>IF(N817="snížená",J817,0)</f>
        <v>0</v>
      </c>
      <c r="BG817" s="231">
        <f>IF(N817="zákl. přenesená",J817,0)</f>
        <v>0</v>
      </c>
      <c r="BH817" s="231">
        <f>IF(N817="sníž. přenesená",J817,0)</f>
        <v>0</v>
      </c>
      <c r="BI817" s="231">
        <f>IF(N817="nulová",J817,0)</f>
        <v>0</v>
      </c>
      <c r="BJ817" s="18" t="s">
        <v>84</v>
      </c>
      <c r="BK817" s="231">
        <f>ROUND(I817*H817,2)</f>
        <v>0</v>
      </c>
      <c r="BL817" s="18" t="s">
        <v>176</v>
      </c>
      <c r="BM817" s="230" t="s">
        <v>3798</v>
      </c>
    </row>
    <row r="818" s="2" customFormat="1">
      <c r="A818" s="39"/>
      <c r="B818" s="40"/>
      <c r="C818" s="41"/>
      <c r="D818" s="232" t="s">
        <v>178</v>
      </c>
      <c r="E818" s="41"/>
      <c r="F818" s="233" t="s">
        <v>3365</v>
      </c>
      <c r="G818" s="41"/>
      <c r="H818" s="41"/>
      <c r="I818" s="234"/>
      <c r="J818" s="41"/>
      <c r="K818" s="41"/>
      <c r="L818" s="45"/>
      <c r="M818" s="235"/>
      <c r="N818" s="236"/>
      <c r="O818" s="92"/>
      <c r="P818" s="92"/>
      <c r="Q818" s="92"/>
      <c r="R818" s="92"/>
      <c r="S818" s="92"/>
      <c r="T818" s="93"/>
      <c r="U818" s="39"/>
      <c r="V818" s="39"/>
      <c r="W818" s="39"/>
      <c r="X818" s="39"/>
      <c r="Y818" s="39"/>
      <c r="Z818" s="39"/>
      <c r="AA818" s="39"/>
      <c r="AB818" s="39"/>
      <c r="AC818" s="39"/>
      <c r="AD818" s="39"/>
      <c r="AE818" s="39"/>
      <c r="AT818" s="18" t="s">
        <v>178</v>
      </c>
      <c r="AU818" s="18" t="s">
        <v>86</v>
      </c>
    </row>
    <row r="819" s="12" customFormat="1" ht="25.92" customHeight="1">
      <c r="A819" s="12"/>
      <c r="B819" s="203"/>
      <c r="C819" s="204"/>
      <c r="D819" s="205" t="s">
        <v>75</v>
      </c>
      <c r="E819" s="206" t="s">
        <v>3799</v>
      </c>
      <c r="F819" s="206" t="s">
        <v>2617</v>
      </c>
      <c r="G819" s="204"/>
      <c r="H819" s="204"/>
      <c r="I819" s="207"/>
      <c r="J819" s="208">
        <f>BK819</f>
        <v>0</v>
      </c>
      <c r="K819" s="204"/>
      <c r="L819" s="209"/>
      <c r="M819" s="210"/>
      <c r="N819" s="211"/>
      <c r="O819" s="211"/>
      <c r="P819" s="212">
        <f>SUM(P820:P823)</f>
        <v>0</v>
      </c>
      <c r="Q819" s="211"/>
      <c r="R819" s="212">
        <f>SUM(R820:R823)</f>
        <v>0</v>
      </c>
      <c r="S819" s="211"/>
      <c r="T819" s="213">
        <f>SUM(T820:T823)</f>
        <v>0</v>
      </c>
      <c r="U819" s="12"/>
      <c r="V819" s="12"/>
      <c r="W819" s="12"/>
      <c r="X819" s="12"/>
      <c r="Y819" s="12"/>
      <c r="Z819" s="12"/>
      <c r="AA819" s="12"/>
      <c r="AB819" s="12"/>
      <c r="AC819" s="12"/>
      <c r="AD819" s="12"/>
      <c r="AE819" s="12"/>
      <c r="AR819" s="214" t="s">
        <v>84</v>
      </c>
      <c r="AT819" s="215" t="s">
        <v>75</v>
      </c>
      <c r="AU819" s="215" t="s">
        <v>76</v>
      </c>
      <c r="AY819" s="214" t="s">
        <v>168</v>
      </c>
      <c r="BK819" s="216">
        <f>SUM(BK820:BK823)</f>
        <v>0</v>
      </c>
    </row>
    <row r="820" s="2" customFormat="1" ht="24.15" customHeight="1">
      <c r="A820" s="39"/>
      <c r="B820" s="40"/>
      <c r="C820" s="219" t="s">
        <v>3431</v>
      </c>
      <c r="D820" s="219" t="s">
        <v>171</v>
      </c>
      <c r="E820" s="220" t="s">
        <v>3800</v>
      </c>
      <c r="F820" s="221" t="s">
        <v>3801</v>
      </c>
      <c r="G820" s="222" t="s">
        <v>957</v>
      </c>
      <c r="H820" s="223">
        <v>1</v>
      </c>
      <c r="I820" s="224"/>
      <c r="J820" s="225">
        <f>ROUND(I820*H820,2)</f>
        <v>0</v>
      </c>
      <c r="K820" s="221" t="s">
        <v>1</v>
      </c>
      <c r="L820" s="45"/>
      <c r="M820" s="226" t="s">
        <v>1</v>
      </c>
      <c r="N820" s="227" t="s">
        <v>41</v>
      </c>
      <c r="O820" s="92"/>
      <c r="P820" s="228">
        <f>O820*H820</f>
        <v>0</v>
      </c>
      <c r="Q820" s="228">
        <v>0</v>
      </c>
      <c r="R820" s="228">
        <f>Q820*H820</f>
        <v>0</v>
      </c>
      <c r="S820" s="228">
        <v>0</v>
      </c>
      <c r="T820" s="229">
        <f>S820*H820</f>
        <v>0</v>
      </c>
      <c r="U820" s="39"/>
      <c r="V820" s="39"/>
      <c r="W820" s="39"/>
      <c r="X820" s="39"/>
      <c r="Y820" s="39"/>
      <c r="Z820" s="39"/>
      <c r="AA820" s="39"/>
      <c r="AB820" s="39"/>
      <c r="AC820" s="39"/>
      <c r="AD820" s="39"/>
      <c r="AE820" s="39"/>
      <c r="AR820" s="230" t="s">
        <v>176</v>
      </c>
      <c r="AT820" s="230" t="s">
        <v>171</v>
      </c>
      <c r="AU820" s="230" t="s">
        <v>84</v>
      </c>
      <c r="AY820" s="18" t="s">
        <v>168</v>
      </c>
      <c r="BE820" s="231">
        <f>IF(N820="základní",J820,0)</f>
        <v>0</v>
      </c>
      <c r="BF820" s="231">
        <f>IF(N820="snížená",J820,0)</f>
        <v>0</v>
      </c>
      <c r="BG820" s="231">
        <f>IF(N820="zákl. přenesená",J820,0)</f>
        <v>0</v>
      </c>
      <c r="BH820" s="231">
        <f>IF(N820="sníž. přenesená",J820,0)</f>
        <v>0</v>
      </c>
      <c r="BI820" s="231">
        <f>IF(N820="nulová",J820,0)</f>
        <v>0</v>
      </c>
      <c r="BJ820" s="18" t="s">
        <v>84</v>
      </c>
      <c r="BK820" s="231">
        <f>ROUND(I820*H820,2)</f>
        <v>0</v>
      </c>
      <c r="BL820" s="18" t="s">
        <v>176</v>
      </c>
      <c r="BM820" s="230" t="s">
        <v>3802</v>
      </c>
    </row>
    <row r="821" s="2" customFormat="1" ht="16.5" customHeight="1">
      <c r="A821" s="39"/>
      <c r="B821" s="40"/>
      <c r="C821" s="219" t="s">
        <v>3803</v>
      </c>
      <c r="D821" s="219" t="s">
        <v>171</v>
      </c>
      <c r="E821" s="220" t="s">
        <v>3804</v>
      </c>
      <c r="F821" s="221" t="s">
        <v>3805</v>
      </c>
      <c r="G821" s="222" t="s">
        <v>957</v>
      </c>
      <c r="H821" s="223">
        <v>1</v>
      </c>
      <c r="I821" s="224"/>
      <c r="J821" s="225">
        <f>ROUND(I821*H821,2)</f>
        <v>0</v>
      </c>
      <c r="K821" s="221" t="s">
        <v>1</v>
      </c>
      <c r="L821" s="45"/>
      <c r="M821" s="226" t="s">
        <v>1</v>
      </c>
      <c r="N821" s="227" t="s">
        <v>41</v>
      </c>
      <c r="O821" s="92"/>
      <c r="P821" s="228">
        <f>O821*H821</f>
        <v>0</v>
      </c>
      <c r="Q821" s="228">
        <v>0</v>
      </c>
      <c r="R821" s="228">
        <f>Q821*H821</f>
        <v>0</v>
      </c>
      <c r="S821" s="228">
        <v>0</v>
      </c>
      <c r="T821" s="229">
        <f>S821*H821</f>
        <v>0</v>
      </c>
      <c r="U821" s="39"/>
      <c r="V821" s="39"/>
      <c r="W821" s="39"/>
      <c r="X821" s="39"/>
      <c r="Y821" s="39"/>
      <c r="Z821" s="39"/>
      <c r="AA821" s="39"/>
      <c r="AB821" s="39"/>
      <c r="AC821" s="39"/>
      <c r="AD821" s="39"/>
      <c r="AE821" s="39"/>
      <c r="AR821" s="230" t="s">
        <v>176</v>
      </c>
      <c r="AT821" s="230" t="s">
        <v>171</v>
      </c>
      <c r="AU821" s="230" t="s">
        <v>84</v>
      </c>
      <c r="AY821" s="18" t="s">
        <v>168</v>
      </c>
      <c r="BE821" s="231">
        <f>IF(N821="základní",J821,0)</f>
        <v>0</v>
      </c>
      <c r="BF821" s="231">
        <f>IF(N821="snížená",J821,0)</f>
        <v>0</v>
      </c>
      <c r="BG821" s="231">
        <f>IF(N821="zákl. přenesená",J821,0)</f>
        <v>0</v>
      </c>
      <c r="BH821" s="231">
        <f>IF(N821="sníž. přenesená",J821,0)</f>
        <v>0</v>
      </c>
      <c r="BI821" s="231">
        <f>IF(N821="nulová",J821,0)</f>
        <v>0</v>
      </c>
      <c r="BJ821" s="18" t="s">
        <v>84</v>
      </c>
      <c r="BK821" s="231">
        <f>ROUND(I821*H821,2)</f>
        <v>0</v>
      </c>
      <c r="BL821" s="18" t="s">
        <v>176</v>
      </c>
      <c r="BM821" s="230" t="s">
        <v>3806</v>
      </c>
    </row>
    <row r="822" s="2" customFormat="1" ht="16.5" customHeight="1">
      <c r="A822" s="39"/>
      <c r="B822" s="40"/>
      <c r="C822" s="219" t="s">
        <v>3435</v>
      </c>
      <c r="D822" s="219" t="s">
        <v>171</v>
      </c>
      <c r="E822" s="220" t="s">
        <v>3807</v>
      </c>
      <c r="F822" s="221" t="s">
        <v>3808</v>
      </c>
      <c r="G822" s="222" t="s">
        <v>957</v>
      </c>
      <c r="H822" s="223">
        <v>1</v>
      </c>
      <c r="I822" s="224"/>
      <c r="J822" s="225">
        <f>ROUND(I822*H822,2)</f>
        <v>0</v>
      </c>
      <c r="K822" s="221" t="s">
        <v>1</v>
      </c>
      <c r="L822" s="45"/>
      <c r="M822" s="226" t="s">
        <v>1</v>
      </c>
      <c r="N822" s="227" t="s">
        <v>41</v>
      </c>
      <c r="O822" s="92"/>
      <c r="P822" s="228">
        <f>O822*H822</f>
        <v>0</v>
      </c>
      <c r="Q822" s="228">
        <v>0</v>
      </c>
      <c r="R822" s="228">
        <f>Q822*H822</f>
        <v>0</v>
      </c>
      <c r="S822" s="228">
        <v>0</v>
      </c>
      <c r="T822" s="229">
        <f>S822*H822</f>
        <v>0</v>
      </c>
      <c r="U822" s="39"/>
      <c r="V822" s="39"/>
      <c r="W822" s="39"/>
      <c r="X822" s="39"/>
      <c r="Y822" s="39"/>
      <c r="Z822" s="39"/>
      <c r="AA822" s="39"/>
      <c r="AB822" s="39"/>
      <c r="AC822" s="39"/>
      <c r="AD822" s="39"/>
      <c r="AE822" s="39"/>
      <c r="AR822" s="230" t="s">
        <v>176</v>
      </c>
      <c r="AT822" s="230" t="s">
        <v>171</v>
      </c>
      <c r="AU822" s="230" t="s">
        <v>84</v>
      </c>
      <c r="AY822" s="18" t="s">
        <v>168</v>
      </c>
      <c r="BE822" s="231">
        <f>IF(N822="základní",J822,0)</f>
        <v>0</v>
      </c>
      <c r="BF822" s="231">
        <f>IF(N822="snížená",J822,0)</f>
        <v>0</v>
      </c>
      <c r="BG822" s="231">
        <f>IF(N822="zákl. přenesená",J822,0)</f>
        <v>0</v>
      </c>
      <c r="BH822" s="231">
        <f>IF(N822="sníž. přenesená",J822,0)</f>
        <v>0</v>
      </c>
      <c r="BI822" s="231">
        <f>IF(N822="nulová",J822,0)</f>
        <v>0</v>
      </c>
      <c r="BJ822" s="18" t="s">
        <v>84</v>
      </c>
      <c r="BK822" s="231">
        <f>ROUND(I822*H822,2)</f>
        <v>0</v>
      </c>
      <c r="BL822" s="18" t="s">
        <v>176</v>
      </c>
      <c r="BM822" s="230" t="s">
        <v>3809</v>
      </c>
    </row>
    <row r="823" s="2" customFormat="1" ht="16.5" customHeight="1">
      <c r="A823" s="39"/>
      <c r="B823" s="40"/>
      <c r="C823" s="219" t="s">
        <v>3810</v>
      </c>
      <c r="D823" s="219" t="s">
        <v>171</v>
      </c>
      <c r="E823" s="220" t="s">
        <v>3811</v>
      </c>
      <c r="F823" s="221" t="s">
        <v>3812</v>
      </c>
      <c r="G823" s="222" t="s">
        <v>957</v>
      </c>
      <c r="H823" s="223">
        <v>1</v>
      </c>
      <c r="I823" s="224"/>
      <c r="J823" s="225">
        <f>ROUND(I823*H823,2)</f>
        <v>0</v>
      </c>
      <c r="K823" s="221" t="s">
        <v>1</v>
      </c>
      <c r="L823" s="45"/>
      <c r="M823" s="302" t="s">
        <v>1</v>
      </c>
      <c r="N823" s="303" t="s">
        <v>41</v>
      </c>
      <c r="O823" s="300"/>
      <c r="P823" s="304">
        <f>O823*H823</f>
        <v>0</v>
      </c>
      <c r="Q823" s="304">
        <v>0</v>
      </c>
      <c r="R823" s="304">
        <f>Q823*H823</f>
        <v>0</v>
      </c>
      <c r="S823" s="304">
        <v>0</v>
      </c>
      <c r="T823" s="305">
        <f>S823*H823</f>
        <v>0</v>
      </c>
      <c r="U823" s="39"/>
      <c r="V823" s="39"/>
      <c r="W823" s="39"/>
      <c r="X823" s="39"/>
      <c r="Y823" s="39"/>
      <c r="Z823" s="39"/>
      <c r="AA823" s="39"/>
      <c r="AB823" s="39"/>
      <c r="AC823" s="39"/>
      <c r="AD823" s="39"/>
      <c r="AE823" s="39"/>
      <c r="AR823" s="230" t="s">
        <v>176</v>
      </c>
      <c r="AT823" s="230" t="s">
        <v>171</v>
      </c>
      <c r="AU823" s="230" t="s">
        <v>84</v>
      </c>
      <c r="AY823" s="18" t="s">
        <v>168</v>
      </c>
      <c r="BE823" s="231">
        <f>IF(N823="základní",J823,0)</f>
        <v>0</v>
      </c>
      <c r="BF823" s="231">
        <f>IF(N823="snížená",J823,0)</f>
        <v>0</v>
      </c>
      <c r="BG823" s="231">
        <f>IF(N823="zákl. přenesená",J823,0)</f>
        <v>0</v>
      </c>
      <c r="BH823" s="231">
        <f>IF(N823="sníž. přenesená",J823,0)</f>
        <v>0</v>
      </c>
      <c r="BI823" s="231">
        <f>IF(N823="nulová",J823,0)</f>
        <v>0</v>
      </c>
      <c r="BJ823" s="18" t="s">
        <v>84</v>
      </c>
      <c r="BK823" s="231">
        <f>ROUND(I823*H823,2)</f>
        <v>0</v>
      </c>
      <c r="BL823" s="18" t="s">
        <v>176</v>
      </c>
      <c r="BM823" s="230" t="s">
        <v>3813</v>
      </c>
    </row>
    <row r="824" s="2" customFormat="1" ht="6.96" customHeight="1">
      <c r="A824" s="39"/>
      <c r="B824" s="67"/>
      <c r="C824" s="68"/>
      <c r="D824" s="68"/>
      <c r="E824" s="68"/>
      <c r="F824" s="68"/>
      <c r="G824" s="68"/>
      <c r="H824" s="68"/>
      <c r="I824" s="68"/>
      <c r="J824" s="68"/>
      <c r="K824" s="68"/>
      <c r="L824" s="45"/>
      <c r="M824" s="39"/>
      <c r="O824" s="39"/>
      <c r="P824" s="39"/>
      <c r="Q824" s="39"/>
      <c r="R824" s="39"/>
      <c r="S824" s="39"/>
      <c r="T824" s="39"/>
      <c r="U824" s="39"/>
      <c r="V824" s="39"/>
      <c r="W824" s="39"/>
      <c r="X824" s="39"/>
      <c r="Y824" s="39"/>
      <c r="Z824" s="39"/>
      <c r="AA824" s="39"/>
      <c r="AB824" s="39"/>
      <c r="AC824" s="39"/>
      <c r="AD824" s="39"/>
      <c r="AE824" s="39"/>
    </row>
  </sheetData>
  <sheetProtection sheet="1" autoFilter="0" formatColumns="0" formatRows="0" objects="1" scenarios="1" spinCount="100000" saltValue="8kvFeRHT9iHWwBYuAoV623ti5oYVcTVqIQ9IHQdcqK75Dju/Lyoq5C0Lkh1Fa5w4VSQmvURIIWJW5MnborrIyg==" hashValue="QovPrYJeVfooHvyLKt6HRocyhm5OErlgh9yOJ1hRfhmHkqVFOX5cDgSep1FUjYZ8HP6uvwWew65FioH6wlwqtw==" algorithmName="SHA-512" password="CC35"/>
  <autoFilter ref="C159:K823"/>
  <mergeCells count="9">
    <mergeCell ref="E7:H7"/>
    <mergeCell ref="E9:H9"/>
    <mergeCell ref="E18:H18"/>
    <mergeCell ref="E27:H27"/>
    <mergeCell ref="E85:H85"/>
    <mergeCell ref="E87:H87"/>
    <mergeCell ref="E150:H150"/>
    <mergeCell ref="E152:H15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123</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3814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ROUND(J121,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ROUND((SUM(BE121:BE194)),  2)</f>
        <v>0</v>
      </c>
      <c r="G33" s="39"/>
      <c r="H33" s="39"/>
      <c r="I33" s="156">
        <v>0.20999999999999999</v>
      </c>
      <c r="J33" s="155">
        <f>ROUND(((SUM(BE121:BE194))*I33),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ROUND((SUM(BF121:BF194)),  2)</f>
        <v>0</v>
      </c>
      <c r="G34" s="39"/>
      <c r="H34" s="39"/>
      <c r="I34" s="156">
        <v>0.12</v>
      </c>
      <c r="J34" s="155">
        <f>ROUND(((SUM(BF121:BF194))*I34),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ROUND((SUM(BG121:BG194)),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ROUND((SUM(BH121:BH194)),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ROUND((SUM(BI121:BI194)),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540 - Vedlejší a ostatní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J121</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132</v>
      </c>
      <c r="E97" s="183"/>
      <c r="F97" s="183"/>
      <c r="G97" s="183"/>
      <c r="H97" s="183"/>
      <c r="I97" s="183"/>
      <c r="J97" s="184">
        <f>J122</f>
        <v>0</v>
      </c>
      <c r="K97" s="181"/>
      <c r="L97" s="185"/>
      <c r="S97" s="9"/>
      <c r="T97" s="9"/>
      <c r="U97" s="9"/>
      <c r="V97" s="9"/>
      <c r="W97" s="9"/>
      <c r="X97" s="9"/>
      <c r="Y97" s="9"/>
      <c r="Z97" s="9"/>
      <c r="AA97" s="9"/>
      <c r="AB97" s="9"/>
      <c r="AC97" s="9"/>
      <c r="AD97" s="9"/>
      <c r="AE97" s="9"/>
    </row>
    <row r="98" s="10" customFormat="1" ht="19.92" customHeight="1">
      <c r="A98" s="10"/>
      <c r="B98" s="186"/>
      <c r="C98" s="187"/>
      <c r="D98" s="188" t="s">
        <v>136</v>
      </c>
      <c r="E98" s="189"/>
      <c r="F98" s="189"/>
      <c r="G98" s="189"/>
      <c r="H98" s="189"/>
      <c r="I98" s="189"/>
      <c r="J98" s="190">
        <f>J123</f>
        <v>0</v>
      </c>
      <c r="K98" s="187"/>
      <c r="L98" s="191"/>
      <c r="S98" s="10"/>
      <c r="T98" s="10"/>
      <c r="U98" s="10"/>
      <c r="V98" s="10"/>
      <c r="W98" s="10"/>
      <c r="X98" s="10"/>
      <c r="Y98" s="10"/>
      <c r="Z98" s="10"/>
      <c r="AA98" s="10"/>
      <c r="AB98" s="10"/>
      <c r="AC98" s="10"/>
      <c r="AD98" s="10"/>
      <c r="AE98" s="10"/>
    </row>
    <row r="99" s="9" customFormat="1" ht="24.96" customHeight="1">
      <c r="A99" s="9"/>
      <c r="B99" s="180"/>
      <c r="C99" s="181"/>
      <c r="D99" s="182" t="s">
        <v>3815</v>
      </c>
      <c r="E99" s="183"/>
      <c r="F99" s="183"/>
      <c r="G99" s="183"/>
      <c r="H99" s="183"/>
      <c r="I99" s="183"/>
      <c r="J99" s="184">
        <f>J146</f>
        <v>0</v>
      </c>
      <c r="K99" s="181"/>
      <c r="L99" s="185"/>
      <c r="S99" s="9"/>
      <c r="T99" s="9"/>
      <c r="U99" s="9"/>
      <c r="V99" s="9"/>
      <c r="W99" s="9"/>
      <c r="X99" s="9"/>
      <c r="Y99" s="9"/>
      <c r="Z99" s="9"/>
      <c r="AA99" s="9"/>
      <c r="AB99" s="9"/>
      <c r="AC99" s="9"/>
      <c r="AD99" s="9"/>
      <c r="AE99" s="9"/>
    </row>
    <row r="100" s="10" customFormat="1" ht="19.92" customHeight="1">
      <c r="A100" s="10"/>
      <c r="B100" s="186"/>
      <c r="C100" s="187"/>
      <c r="D100" s="188" t="s">
        <v>3816</v>
      </c>
      <c r="E100" s="189"/>
      <c r="F100" s="189"/>
      <c r="G100" s="189"/>
      <c r="H100" s="189"/>
      <c r="I100" s="189"/>
      <c r="J100" s="190">
        <f>J147</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3817</v>
      </c>
      <c r="E101" s="189"/>
      <c r="F101" s="189"/>
      <c r="G101" s="189"/>
      <c r="H101" s="189"/>
      <c r="I101" s="189"/>
      <c r="J101" s="190">
        <f>J159</f>
        <v>0</v>
      </c>
      <c r="K101" s="187"/>
      <c r="L101" s="191"/>
      <c r="S101" s="10"/>
      <c r="T101" s="10"/>
      <c r="U101" s="10"/>
      <c r="V101" s="10"/>
      <c r="W101" s="10"/>
      <c r="X101" s="10"/>
      <c r="Y101" s="10"/>
      <c r="Z101" s="10"/>
      <c r="AA101" s="10"/>
      <c r="AB101" s="10"/>
      <c r="AC101" s="10"/>
      <c r="AD101" s="10"/>
      <c r="AE101" s="10"/>
    </row>
    <row r="102" s="2" customFormat="1" ht="21.84" customHeight="1">
      <c r="A102" s="39"/>
      <c r="B102" s="40"/>
      <c r="C102" s="41"/>
      <c r="D102" s="41"/>
      <c r="E102" s="41"/>
      <c r="F102" s="41"/>
      <c r="G102" s="41"/>
      <c r="H102" s="41"/>
      <c r="I102" s="41"/>
      <c r="J102" s="41"/>
      <c r="K102" s="41"/>
      <c r="L102" s="64"/>
      <c r="S102" s="39"/>
      <c r="T102" s="39"/>
      <c r="U102" s="39"/>
      <c r="V102" s="39"/>
      <c r="W102" s="39"/>
      <c r="X102" s="39"/>
      <c r="Y102" s="39"/>
      <c r="Z102" s="39"/>
      <c r="AA102" s="39"/>
      <c r="AB102" s="39"/>
      <c r="AC102" s="39"/>
      <c r="AD102" s="39"/>
      <c r="AE102" s="39"/>
    </row>
    <row r="103" s="2" customFormat="1" ht="6.96" customHeight="1">
      <c r="A103" s="39"/>
      <c r="B103" s="67"/>
      <c r="C103" s="68"/>
      <c r="D103" s="68"/>
      <c r="E103" s="68"/>
      <c r="F103" s="68"/>
      <c r="G103" s="68"/>
      <c r="H103" s="68"/>
      <c r="I103" s="68"/>
      <c r="J103" s="68"/>
      <c r="K103" s="68"/>
      <c r="L103" s="64"/>
      <c r="S103" s="39"/>
      <c r="T103" s="39"/>
      <c r="U103" s="39"/>
      <c r="V103" s="39"/>
      <c r="W103" s="39"/>
      <c r="X103" s="39"/>
      <c r="Y103" s="39"/>
      <c r="Z103" s="39"/>
      <c r="AA103" s="39"/>
      <c r="AB103" s="39"/>
      <c r="AC103" s="39"/>
      <c r="AD103" s="39"/>
      <c r="AE103" s="39"/>
    </row>
    <row r="107" s="2" customFormat="1" ht="6.96" customHeight="1">
      <c r="A107" s="39"/>
      <c r="B107" s="69"/>
      <c r="C107" s="70"/>
      <c r="D107" s="70"/>
      <c r="E107" s="70"/>
      <c r="F107" s="70"/>
      <c r="G107" s="70"/>
      <c r="H107" s="70"/>
      <c r="I107" s="70"/>
      <c r="J107" s="70"/>
      <c r="K107" s="70"/>
      <c r="L107" s="64"/>
      <c r="S107" s="39"/>
      <c r="T107" s="39"/>
      <c r="U107" s="39"/>
      <c r="V107" s="39"/>
      <c r="W107" s="39"/>
      <c r="X107" s="39"/>
      <c r="Y107" s="39"/>
      <c r="Z107" s="39"/>
      <c r="AA107" s="39"/>
      <c r="AB107" s="39"/>
      <c r="AC107" s="39"/>
      <c r="AD107" s="39"/>
      <c r="AE107" s="39"/>
    </row>
    <row r="108" s="2" customFormat="1" ht="24.96" customHeight="1">
      <c r="A108" s="39"/>
      <c r="B108" s="40"/>
      <c r="C108" s="24" t="s">
        <v>153</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16</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6.5" customHeight="1">
      <c r="A111" s="39"/>
      <c r="B111" s="40"/>
      <c r="C111" s="41"/>
      <c r="D111" s="41"/>
      <c r="E111" s="175" t="str">
        <f>E7</f>
        <v>Gymnázium Plasy - nástavba pavilonu č.1</v>
      </c>
      <c r="F111" s="33"/>
      <c r="G111" s="33"/>
      <c r="H111" s="33"/>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125</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77" t="str">
        <f>E9</f>
        <v>540 - Vedlejší a ostatní náklady</v>
      </c>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20</v>
      </c>
      <c r="D115" s="41"/>
      <c r="E115" s="41"/>
      <c r="F115" s="28" t="str">
        <f>F12</f>
        <v xml:space="preserve"> </v>
      </c>
      <c r="G115" s="41"/>
      <c r="H115" s="41"/>
      <c r="I115" s="33" t="s">
        <v>22</v>
      </c>
      <c r="J115" s="80" t="str">
        <f>IF(J12="","",J12)</f>
        <v>17. 3. 2025</v>
      </c>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5.15" customHeight="1">
      <c r="A117" s="39"/>
      <c r="B117" s="40"/>
      <c r="C117" s="33" t="s">
        <v>24</v>
      </c>
      <c r="D117" s="41"/>
      <c r="E117" s="41"/>
      <c r="F117" s="28" t="str">
        <f>E15</f>
        <v>Gymnázium a Střední odborná škola, Plasy</v>
      </c>
      <c r="G117" s="41"/>
      <c r="H117" s="41"/>
      <c r="I117" s="33" t="s">
        <v>30</v>
      </c>
      <c r="J117" s="37" t="str">
        <f>E21</f>
        <v>VKV projekt s.r.o.</v>
      </c>
      <c r="K117" s="41"/>
      <c r="L117" s="64"/>
      <c r="S117" s="39"/>
      <c r="T117" s="39"/>
      <c r="U117" s="39"/>
      <c r="V117" s="39"/>
      <c r="W117" s="39"/>
      <c r="X117" s="39"/>
      <c r="Y117" s="39"/>
      <c r="Z117" s="39"/>
      <c r="AA117" s="39"/>
      <c r="AB117" s="39"/>
      <c r="AC117" s="39"/>
      <c r="AD117" s="39"/>
      <c r="AE117" s="39"/>
    </row>
    <row r="118" s="2" customFormat="1" ht="15.15" customHeight="1">
      <c r="A118" s="39"/>
      <c r="B118" s="40"/>
      <c r="C118" s="33" t="s">
        <v>28</v>
      </c>
      <c r="D118" s="41"/>
      <c r="E118" s="41"/>
      <c r="F118" s="28" t="str">
        <f>IF(E18="","",E18)</f>
        <v>Vyplň údaj</v>
      </c>
      <c r="G118" s="41"/>
      <c r="H118" s="41"/>
      <c r="I118" s="33" t="s">
        <v>33</v>
      </c>
      <c r="J118" s="37" t="str">
        <f>E24</f>
        <v xml:space="preserve"> </v>
      </c>
      <c r="K118" s="41"/>
      <c r="L118" s="64"/>
      <c r="S118" s="39"/>
      <c r="T118" s="39"/>
      <c r="U118" s="39"/>
      <c r="V118" s="39"/>
      <c r="W118" s="39"/>
      <c r="X118" s="39"/>
      <c r="Y118" s="39"/>
      <c r="Z118" s="39"/>
      <c r="AA118" s="39"/>
      <c r="AB118" s="39"/>
      <c r="AC118" s="39"/>
      <c r="AD118" s="39"/>
      <c r="AE118" s="39"/>
    </row>
    <row r="119" s="2" customFormat="1" ht="10.32"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11" customFormat="1" ht="29.28" customHeight="1">
      <c r="A120" s="192"/>
      <c r="B120" s="193"/>
      <c r="C120" s="194" t="s">
        <v>154</v>
      </c>
      <c r="D120" s="195" t="s">
        <v>61</v>
      </c>
      <c r="E120" s="195" t="s">
        <v>57</v>
      </c>
      <c r="F120" s="195" t="s">
        <v>58</v>
      </c>
      <c r="G120" s="195" t="s">
        <v>155</v>
      </c>
      <c r="H120" s="195" t="s">
        <v>156</v>
      </c>
      <c r="I120" s="195" t="s">
        <v>157</v>
      </c>
      <c r="J120" s="195" t="s">
        <v>129</v>
      </c>
      <c r="K120" s="196" t="s">
        <v>158</v>
      </c>
      <c r="L120" s="197"/>
      <c r="M120" s="101" t="s">
        <v>1</v>
      </c>
      <c r="N120" s="102" t="s">
        <v>40</v>
      </c>
      <c r="O120" s="102" t="s">
        <v>159</v>
      </c>
      <c r="P120" s="102" t="s">
        <v>160</v>
      </c>
      <c r="Q120" s="102" t="s">
        <v>161</v>
      </c>
      <c r="R120" s="102" t="s">
        <v>162</v>
      </c>
      <c r="S120" s="102" t="s">
        <v>163</v>
      </c>
      <c r="T120" s="103" t="s">
        <v>164</v>
      </c>
      <c r="U120" s="192"/>
      <c r="V120" s="192"/>
      <c r="W120" s="192"/>
      <c r="X120" s="192"/>
      <c r="Y120" s="192"/>
      <c r="Z120" s="192"/>
      <c r="AA120" s="192"/>
      <c r="AB120" s="192"/>
      <c r="AC120" s="192"/>
      <c r="AD120" s="192"/>
      <c r="AE120" s="192"/>
    </row>
    <row r="121" s="2" customFormat="1" ht="22.8" customHeight="1">
      <c r="A121" s="39"/>
      <c r="B121" s="40"/>
      <c r="C121" s="108" t="s">
        <v>165</v>
      </c>
      <c r="D121" s="41"/>
      <c r="E121" s="41"/>
      <c r="F121" s="41"/>
      <c r="G121" s="41"/>
      <c r="H121" s="41"/>
      <c r="I121" s="41"/>
      <c r="J121" s="198">
        <f>BK121</f>
        <v>0</v>
      </c>
      <c r="K121" s="41"/>
      <c r="L121" s="45"/>
      <c r="M121" s="104"/>
      <c r="N121" s="199"/>
      <c r="O121" s="105"/>
      <c r="P121" s="200">
        <f>P122+P146</f>
        <v>0</v>
      </c>
      <c r="Q121" s="105"/>
      <c r="R121" s="200">
        <f>R122+R146</f>
        <v>0</v>
      </c>
      <c r="S121" s="105"/>
      <c r="T121" s="201">
        <f>T122+T146</f>
        <v>0</v>
      </c>
      <c r="U121" s="39"/>
      <c r="V121" s="39"/>
      <c r="W121" s="39"/>
      <c r="X121" s="39"/>
      <c r="Y121" s="39"/>
      <c r="Z121" s="39"/>
      <c r="AA121" s="39"/>
      <c r="AB121" s="39"/>
      <c r="AC121" s="39"/>
      <c r="AD121" s="39"/>
      <c r="AE121" s="39"/>
      <c r="AT121" s="18" t="s">
        <v>75</v>
      </c>
      <c r="AU121" s="18" t="s">
        <v>131</v>
      </c>
      <c r="BK121" s="202">
        <f>BK122+BK146</f>
        <v>0</v>
      </c>
    </row>
    <row r="122" s="12" customFormat="1" ht="25.92" customHeight="1">
      <c r="A122" s="12"/>
      <c r="B122" s="203"/>
      <c r="C122" s="204"/>
      <c r="D122" s="205" t="s">
        <v>75</v>
      </c>
      <c r="E122" s="206" t="s">
        <v>166</v>
      </c>
      <c r="F122" s="206" t="s">
        <v>167</v>
      </c>
      <c r="G122" s="204"/>
      <c r="H122" s="204"/>
      <c r="I122" s="207"/>
      <c r="J122" s="208">
        <f>BK122</f>
        <v>0</v>
      </c>
      <c r="K122" s="204"/>
      <c r="L122" s="209"/>
      <c r="M122" s="210"/>
      <c r="N122" s="211"/>
      <c r="O122" s="211"/>
      <c r="P122" s="212">
        <f>P123</f>
        <v>0</v>
      </c>
      <c r="Q122" s="211"/>
      <c r="R122" s="212">
        <f>R123</f>
        <v>0</v>
      </c>
      <c r="S122" s="211"/>
      <c r="T122" s="213">
        <f>T123</f>
        <v>0</v>
      </c>
      <c r="U122" s="12"/>
      <c r="V122" s="12"/>
      <c r="W122" s="12"/>
      <c r="X122" s="12"/>
      <c r="Y122" s="12"/>
      <c r="Z122" s="12"/>
      <c r="AA122" s="12"/>
      <c r="AB122" s="12"/>
      <c r="AC122" s="12"/>
      <c r="AD122" s="12"/>
      <c r="AE122" s="12"/>
      <c r="AR122" s="214" t="s">
        <v>84</v>
      </c>
      <c r="AT122" s="215" t="s">
        <v>75</v>
      </c>
      <c r="AU122" s="215" t="s">
        <v>76</v>
      </c>
      <c r="AY122" s="214" t="s">
        <v>168</v>
      </c>
      <c r="BK122" s="216">
        <f>BK123</f>
        <v>0</v>
      </c>
    </row>
    <row r="123" s="12" customFormat="1" ht="22.8" customHeight="1">
      <c r="A123" s="12"/>
      <c r="B123" s="203"/>
      <c r="C123" s="204"/>
      <c r="D123" s="205" t="s">
        <v>75</v>
      </c>
      <c r="E123" s="217" t="s">
        <v>230</v>
      </c>
      <c r="F123" s="217" t="s">
        <v>511</v>
      </c>
      <c r="G123" s="204"/>
      <c r="H123" s="204"/>
      <c r="I123" s="207"/>
      <c r="J123" s="218">
        <f>BK123</f>
        <v>0</v>
      </c>
      <c r="K123" s="204"/>
      <c r="L123" s="209"/>
      <c r="M123" s="210"/>
      <c r="N123" s="211"/>
      <c r="O123" s="211"/>
      <c r="P123" s="212">
        <f>SUM(P124:P145)</f>
        <v>0</v>
      </c>
      <c r="Q123" s="211"/>
      <c r="R123" s="212">
        <f>SUM(R124:R145)</f>
        <v>0</v>
      </c>
      <c r="S123" s="211"/>
      <c r="T123" s="213">
        <f>SUM(T124:T145)</f>
        <v>0</v>
      </c>
      <c r="U123" s="12"/>
      <c r="V123" s="12"/>
      <c r="W123" s="12"/>
      <c r="X123" s="12"/>
      <c r="Y123" s="12"/>
      <c r="Z123" s="12"/>
      <c r="AA123" s="12"/>
      <c r="AB123" s="12"/>
      <c r="AC123" s="12"/>
      <c r="AD123" s="12"/>
      <c r="AE123" s="12"/>
      <c r="AR123" s="214" t="s">
        <v>84</v>
      </c>
      <c r="AT123" s="215" t="s">
        <v>75</v>
      </c>
      <c r="AU123" s="215" t="s">
        <v>84</v>
      </c>
      <c r="AY123" s="214" t="s">
        <v>168</v>
      </c>
      <c r="BK123" s="216">
        <f>SUM(BK124:BK145)</f>
        <v>0</v>
      </c>
    </row>
    <row r="124" s="2" customFormat="1" ht="16.5" customHeight="1">
      <c r="A124" s="39"/>
      <c r="B124" s="40"/>
      <c r="C124" s="219" t="s">
        <v>84</v>
      </c>
      <c r="D124" s="219" t="s">
        <v>171</v>
      </c>
      <c r="E124" s="220" t="s">
        <v>3818</v>
      </c>
      <c r="F124" s="221" t="s">
        <v>3819</v>
      </c>
      <c r="G124" s="222" t="s">
        <v>957</v>
      </c>
      <c r="H124" s="223">
        <v>1</v>
      </c>
      <c r="I124" s="224"/>
      <c r="J124" s="225">
        <f>ROUND(I124*H124,2)</f>
        <v>0</v>
      </c>
      <c r="K124" s="221" t="s">
        <v>1</v>
      </c>
      <c r="L124" s="45"/>
      <c r="M124" s="226" t="s">
        <v>1</v>
      </c>
      <c r="N124" s="227" t="s">
        <v>41</v>
      </c>
      <c r="O124" s="92"/>
      <c r="P124" s="228">
        <f>O124*H124</f>
        <v>0</v>
      </c>
      <c r="Q124" s="228">
        <v>0</v>
      </c>
      <c r="R124" s="228">
        <f>Q124*H124</f>
        <v>0</v>
      </c>
      <c r="S124" s="228">
        <v>0</v>
      </c>
      <c r="T124" s="229">
        <f>S124*H124</f>
        <v>0</v>
      </c>
      <c r="U124" s="39"/>
      <c r="V124" s="39"/>
      <c r="W124" s="39"/>
      <c r="X124" s="39"/>
      <c r="Y124" s="39"/>
      <c r="Z124" s="39"/>
      <c r="AA124" s="39"/>
      <c r="AB124" s="39"/>
      <c r="AC124" s="39"/>
      <c r="AD124" s="39"/>
      <c r="AE124" s="39"/>
      <c r="AR124" s="230" t="s">
        <v>176</v>
      </c>
      <c r="AT124" s="230" t="s">
        <v>171</v>
      </c>
      <c r="AU124" s="230" t="s">
        <v>86</v>
      </c>
      <c r="AY124" s="18" t="s">
        <v>168</v>
      </c>
      <c r="BE124" s="231">
        <f>IF(N124="základní",J124,0)</f>
        <v>0</v>
      </c>
      <c r="BF124" s="231">
        <f>IF(N124="snížená",J124,0)</f>
        <v>0</v>
      </c>
      <c r="BG124" s="231">
        <f>IF(N124="zákl. přenesená",J124,0)</f>
        <v>0</v>
      </c>
      <c r="BH124" s="231">
        <f>IF(N124="sníž. přenesená",J124,0)</f>
        <v>0</v>
      </c>
      <c r="BI124" s="231">
        <f>IF(N124="nulová",J124,0)</f>
        <v>0</v>
      </c>
      <c r="BJ124" s="18" t="s">
        <v>84</v>
      </c>
      <c r="BK124" s="231">
        <f>ROUND(I124*H124,2)</f>
        <v>0</v>
      </c>
      <c r="BL124" s="18" t="s">
        <v>176</v>
      </c>
      <c r="BM124" s="230" t="s">
        <v>3820</v>
      </c>
    </row>
    <row r="125" s="2" customFormat="1">
      <c r="A125" s="39"/>
      <c r="B125" s="40"/>
      <c r="C125" s="41"/>
      <c r="D125" s="232" t="s">
        <v>178</v>
      </c>
      <c r="E125" s="41"/>
      <c r="F125" s="233" t="s">
        <v>3819</v>
      </c>
      <c r="G125" s="41"/>
      <c r="H125" s="41"/>
      <c r="I125" s="234"/>
      <c r="J125" s="41"/>
      <c r="K125" s="41"/>
      <c r="L125" s="45"/>
      <c r="M125" s="235"/>
      <c r="N125" s="236"/>
      <c r="O125" s="92"/>
      <c r="P125" s="92"/>
      <c r="Q125" s="92"/>
      <c r="R125" s="92"/>
      <c r="S125" s="92"/>
      <c r="T125" s="93"/>
      <c r="U125" s="39"/>
      <c r="V125" s="39"/>
      <c r="W125" s="39"/>
      <c r="X125" s="39"/>
      <c r="Y125" s="39"/>
      <c r="Z125" s="39"/>
      <c r="AA125" s="39"/>
      <c r="AB125" s="39"/>
      <c r="AC125" s="39"/>
      <c r="AD125" s="39"/>
      <c r="AE125" s="39"/>
      <c r="AT125" s="18" t="s">
        <v>178</v>
      </c>
      <c r="AU125" s="18" t="s">
        <v>86</v>
      </c>
    </row>
    <row r="126" s="2" customFormat="1">
      <c r="A126" s="39"/>
      <c r="B126" s="40"/>
      <c r="C126" s="41"/>
      <c r="D126" s="232" t="s">
        <v>306</v>
      </c>
      <c r="E126" s="41"/>
      <c r="F126" s="269" t="s">
        <v>3821</v>
      </c>
      <c r="G126" s="41"/>
      <c r="H126" s="41"/>
      <c r="I126" s="234"/>
      <c r="J126" s="41"/>
      <c r="K126" s="41"/>
      <c r="L126" s="45"/>
      <c r="M126" s="235"/>
      <c r="N126" s="236"/>
      <c r="O126" s="92"/>
      <c r="P126" s="92"/>
      <c r="Q126" s="92"/>
      <c r="R126" s="92"/>
      <c r="S126" s="92"/>
      <c r="T126" s="93"/>
      <c r="U126" s="39"/>
      <c r="V126" s="39"/>
      <c r="W126" s="39"/>
      <c r="X126" s="39"/>
      <c r="Y126" s="39"/>
      <c r="Z126" s="39"/>
      <c r="AA126" s="39"/>
      <c r="AB126" s="39"/>
      <c r="AC126" s="39"/>
      <c r="AD126" s="39"/>
      <c r="AE126" s="39"/>
      <c r="AT126" s="18" t="s">
        <v>306</v>
      </c>
      <c r="AU126" s="18" t="s">
        <v>86</v>
      </c>
    </row>
    <row r="127" s="14" customFormat="1">
      <c r="A127" s="14"/>
      <c r="B127" s="247"/>
      <c r="C127" s="248"/>
      <c r="D127" s="232" t="s">
        <v>180</v>
      </c>
      <c r="E127" s="249" t="s">
        <v>1</v>
      </c>
      <c r="F127" s="250" t="s">
        <v>84</v>
      </c>
      <c r="G127" s="248"/>
      <c r="H127" s="251">
        <v>1</v>
      </c>
      <c r="I127" s="252"/>
      <c r="J127" s="248"/>
      <c r="K127" s="248"/>
      <c r="L127" s="253"/>
      <c r="M127" s="254"/>
      <c r="N127" s="255"/>
      <c r="O127" s="255"/>
      <c r="P127" s="255"/>
      <c r="Q127" s="255"/>
      <c r="R127" s="255"/>
      <c r="S127" s="255"/>
      <c r="T127" s="256"/>
      <c r="U127" s="14"/>
      <c r="V127" s="14"/>
      <c r="W127" s="14"/>
      <c r="X127" s="14"/>
      <c r="Y127" s="14"/>
      <c r="Z127" s="14"/>
      <c r="AA127" s="14"/>
      <c r="AB127" s="14"/>
      <c r="AC127" s="14"/>
      <c r="AD127" s="14"/>
      <c r="AE127" s="14"/>
      <c r="AT127" s="257" t="s">
        <v>180</v>
      </c>
      <c r="AU127" s="257" t="s">
        <v>86</v>
      </c>
      <c r="AV127" s="14" t="s">
        <v>86</v>
      </c>
      <c r="AW127" s="14" t="s">
        <v>32</v>
      </c>
      <c r="AX127" s="14" t="s">
        <v>84</v>
      </c>
      <c r="AY127" s="257" t="s">
        <v>168</v>
      </c>
    </row>
    <row r="128" s="2" customFormat="1" ht="33" customHeight="1">
      <c r="A128" s="39"/>
      <c r="B128" s="40"/>
      <c r="C128" s="219" t="s">
        <v>86</v>
      </c>
      <c r="D128" s="219" t="s">
        <v>171</v>
      </c>
      <c r="E128" s="220" t="s">
        <v>3822</v>
      </c>
      <c r="F128" s="221" t="s">
        <v>3823</v>
      </c>
      <c r="G128" s="222" t="s">
        <v>957</v>
      </c>
      <c r="H128" s="223">
        <v>1</v>
      </c>
      <c r="I128" s="224"/>
      <c r="J128" s="225">
        <f>ROUND(I128*H128,2)</f>
        <v>0</v>
      </c>
      <c r="K128" s="221" t="s">
        <v>1</v>
      </c>
      <c r="L128" s="45"/>
      <c r="M128" s="226" t="s">
        <v>1</v>
      </c>
      <c r="N128" s="227" t="s">
        <v>41</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176</v>
      </c>
      <c r="AT128" s="230" t="s">
        <v>171</v>
      </c>
      <c r="AU128" s="230" t="s">
        <v>86</v>
      </c>
      <c r="AY128" s="18" t="s">
        <v>168</v>
      </c>
      <c r="BE128" s="231">
        <f>IF(N128="základní",J128,0)</f>
        <v>0</v>
      </c>
      <c r="BF128" s="231">
        <f>IF(N128="snížená",J128,0)</f>
        <v>0</v>
      </c>
      <c r="BG128" s="231">
        <f>IF(N128="zákl. přenesená",J128,0)</f>
        <v>0</v>
      </c>
      <c r="BH128" s="231">
        <f>IF(N128="sníž. přenesená",J128,0)</f>
        <v>0</v>
      </c>
      <c r="BI128" s="231">
        <f>IF(N128="nulová",J128,0)</f>
        <v>0</v>
      </c>
      <c r="BJ128" s="18" t="s">
        <v>84</v>
      </c>
      <c r="BK128" s="231">
        <f>ROUND(I128*H128,2)</f>
        <v>0</v>
      </c>
      <c r="BL128" s="18" t="s">
        <v>176</v>
      </c>
      <c r="BM128" s="230" t="s">
        <v>3824</v>
      </c>
    </row>
    <row r="129" s="2" customFormat="1">
      <c r="A129" s="39"/>
      <c r="B129" s="40"/>
      <c r="C129" s="41"/>
      <c r="D129" s="232" t="s">
        <v>178</v>
      </c>
      <c r="E129" s="41"/>
      <c r="F129" s="233" t="s">
        <v>3823</v>
      </c>
      <c r="G129" s="41"/>
      <c r="H129" s="41"/>
      <c r="I129" s="234"/>
      <c r="J129" s="41"/>
      <c r="K129" s="41"/>
      <c r="L129" s="45"/>
      <c r="M129" s="235"/>
      <c r="N129" s="236"/>
      <c r="O129" s="92"/>
      <c r="P129" s="92"/>
      <c r="Q129" s="92"/>
      <c r="R129" s="92"/>
      <c r="S129" s="92"/>
      <c r="T129" s="93"/>
      <c r="U129" s="39"/>
      <c r="V129" s="39"/>
      <c r="W129" s="39"/>
      <c r="X129" s="39"/>
      <c r="Y129" s="39"/>
      <c r="Z129" s="39"/>
      <c r="AA129" s="39"/>
      <c r="AB129" s="39"/>
      <c r="AC129" s="39"/>
      <c r="AD129" s="39"/>
      <c r="AE129" s="39"/>
      <c r="AT129" s="18" t="s">
        <v>178</v>
      </c>
      <c r="AU129" s="18" t="s">
        <v>86</v>
      </c>
    </row>
    <row r="130" s="2" customFormat="1">
      <c r="A130" s="39"/>
      <c r="B130" s="40"/>
      <c r="C130" s="41"/>
      <c r="D130" s="232" t="s">
        <v>306</v>
      </c>
      <c r="E130" s="41"/>
      <c r="F130" s="269" t="s">
        <v>3825</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306</v>
      </c>
      <c r="AU130" s="18" t="s">
        <v>86</v>
      </c>
    </row>
    <row r="131" s="2" customFormat="1" ht="37.8" customHeight="1">
      <c r="A131" s="39"/>
      <c r="B131" s="40"/>
      <c r="C131" s="219" t="s">
        <v>169</v>
      </c>
      <c r="D131" s="219" t="s">
        <v>171</v>
      </c>
      <c r="E131" s="220" t="s">
        <v>3826</v>
      </c>
      <c r="F131" s="221" t="s">
        <v>3827</v>
      </c>
      <c r="G131" s="222" t="s">
        <v>957</v>
      </c>
      <c r="H131" s="223">
        <v>1</v>
      </c>
      <c r="I131" s="224"/>
      <c r="J131" s="225">
        <f>ROUND(I131*H131,2)</f>
        <v>0</v>
      </c>
      <c r="K131" s="221" t="s">
        <v>1</v>
      </c>
      <c r="L131" s="45"/>
      <c r="M131" s="226" t="s">
        <v>1</v>
      </c>
      <c r="N131" s="227" t="s">
        <v>41</v>
      </c>
      <c r="O131" s="92"/>
      <c r="P131" s="228">
        <f>O131*H131</f>
        <v>0</v>
      </c>
      <c r="Q131" s="228">
        <v>0</v>
      </c>
      <c r="R131" s="228">
        <f>Q131*H131</f>
        <v>0</v>
      </c>
      <c r="S131" s="228">
        <v>0</v>
      </c>
      <c r="T131" s="229">
        <f>S131*H131</f>
        <v>0</v>
      </c>
      <c r="U131" s="39"/>
      <c r="V131" s="39"/>
      <c r="W131" s="39"/>
      <c r="X131" s="39"/>
      <c r="Y131" s="39"/>
      <c r="Z131" s="39"/>
      <c r="AA131" s="39"/>
      <c r="AB131" s="39"/>
      <c r="AC131" s="39"/>
      <c r="AD131" s="39"/>
      <c r="AE131" s="39"/>
      <c r="AR131" s="230" t="s">
        <v>176</v>
      </c>
      <c r="AT131" s="230" t="s">
        <v>171</v>
      </c>
      <c r="AU131" s="230" t="s">
        <v>86</v>
      </c>
      <c r="AY131" s="18" t="s">
        <v>168</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176</v>
      </c>
      <c r="BM131" s="230" t="s">
        <v>3828</v>
      </c>
    </row>
    <row r="132" s="2" customFormat="1">
      <c r="A132" s="39"/>
      <c r="B132" s="40"/>
      <c r="C132" s="41"/>
      <c r="D132" s="232" t="s">
        <v>178</v>
      </c>
      <c r="E132" s="41"/>
      <c r="F132" s="233" t="s">
        <v>3827</v>
      </c>
      <c r="G132" s="41"/>
      <c r="H132" s="41"/>
      <c r="I132" s="234"/>
      <c r="J132" s="41"/>
      <c r="K132" s="41"/>
      <c r="L132" s="45"/>
      <c r="M132" s="235"/>
      <c r="N132" s="236"/>
      <c r="O132" s="92"/>
      <c r="P132" s="92"/>
      <c r="Q132" s="92"/>
      <c r="R132" s="92"/>
      <c r="S132" s="92"/>
      <c r="T132" s="93"/>
      <c r="U132" s="39"/>
      <c r="V132" s="39"/>
      <c r="W132" s="39"/>
      <c r="X132" s="39"/>
      <c r="Y132" s="39"/>
      <c r="Z132" s="39"/>
      <c r="AA132" s="39"/>
      <c r="AB132" s="39"/>
      <c r="AC132" s="39"/>
      <c r="AD132" s="39"/>
      <c r="AE132" s="39"/>
      <c r="AT132" s="18" t="s">
        <v>178</v>
      </c>
      <c r="AU132" s="18" t="s">
        <v>86</v>
      </c>
    </row>
    <row r="133" s="2" customFormat="1">
      <c r="A133" s="39"/>
      <c r="B133" s="40"/>
      <c r="C133" s="41"/>
      <c r="D133" s="232" t="s">
        <v>306</v>
      </c>
      <c r="E133" s="41"/>
      <c r="F133" s="269" t="s">
        <v>3829</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306</v>
      </c>
      <c r="AU133" s="18" t="s">
        <v>86</v>
      </c>
    </row>
    <row r="134" s="2" customFormat="1" ht="37.8" customHeight="1">
      <c r="A134" s="39"/>
      <c r="B134" s="40"/>
      <c r="C134" s="219" t="s">
        <v>176</v>
      </c>
      <c r="D134" s="219" t="s">
        <v>171</v>
      </c>
      <c r="E134" s="220" t="s">
        <v>3830</v>
      </c>
      <c r="F134" s="221" t="s">
        <v>3831</v>
      </c>
      <c r="G134" s="222" t="s">
        <v>957</v>
      </c>
      <c r="H134" s="223">
        <v>1</v>
      </c>
      <c r="I134" s="224"/>
      <c r="J134" s="225">
        <f>ROUND(I134*H134,2)</f>
        <v>0</v>
      </c>
      <c r="K134" s="221" t="s">
        <v>1</v>
      </c>
      <c r="L134" s="45"/>
      <c r="M134" s="226" t="s">
        <v>1</v>
      </c>
      <c r="N134" s="227" t="s">
        <v>41</v>
      </c>
      <c r="O134" s="92"/>
      <c r="P134" s="228">
        <f>O134*H134</f>
        <v>0</v>
      </c>
      <c r="Q134" s="228">
        <v>0</v>
      </c>
      <c r="R134" s="228">
        <f>Q134*H134</f>
        <v>0</v>
      </c>
      <c r="S134" s="228">
        <v>0</v>
      </c>
      <c r="T134" s="229">
        <f>S134*H134</f>
        <v>0</v>
      </c>
      <c r="U134" s="39"/>
      <c r="V134" s="39"/>
      <c r="W134" s="39"/>
      <c r="X134" s="39"/>
      <c r="Y134" s="39"/>
      <c r="Z134" s="39"/>
      <c r="AA134" s="39"/>
      <c r="AB134" s="39"/>
      <c r="AC134" s="39"/>
      <c r="AD134" s="39"/>
      <c r="AE134" s="39"/>
      <c r="AR134" s="230" t="s">
        <v>176</v>
      </c>
      <c r="AT134" s="230" t="s">
        <v>171</v>
      </c>
      <c r="AU134" s="230" t="s">
        <v>86</v>
      </c>
      <c r="AY134" s="18" t="s">
        <v>168</v>
      </c>
      <c r="BE134" s="231">
        <f>IF(N134="základní",J134,0)</f>
        <v>0</v>
      </c>
      <c r="BF134" s="231">
        <f>IF(N134="snížená",J134,0)</f>
        <v>0</v>
      </c>
      <c r="BG134" s="231">
        <f>IF(N134="zákl. přenesená",J134,0)</f>
        <v>0</v>
      </c>
      <c r="BH134" s="231">
        <f>IF(N134="sníž. přenesená",J134,0)</f>
        <v>0</v>
      </c>
      <c r="BI134" s="231">
        <f>IF(N134="nulová",J134,0)</f>
        <v>0</v>
      </c>
      <c r="BJ134" s="18" t="s">
        <v>84</v>
      </c>
      <c r="BK134" s="231">
        <f>ROUND(I134*H134,2)</f>
        <v>0</v>
      </c>
      <c r="BL134" s="18" t="s">
        <v>176</v>
      </c>
      <c r="BM134" s="230" t="s">
        <v>3832</v>
      </c>
    </row>
    <row r="135" s="2" customFormat="1">
      <c r="A135" s="39"/>
      <c r="B135" s="40"/>
      <c r="C135" s="41"/>
      <c r="D135" s="232" t="s">
        <v>178</v>
      </c>
      <c r="E135" s="41"/>
      <c r="F135" s="233" t="s">
        <v>3831</v>
      </c>
      <c r="G135" s="41"/>
      <c r="H135" s="41"/>
      <c r="I135" s="234"/>
      <c r="J135" s="41"/>
      <c r="K135" s="41"/>
      <c r="L135" s="45"/>
      <c r="M135" s="235"/>
      <c r="N135" s="236"/>
      <c r="O135" s="92"/>
      <c r="P135" s="92"/>
      <c r="Q135" s="92"/>
      <c r="R135" s="92"/>
      <c r="S135" s="92"/>
      <c r="T135" s="93"/>
      <c r="U135" s="39"/>
      <c r="V135" s="39"/>
      <c r="W135" s="39"/>
      <c r="X135" s="39"/>
      <c r="Y135" s="39"/>
      <c r="Z135" s="39"/>
      <c r="AA135" s="39"/>
      <c r="AB135" s="39"/>
      <c r="AC135" s="39"/>
      <c r="AD135" s="39"/>
      <c r="AE135" s="39"/>
      <c r="AT135" s="18" t="s">
        <v>178</v>
      </c>
      <c r="AU135" s="18" t="s">
        <v>86</v>
      </c>
    </row>
    <row r="136" s="2" customFormat="1">
      <c r="A136" s="39"/>
      <c r="B136" s="40"/>
      <c r="C136" s="41"/>
      <c r="D136" s="232" t="s">
        <v>306</v>
      </c>
      <c r="E136" s="41"/>
      <c r="F136" s="269" t="s">
        <v>3833</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306</v>
      </c>
      <c r="AU136" s="18" t="s">
        <v>86</v>
      </c>
    </row>
    <row r="137" s="2" customFormat="1" ht="44.25" customHeight="1">
      <c r="A137" s="39"/>
      <c r="B137" s="40"/>
      <c r="C137" s="219" t="s">
        <v>203</v>
      </c>
      <c r="D137" s="219" t="s">
        <v>171</v>
      </c>
      <c r="E137" s="220" t="s">
        <v>3834</v>
      </c>
      <c r="F137" s="221" t="s">
        <v>3835</v>
      </c>
      <c r="G137" s="222" t="s">
        <v>957</v>
      </c>
      <c r="H137" s="223">
        <v>1</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176</v>
      </c>
      <c r="AT137" s="230" t="s">
        <v>171</v>
      </c>
      <c r="AU137" s="230" t="s">
        <v>86</v>
      </c>
      <c r="AY137" s="18" t="s">
        <v>168</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176</v>
      </c>
      <c r="BM137" s="230" t="s">
        <v>3836</v>
      </c>
    </row>
    <row r="138" s="2" customFormat="1">
      <c r="A138" s="39"/>
      <c r="B138" s="40"/>
      <c r="C138" s="41"/>
      <c r="D138" s="232" t="s">
        <v>178</v>
      </c>
      <c r="E138" s="41"/>
      <c r="F138" s="233" t="s">
        <v>3835</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178</v>
      </c>
      <c r="AU138" s="18" t="s">
        <v>86</v>
      </c>
    </row>
    <row r="139" s="2" customFormat="1">
      <c r="A139" s="39"/>
      <c r="B139" s="40"/>
      <c r="C139" s="41"/>
      <c r="D139" s="232" t="s">
        <v>306</v>
      </c>
      <c r="E139" s="41"/>
      <c r="F139" s="269" t="s">
        <v>3833</v>
      </c>
      <c r="G139" s="41"/>
      <c r="H139" s="41"/>
      <c r="I139" s="234"/>
      <c r="J139" s="41"/>
      <c r="K139" s="41"/>
      <c r="L139" s="45"/>
      <c r="M139" s="235"/>
      <c r="N139" s="236"/>
      <c r="O139" s="92"/>
      <c r="P139" s="92"/>
      <c r="Q139" s="92"/>
      <c r="R139" s="92"/>
      <c r="S139" s="92"/>
      <c r="T139" s="93"/>
      <c r="U139" s="39"/>
      <c r="V139" s="39"/>
      <c r="W139" s="39"/>
      <c r="X139" s="39"/>
      <c r="Y139" s="39"/>
      <c r="Z139" s="39"/>
      <c r="AA139" s="39"/>
      <c r="AB139" s="39"/>
      <c r="AC139" s="39"/>
      <c r="AD139" s="39"/>
      <c r="AE139" s="39"/>
      <c r="AT139" s="18" t="s">
        <v>306</v>
      </c>
      <c r="AU139" s="18" t="s">
        <v>86</v>
      </c>
    </row>
    <row r="140" s="2" customFormat="1" ht="33" customHeight="1">
      <c r="A140" s="39"/>
      <c r="B140" s="40"/>
      <c r="C140" s="219" t="s">
        <v>210</v>
      </c>
      <c r="D140" s="219" t="s">
        <v>171</v>
      </c>
      <c r="E140" s="220" t="s">
        <v>3837</v>
      </c>
      <c r="F140" s="221" t="s">
        <v>3838</v>
      </c>
      <c r="G140" s="222" t="s">
        <v>957</v>
      </c>
      <c r="H140" s="223">
        <v>1</v>
      </c>
      <c r="I140" s="224"/>
      <c r="J140" s="225">
        <f>ROUND(I140*H140,2)</f>
        <v>0</v>
      </c>
      <c r="K140" s="221" t="s">
        <v>1</v>
      </c>
      <c r="L140" s="45"/>
      <c r="M140" s="226" t="s">
        <v>1</v>
      </c>
      <c r="N140" s="227"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176</v>
      </c>
      <c r="AT140" s="230" t="s">
        <v>171</v>
      </c>
      <c r="AU140" s="230" t="s">
        <v>86</v>
      </c>
      <c r="AY140" s="18" t="s">
        <v>168</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176</v>
      </c>
      <c r="BM140" s="230" t="s">
        <v>3839</v>
      </c>
    </row>
    <row r="141" s="2" customFormat="1">
      <c r="A141" s="39"/>
      <c r="B141" s="40"/>
      <c r="C141" s="41"/>
      <c r="D141" s="232" t="s">
        <v>178</v>
      </c>
      <c r="E141" s="41"/>
      <c r="F141" s="233" t="s">
        <v>3838</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178</v>
      </c>
      <c r="AU141" s="18" t="s">
        <v>86</v>
      </c>
    </row>
    <row r="142" s="2" customFormat="1">
      <c r="A142" s="39"/>
      <c r="B142" s="40"/>
      <c r="C142" s="41"/>
      <c r="D142" s="232" t="s">
        <v>306</v>
      </c>
      <c r="E142" s="41"/>
      <c r="F142" s="269" t="s">
        <v>3840</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306</v>
      </c>
      <c r="AU142" s="18" t="s">
        <v>86</v>
      </c>
    </row>
    <row r="143" s="2" customFormat="1" ht="16.5" customHeight="1">
      <c r="A143" s="39"/>
      <c r="B143" s="40"/>
      <c r="C143" s="219" t="s">
        <v>217</v>
      </c>
      <c r="D143" s="219" t="s">
        <v>171</v>
      </c>
      <c r="E143" s="220" t="s">
        <v>3841</v>
      </c>
      <c r="F143" s="221" t="s">
        <v>3842</v>
      </c>
      <c r="G143" s="222" t="s">
        <v>957</v>
      </c>
      <c r="H143" s="223">
        <v>1</v>
      </c>
      <c r="I143" s="224"/>
      <c r="J143" s="225">
        <f>ROUND(I143*H143,2)</f>
        <v>0</v>
      </c>
      <c r="K143" s="221" t="s">
        <v>1</v>
      </c>
      <c r="L143" s="45"/>
      <c r="M143" s="226" t="s">
        <v>1</v>
      </c>
      <c r="N143" s="227" t="s">
        <v>41</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176</v>
      </c>
      <c r="AT143" s="230" t="s">
        <v>171</v>
      </c>
      <c r="AU143" s="230" t="s">
        <v>86</v>
      </c>
      <c r="AY143" s="18" t="s">
        <v>168</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176</v>
      </c>
      <c r="BM143" s="230" t="s">
        <v>3843</v>
      </c>
    </row>
    <row r="144" s="2" customFormat="1">
      <c r="A144" s="39"/>
      <c r="B144" s="40"/>
      <c r="C144" s="41"/>
      <c r="D144" s="232" t="s">
        <v>178</v>
      </c>
      <c r="E144" s="41"/>
      <c r="F144" s="233" t="s">
        <v>3842</v>
      </c>
      <c r="G144" s="41"/>
      <c r="H144" s="41"/>
      <c r="I144" s="234"/>
      <c r="J144" s="41"/>
      <c r="K144" s="41"/>
      <c r="L144" s="45"/>
      <c r="M144" s="235"/>
      <c r="N144" s="236"/>
      <c r="O144" s="92"/>
      <c r="P144" s="92"/>
      <c r="Q144" s="92"/>
      <c r="R144" s="92"/>
      <c r="S144" s="92"/>
      <c r="T144" s="93"/>
      <c r="U144" s="39"/>
      <c r="V144" s="39"/>
      <c r="W144" s="39"/>
      <c r="X144" s="39"/>
      <c r="Y144" s="39"/>
      <c r="Z144" s="39"/>
      <c r="AA144" s="39"/>
      <c r="AB144" s="39"/>
      <c r="AC144" s="39"/>
      <c r="AD144" s="39"/>
      <c r="AE144" s="39"/>
      <c r="AT144" s="18" t="s">
        <v>178</v>
      </c>
      <c r="AU144" s="18" t="s">
        <v>86</v>
      </c>
    </row>
    <row r="145" s="2" customFormat="1">
      <c r="A145" s="39"/>
      <c r="B145" s="40"/>
      <c r="C145" s="41"/>
      <c r="D145" s="232" t="s">
        <v>306</v>
      </c>
      <c r="E145" s="41"/>
      <c r="F145" s="269" t="s">
        <v>3844</v>
      </c>
      <c r="G145" s="41"/>
      <c r="H145" s="41"/>
      <c r="I145" s="234"/>
      <c r="J145" s="41"/>
      <c r="K145" s="41"/>
      <c r="L145" s="45"/>
      <c r="M145" s="235"/>
      <c r="N145" s="236"/>
      <c r="O145" s="92"/>
      <c r="P145" s="92"/>
      <c r="Q145" s="92"/>
      <c r="R145" s="92"/>
      <c r="S145" s="92"/>
      <c r="T145" s="93"/>
      <c r="U145" s="39"/>
      <c r="V145" s="39"/>
      <c r="W145" s="39"/>
      <c r="X145" s="39"/>
      <c r="Y145" s="39"/>
      <c r="Z145" s="39"/>
      <c r="AA145" s="39"/>
      <c r="AB145" s="39"/>
      <c r="AC145" s="39"/>
      <c r="AD145" s="39"/>
      <c r="AE145" s="39"/>
      <c r="AT145" s="18" t="s">
        <v>306</v>
      </c>
      <c r="AU145" s="18" t="s">
        <v>86</v>
      </c>
    </row>
    <row r="146" s="12" customFormat="1" ht="25.92" customHeight="1">
      <c r="A146" s="12"/>
      <c r="B146" s="203"/>
      <c r="C146" s="204"/>
      <c r="D146" s="205" t="s">
        <v>75</v>
      </c>
      <c r="E146" s="206" t="s">
        <v>3845</v>
      </c>
      <c r="F146" s="206" t="s">
        <v>3846</v>
      </c>
      <c r="G146" s="204"/>
      <c r="H146" s="204"/>
      <c r="I146" s="207"/>
      <c r="J146" s="208">
        <f>BK146</f>
        <v>0</v>
      </c>
      <c r="K146" s="204"/>
      <c r="L146" s="209"/>
      <c r="M146" s="210"/>
      <c r="N146" s="211"/>
      <c r="O146" s="211"/>
      <c r="P146" s="212">
        <f>P147+P159</f>
        <v>0</v>
      </c>
      <c r="Q146" s="211"/>
      <c r="R146" s="212">
        <f>R147+R159</f>
        <v>0</v>
      </c>
      <c r="S146" s="211"/>
      <c r="T146" s="213">
        <f>T147+T159</f>
        <v>0</v>
      </c>
      <c r="U146" s="12"/>
      <c r="V146" s="12"/>
      <c r="W146" s="12"/>
      <c r="X146" s="12"/>
      <c r="Y146" s="12"/>
      <c r="Z146" s="12"/>
      <c r="AA146" s="12"/>
      <c r="AB146" s="12"/>
      <c r="AC146" s="12"/>
      <c r="AD146" s="12"/>
      <c r="AE146" s="12"/>
      <c r="AR146" s="214" t="s">
        <v>203</v>
      </c>
      <c r="AT146" s="215" t="s">
        <v>75</v>
      </c>
      <c r="AU146" s="215" t="s">
        <v>76</v>
      </c>
      <c r="AY146" s="214" t="s">
        <v>168</v>
      </c>
      <c r="BK146" s="216">
        <f>BK147+BK159</f>
        <v>0</v>
      </c>
    </row>
    <row r="147" s="12" customFormat="1" ht="22.8" customHeight="1">
      <c r="A147" s="12"/>
      <c r="B147" s="203"/>
      <c r="C147" s="204"/>
      <c r="D147" s="205" t="s">
        <v>75</v>
      </c>
      <c r="E147" s="217" t="s">
        <v>3847</v>
      </c>
      <c r="F147" s="217" t="s">
        <v>3848</v>
      </c>
      <c r="G147" s="204"/>
      <c r="H147" s="204"/>
      <c r="I147" s="207"/>
      <c r="J147" s="218">
        <f>BK147</f>
        <v>0</v>
      </c>
      <c r="K147" s="204"/>
      <c r="L147" s="209"/>
      <c r="M147" s="210"/>
      <c r="N147" s="211"/>
      <c r="O147" s="211"/>
      <c r="P147" s="212">
        <f>SUM(P148:P158)</f>
        <v>0</v>
      </c>
      <c r="Q147" s="211"/>
      <c r="R147" s="212">
        <f>SUM(R148:R158)</f>
        <v>0</v>
      </c>
      <c r="S147" s="211"/>
      <c r="T147" s="213">
        <f>SUM(T148:T158)</f>
        <v>0</v>
      </c>
      <c r="U147" s="12"/>
      <c r="V147" s="12"/>
      <c r="W147" s="12"/>
      <c r="X147" s="12"/>
      <c r="Y147" s="12"/>
      <c r="Z147" s="12"/>
      <c r="AA147" s="12"/>
      <c r="AB147" s="12"/>
      <c r="AC147" s="12"/>
      <c r="AD147" s="12"/>
      <c r="AE147" s="12"/>
      <c r="AR147" s="214" t="s">
        <v>203</v>
      </c>
      <c r="AT147" s="215" t="s">
        <v>75</v>
      </c>
      <c r="AU147" s="215" t="s">
        <v>84</v>
      </c>
      <c r="AY147" s="214" t="s">
        <v>168</v>
      </c>
      <c r="BK147" s="216">
        <f>SUM(BK148:BK158)</f>
        <v>0</v>
      </c>
    </row>
    <row r="148" s="2" customFormat="1" ht="16.5" customHeight="1">
      <c r="A148" s="39"/>
      <c r="B148" s="40"/>
      <c r="C148" s="219" t="s">
        <v>223</v>
      </c>
      <c r="D148" s="219" t="s">
        <v>171</v>
      </c>
      <c r="E148" s="220" t="s">
        <v>3849</v>
      </c>
      <c r="F148" s="221" t="s">
        <v>3848</v>
      </c>
      <c r="G148" s="222" t="s">
        <v>957</v>
      </c>
      <c r="H148" s="223">
        <v>1</v>
      </c>
      <c r="I148" s="224"/>
      <c r="J148" s="225">
        <f>ROUND(I148*H148,2)</f>
        <v>0</v>
      </c>
      <c r="K148" s="221" t="s">
        <v>226</v>
      </c>
      <c r="L148" s="45"/>
      <c r="M148" s="226" t="s">
        <v>1</v>
      </c>
      <c r="N148" s="227"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3850</v>
      </c>
      <c r="AT148" s="230" t="s">
        <v>171</v>
      </c>
      <c r="AU148" s="230" t="s">
        <v>86</v>
      </c>
      <c r="AY148" s="18" t="s">
        <v>168</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3850</v>
      </c>
      <c r="BM148" s="230" t="s">
        <v>3851</v>
      </c>
    </row>
    <row r="149" s="2" customFormat="1">
      <c r="A149" s="39"/>
      <c r="B149" s="40"/>
      <c r="C149" s="41"/>
      <c r="D149" s="232" t="s">
        <v>306</v>
      </c>
      <c r="E149" s="41"/>
      <c r="F149" s="269" t="s">
        <v>3852</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306</v>
      </c>
      <c r="AU149" s="18" t="s">
        <v>86</v>
      </c>
    </row>
    <row r="150" s="2" customFormat="1" ht="16.5" customHeight="1">
      <c r="A150" s="39"/>
      <c r="B150" s="40"/>
      <c r="C150" s="219" t="s">
        <v>230</v>
      </c>
      <c r="D150" s="219" t="s">
        <v>171</v>
      </c>
      <c r="E150" s="220" t="s">
        <v>3853</v>
      </c>
      <c r="F150" s="221" t="s">
        <v>3854</v>
      </c>
      <c r="G150" s="222" t="s">
        <v>957</v>
      </c>
      <c r="H150" s="223">
        <v>1</v>
      </c>
      <c r="I150" s="224"/>
      <c r="J150" s="225">
        <f>ROUND(I150*H150,2)</f>
        <v>0</v>
      </c>
      <c r="K150" s="221" t="s">
        <v>175</v>
      </c>
      <c r="L150" s="45"/>
      <c r="M150" s="226" t="s">
        <v>1</v>
      </c>
      <c r="N150" s="227" t="s">
        <v>41</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3850</v>
      </c>
      <c r="AT150" s="230" t="s">
        <v>171</v>
      </c>
      <c r="AU150" s="230" t="s">
        <v>86</v>
      </c>
      <c r="AY150" s="18" t="s">
        <v>168</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3850</v>
      </c>
      <c r="BM150" s="230" t="s">
        <v>3855</v>
      </c>
    </row>
    <row r="151" s="2" customFormat="1">
      <c r="A151" s="39"/>
      <c r="B151" s="40"/>
      <c r="C151" s="41"/>
      <c r="D151" s="232" t="s">
        <v>178</v>
      </c>
      <c r="E151" s="41"/>
      <c r="F151" s="233" t="s">
        <v>3854</v>
      </c>
      <c r="G151" s="41"/>
      <c r="H151" s="41"/>
      <c r="I151" s="234"/>
      <c r="J151" s="41"/>
      <c r="K151" s="41"/>
      <c r="L151" s="45"/>
      <c r="M151" s="235"/>
      <c r="N151" s="236"/>
      <c r="O151" s="92"/>
      <c r="P151" s="92"/>
      <c r="Q151" s="92"/>
      <c r="R151" s="92"/>
      <c r="S151" s="92"/>
      <c r="T151" s="93"/>
      <c r="U151" s="39"/>
      <c r="V151" s="39"/>
      <c r="W151" s="39"/>
      <c r="X151" s="39"/>
      <c r="Y151" s="39"/>
      <c r="Z151" s="39"/>
      <c r="AA151" s="39"/>
      <c r="AB151" s="39"/>
      <c r="AC151" s="39"/>
      <c r="AD151" s="39"/>
      <c r="AE151" s="39"/>
      <c r="AT151" s="18" t="s">
        <v>178</v>
      </c>
      <c r="AU151" s="18" t="s">
        <v>86</v>
      </c>
    </row>
    <row r="152" s="2" customFormat="1">
      <c r="A152" s="39"/>
      <c r="B152" s="40"/>
      <c r="C152" s="41"/>
      <c r="D152" s="232" t="s">
        <v>306</v>
      </c>
      <c r="E152" s="41"/>
      <c r="F152" s="269" t="s">
        <v>3833</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306</v>
      </c>
      <c r="AU152" s="18" t="s">
        <v>86</v>
      </c>
    </row>
    <row r="153" s="2" customFormat="1" ht="16.5" customHeight="1">
      <c r="A153" s="39"/>
      <c r="B153" s="40"/>
      <c r="C153" s="219" t="s">
        <v>237</v>
      </c>
      <c r="D153" s="219" t="s">
        <v>171</v>
      </c>
      <c r="E153" s="220" t="s">
        <v>3856</v>
      </c>
      <c r="F153" s="221" t="s">
        <v>3857</v>
      </c>
      <c r="G153" s="222" t="s">
        <v>957</v>
      </c>
      <c r="H153" s="223">
        <v>1</v>
      </c>
      <c r="I153" s="224"/>
      <c r="J153" s="225">
        <f>ROUND(I153*H153,2)</f>
        <v>0</v>
      </c>
      <c r="K153" s="221" t="s">
        <v>175</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3850</v>
      </c>
      <c r="AT153" s="230" t="s">
        <v>171</v>
      </c>
      <c r="AU153" s="230" t="s">
        <v>86</v>
      </c>
      <c r="AY153" s="18" t="s">
        <v>168</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3850</v>
      </c>
      <c r="BM153" s="230" t="s">
        <v>3858</v>
      </c>
    </row>
    <row r="154" s="2" customFormat="1">
      <c r="A154" s="39"/>
      <c r="B154" s="40"/>
      <c r="C154" s="41"/>
      <c r="D154" s="232" t="s">
        <v>178</v>
      </c>
      <c r="E154" s="41"/>
      <c r="F154" s="233" t="s">
        <v>3857</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178</v>
      </c>
      <c r="AU154" s="18" t="s">
        <v>86</v>
      </c>
    </row>
    <row r="155" s="2" customFormat="1">
      <c r="A155" s="39"/>
      <c r="B155" s="40"/>
      <c r="C155" s="41"/>
      <c r="D155" s="232" t="s">
        <v>306</v>
      </c>
      <c r="E155" s="41"/>
      <c r="F155" s="269" t="s">
        <v>3833</v>
      </c>
      <c r="G155" s="41"/>
      <c r="H155" s="41"/>
      <c r="I155" s="234"/>
      <c r="J155" s="41"/>
      <c r="K155" s="41"/>
      <c r="L155" s="45"/>
      <c r="M155" s="235"/>
      <c r="N155" s="236"/>
      <c r="O155" s="92"/>
      <c r="P155" s="92"/>
      <c r="Q155" s="92"/>
      <c r="R155" s="92"/>
      <c r="S155" s="92"/>
      <c r="T155" s="93"/>
      <c r="U155" s="39"/>
      <c r="V155" s="39"/>
      <c r="W155" s="39"/>
      <c r="X155" s="39"/>
      <c r="Y155" s="39"/>
      <c r="Z155" s="39"/>
      <c r="AA155" s="39"/>
      <c r="AB155" s="39"/>
      <c r="AC155" s="39"/>
      <c r="AD155" s="39"/>
      <c r="AE155" s="39"/>
      <c r="AT155" s="18" t="s">
        <v>306</v>
      </c>
      <c r="AU155" s="18" t="s">
        <v>86</v>
      </c>
    </row>
    <row r="156" s="2" customFormat="1" ht="16.5" customHeight="1">
      <c r="A156" s="39"/>
      <c r="B156" s="40"/>
      <c r="C156" s="219" t="s">
        <v>244</v>
      </c>
      <c r="D156" s="219" t="s">
        <v>171</v>
      </c>
      <c r="E156" s="220" t="s">
        <v>3859</v>
      </c>
      <c r="F156" s="221" t="s">
        <v>3860</v>
      </c>
      <c r="G156" s="222" t="s">
        <v>957</v>
      </c>
      <c r="H156" s="223">
        <v>1</v>
      </c>
      <c r="I156" s="224"/>
      <c r="J156" s="225">
        <f>ROUND(I156*H156,2)</f>
        <v>0</v>
      </c>
      <c r="K156" s="221" t="s">
        <v>175</v>
      </c>
      <c r="L156" s="45"/>
      <c r="M156" s="226" t="s">
        <v>1</v>
      </c>
      <c r="N156" s="227" t="s">
        <v>41</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3850</v>
      </c>
      <c r="AT156" s="230" t="s">
        <v>171</v>
      </c>
      <c r="AU156" s="230" t="s">
        <v>86</v>
      </c>
      <c r="AY156" s="18" t="s">
        <v>168</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3850</v>
      </c>
      <c r="BM156" s="230" t="s">
        <v>3861</v>
      </c>
    </row>
    <row r="157" s="2" customFormat="1">
      <c r="A157" s="39"/>
      <c r="B157" s="40"/>
      <c r="C157" s="41"/>
      <c r="D157" s="232" t="s">
        <v>178</v>
      </c>
      <c r="E157" s="41"/>
      <c r="F157" s="233" t="s">
        <v>3860</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178</v>
      </c>
      <c r="AU157" s="18" t="s">
        <v>86</v>
      </c>
    </row>
    <row r="158" s="2" customFormat="1">
      <c r="A158" s="39"/>
      <c r="B158" s="40"/>
      <c r="C158" s="41"/>
      <c r="D158" s="232" t="s">
        <v>306</v>
      </c>
      <c r="E158" s="41"/>
      <c r="F158" s="269" t="s">
        <v>3833</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306</v>
      </c>
      <c r="AU158" s="18" t="s">
        <v>86</v>
      </c>
    </row>
    <row r="159" s="12" customFormat="1" ht="22.8" customHeight="1">
      <c r="A159" s="12"/>
      <c r="B159" s="203"/>
      <c r="C159" s="204"/>
      <c r="D159" s="205" t="s">
        <v>75</v>
      </c>
      <c r="E159" s="217" t="s">
        <v>3862</v>
      </c>
      <c r="F159" s="217" t="s">
        <v>3863</v>
      </c>
      <c r="G159" s="204"/>
      <c r="H159" s="204"/>
      <c r="I159" s="207"/>
      <c r="J159" s="218">
        <f>BK159</f>
        <v>0</v>
      </c>
      <c r="K159" s="204"/>
      <c r="L159" s="209"/>
      <c r="M159" s="210"/>
      <c r="N159" s="211"/>
      <c r="O159" s="211"/>
      <c r="P159" s="212">
        <f>SUM(P160:P194)</f>
        <v>0</v>
      </c>
      <c r="Q159" s="211"/>
      <c r="R159" s="212">
        <f>SUM(R160:R194)</f>
        <v>0</v>
      </c>
      <c r="S159" s="211"/>
      <c r="T159" s="213">
        <f>SUM(T160:T194)</f>
        <v>0</v>
      </c>
      <c r="U159" s="12"/>
      <c r="V159" s="12"/>
      <c r="W159" s="12"/>
      <c r="X159" s="12"/>
      <c r="Y159" s="12"/>
      <c r="Z159" s="12"/>
      <c r="AA159" s="12"/>
      <c r="AB159" s="12"/>
      <c r="AC159" s="12"/>
      <c r="AD159" s="12"/>
      <c r="AE159" s="12"/>
      <c r="AR159" s="214" t="s">
        <v>203</v>
      </c>
      <c r="AT159" s="215" t="s">
        <v>75</v>
      </c>
      <c r="AU159" s="215" t="s">
        <v>84</v>
      </c>
      <c r="AY159" s="214" t="s">
        <v>168</v>
      </c>
      <c r="BK159" s="216">
        <f>SUM(BK160:BK194)</f>
        <v>0</v>
      </c>
    </row>
    <row r="160" s="2" customFormat="1" ht="16.5" customHeight="1">
      <c r="A160" s="39"/>
      <c r="B160" s="40"/>
      <c r="C160" s="219" t="s">
        <v>8</v>
      </c>
      <c r="D160" s="219" t="s">
        <v>171</v>
      </c>
      <c r="E160" s="220" t="s">
        <v>3864</v>
      </c>
      <c r="F160" s="221" t="s">
        <v>3865</v>
      </c>
      <c r="G160" s="222" t="s">
        <v>3866</v>
      </c>
      <c r="H160" s="223">
        <v>1</v>
      </c>
      <c r="I160" s="224"/>
      <c r="J160" s="225">
        <f>ROUND(I160*H160,2)</f>
        <v>0</v>
      </c>
      <c r="K160" s="221" t="s">
        <v>226</v>
      </c>
      <c r="L160" s="45"/>
      <c r="M160" s="226" t="s">
        <v>1</v>
      </c>
      <c r="N160" s="227" t="s">
        <v>41</v>
      </c>
      <c r="O160" s="92"/>
      <c r="P160" s="228">
        <f>O160*H160</f>
        <v>0</v>
      </c>
      <c r="Q160" s="228">
        <v>0</v>
      </c>
      <c r="R160" s="228">
        <f>Q160*H160</f>
        <v>0</v>
      </c>
      <c r="S160" s="228">
        <v>0</v>
      </c>
      <c r="T160" s="229">
        <f>S160*H160</f>
        <v>0</v>
      </c>
      <c r="U160" s="39"/>
      <c r="V160" s="39"/>
      <c r="W160" s="39"/>
      <c r="X160" s="39"/>
      <c r="Y160" s="39"/>
      <c r="Z160" s="39"/>
      <c r="AA160" s="39"/>
      <c r="AB160" s="39"/>
      <c r="AC160" s="39"/>
      <c r="AD160" s="39"/>
      <c r="AE160" s="39"/>
      <c r="AR160" s="230" t="s">
        <v>3850</v>
      </c>
      <c r="AT160" s="230" t="s">
        <v>171</v>
      </c>
      <c r="AU160" s="230" t="s">
        <v>86</v>
      </c>
      <c r="AY160" s="18" t="s">
        <v>168</v>
      </c>
      <c r="BE160" s="231">
        <f>IF(N160="základní",J160,0)</f>
        <v>0</v>
      </c>
      <c r="BF160" s="231">
        <f>IF(N160="snížená",J160,0)</f>
        <v>0</v>
      </c>
      <c r="BG160" s="231">
        <f>IF(N160="zákl. přenesená",J160,0)</f>
        <v>0</v>
      </c>
      <c r="BH160" s="231">
        <f>IF(N160="sníž. přenesená",J160,0)</f>
        <v>0</v>
      </c>
      <c r="BI160" s="231">
        <f>IF(N160="nulová",J160,0)</f>
        <v>0</v>
      </c>
      <c r="BJ160" s="18" t="s">
        <v>84</v>
      </c>
      <c r="BK160" s="231">
        <f>ROUND(I160*H160,2)</f>
        <v>0</v>
      </c>
      <c r="BL160" s="18" t="s">
        <v>3850</v>
      </c>
      <c r="BM160" s="230" t="s">
        <v>3867</v>
      </c>
    </row>
    <row r="161" s="2" customFormat="1">
      <c r="A161" s="39"/>
      <c r="B161" s="40"/>
      <c r="C161" s="41"/>
      <c r="D161" s="232" t="s">
        <v>306</v>
      </c>
      <c r="E161" s="41"/>
      <c r="F161" s="269" t="s">
        <v>3868</v>
      </c>
      <c r="G161" s="41"/>
      <c r="H161" s="41"/>
      <c r="I161" s="234"/>
      <c r="J161" s="41"/>
      <c r="K161" s="41"/>
      <c r="L161" s="45"/>
      <c r="M161" s="235"/>
      <c r="N161" s="236"/>
      <c r="O161" s="92"/>
      <c r="P161" s="92"/>
      <c r="Q161" s="92"/>
      <c r="R161" s="92"/>
      <c r="S161" s="92"/>
      <c r="T161" s="93"/>
      <c r="U161" s="39"/>
      <c r="V161" s="39"/>
      <c r="W161" s="39"/>
      <c r="X161" s="39"/>
      <c r="Y161" s="39"/>
      <c r="Z161" s="39"/>
      <c r="AA161" s="39"/>
      <c r="AB161" s="39"/>
      <c r="AC161" s="39"/>
      <c r="AD161" s="39"/>
      <c r="AE161" s="39"/>
      <c r="AT161" s="18" t="s">
        <v>306</v>
      </c>
      <c r="AU161" s="18" t="s">
        <v>86</v>
      </c>
    </row>
    <row r="162" s="2" customFormat="1" ht="16.5" customHeight="1">
      <c r="A162" s="39"/>
      <c r="B162" s="40"/>
      <c r="C162" s="219" t="s">
        <v>255</v>
      </c>
      <c r="D162" s="219" t="s">
        <v>171</v>
      </c>
      <c r="E162" s="220" t="s">
        <v>3869</v>
      </c>
      <c r="F162" s="221" t="s">
        <v>3870</v>
      </c>
      <c r="G162" s="222" t="s">
        <v>957</v>
      </c>
      <c r="H162" s="223">
        <v>1</v>
      </c>
      <c r="I162" s="224"/>
      <c r="J162" s="225">
        <f>ROUND(I162*H162,2)</f>
        <v>0</v>
      </c>
      <c r="K162" s="221" t="s">
        <v>1</v>
      </c>
      <c r="L162" s="45"/>
      <c r="M162" s="226" t="s">
        <v>1</v>
      </c>
      <c r="N162" s="227" t="s">
        <v>41</v>
      </c>
      <c r="O162" s="92"/>
      <c r="P162" s="228">
        <f>O162*H162</f>
        <v>0</v>
      </c>
      <c r="Q162" s="228">
        <v>0</v>
      </c>
      <c r="R162" s="228">
        <f>Q162*H162</f>
        <v>0</v>
      </c>
      <c r="S162" s="228">
        <v>0</v>
      </c>
      <c r="T162" s="229">
        <f>S162*H162</f>
        <v>0</v>
      </c>
      <c r="U162" s="39"/>
      <c r="V162" s="39"/>
      <c r="W162" s="39"/>
      <c r="X162" s="39"/>
      <c r="Y162" s="39"/>
      <c r="Z162" s="39"/>
      <c r="AA162" s="39"/>
      <c r="AB162" s="39"/>
      <c r="AC162" s="39"/>
      <c r="AD162" s="39"/>
      <c r="AE162" s="39"/>
      <c r="AR162" s="230" t="s">
        <v>176</v>
      </c>
      <c r="AT162" s="230" t="s">
        <v>171</v>
      </c>
      <c r="AU162" s="230" t="s">
        <v>86</v>
      </c>
      <c r="AY162" s="18" t="s">
        <v>168</v>
      </c>
      <c r="BE162" s="231">
        <f>IF(N162="základní",J162,0)</f>
        <v>0</v>
      </c>
      <c r="BF162" s="231">
        <f>IF(N162="snížená",J162,0)</f>
        <v>0</v>
      </c>
      <c r="BG162" s="231">
        <f>IF(N162="zákl. přenesená",J162,0)</f>
        <v>0</v>
      </c>
      <c r="BH162" s="231">
        <f>IF(N162="sníž. přenesená",J162,0)</f>
        <v>0</v>
      </c>
      <c r="BI162" s="231">
        <f>IF(N162="nulová",J162,0)</f>
        <v>0</v>
      </c>
      <c r="BJ162" s="18" t="s">
        <v>84</v>
      </c>
      <c r="BK162" s="231">
        <f>ROUND(I162*H162,2)</f>
        <v>0</v>
      </c>
      <c r="BL162" s="18" t="s">
        <v>176</v>
      </c>
      <c r="BM162" s="230" t="s">
        <v>3871</v>
      </c>
    </row>
    <row r="163" s="2" customFormat="1">
      <c r="A163" s="39"/>
      <c r="B163" s="40"/>
      <c r="C163" s="41"/>
      <c r="D163" s="232" t="s">
        <v>178</v>
      </c>
      <c r="E163" s="41"/>
      <c r="F163" s="233" t="s">
        <v>3870</v>
      </c>
      <c r="G163" s="41"/>
      <c r="H163" s="41"/>
      <c r="I163" s="234"/>
      <c r="J163" s="41"/>
      <c r="K163" s="41"/>
      <c r="L163" s="45"/>
      <c r="M163" s="235"/>
      <c r="N163" s="236"/>
      <c r="O163" s="92"/>
      <c r="P163" s="92"/>
      <c r="Q163" s="92"/>
      <c r="R163" s="92"/>
      <c r="S163" s="92"/>
      <c r="T163" s="93"/>
      <c r="U163" s="39"/>
      <c r="V163" s="39"/>
      <c r="W163" s="39"/>
      <c r="X163" s="39"/>
      <c r="Y163" s="39"/>
      <c r="Z163" s="39"/>
      <c r="AA163" s="39"/>
      <c r="AB163" s="39"/>
      <c r="AC163" s="39"/>
      <c r="AD163" s="39"/>
      <c r="AE163" s="39"/>
      <c r="AT163" s="18" t="s">
        <v>178</v>
      </c>
      <c r="AU163" s="18" t="s">
        <v>86</v>
      </c>
    </row>
    <row r="164" s="2" customFormat="1">
      <c r="A164" s="39"/>
      <c r="B164" s="40"/>
      <c r="C164" s="41"/>
      <c r="D164" s="232" t="s">
        <v>306</v>
      </c>
      <c r="E164" s="41"/>
      <c r="F164" s="269" t="s">
        <v>3872</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306</v>
      </c>
      <c r="AU164" s="18" t="s">
        <v>86</v>
      </c>
    </row>
    <row r="165" s="2" customFormat="1" ht="16.5" customHeight="1">
      <c r="A165" s="39"/>
      <c r="B165" s="40"/>
      <c r="C165" s="219" t="s">
        <v>261</v>
      </c>
      <c r="D165" s="219" t="s">
        <v>171</v>
      </c>
      <c r="E165" s="220" t="s">
        <v>3873</v>
      </c>
      <c r="F165" s="221" t="s">
        <v>3874</v>
      </c>
      <c r="G165" s="222" t="s">
        <v>957</v>
      </c>
      <c r="H165" s="223">
        <v>1</v>
      </c>
      <c r="I165" s="224"/>
      <c r="J165" s="225">
        <f>ROUND(I165*H165,2)</f>
        <v>0</v>
      </c>
      <c r="K165" s="221" t="s">
        <v>1</v>
      </c>
      <c r="L165" s="45"/>
      <c r="M165" s="226" t="s">
        <v>1</v>
      </c>
      <c r="N165" s="227" t="s">
        <v>41</v>
      </c>
      <c r="O165" s="92"/>
      <c r="P165" s="228">
        <f>O165*H165</f>
        <v>0</v>
      </c>
      <c r="Q165" s="228">
        <v>0</v>
      </c>
      <c r="R165" s="228">
        <f>Q165*H165</f>
        <v>0</v>
      </c>
      <c r="S165" s="228">
        <v>0</v>
      </c>
      <c r="T165" s="229">
        <f>S165*H165</f>
        <v>0</v>
      </c>
      <c r="U165" s="39"/>
      <c r="V165" s="39"/>
      <c r="W165" s="39"/>
      <c r="X165" s="39"/>
      <c r="Y165" s="39"/>
      <c r="Z165" s="39"/>
      <c r="AA165" s="39"/>
      <c r="AB165" s="39"/>
      <c r="AC165" s="39"/>
      <c r="AD165" s="39"/>
      <c r="AE165" s="39"/>
      <c r="AR165" s="230" t="s">
        <v>176</v>
      </c>
      <c r="AT165" s="230" t="s">
        <v>171</v>
      </c>
      <c r="AU165" s="230" t="s">
        <v>86</v>
      </c>
      <c r="AY165" s="18" t="s">
        <v>168</v>
      </c>
      <c r="BE165" s="231">
        <f>IF(N165="základní",J165,0)</f>
        <v>0</v>
      </c>
      <c r="BF165" s="231">
        <f>IF(N165="snížená",J165,0)</f>
        <v>0</v>
      </c>
      <c r="BG165" s="231">
        <f>IF(N165="zákl. přenesená",J165,0)</f>
        <v>0</v>
      </c>
      <c r="BH165" s="231">
        <f>IF(N165="sníž. přenesená",J165,0)</f>
        <v>0</v>
      </c>
      <c r="BI165" s="231">
        <f>IF(N165="nulová",J165,0)</f>
        <v>0</v>
      </c>
      <c r="BJ165" s="18" t="s">
        <v>84</v>
      </c>
      <c r="BK165" s="231">
        <f>ROUND(I165*H165,2)</f>
        <v>0</v>
      </c>
      <c r="BL165" s="18" t="s">
        <v>176</v>
      </c>
      <c r="BM165" s="230" t="s">
        <v>3875</v>
      </c>
    </row>
    <row r="166" s="2" customFormat="1">
      <c r="A166" s="39"/>
      <c r="B166" s="40"/>
      <c r="C166" s="41"/>
      <c r="D166" s="232" t="s">
        <v>178</v>
      </c>
      <c r="E166" s="41"/>
      <c r="F166" s="233" t="s">
        <v>3874</v>
      </c>
      <c r="G166" s="41"/>
      <c r="H166" s="41"/>
      <c r="I166" s="234"/>
      <c r="J166" s="41"/>
      <c r="K166" s="41"/>
      <c r="L166" s="45"/>
      <c r="M166" s="235"/>
      <c r="N166" s="236"/>
      <c r="O166" s="92"/>
      <c r="P166" s="92"/>
      <c r="Q166" s="92"/>
      <c r="R166" s="92"/>
      <c r="S166" s="92"/>
      <c r="T166" s="93"/>
      <c r="U166" s="39"/>
      <c r="V166" s="39"/>
      <c r="W166" s="39"/>
      <c r="X166" s="39"/>
      <c r="Y166" s="39"/>
      <c r="Z166" s="39"/>
      <c r="AA166" s="39"/>
      <c r="AB166" s="39"/>
      <c r="AC166" s="39"/>
      <c r="AD166" s="39"/>
      <c r="AE166" s="39"/>
      <c r="AT166" s="18" t="s">
        <v>178</v>
      </c>
      <c r="AU166" s="18" t="s">
        <v>86</v>
      </c>
    </row>
    <row r="167" s="2" customFormat="1">
      <c r="A167" s="39"/>
      <c r="B167" s="40"/>
      <c r="C167" s="41"/>
      <c r="D167" s="232" t="s">
        <v>306</v>
      </c>
      <c r="E167" s="41"/>
      <c r="F167" s="269" t="s">
        <v>3876</v>
      </c>
      <c r="G167" s="41"/>
      <c r="H167" s="41"/>
      <c r="I167" s="234"/>
      <c r="J167" s="41"/>
      <c r="K167" s="41"/>
      <c r="L167" s="45"/>
      <c r="M167" s="235"/>
      <c r="N167" s="236"/>
      <c r="O167" s="92"/>
      <c r="P167" s="92"/>
      <c r="Q167" s="92"/>
      <c r="R167" s="92"/>
      <c r="S167" s="92"/>
      <c r="T167" s="93"/>
      <c r="U167" s="39"/>
      <c r="V167" s="39"/>
      <c r="W167" s="39"/>
      <c r="X167" s="39"/>
      <c r="Y167" s="39"/>
      <c r="Z167" s="39"/>
      <c r="AA167" s="39"/>
      <c r="AB167" s="39"/>
      <c r="AC167" s="39"/>
      <c r="AD167" s="39"/>
      <c r="AE167" s="39"/>
      <c r="AT167" s="18" t="s">
        <v>306</v>
      </c>
      <c r="AU167" s="18" t="s">
        <v>86</v>
      </c>
    </row>
    <row r="168" s="2" customFormat="1" ht="16.5" customHeight="1">
      <c r="A168" s="39"/>
      <c r="B168" s="40"/>
      <c r="C168" s="219" t="s">
        <v>267</v>
      </c>
      <c r="D168" s="219" t="s">
        <v>171</v>
      </c>
      <c r="E168" s="220" t="s">
        <v>3877</v>
      </c>
      <c r="F168" s="221" t="s">
        <v>3878</v>
      </c>
      <c r="G168" s="222" t="s">
        <v>957</v>
      </c>
      <c r="H168" s="223">
        <v>1</v>
      </c>
      <c r="I168" s="224"/>
      <c r="J168" s="225">
        <f>ROUND(I168*H168,2)</f>
        <v>0</v>
      </c>
      <c r="K168" s="221" t="s">
        <v>1</v>
      </c>
      <c r="L168" s="45"/>
      <c r="M168" s="226" t="s">
        <v>1</v>
      </c>
      <c r="N168" s="227" t="s">
        <v>41</v>
      </c>
      <c r="O168" s="92"/>
      <c r="P168" s="228">
        <f>O168*H168</f>
        <v>0</v>
      </c>
      <c r="Q168" s="228">
        <v>0</v>
      </c>
      <c r="R168" s="228">
        <f>Q168*H168</f>
        <v>0</v>
      </c>
      <c r="S168" s="228">
        <v>0</v>
      </c>
      <c r="T168" s="229">
        <f>S168*H168</f>
        <v>0</v>
      </c>
      <c r="U168" s="39"/>
      <c r="V168" s="39"/>
      <c r="W168" s="39"/>
      <c r="X168" s="39"/>
      <c r="Y168" s="39"/>
      <c r="Z168" s="39"/>
      <c r="AA168" s="39"/>
      <c r="AB168" s="39"/>
      <c r="AC168" s="39"/>
      <c r="AD168" s="39"/>
      <c r="AE168" s="39"/>
      <c r="AR168" s="230" t="s">
        <v>176</v>
      </c>
      <c r="AT168" s="230" t="s">
        <v>171</v>
      </c>
      <c r="AU168" s="230" t="s">
        <v>86</v>
      </c>
      <c r="AY168" s="18" t="s">
        <v>168</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176</v>
      </c>
      <c r="BM168" s="230" t="s">
        <v>3879</v>
      </c>
    </row>
    <row r="169" s="2" customFormat="1">
      <c r="A169" s="39"/>
      <c r="B169" s="40"/>
      <c r="C169" s="41"/>
      <c r="D169" s="232" t="s">
        <v>178</v>
      </c>
      <c r="E169" s="41"/>
      <c r="F169" s="233" t="s">
        <v>3878</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178</v>
      </c>
      <c r="AU169" s="18" t="s">
        <v>86</v>
      </c>
    </row>
    <row r="170" s="2" customFormat="1">
      <c r="A170" s="39"/>
      <c r="B170" s="40"/>
      <c r="C170" s="41"/>
      <c r="D170" s="232" t="s">
        <v>306</v>
      </c>
      <c r="E170" s="41"/>
      <c r="F170" s="269" t="s">
        <v>3880</v>
      </c>
      <c r="G170" s="41"/>
      <c r="H170" s="41"/>
      <c r="I170" s="234"/>
      <c r="J170" s="41"/>
      <c r="K170" s="41"/>
      <c r="L170" s="45"/>
      <c r="M170" s="235"/>
      <c r="N170" s="236"/>
      <c r="O170" s="92"/>
      <c r="P170" s="92"/>
      <c r="Q170" s="92"/>
      <c r="R170" s="92"/>
      <c r="S170" s="92"/>
      <c r="T170" s="93"/>
      <c r="U170" s="39"/>
      <c r="V170" s="39"/>
      <c r="W170" s="39"/>
      <c r="X170" s="39"/>
      <c r="Y170" s="39"/>
      <c r="Z170" s="39"/>
      <c r="AA170" s="39"/>
      <c r="AB170" s="39"/>
      <c r="AC170" s="39"/>
      <c r="AD170" s="39"/>
      <c r="AE170" s="39"/>
      <c r="AT170" s="18" t="s">
        <v>306</v>
      </c>
      <c r="AU170" s="18" t="s">
        <v>86</v>
      </c>
    </row>
    <row r="171" s="2" customFormat="1" ht="16.5" customHeight="1">
      <c r="A171" s="39"/>
      <c r="B171" s="40"/>
      <c r="C171" s="219" t="s">
        <v>273</v>
      </c>
      <c r="D171" s="219" t="s">
        <v>171</v>
      </c>
      <c r="E171" s="220" t="s">
        <v>3881</v>
      </c>
      <c r="F171" s="221" t="s">
        <v>3882</v>
      </c>
      <c r="G171" s="222" t="s">
        <v>957</v>
      </c>
      <c r="H171" s="223">
        <v>1</v>
      </c>
      <c r="I171" s="224"/>
      <c r="J171" s="225">
        <f>ROUND(I171*H171,2)</f>
        <v>0</v>
      </c>
      <c r="K171" s="221" t="s">
        <v>1</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176</v>
      </c>
      <c r="AT171" s="230" t="s">
        <v>171</v>
      </c>
      <c r="AU171" s="230" t="s">
        <v>86</v>
      </c>
      <c r="AY171" s="18" t="s">
        <v>168</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176</v>
      </c>
      <c r="BM171" s="230" t="s">
        <v>3883</v>
      </c>
    </row>
    <row r="172" s="2" customFormat="1">
      <c r="A172" s="39"/>
      <c r="B172" s="40"/>
      <c r="C172" s="41"/>
      <c r="D172" s="232" t="s">
        <v>178</v>
      </c>
      <c r="E172" s="41"/>
      <c r="F172" s="233" t="s">
        <v>3882</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178</v>
      </c>
      <c r="AU172" s="18" t="s">
        <v>86</v>
      </c>
    </row>
    <row r="173" s="2" customFormat="1">
      <c r="A173" s="39"/>
      <c r="B173" s="40"/>
      <c r="C173" s="41"/>
      <c r="D173" s="232" t="s">
        <v>306</v>
      </c>
      <c r="E173" s="41"/>
      <c r="F173" s="269" t="s">
        <v>3884</v>
      </c>
      <c r="G173" s="41"/>
      <c r="H173" s="41"/>
      <c r="I173" s="234"/>
      <c r="J173" s="41"/>
      <c r="K173" s="41"/>
      <c r="L173" s="45"/>
      <c r="M173" s="235"/>
      <c r="N173" s="236"/>
      <c r="O173" s="92"/>
      <c r="P173" s="92"/>
      <c r="Q173" s="92"/>
      <c r="R173" s="92"/>
      <c r="S173" s="92"/>
      <c r="T173" s="93"/>
      <c r="U173" s="39"/>
      <c r="V173" s="39"/>
      <c r="W173" s="39"/>
      <c r="X173" s="39"/>
      <c r="Y173" s="39"/>
      <c r="Z173" s="39"/>
      <c r="AA173" s="39"/>
      <c r="AB173" s="39"/>
      <c r="AC173" s="39"/>
      <c r="AD173" s="39"/>
      <c r="AE173" s="39"/>
      <c r="AT173" s="18" t="s">
        <v>306</v>
      </c>
      <c r="AU173" s="18" t="s">
        <v>86</v>
      </c>
    </row>
    <row r="174" s="2" customFormat="1" ht="16.5" customHeight="1">
      <c r="A174" s="39"/>
      <c r="B174" s="40"/>
      <c r="C174" s="219" t="s">
        <v>279</v>
      </c>
      <c r="D174" s="219" t="s">
        <v>171</v>
      </c>
      <c r="E174" s="220" t="s">
        <v>3885</v>
      </c>
      <c r="F174" s="221" t="s">
        <v>3886</v>
      </c>
      <c r="G174" s="222" t="s">
        <v>957</v>
      </c>
      <c r="H174" s="223">
        <v>1</v>
      </c>
      <c r="I174" s="224"/>
      <c r="J174" s="225">
        <f>ROUND(I174*H174,2)</f>
        <v>0</v>
      </c>
      <c r="K174" s="221" t="s">
        <v>1</v>
      </c>
      <c r="L174" s="45"/>
      <c r="M174" s="226" t="s">
        <v>1</v>
      </c>
      <c r="N174" s="227" t="s">
        <v>41</v>
      </c>
      <c r="O174" s="92"/>
      <c r="P174" s="228">
        <f>O174*H174</f>
        <v>0</v>
      </c>
      <c r="Q174" s="228">
        <v>0</v>
      </c>
      <c r="R174" s="228">
        <f>Q174*H174</f>
        <v>0</v>
      </c>
      <c r="S174" s="228">
        <v>0</v>
      </c>
      <c r="T174" s="229">
        <f>S174*H174</f>
        <v>0</v>
      </c>
      <c r="U174" s="39"/>
      <c r="V174" s="39"/>
      <c r="W174" s="39"/>
      <c r="X174" s="39"/>
      <c r="Y174" s="39"/>
      <c r="Z174" s="39"/>
      <c r="AA174" s="39"/>
      <c r="AB174" s="39"/>
      <c r="AC174" s="39"/>
      <c r="AD174" s="39"/>
      <c r="AE174" s="39"/>
      <c r="AR174" s="230" t="s">
        <v>176</v>
      </c>
      <c r="AT174" s="230" t="s">
        <v>171</v>
      </c>
      <c r="AU174" s="230" t="s">
        <v>86</v>
      </c>
      <c r="AY174" s="18" t="s">
        <v>168</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176</v>
      </c>
      <c r="BM174" s="230" t="s">
        <v>3887</v>
      </c>
    </row>
    <row r="175" s="2" customFormat="1">
      <c r="A175" s="39"/>
      <c r="B175" s="40"/>
      <c r="C175" s="41"/>
      <c r="D175" s="232" t="s">
        <v>178</v>
      </c>
      <c r="E175" s="41"/>
      <c r="F175" s="233" t="s">
        <v>3886</v>
      </c>
      <c r="G175" s="41"/>
      <c r="H175" s="41"/>
      <c r="I175" s="234"/>
      <c r="J175" s="41"/>
      <c r="K175" s="41"/>
      <c r="L175" s="45"/>
      <c r="M175" s="235"/>
      <c r="N175" s="236"/>
      <c r="O175" s="92"/>
      <c r="P175" s="92"/>
      <c r="Q175" s="92"/>
      <c r="R175" s="92"/>
      <c r="S175" s="92"/>
      <c r="T175" s="93"/>
      <c r="U175" s="39"/>
      <c r="V175" s="39"/>
      <c r="W175" s="39"/>
      <c r="X175" s="39"/>
      <c r="Y175" s="39"/>
      <c r="Z175" s="39"/>
      <c r="AA175" s="39"/>
      <c r="AB175" s="39"/>
      <c r="AC175" s="39"/>
      <c r="AD175" s="39"/>
      <c r="AE175" s="39"/>
      <c r="AT175" s="18" t="s">
        <v>178</v>
      </c>
      <c r="AU175" s="18" t="s">
        <v>86</v>
      </c>
    </row>
    <row r="176" s="2" customFormat="1">
      <c r="A176" s="39"/>
      <c r="B176" s="40"/>
      <c r="C176" s="41"/>
      <c r="D176" s="232" t="s">
        <v>306</v>
      </c>
      <c r="E176" s="41"/>
      <c r="F176" s="269" t="s">
        <v>3888</v>
      </c>
      <c r="G176" s="41"/>
      <c r="H176" s="41"/>
      <c r="I176" s="234"/>
      <c r="J176" s="41"/>
      <c r="K176" s="41"/>
      <c r="L176" s="45"/>
      <c r="M176" s="235"/>
      <c r="N176" s="236"/>
      <c r="O176" s="92"/>
      <c r="P176" s="92"/>
      <c r="Q176" s="92"/>
      <c r="R176" s="92"/>
      <c r="S176" s="92"/>
      <c r="T176" s="93"/>
      <c r="U176" s="39"/>
      <c r="V176" s="39"/>
      <c r="W176" s="39"/>
      <c r="X176" s="39"/>
      <c r="Y176" s="39"/>
      <c r="Z176" s="39"/>
      <c r="AA176" s="39"/>
      <c r="AB176" s="39"/>
      <c r="AC176" s="39"/>
      <c r="AD176" s="39"/>
      <c r="AE176" s="39"/>
      <c r="AT176" s="18" t="s">
        <v>306</v>
      </c>
      <c r="AU176" s="18" t="s">
        <v>86</v>
      </c>
    </row>
    <row r="177" s="2" customFormat="1" ht="16.5" customHeight="1">
      <c r="A177" s="39"/>
      <c r="B177" s="40"/>
      <c r="C177" s="219" t="s">
        <v>285</v>
      </c>
      <c r="D177" s="219" t="s">
        <v>171</v>
      </c>
      <c r="E177" s="220" t="s">
        <v>3889</v>
      </c>
      <c r="F177" s="221" t="s">
        <v>3890</v>
      </c>
      <c r="G177" s="222" t="s">
        <v>957</v>
      </c>
      <c r="H177" s="223">
        <v>1</v>
      </c>
      <c r="I177" s="224"/>
      <c r="J177" s="225">
        <f>ROUND(I177*H177,2)</f>
        <v>0</v>
      </c>
      <c r="K177" s="221" t="s">
        <v>1</v>
      </c>
      <c r="L177" s="45"/>
      <c r="M177" s="226" t="s">
        <v>1</v>
      </c>
      <c r="N177" s="227" t="s">
        <v>41</v>
      </c>
      <c r="O177" s="92"/>
      <c r="P177" s="228">
        <f>O177*H177</f>
        <v>0</v>
      </c>
      <c r="Q177" s="228">
        <v>0</v>
      </c>
      <c r="R177" s="228">
        <f>Q177*H177</f>
        <v>0</v>
      </c>
      <c r="S177" s="228">
        <v>0</v>
      </c>
      <c r="T177" s="229">
        <f>S177*H177</f>
        <v>0</v>
      </c>
      <c r="U177" s="39"/>
      <c r="V177" s="39"/>
      <c r="W177" s="39"/>
      <c r="X177" s="39"/>
      <c r="Y177" s="39"/>
      <c r="Z177" s="39"/>
      <c r="AA177" s="39"/>
      <c r="AB177" s="39"/>
      <c r="AC177" s="39"/>
      <c r="AD177" s="39"/>
      <c r="AE177" s="39"/>
      <c r="AR177" s="230" t="s">
        <v>176</v>
      </c>
      <c r="AT177" s="230" t="s">
        <v>171</v>
      </c>
      <c r="AU177" s="230" t="s">
        <v>86</v>
      </c>
      <c r="AY177" s="18" t="s">
        <v>168</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176</v>
      </c>
      <c r="BM177" s="230" t="s">
        <v>3891</v>
      </c>
    </row>
    <row r="178" s="2" customFormat="1">
      <c r="A178" s="39"/>
      <c r="B178" s="40"/>
      <c r="C178" s="41"/>
      <c r="D178" s="232" t="s">
        <v>178</v>
      </c>
      <c r="E178" s="41"/>
      <c r="F178" s="233" t="s">
        <v>3890</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178</v>
      </c>
      <c r="AU178" s="18" t="s">
        <v>86</v>
      </c>
    </row>
    <row r="179" s="2" customFormat="1">
      <c r="A179" s="39"/>
      <c r="B179" s="40"/>
      <c r="C179" s="41"/>
      <c r="D179" s="232" t="s">
        <v>306</v>
      </c>
      <c r="E179" s="41"/>
      <c r="F179" s="269" t="s">
        <v>3892</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306</v>
      </c>
      <c r="AU179" s="18" t="s">
        <v>86</v>
      </c>
    </row>
    <row r="180" s="2" customFormat="1" ht="21.75" customHeight="1">
      <c r="A180" s="39"/>
      <c r="B180" s="40"/>
      <c r="C180" s="219" t="s">
        <v>291</v>
      </c>
      <c r="D180" s="219" t="s">
        <v>171</v>
      </c>
      <c r="E180" s="220" t="s">
        <v>3893</v>
      </c>
      <c r="F180" s="221" t="s">
        <v>3894</v>
      </c>
      <c r="G180" s="222" t="s">
        <v>957</v>
      </c>
      <c r="H180" s="223">
        <v>1</v>
      </c>
      <c r="I180" s="224"/>
      <c r="J180" s="225">
        <f>ROUND(I180*H180,2)</f>
        <v>0</v>
      </c>
      <c r="K180" s="221" t="s">
        <v>1</v>
      </c>
      <c r="L180" s="45"/>
      <c r="M180" s="226" t="s">
        <v>1</v>
      </c>
      <c r="N180" s="227" t="s">
        <v>41</v>
      </c>
      <c r="O180" s="92"/>
      <c r="P180" s="228">
        <f>O180*H180</f>
        <v>0</v>
      </c>
      <c r="Q180" s="228">
        <v>0</v>
      </c>
      <c r="R180" s="228">
        <f>Q180*H180</f>
        <v>0</v>
      </c>
      <c r="S180" s="228">
        <v>0</v>
      </c>
      <c r="T180" s="229">
        <f>S180*H180</f>
        <v>0</v>
      </c>
      <c r="U180" s="39"/>
      <c r="V180" s="39"/>
      <c r="W180" s="39"/>
      <c r="X180" s="39"/>
      <c r="Y180" s="39"/>
      <c r="Z180" s="39"/>
      <c r="AA180" s="39"/>
      <c r="AB180" s="39"/>
      <c r="AC180" s="39"/>
      <c r="AD180" s="39"/>
      <c r="AE180" s="39"/>
      <c r="AR180" s="230" t="s">
        <v>176</v>
      </c>
      <c r="AT180" s="230" t="s">
        <v>171</v>
      </c>
      <c r="AU180" s="230" t="s">
        <v>86</v>
      </c>
      <c r="AY180" s="18" t="s">
        <v>168</v>
      </c>
      <c r="BE180" s="231">
        <f>IF(N180="základní",J180,0)</f>
        <v>0</v>
      </c>
      <c r="BF180" s="231">
        <f>IF(N180="snížená",J180,0)</f>
        <v>0</v>
      </c>
      <c r="BG180" s="231">
        <f>IF(N180="zákl. přenesená",J180,0)</f>
        <v>0</v>
      </c>
      <c r="BH180" s="231">
        <f>IF(N180="sníž. přenesená",J180,0)</f>
        <v>0</v>
      </c>
      <c r="BI180" s="231">
        <f>IF(N180="nulová",J180,0)</f>
        <v>0</v>
      </c>
      <c r="BJ180" s="18" t="s">
        <v>84</v>
      </c>
      <c r="BK180" s="231">
        <f>ROUND(I180*H180,2)</f>
        <v>0</v>
      </c>
      <c r="BL180" s="18" t="s">
        <v>176</v>
      </c>
      <c r="BM180" s="230" t="s">
        <v>3895</v>
      </c>
    </row>
    <row r="181" s="2" customFormat="1">
      <c r="A181" s="39"/>
      <c r="B181" s="40"/>
      <c r="C181" s="41"/>
      <c r="D181" s="232" t="s">
        <v>178</v>
      </c>
      <c r="E181" s="41"/>
      <c r="F181" s="233" t="s">
        <v>3894</v>
      </c>
      <c r="G181" s="41"/>
      <c r="H181" s="41"/>
      <c r="I181" s="234"/>
      <c r="J181" s="41"/>
      <c r="K181" s="41"/>
      <c r="L181" s="45"/>
      <c r="M181" s="235"/>
      <c r="N181" s="236"/>
      <c r="O181" s="92"/>
      <c r="P181" s="92"/>
      <c r="Q181" s="92"/>
      <c r="R181" s="92"/>
      <c r="S181" s="92"/>
      <c r="T181" s="93"/>
      <c r="U181" s="39"/>
      <c r="V181" s="39"/>
      <c r="W181" s="39"/>
      <c r="X181" s="39"/>
      <c r="Y181" s="39"/>
      <c r="Z181" s="39"/>
      <c r="AA181" s="39"/>
      <c r="AB181" s="39"/>
      <c r="AC181" s="39"/>
      <c r="AD181" s="39"/>
      <c r="AE181" s="39"/>
      <c r="AT181" s="18" t="s">
        <v>178</v>
      </c>
      <c r="AU181" s="18" t="s">
        <v>86</v>
      </c>
    </row>
    <row r="182" s="2" customFormat="1">
      <c r="A182" s="39"/>
      <c r="B182" s="40"/>
      <c r="C182" s="41"/>
      <c r="D182" s="232" t="s">
        <v>306</v>
      </c>
      <c r="E182" s="41"/>
      <c r="F182" s="269" t="s">
        <v>3896</v>
      </c>
      <c r="G182" s="41"/>
      <c r="H182" s="41"/>
      <c r="I182" s="234"/>
      <c r="J182" s="41"/>
      <c r="K182" s="41"/>
      <c r="L182" s="45"/>
      <c r="M182" s="235"/>
      <c r="N182" s="236"/>
      <c r="O182" s="92"/>
      <c r="P182" s="92"/>
      <c r="Q182" s="92"/>
      <c r="R182" s="92"/>
      <c r="S182" s="92"/>
      <c r="T182" s="93"/>
      <c r="U182" s="39"/>
      <c r="V182" s="39"/>
      <c r="W182" s="39"/>
      <c r="X182" s="39"/>
      <c r="Y182" s="39"/>
      <c r="Z182" s="39"/>
      <c r="AA182" s="39"/>
      <c r="AB182" s="39"/>
      <c r="AC182" s="39"/>
      <c r="AD182" s="39"/>
      <c r="AE182" s="39"/>
      <c r="AT182" s="18" t="s">
        <v>306</v>
      </c>
      <c r="AU182" s="18" t="s">
        <v>86</v>
      </c>
    </row>
    <row r="183" s="2" customFormat="1" ht="16.5" customHeight="1">
      <c r="A183" s="39"/>
      <c r="B183" s="40"/>
      <c r="C183" s="219" t="s">
        <v>297</v>
      </c>
      <c r="D183" s="219" t="s">
        <v>171</v>
      </c>
      <c r="E183" s="220" t="s">
        <v>3897</v>
      </c>
      <c r="F183" s="221" t="s">
        <v>3898</v>
      </c>
      <c r="G183" s="222" t="s">
        <v>957</v>
      </c>
      <c r="H183" s="223">
        <v>1</v>
      </c>
      <c r="I183" s="224"/>
      <c r="J183" s="225">
        <f>ROUND(I183*H183,2)</f>
        <v>0</v>
      </c>
      <c r="K183" s="221" t="s">
        <v>1</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176</v>
      </c>
      <c r="AT183" s="230" t="s">
        <v>171</v>
      </c>
      <c r="AU183" s="230" t="s">
        <v>86</v>
      </c>
      <c r="AY183" s="18" t="s">
        <v>168</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176</v>
      </c>
      <c r="BM183" s="230" t="s">
        <v>3899</v>
      </c>
    </row>
    <row r="184" s="2" customFormat="1">
      <c r="A184" s="39"/>
      <c r="B184" s="40"/>
      <c r="C184" s="41"/>
      <c r="D184" s="232" t="s">
        <v>178</v>
      </c>
      <c r="E184" s="41"/>
      <c r="F184" s="233" t="s">
        <v>3898</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178</v>
      </c>
      <c r="AU184" s="18" t="s">
        <v>86</v>
      </c>
    </row>
    <row r="185" s="2" customFormat="1">
      <c r="A185" s="39"/>
      <c r="B185" s="40"/>
      <c r="C185" s="41"/>
      <c r="D185" s="232" t="s">
        <v>306</v>
      </c>
      <c r="E185" s="41"/>
      <c r="F185" s="269" t="s">
        <v>3900</v>
      </c>
      <c r="G185" s="41"/>
      <c r="H185" s="41"/>
      <c r="I185" s="234"/>
      <c r="J185" s="41"/>
      <c r="K185" s="41"/>
      <c r="L185" s="45"/>
      <c r="M185" s="235"/>
      <c r="N185" s="236"/>
      <c r="O185" s="92"/>
      <c r="P185" s="92"/>
      <c r="Q185" s="92"/>
      <c r="R185" s="92"/>
      <c r="S185" s="92"/>
      <c r="T185" s="93"/>
      <c r="U185" s="39"/>
      <c r="V185" s="39"/>
      <c r="W185" s="39"/>
      <c r="X185" s="39"/>
      <c r="Y185" s="39"/>
      <c r="Z185" s="39"/>
      <c r="AA185" s="39"/>
      <c r="AB185" s="39"/>
      <c r="AC185" s="39"/>
      <c r="AD185" s="39"/>
      <c r="AE185" s="39"/>
      <c r="AT185" s="18" t="s">
        <v>306</v>
      </c>
      <c r="AU185" s="18" t="s">
        <v>86</v>
      </c>
    </row>
    <row r="186" s="2" customFormat="1" ht="16.5" customHeight="1">
      <c r="A186" s="39"/>
      <c r="B186" s="40"/>
      <c r="C186" s="219" t="s">
        <v>7</v>
      </c>
      <c r="D186" s="219" t="s">
        <v>171</v>
      </c>
      <c r="E186" s="220" t="s">
        <v>3901</v>
      </c>
      <c r="F186" s="221" t="s">
        <v>3902</v>
      </c>
      <c r="G186" s="222" t="s">
        <v>957</v>
      </c>
      <c r="H186" s="223">
        <v>1</v>
      </c>
      <c r="I186" s="224"/>
      <c r="J186" s="225">
        <f>ROUND(I186*H186,2)</f>
        <v>0</v>
      </c>
      <c r="K186" s="221" t="s">
        <v>1</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176</v>
      </c>
      <c r="AT186" s="230" t="s">
        <v>171</v>
      </c>
      <c r="AU186" s="230" t="s">
        <v>86</v>
      </c>
      <c r="AY186" s="18" t="s">
        <v>168</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176</v>
      </c>
      <c r="BM186" s="230" t="s">
        <v>3903</v>
      </c>
    </row>
    <row r="187" s="2" customFormat="1">
      <c r="A187" s="39"/>
      <c r="B187" s="40"/>
      <c r="C187" s="41"/>
      <c r="D187" s="232" t="s">
        <v>178</v>
      </c>
      <c r="E187" s="41"/>
      <c r="F187" s="233" t="s">
        <v>3902</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178</v>
      </c>
      <c r="AU187" s="18" t="s">
        <v>86</v>
      </c>
    </row>
    <row r="188" s="2" customFormat="1">
      <c r="A188" s="39"/>
      <c r="B188" s="40"/>
      <c r="C188" s="41"/>
      <c r="D188" s="232" t="s">
        <v>306</v>
      </c>
      <c r="E188" s="41"/>
      <c r="F188" s="269" t="s">
        <v>3904</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306</v>
      </c>
      <c r="AU188" s="18" t="s">
        <v>86</v>
      </c>
    </row>
    <row r="189" s="2" customFormat="1" ht="16.5" customHeight="1">
      <c r="A189" s="39"/>
      <c r="B189" s="40"/>
      <c r="C189" s="219" t="s">
        <v>309</v>
      </c>
      <c r="D189" s="219" t="s">
        <v>171</v>
      </c>
      <c r="E189" s="220" t="s">
        <v>3905</v>
      </c>
      <c r="F189" s="221" t="s">
        <v>3906</v>
      </c>
      <c r="G189" s="222" t="s">
        <v>957</v>
      </c>
      <c r="H189" s="223">
        <v>1</v>
      </c>
      <c r="I189" s="224"/>
      <c r="J189" s="225">
        <f>ROUND(I189*H189,2)</f>
        <v>0</v>
      </c>
      <c r="K189" s="221" t="s">
        <v>1</v>
      </c>
      <c r="L189" s="45"/>
      <c r="M189" s="226" t="s">
        <v>1</v>
      </c>
      <c r="N189" s="227" t="s">
        <v>41</v>
      </c>
      <c r="O189" s="92"/>
      <c r="P189" s="228">
        <f>O189*H189</f>
        <v>0</v>
      </c>
      <c r="Q189" s="228">
        <v>0</v>
      </c>
      <c r="R189" s="228">
        <f>Q189*H189</f>
        <v>0</v>
      </c>
      <c r="S189" s="228">
        <v>0</v>
      </c>
      <c r="T189" s="229">
        <f>S189*H189</f>
        <v>0</v>
      </c>
      <c r="U189" s="39"/>
      <c r="V189" s="39"/>
      <c r="W189" s="39"/>
      <c r="X189" s="39"/>
      <c r="Y189" s="39"/>
      <c r="Z189" s="39"/>
      <c r="AA189" s="39"/>
      <c r="AB189" s="39"/>
      <c r="AC189" s="39"/>
      <c r="AD189" s="39"/>
      <c r="AE189" s="39"/>
      <c r="AR189" s="230" t="s">
        <v>176</v>
      </c>
      <c r="AT189" s="230" t="s">
        <v>171</v>
      </c>
      <c r="AU189" s="230" t="s">
        <v>86</v>
      </c>
      <c r="AY189" s="18" t="s">
        <v>168</v>
      </c>
      <c r="BE189" s="231">
        <f>IF(N189="základní",J189,0)</f>
        <v>0</v>
      </c>
      <c r="BF189" s="231">
        <f>IF(N189="snížená",J189,0)</f>
        <v>0</v>
      </c>
      <c r="BG189" s="231">
        <f>IF(N189="zákl. přenesená",J189,0)</f>
        <v>0</v>
      </c>
      <c r="BH189" s="231">
        <f>IF(N189="sníž. přenesená",J189,0)</f>
        <v>0</v>
      </c>
      <c r="BI189" s="231">
        <f>IF(N189="nulová",J189,0)</f>
        <v>0</v>
      </c>
      <c r="BJ189" s="18" t="s">
        <v>84</v>
      </c>
      <c r="BK189" s="231">
        <f>ROUND(I189*H189,2)</f>
        <v>0</v>
      </c>
      <c r="BL189" s="18" t="s">
        <v>176</v>
      </c>
      <c r="BM189" s="230" t="s">
        <v>3907</v>
      </c>
    </row>
    <row r="190" s="2" customFormat="1">
      <c r="A190" s="39"/>
      <c r="B190" s="40"/>
      <c r="C190" s="41"/>
      <c r="D190" s="232" t="s">
        <v>178</v>
      </c>
      <c r="E190" s="41"/>
      <c r="F190" s="233" t="s">
        <v>3906</v>
      </c>
      <c r="G190" s="41"/>
      <c r="H190" s="41"/>
      <c r="I190" s="234"/>
      <c r="J190" s="41"/>
      <c r="K190" s="41"/>
      <c r="L190" s="45"/>
      <c r="M190" s="235"/>
      <c r="N190" s="236"/>
      <c r="O190" s="92"/>
      <c r="P190" s="92"/>
      <c r="Q190" s="92"/>
      <c r="R190" s="92"/>
      <c r="S190" s="92"/>
      <c r="T190" s="93"/>
      <c r="U190" s="39"/>
      <c r="V190" s="39"/>
      <c r="W190" s="39"/>
      <c r="X190" s="39"/>
      <c r="Y190" s="39"/>
      <c r="Z190" s="39"/>
      <c r="AA190" s="39"/>
      <c r="AB190" s="39"/>
      <c r="AC190" s="39"/>
      <c r="AD190" s="39"/>
      <c r="AE190" s="39"/>
      <c r="AT190" s="18" t="s">
        <v>178</v>
      </c>
      <c r="AU190" s="18" t="s">
        <v>86</v>
      </c>
    </row>
    <row r="191" s="2" customFormat="1">
      <c r="A191" s="39"/>
      <c r="B191" s="40"/>
      <c r="C191" s="41"/>
      <c r="D191" s="232" t="s">
        <v>306</v>
      </c>
      <c r="E191" s="41"/>
      <c r="F191" s="269" t="s">
        <v>3908</v>
      </c>
      <c r="G191" s="41"/>
      <c r="H191" s="41"/>
      <c r="I191" s="234"/>
      <c r="J191" s="41"/>
      <c r="K191" s="41"/>
      <c r="L191" s="45"/>
      <c r="M191" s="235"/>
      <c r="N191" s="236"/>
      <c r="O191" s="92"/>
      <c r="P191" s="92"/>
      <c r="Q191" s="92"/>
      <c r="R191" s="92"/>
      <c r="S191" s="92"/>
      <c r="T191" s="93"/>
      <c r="U191" s="39"/>
      <c r="V191" s="39"/>
      <c r="W191" s="39"/>
      <c r="X191" s="39"/>
      <c r="Y191" s="39"/>
      <c r="Z191" s="39"/>
      <c r="AA191" s="39"/>
      <c r="AB191" s="39"/>
      <c r="AC191" s="39"/>
      <c r="AD191" s="39"/>
      <c r="AE191" s="39"/>
      <c r="AT191" s="18" t="s">
        <v>306</v>
      </c>
      <c r="AU191" s="18" t="s">
        <v>86</v>
      </c>
    </row>
    <row r="192" s="2" customFormat="1" ht="16.5" customHeight="1">
      <c r="A192" s="39"/>
      <c r="B192" s="40"/>
      <c r="C192" s="219" t="s">
        <v>314</v>
      </c>
      <c r="D192" s="219" t="s">
        <v>171</v>
      </c>
      <c r="E192" s="220" t="s">
        <v>3909</v>
      </c>
      <c r="F192" s="221" t="s">
        <v>3910</v>
      </c>
      <c r="G192" s="222" t="s">
        <v>2774</v>
      </c>
      <c r="H192" s="223">
        <v>20</v>
      </c>
      <c r="I192" s="224"/>
      <c r="J192" s="225">
        <f>ROUND(I192*H192,2)</f>
        <v>0</v>
      </c>
      <c r="K192" s="221" t="s">
        <v>1</v>
      </c>
      <c r="L192" s="45"/>
      <c r="M192" s="226" t="s">
        <v>1</v>
      </c>
      <c r="N192" s="227" t="s">
        <v>41</v>
      </c>
      <c r="O192" s="92"/>
      <c r="P192" s="228">
        <f>O192*H192</f>
        <v>0</v>
      </c>
      <c r="Q192" s="228">
        <v>0</v>
      </c>
      <c r="R192" s="228">
        <f>Q192*H192</f>
        <v>0</v>
      </c>
      <c r="S192" s="228">
        <v>0</v>
      </c>
      <c r="T192" s="229">
        <f>S192*H192</f>
        <v>0</v>
      </c>
      <c r="U192" s="39"/>
      <c r="V192" s="39"/>
      <c r="W192" s="39"/>
      <c r="X192" s="39"/>
      <c r="Y192" s="39"/>
      <c r="Z192" s="39"/>
      <c r="AA192" s="39"/>
      <c r="AB192" s="39"/>
      <c r="AC192" s="39"/>
      <c r="AD192" s="39"/>
      <c r="AE192" s="39"/>
      <c r="AR192" s="230" t="s">
        <v>176</v>
      </c>
      <c r="AT192" s="230" t="s">
        <v>171</v>
      </c>
      <c r="AU192" s="230" t="s">
        <v>86</v>
      </c>
      <c r="AY192" s="18" t="s">
        <v>168</v>
      </c>
      <c r="BE192" s="231">
        <f>IF(N192="základní",J192,0)</f>
        <v>0</v>
      </c>
      <c r="BF192" s="231">
        <f>IF(N192="snížená",J192,0)</f>
        <v>0</v>
      </c>
      <c r="BG192" s="231">
        <f>IF(N192="zákl. přenesená",J192,0)</f>
        <v>0</v>
      </c>
      <c r="BH192" s="231">
        <f>IF(N192="sníž. přenesená",J192,0)</f>
        <v>0</v>
      </c>
      <c r="BI192" s="231">
        <f>IF(N192="nulová",J192,0)</f>
        <v>0</v>
      </c>
      <c r="BJ192" s="18" t="s">
        <v>84</v>
      </c>
      <c r="BK192" s="231">
        <f>ROUND(I192*H192,2)</f>
        <v>0</v>
      </c>
      <c r="BL192" s="18" t="s">
        <v>176</v>
      </c>
      <c r="BM192" s="230" t="s">
        <v>3911</v>
      </c>
    </row>
    <row r="193" s="2" customFormat="1">
      <c r="A193" s="39"/>
      <c r="B193" s="40"/>
      <c r="C193" s="41"/>
      <c r="D193" s="232" t="s">
        <v>178</v>
      </c>
      <c r="E193" s="41"/>
      <c r="F193" s="233" t="s">
        <v>3910</v>
      </c>
      <c r="G193" s="41"/>
      <c r="H193" s="41"/>
      <c r="I193" s="234"/>
      <c r="J193" s="41"/>
      <c r="K193" s="41"/>
      <c r="L193" s="45"/>
      <c r="M193" s="235"/>
      <c r="N193" s="236"/>
      <c r="O193" s="92"/>
      <c r="P193" s="92"/>
      <c r="Q193" s="92"/>
      <c r="R193" s="92"/>
      <c r="S193" s="92"/>
      <c r="T193" s="93"/>
      <c r="U193" s="39"/>
      <c r="V193" s="39"/>
      <c r="W193" s="39"/>
      <c r="X193" s="39"/>
      <c r="Y193" s="39"/>
      <c r="Z193" s="39"/>
      <c r="AA193" s="39"/>
      <c r="AB193" s="39"/>
      <c r="AC193" s="39"/>
      <c r="AD193" s="39"/>
      <c r="AE193" s="39"/>
      <c r="AT193" s="18" t="s">
        <v>178</v>
      </c>
      <c r="AU193" s="18" t="s">
        <v>86</v>
      </c>
    </row>
    <row r="194" s="2" customFormat="1">
      <c r="A194" s="39"/>
      <c r="B194" s="40"/>
      <c r="C194" s="41"/>
      <c r="D194" s="232" t="s">
        <v>306</v>
      </c>
      <c r="E194" s="41"/>
      <c r="F194" s="269" t="s">
        <v>3912</v>
      </c>
      <c r="G194" s="41"/>
      <c r="H194" s="41"/>
      <c r="I194" s="234"/>
      <c r="J194" s="41"/>
      <c r="K194" s="41"/>
      <c r="L194" s="45"/>
      <c r="M194" s="298"/>
      <c r="N194" s="299"/>
      <c r="O194" s="300"/>
      <c r="P194" s="300"/>
      <c r="Q194" s="300"/>
      <c r="R194" s="300"/>
      <c r="S194" s="300"/>
      <c r="T194" s="301"/>
      <c r="U194" s="39"/>
      <c r="V194" s="39"/>
      <c r="W194" s="39"/>
      <c r="X194" s="39"/>
      <c r="Y194" s="39"/>
      <c r="Z194" s="39"/>
      <c r="AA194" s="39"/>
      <c r="AB194" s="39"/>
      <c r="AC194" s="39"/>
      <c r="AD194" s="39"/>
      <c r="AE194" s="39"/>
      <c r="AT194" s="18" t="s">
        <v>306</v>
      </c>
      <c r="AU194" s="18" t="s">
        <v>86</v>
      </c>
    </row>
    <row r="195" s="2" customFormat="1" ht="6.96" customHeight="1">
      <c r="A195" s="39"/>
      <c r="B195" s="67"/>
      <c r="C195" s="68"/>
      <c r="D195" s="68"/>
      <c r="E195" s="68"/>
      <c r="F195" s="68"/>
      <c r="G195" s="68"/>
      <c r="H195" s="68"/>
      <c r="I195" s="68"/>
      <c r="J195" s="68"/>
      <c r="K195" s="68"/>
      <c r="L195" s="45"/>
      <c r="M195" s="39"/>
      <c r="O195" s="39"/>
      <c r="P195" s="39"/>
      <c r="Q195" s="39"/>
      <c r="R195" s="39"/>
      <c r="S195" s="39"/>
      <c r="T195" s="39"/>
      <c r="U195" s="39"/>
      <c r="V195" s="39"/>
      <c r="W195" s="39"/>
      <c r="X195" s="39"/>
      <c r="Y195" s="39"/>
      <c r="Z195" s="39"/>
      <c r="AA195" s="39"/>
      <c r="AB195" s="39"/>
      <c r="AC195" s="39"/>
      <c r="AD195" s="39"/>
      <c r="AE195" s="39"/>
    </row>
  </sheetData>
  <sheetProtection sheet="1" autoFilter="0" formatColumns="0" formatRows="0" objects="1" scenarios="1" spinCount="100000" saltValue="oeTRuXtXzDVupZfb69RNjaVCpoWLtVjamhTVVHBMQnRuBghBTzi5JDu3EmBp2WCCCqdJQlxJk2IHqyWJfSNzHA==" hashValue="b1xkk5xzj9dfg+jx0V8UZeNX5EiuLKmhT/fDi1LuJj9yxuCFBJfPPMwx3Lf6QeI+b+lbGdec4yFfk8yEKjQ8aw==" algorithmName="SHA-512" password="CC35"/>
  <autoFilter ref="C120:K194"/>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85</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126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ROUND(J137,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ROUND((SUM(BE137:BE1139)),  2)</f>
        <v>0</v>
      </c>
      <c r="G33" s="39"/>
      <c r="H33" s="39"/>
      <c r="I33" s="156">
        <v>0.20999999999999999</v>
      </c>
      <c r="J33" s="155">
        <f>ROUND(((SUM(BE137:BE1139))*I33),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ROUND((SUM(BF137:BF1139)),  2)</f>
        <v>0</v>
      </c>
      <c r="G34" s="39"/>
      <c r="H34" s="39"/>
      <c r="I34" s="156">
        <v>0.12</v>
      </c>
      <c r="J34" s="155">
        <f>ROUND(((SUM(BF137:BF1139))*I34),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ROUND((SUM(BG137:BG1139)),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ROUND((SUM(BH137:BH1139)),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ROUND((SUM(BI137:BI1139)),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001 - SO 01 Gymnázium - nástavba stavební část</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J137</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132</v>
      </c>
      <c r="E97" s="183"/>
      <c r="F97" s="183"/>
      <c r="G97" s="183"/>
      <c r="H97" s="183"/>
      <c r="I97" s="183"/>
      <c r="J97" s="184">
        <f>J138</f>
        <v>0</v>
      </c>
      <c r="K97" s="181"/>
      <c r="L97" s="185"/>
      <c r="S97" s="9"/>
      <c r="T97" s="9"/>
      <c r="U97" s="9"/>
      <c r="V97" s="9"/>
      <c r="W97" s="9"/>
      <c r="X97" s="9"/>
      <c r="Y97" s="9"/>
      <c r="Z97" s="9"/>
      <c r="AA97" s="9"/>
      <c r="AB97" s="9"/>
      <c r="AC97" s="9"/>
      <c r="AD97" s="9"/>
      <c r="AE97" s="9"/>
    </row>
    <row r="98" s="10" customFormat="1" ht="19.92" customHeight="1">
      <c r="A98" s="10"/>
      <c r="B98" s="186"/>
      <c r="C98" s="187"/>
      <c r="D98" s="188" t="s">
        <v>133</v>
      </c>
      <c r="E98" s="189"/>
      <c r="F98" s="189"/>
      <c r="G98" s="189"/>
      <c r="H98" s="189"/>
      <c r="I98" s="189"/>
      <c r="J98" s="190">
        <f>J139</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134</v>
      </c>
      <c r="E99" s="189"/>
      <c r="F99" s="189"/>
      <c r="G99" s="189"/>
      <c r="H99" s="189"/>
      <c r="I99" s="189"/>
      <c r="J99" s="190">
        <f>J264</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135</v>
      </c>
      <c r="E100" s="189"/>
      <c r="F100" s="189"/>
      <c r="G100" s="189"/>
      <c r="H100" s="189"/>
      <c r="I100" s="189"/>
      <c r="J100" s="190">
        <f>J286</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136</v>
      </c>
      <c r="E101" s="189"/>
      <c r="F101" s="189"/>
      <c r="G101" s="189"/>
      <c r="H101" s="189"/>
      <c r="I101" s="189"/>
      <c r="J101" s="190">
        <f>J389</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137</v>
      </c>
      <c r="E102" s="189"/>
      <c r="F102" s="189"/>
      <c r="G102" s="189"/>
      <c r="H102" s="189"/>
      <c r="I102" s="189"/>
      <c r="J102" s="190">
        <f>J500</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138</v>
      </c>
      <c r="E103" s="189"/>
      <c r="F103" s="189"/>
      <c r="G103" s="189"/>
      <c r="H103" s="189"/>
      <c r="I103" s="189"/>
      <c r="J103" s="190">
        <f>J517</f>
        <v>0</v>
      </c>
      <c r="K103" s="187"/>
      <c r="L103" s="191"/>
      <c r="S103" s="10"/>
      <c r="T103" s="10"/>
      <c r="U103" s="10"/>
      <c r="V103" s="10"/>
      <c r="W103" s="10"/>
      <c r="X103" s="10"/>
      <c r="Y103" s="10"/>
      <c r="Z103" s="10"/>
      <c r="AA103" s="10"/>
      <c r="AB103" s="10"/>
      <c r="AC103" s="10"/>
      <c r="AD103" s="10"/>
      <c r="AE103" s="10"/>
    </row>
    <row r="104" s="9" customFormat="1" ht="24.96" customHeight="1">
      <c r="A104" s="9"/>
      <c r="B104" s="180"/>
      <c r="C104" s="181"/>
      <c r="D104" s="182" t="s">
        <v>139</v>
      </c>
      <c r="E104" s="183"/>
      <c r="F104" s="183"/>
      <c r="G104" s="183"/>
      <c r="H104" s="183"/>
      <c r="I104" s="183"/>
      <c r="J104" s="184">
        <f>J520</f>
        <v>0</v>
      </c>
      <c r="K104" s="181"/>
      <c r="L104" s="185"/>
      <c r="S104" s="9"/>
      <c r="T104" s="9"/>
      <c r="U104" s="9"/>
      <c r="V104" s="9"/>
      <c r="W104" s="9"/>
      <c r="X104" s="9"/>
      <c r="Y104" s="9"/>
      <c r="Z104" s="9"/>
      <c r="AA104" s="9"/>
      <c r="AB104" s="9"/>
      <c r="AC104" s="9"/>
      <c r="AD104" s="9"/>
      <c r="AE104" s="9"/>
    </row>
    <row r="105" s="10" customFormat="1" ht="19.92" customHeight="1">
      <c r="A105" s="10"/>
      <c r="B105" s="186"/>
      <c r="C105" s="187"/>
      <c r="D105" s="188" t="s">
        <v>140</v>
      </c>
      <c r="E105" s="189"/>
      <c r="F105" s="189"/>
      <c r="G105" s="189"/>
      <c r="H105" s="189"/>
      <c r="I105" s="189"/>
      <c r="J105" s="190">
        <f>J521</f>
        <v>0</v>
      </c>
      <c r="K105" s="187"/>
      <c r="L105" s="191"/>
      <c r="S105" s="10"/>
      <c r="T105" s="10"/>
      <c r="U105" s="10"/>
      <c r="V105" s="10"/>
      <c r="W105" s="10"/>
      <c r="X105" s="10"/>
      <c r="Y105" s="10"/>
      <c r="Z105" s="10"/>
      <c r="AA105" s="10"/>
      <c r="AB105" s="10"/>
      <c r="AC105" s="10"/>
      <c r="AD105" s="10"/>
      <c r="AE105" s="10"/>
    </row>
    <row r="106" s="10" customFormat="1" ht="19.92" customHeight="1">
      <c r="A106" s="10"/>
      <c r="B106" s="186"/>
      <c r="C106" s="187"/>
      <c r="D106" s="188" t="s">
        <v>141</v>
      </c>
      <c r="E106" s="189"/>
      <c r="F106" s="189"/>
      <c r="G106" s="189"/>
      <c r="H106" s="189"/>
      <c r="I106" s="189"/>
      <c r="J106" s="190">
        <f>J563</f>
        <v>0</v>
      </c>
      <c r="K106" s="187"/>
      <c r="L106" s="191"/>
      <c r="S106" s="10"/>
      <c r="T106" s="10"/>
      <c r="U106" s="10"/>
      <c r="V106" s="10"/>
      <c r="W106" s="10"/>
      <c r="X106" s="10"/>
      <c r="Y106" s="10"/>
      <c r="Z106" s="10"/>
      <c r="AA106" s="10"/>
      <c r="AB106" s="10"/>
      <c r="AC106" s="10"/>
      <c r="AD106" s="10"/>
      <c r="AE106" s="10"/>
    </row>
    <row r="107" s="10" customFormat="1" ht="19.92" customHeight="1">
      <c r="A107" s="10"/>
      <c r="B107" s="186"/>
      <c r="C107" s="187"/>
      <c r="D107" s="188" t="s">
        <v>142</v>
      </c>
      <c r="E107" s="189"/>
      <c r="F107" s="189"/>
      <c r="G107" s="189"/>
      <c r="H107" s="189"/>
      <c r="I107" s="189"/>
      <c r="J107" s="190">
        <f>J646</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143</v>
      </c>
      <c r="E108" s="189"/>
      <c r="F108" s="189"/>
      <c r="G108" s="189"/>
      <c r="H108" s="189"/>
      <c r="I108" s="189"/>
      <c r="J108" s="190">
        <f>J665</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144</v>
      </c>
      <c r="E109" s="189"/>
      <c r="F109" s="189"/>
      <c r="G109" s="189"/>
      <c r="H109" s="189"/>
      <c r="I109" s="189"/>
      <c r="J109" s="190">
        <f>J725</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145</v>
      </c>
      <c r="E110" s="189"/>
      <c r="F110" s="189"/>
      <c r="G110" s="189"/>
      <c r="H110" s="189"/>
      <c r="I110" s="189"/>
      <c r="J110" s="190">
        <f>J816</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146</v>
      </c>
      <c r="E111" s="189"/>
      <c r="F111" s="189"/>
      <c r="G111" s="189"/>
      <c r="H111" s="189"/>
      <c r="I111" s="189"/>
      <c r="J111" s="190">
        <f>J876</f>
        <v>0</v>
      </c>
      <c r="K111" s="187"/>
      <c r="L111" s="191"/>
      <c r="S111" s="10"/>
      <c r="T111" s="10"/>
      <c r="U111" s="10"/>
      <c r="V111" s="10"/>
      <c r="W111" s="10"/>
      <c r="X111" s="10"/>
      <c r="Y111" s="10"/>
      <c r="Z111" s="10"/>
      <c r="AA111" s="10"/>
      <c r="AB111" s="10"/>
      <c r="AC111" s="10"/>
      <c r="AD111" s="10"/>
      <c r="AE111" s="10"/>
    </row>
    <row r="112" s="10" customFormat="1" ht="19.92" customHeight="1">
      <c r="A112" s="10"/>
      <c r="B112" s="186"/>
      <c r="C112" s="187"/>
      <c r="D112" s="188" t="s">
        <v>147</v>
      </c>
      <c r="E112" s="189"/>
      <c r="F112" s="189"/>
      <c r="G112" s="189"/>
      <c r="H112" s="189"/>
      <c r="I112" s="189"/>
      <c r="J112" s="190">
        <f>J895</f>
        <v>0</v>
      </c>
      <c r="K112" s="187"/>
      <c r="L112" s="191"/>
      <c r="S112" s="10"/>
      <c r="T112" s="10"/>
      <c r="U112" s="10"/>
      <c r="V112" s="10"/>
      <c r="W112" s="10"/>
      <c r="X112" s="10"/>
      <c r="Y112" s="10"/>
      <c r="Z112" s="10"/>
      <c r="AA112" s="10"/>
      <c r="AB112" s="10"/>
      <c r="AC112" s="10"/>
      <c r="AD112" s="10"/>
      <c r="AE112" s="10"/>
    </row>
    <row r="113" s="10" customFormat="1" ht="19.92" customHeight="1">
      <c r="A113" s="10"/>
      <c r="B113" s="186"/>
      <c r="C113" s="187"/>
      <c r="D113" s="188" t="s">
        <v>148</v>
      </c>
      <c r="E113" s="189"/>
      <c r="F113" s="189"/>
      <c r="G113" s="189"/>
      <c r="H113" s="189"/>
      <c r="I113" s="189"/>
      <c r="J113" s="190">
        <f>J1016</f>
        <v>0</v>
      </c>
      <c r="K113" s="187"/>
      <c r="L113" s="191"/>
      <c r="S113" s="10"/>
      <c r="T113" s="10"/>
      <c r="U113" s="10"/>
      <c r="V113" s="10"/>
      <c r="W113" s="10"/>
      <c r="X113" s="10"/>
      <c r="Y113" s="10"/>
      <c r="Z113" s="10"/>
      <c r="AA113" s="10"/>
      <c r="AB113" s="10"/>
      <c r="AC113" s="10"/>
      <c r="AD113" s="10"/>
      <c r="AE113" s="10"/>
    </row>
    <row r="114" s="10" customFormat="1" ht="19.92" customHeight="1">
      <c r="A114" s="10"/>
      <c r="B114" s="186"/>
      <c r="C114" s="187"/>
      <c r="D114" s="188" t="s">
        <v>149</v>
      </c>
      <c r="E114" s="189"/>
      <c r="F114" s="189"/>
      <c r="G114" s="189"/>
      <c r="H114" s="189"/>
      <c r="I114" s="189"/>
      <c r="J114" s="190">
        <f>J1048</f>
        <v>0</v>
      </c>
      <c r="K114" s="187"/>
      <c r="L114" s="191"/>
      <c r="S114" s="10"/>
      <c r="T114" s="10"/>
      <c r="U114" s="10"/>
      <c r="V114" s="10"/>
      <c r="W114" s="10"/>
      <c r="X114" s="10"/>
      <c r="Y114" s="10"/>
      <c r="Z114" s="10"/>
      <c r="AA114" s="10"/>
      <c r="AB114" s="10"/>
      <c r="AC114" s="10"/>
      <c r="AD114" s="10"/>
      <c r="AE114" s="10"/>
    </row>
    <row r="115" s="10" customFormat="1" ht="19.92" customHeight="1">
      <c r="A115" s="10"/>
      <c r="B115" s="186"/>
      <c r="C115" s="187"/>
      <c r="D115" s="188" t="s">
        <v>150</v>
      </c>
      <c r="E115" s="189"/>
      <c r="F115" s="189"/>
      <c r="G115" s="189"/>
      <c r="H115" s="189"/>
      <c r="I115" s="189"/>
      <c r="J115" s="190">
        <f>J1097</f>
        <v>0</v>
      </c>
      <c r="K115" s="187"/>
      <c r="L115" s="191"/>
      <c r="S115" s="10"/>
      <c r="T115" s="10"/>
      <c r="U115" s="10"/>
      <c r="V115" s="10"/>
      <c r="W115" s="10"/>
      <c r="X115" s="10"/>
      <c r="Y115" s="10"/>
      <c r="Z115" s="10"/>
      <c r="AA115" s="10"/>
      <c r="AB115" s="10"/>
      <c r="AC115" s="10"/>
      <c r="AD115" s="10"/>
      <c r="AE115" s="10"/>
    </row>
    <row r="116" s="10" customFormat="1" ht="19.92" customHeight="1">
      <c r="A116" s="10"/>
      <c r="B116" s="186"/>
      <c r="C116" s="187"/>
      <c r="D116" s="188" t="s">
        <v>151</v>
      </c>
      <c r="E116" s="189"/>
      <c r="F116" s="189"/>
      <c r="G116" s="189"/>
      <c r="H116" s="189"/>
      <c r="I116" s="189"/>
      <c r="J116" s="190">
        <f>J1117</f>
        <v>0</v>
      </c>
      <c r="K116" s="187"/>
      <c r="L116" s="191"/>
      <c r="S116" s="10"/>
      <c r="T116" s="10"/>
      <c r="U116" s="10"/>
      <c r="V116" s="10"/>
      <c r="W116" s="10"/>
      <c r="X116" s="10"/>
      <c r="Y116" s="10"/>
      <c r="Z116" s="10"/>
      <c r="AA116" s="10"/>
      <c r="AB116" s="10"/>
      <c r="AC116" s="10"/>
      <c r="AD116" s="10"/>
      <c r="AE116" s="10"/>
    </row>
    <row r="117" s="10" customFormat="1" ht="19.92" customHeight="1">
      <c r="A117" s="10"/>
      <c r="B117" s="186"/>
      <c r="C117" s="187"/>
      <c r="D117" s="188" t="s">
        <v>152</v>
      </c>
      <c r="E117" s="189"/>
      <c r="F117" s="189"/>
      <c r="G117" s="189"/>
      <c r="H117" s="189"/>
      <c r="I117" s="189"/>
      <c r="J117" s="190">
        <f>J1125</f>
        <v>0</v>
      </c>
      <c r="K117" s="187"/>
      <c r="L117" s="191"/>
      <c r="S117" s="10"/>
      <c r="T117" s="10"/>
      <c r="U117" s="10"/>
      <c r="V117" s="10"/>
      <c r="W117" s="10"/>
      <c r="X117" s="10"/>
      <c r="Y117" s="10"/>
      <c r="Z117" s="10"/>
      <c r="AA117" s="10"/>
      <c r="AB117" s="10"/>
      <c r="AC117" s="10"/>
      <c r="AD117" s="10"/>
      <c r="AE117" s="10"/>
    </row>
    <row r="118" s="2" customFormat="1" ht="21.84"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67"/>
      <c r="C119" s="68"/>
      <c r="D119" s="68"/>
      <c r="E119" s="68"/>
      <c r="F119" s="68"/>
      <c r="G119" s="68"/>
      <c r="H119" s="68"/>
      <c r="I119" s="68"/>
      <c r="J119" s="68"/>
      <c r="K119" s="68"/>
      <c r="L119" s="64"/>
      <c r="S119" s="39"/>
      <c r="T119" s="39"/>
      <c r="U119" s="39"/>
      <c r="V119" s="39"/>
      <c r="W119" s="39"/>
      <c r="X119" s="39"/>
      <c r="Y119" s="39"/>
      <c r="Z119" s="39"/>
      <c r="AA119" s="39"/>
      <c r="AB119" s="39"/>
      <c r="AC119" s="39"/>
      <c r="AD119" s="39"/>
      <c r="AE119" s="39"/>
    </row>
    <row r="123" s="2" customFormat="1" ht="6.96" customHeight="1">
      <c r="A123" s="39"/>
      <c r="B123" s="69"/>
      <c r="C123" s="70"/>
      <c r="D123" s="70"/>
      <c r="E123" s="70"/>
      <c r="F123" s="70"/>
      <c r="G123" s="70"/>
      <c r="H123" s="70"/>
      <c r="I123" s="70"/>
      <c r="J123" s="70"/>
      <c r="K123" s="70"/>
      <c r="L123" s="64"/>
      <c r="S123" s="39"/>
      <c r="T123" s="39"/>
      <c r="U123" s="39"/>
      <c r="V123" s="39"/>
      <c r="W123" s="39"/>
      <c r="X123" s="39"/>
      <c r="Y123" s="39"/>
      <c r="Z123" s="39"/>
      <c r="AA123" s="39"/>
      <c r="AB123" s="39"/>
      <c r="AC123" s="39"/>
      <c r="AD123" s="39"/>
      <c r="AE123" s="39"/>
    </row>
    <row r="124" s="2" customFormat="1" ht="24.96" customHeight="1">
      <c r="A124" s="39"/>
      <c r="B124" s="40"/>
      <c r="C124" s="24" t="s">
        <v>153</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12" customHeight="1">
      <c r="A126" s="39"/>
      <c r="B126" s="40"/>
      <c r="C126" s="33" t="s">
        <v>16</v>
      </c>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6.5" customHeight="1">
      <c r="A127" s="39"/>
      <c r="B127" s="40"/>
      <c r="C127" s="41"/>
      <c r="D127" s="41"/>
      <c r="E127" s="175" t="str">
        <f>E7</f>
        <v>Gymnázium Plasy - nástavba pavilonu č.1</v>
      </c>
      <c r="F127" s="33"/>
      <c r="G127" s="33"/>
      <c r="H127" s="33"/>
      <c r="I127" s="41"/>
      <c r="J127" s="41"/>
      <c r="K127" s="41"/>
      <c r="L127" s="64"/>
      <c r="S127" s="39"/>
      <c r="T127" s="39"/>
      <c r="U127" s="39"/>
      <c r="V127" s="39"/>
      <c r="W127" s="39"/>
      <c r="X127" s="39"/>
      <c r="Y127" s="39"/>
      <c r="Z127" s="39"/>
      <c r="AA127" s="39"/>
      <c r="AB127" s="39"/>
      <c r="AC127" s="39"/>
      <c r="AD127" s="39"/>
      <c r="AE127" s="39"/>
    </row>
    <row r="128" s="2" customFormat="1" ht="12" customHeight="1">
      <c r="A128" s="39"/>
      <c r="B128" s="40"/>
      <c r="C128" s="33" t="s">
        <v>125</v>
      </c>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6.5" customHeight="1">
      <c r="A129" s="39"/>
      <c r="B129" s="40"/>
      <c r="C129" s="41"/>
      <c r="D129" s="41"/>
      <c r="E129" s="77" t="str">
        <f>E9</f>
        <v>001 - SO 01 Gymnázium - nástavba stavební část</v>
      </c>
      <c r="F129" s="41"/>
      <c r="G129" s="41"/>
      <c r="H129" s="41"/>
      <c r="I129" s="41"/>
      <c r="J129" s="41"/>
      <c r="K129" s="41"/>
      <c r="L129" s="64"/>
      <c r="S129" s="39"/>
      <c r="T129" s="39"/>
      <c r="U129" s="39"/>
      <c r="V129" s="39"/>
      <c r="W129" s="39"/>
      <c r="X129" s="39"/>
      <c r="Y129" s="39"/>
      <c r="Z129" s="39"/>
      <c r="AA129" s="39"/>
      <c r="AB129" s="39"/>
      <c r="AC129" s="39"/>
      <c r="AD129" s="39"/>
      <c r="AE129" s="39"/>
    </row>
    <row r="130" s="2" customFormat="1" ht="6.96"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2" customFormat="1" ht="12" customHeight="1">
      <c r="A131" s="39"/>
      <c r="B131" s="40"/>
      <c r="C131" s="33" t="s">
        <v>20</v>
      </c>
      <c r="D131" s="41"/>
      <c r="E131" s="41"/>
      <c r="F131" s="28" t="str">
        <f>F12</f>
        <v xml:space="preserve"> </v>
      </c>
      <c r="G131" s="41"/>
      <c r="H131" s="41"/>
      <c r="I131" s="33" t="s">
        <v>22</v>
      </c>
      <c r="J131" s="80" t="str">
        <f>IF(J12="","",J12)</f>
        <v>17. 3. 2025</v>
      </c>
      <c r="K131" s="41"/>
      <c r="L131" s="64"/>
      <c r="S131" s="39"/>
      <c r="T131" s="39"/>
      <c r="U131" s="39"/>
      <c r="V131" s="39"/>
      <c r="W131" s="39"/>
      <c r="X131" s="39"/>
      <c r="Y131" s="39"/>
      <c r="Z131" s="39"/>
      <c r="AA131" s="39"/>
      <c r="AB131" s="39"/>
      <c r="AC131" s="39"/>
      <c r="AD131" s="39"/>
      <c r="AE131" s="39"/>
    </row>
    <row r="132" s="2" customFormat="1" ht="6.96" customHeight="1">
      <c r="A132" s="39"/>
      <c r="B132" s="40"/>
      <c r="C132" s="41"/>
      <c r="D132" s="41"/>
      <c r="E132" s="41"/>
      <c r="F132" s="41"/>
      <c r="G132" s="41"/>
      <c r="H132" s="41"/>
      <c r="I132" s="41"/>
      <c r="J132" s="41"/>
      <c r="K132" s="41"/>
      <c r="L132" s="64"/>
      <c r="S132" s="39"/>
      <c r="T132" s="39"/>
      <c r="U132" s="39"/>
      <c r="V132" s="39"/>
      <c r="W132" s="39"/>
      <c r="X132" s="39"/>
      <c r="Y132" s="39"/>
      <c r="Z132" s="39"/>
      <c r="AA132" s="39"/>
      <c r="AB132" s="39"/>
      <c r="AC132" s="39"/>
      <c r="AD132" s="39"/>
      <c r="AE132" s="39"/>
    </row>
    <row r="133" s="2" customFormat="1" ht="15.15" customHeight="1">
      <c r="A133" s="39"/>
      <c r="B133" s="40"/>
      <c r="C133" s="33" t="s">
        <v>24</v>
      </c>
      <c r="D133" s="41"/>
      <c r="E133" s="41"/>
      <c r="F133" s="28" t="str">
        <f>E15</f>
        <v>Gymnázium a Střední odborná škola, Plasy</v>
      </c>
      <c r="G133" s="41"/>
      <c r="H133" s="41"/>
      <c r="I133" s="33" t="s">
        <v>30</v>
      </c>
      <c r="J133" s="37" t="str">
        <f>E21</f>
        <v>VKV projekt s.r.o.</v>
      </c>
      <c r="K133" s="41"/>
      <c r="L133" s="64"/>
      <c r="S133" s="39"/>
      <c r="T133" s="39"/>
      <c r="U133" s="39"/>
      <c r="V133" s="39"/>
      <c r="W133" s="39"/>
      <c r="X133" s="39"/>
      <c r="Y133" s="39"/>
      <c r="Z133" s="39"/>
      <c r="AA133" s="39"/>
      <c r="AB133" s="39"/>
      <c r="AC133" s="39"/>
      <c r="AD133" s="39"/>
      <c r="AE133" s="39"/>
    </row>
    <row r="134" s="2" customFormat="1" ht="15.15" customHeight="1">
      <c r="A134" s="39"/>
      <c r="B134" s="40"/>
      <c r="C134" s="33" t="s">
        <v>28</v>
      </c>
      <c r="D134" s="41"/>
      <c r="E134" s="41"/>
      <c r="F134" s="28" t="str">
        <f>IF(E18="","",E18)</f>
        <v>Vyplň údaj</v>
      </c>
      <c r="G134" s="41"/>
      <c r="H134" s="41"/>
      <c r="I134" s="33" t="s">
        <v>33</v>
      </c>
      <c r="J134" s="37" t="str">
        <f>E24</f>
        <v xml:space="preserve"> </v>
      </c>
      <c r="K134" s="41"/>
      <c r="L134" s="64"/>
      <c r="S134" s="39"/>
      <c r="T134" s="39"/>
      <c r="U134" s="39"/>
      <c r="V134" s="39"/>
      <c r="W134" s="39"/>
      <c r="X134" s="39"/>
      <c r="Y134" s="39"/>
      <c r="Z134" s="39"/>
      <c r="AA134" s="39"/>
      <c r="AB134" s="39"/>
      <c r="AC134" s="39"/>
      <c r="AD134" s="39"/>
      <c r="AE134" s="39"/>
    </row>
    <row r="135" s="2" customFormat="1" ht="10.32" customHeight="1">
      <c r="A135" s="39"/>
      <c r="B135" s="40"/>
      <c r="C135" s="41"/>
      <c r="D135" s="41"/>
      <c r="E135" s="41"/>
      <c r="F135" s="41"/>
      <c r="G135" s="41"/>
      <c r="H135" s="41"/>
      <c r="I135" s="41"/>
      <c r="J135" s="41"/>
      <c r="K135" s="41"/>
      <c r="L135" s="64"/>
      <c r="S135" s="39"/>
      <c r="T135" s="39"/>
      <c r="U135" s="39"/>
      <c r="V135" s="39"/>
      <c r="W135" s="39"/>
      <c r="X135" s="39"/>
      <c r="Y135" s="39"/>
      <c r="Z135" s="39"/>
      <c r="AA135" s="39"/>
      <c r="AB135" s="39"/>
      <c r="AC135" s="39"/>
      <c r="AD135" s="39"/>
      <c r="AE135" s="39"/>
    </row>
    <row r="136" s="11" customFormat="1" ht="29.28" customHeight="1">
      <c r="A136" s="192"/>
      <c r="B136" s="193"/>
      <c r="C136" s="194" t="s">
        <v>154</v>
      </c>
      <c r="D136" s="195" t="s">
        <v>61</v>
      </c>
      <c r="E136" s="195" t="s">
        <v>57</v>
      </c>
      <c r="F136" s="195" t="s">
        <v>58</v>
      </c>
      <c r="G136" s="195" t="s">
        <v>155</v>
      </c>
      <c r="H136" s="195" t="s">
        <v>156</v>
      </c>
      <c r="I136" s="195" t="s">
        <v>157</v>
      </c>
      <c r="J136" s="195" t="s">
        <v>129</v>
      </c>
      <c r="K136" s="196" t="s">
        <v>158</v>
      </c>
      <c r="L136" s="197"/>
      <c r="M136" s="101" t="s">
        <v>1</v>
      </c>
      <c r="N136" s="102" t="s">
        <v>40</v>
      </c>
      <c r="O136" s="102" t="s">
        <v>159</v>
      </c>
      <c r="P136" s="102" t="s">
        <v>160</v>
      </c>
      <c r="Q136" s="102" t="s">
        <v>161</v>
      </c>
      <c r="R136" s="102" t="s">
        <v>162</v>
      </c>
      <c r="S136" s="102" t="s">
        <v>163</v>
      </c>
      <c r="T136" s="103" t="s">
        <v>164</v>
      </c>
      <c r="U136" s="192"/>
      <c r="V136" s="192"/>
      <c r="W136" s="192"/>
      <c r="X136" s="192"/>
      <c r="Y136" s="192"/>
      <c r="Z136" s="192"/>
      <c r="AA136" s="192"/>
      <c r="AB136" s="192"/>
      <c r="AC136" s="192"/>
      <c r="AD136" s="192"/>
      <c r="AE136" s="192"/>
    </row>
    <row r="137" s="2" customFormat="1" ht="22.8" customHeight="1">
      <c r="A137" s="39"/>
      <c r="B137" s="40"/>
      <c r="C137" s="108" t="s">
        <v>165</v>
      </c>
      <c r="D137" s="41"/>
      <c r="E137" s="41"/>
      <c r="F137" s="41"/>
      <c r="G137" s="41"/>
      <c r="H137" s="41"/>
      <c r="I137" s="41"/>
      <c r="J137" s="198">
        <f>BK137</f>
        <v>0</v>
      </c>
      <c r="K137" s="41"/>
      <c r="L137" s="45"/>
      <c r="M137" s="104"/>
      <c r="N137" s="199"/>
      <c r="O137" s="105"/>
      <c r="P137" s="200">
        <f>P138+P520</f>
        <v>0</v>
      </c>
      <c r="Q137" s="105"/>
      <c r="R137" s="200">
        <f>R138+R520</f>
        <v>378.81541828319996</v>
      </c>
      <c r="S137" s="105"/>
      <c r="T137" s="201">
        <f>T138+T520</f>
        <v>415.40829680000002</v>
      </c>
      <c r="U137" s="39"/>
      <c r="V137" s="39"/>
      <c r="W137" s="39"/>
      <c r="X137" s="39"/>
      <c r="Y137" s="39"/>
      <c r="Z137" s="39"/>
      <c r="AA137" s="39"/>
      <c r="AB137" s="39"/>
      <c r="AC137" s="39"/>
      <c r="AD137" s="39"/>
      <c r="AE137" s="39"/>
      <c r="AT137" s="18" t="s">
        <v>75</v>
      </c>
      <c r="AU137" s="18" t="s">
        <v>131</v>
      </c>
      <c r="BK137" s="202">
        <f>BK138+BK520</f>
        <v>0</v>
      </c>
    </row>
    <row r="138" s="12" customFormat="1" ht="25.92" customHeight="1">
      <c r="A138" s="12"/>
      <c r="B138" s="203"/>
      <c r="C138" s="204"/>
      <c r="D138" s="205" t="s">
        <v>75</v>
      </c>
      <c r="E138" s="206" t="s">
        <v>166</v>
      </c>
      <c r="F138" s="206" t="s">
        <v>167</v>
      </c>
      <c r="G138" s="204"/>
      <c r="H138" s="204"/>
      <c r="I138" s="207"/>
      <c r="J138" s="208">
        <f>BK138</f>
        <v>0</v>
      </c>
      <c r="K138" s="204"/>
      <c r="L138" s="209"/>
      <c r="M138" s="210"/>
      <c r="N138" s="211"/>
      <c r="O138" s="211"/>
      <c r="P138" s="212">
        <f>P139+P264+P286+P389+P500+P517</f>
        <v>0</v>
      </c>
      <c r="Q138" s="211"/>
      <c r="R138" s="212">
        <f>R139+R264+R286+R389+R500+R517</f>
        <v>276.78789680999995</v>
      </c>
      <c r="S138" s="211"/>
      <c r="T138" s="213">
        <f>T139+T264+T286+T389+T500+T517</f>
        <v>393.81761</v>
      </c>
      <c r="U138" s="12"/>
      <c r="V138" s="12"/>
      <c r="W138" s="12"/>
      <c r="X138" s="12"/>
      <c r="Y138" s="12"/>
      <c r="Z138" s="12"/>
      <c r="AA138" s="12"/>
      <c r="AB138" s="12"/>
      <c r="AC138" s="12"/>
      <c r="AD138" s="12"/>
      <c r="AE138" s="12"/>
      <c r="AR138" s="214" t="s">
        <v>84</v>
      </c>
      <c r="AT138" s="215" t="s">
        <v>75</v>
      </c>
      <c r="AU138" s="215" t="s">
        <v>76</v>
      </c>
      <c r="AY138" s="214" t="s">
        <v>168</v>
      </c>
      <c r="BK138" s="216">
        <f>BK139+BK264+BK286+BK389+BK500+BK517</f>
        <v>0</v>
      </c>
    </row>
    <row r="139" s="12" customFormat="1" ht="22.8" customHeight="1">
      <c r="A139" s="12"/>
      <c r="B139" s="203"/>
      <c r="C139" s="204"/>
      <c r="D139" s="205" t="s">
        <v>75</v>
      </c>
      <c r="E139" s="217" t="s">
        <v>169</v>
      </c>
      <c r="F139" s="217" t="s">
        <v>170</v>
      </c>
      <c r="G139" s="204"/>
      <c r="H139" s="204"/>
      <c r="I139" s="207"/>
      <c r="J139" s="218">
        <f>BK139</f>
        <v>0</v>
      </c>
      <c r="K139" s="204"/>
      <c r="L139" s="209"/>
      <c r="M139" s="210"/>
      <c r="N139" s="211"/>
      <c r="O139" s="211"/>
      <c r="P139" s="212">
        <f>SUM(P140:P263)</f>
        <v>0</v>
      </c>
      <c r="Q139" s="211"/>
      <c r="R139" s="212">
        <f>SUM(R140:R263)</f>
        <v>169.83375836999997</v>
      </c>
      <c r="S139" s="211"/>
      <c r="T139" s="213">
        <f>SUM(T140:T263)</f>
        <v>0</v>
      </c>
      <c r="U139" s="12"/>
      <c r="V139" s="12"/>
      <c r="W139" s="12"/>
      <c r="X139" s="12"/>
      <c r="Y139" s="12"/>
      <c r="Z139" s="12"/>
      <c r="AA139" s="12"/>
      <c r="AB139" s="12"/>
      <c r="AC139" s="12"/>
      <c r="AD139" s="12"/>
      <c r="AE139" s="12"/>
      <c r="AR139" s="214" t="s">
        <v>84</v>
      </c>
      <c r="AT139" s="215" t="s">
        <v>75</v>
      </c>
      <c r="AU139" s="215" t="s">
        <v>84</v>
      </c>
      <c r="AY139" s="214" t="s">
        <v>168</v>
      </c>
      <c r="BK139" s="216">
        <f>SUM(BK140:BK263)</f>
        <v>0</v>
      </c>
    </row>
    <row r="140" s="2" customFormat="1" ht="37.8" customHeight="1">
      <c r="A140" s="39"/>
      <c r="B140" s="40"/>
      <c r="C140" s="219" t="s">
        <v>84</v>
      </c>
      <c r="D140" s="219" t="s">
        <v>171</v>
      </c>
      <c r="E140" s="220" t="s">
        <v>172</v>
      </c>
      <c r="F140" s="221" t="s">
        <v>173</v>
      </c>
      <c r="G140" s="222" t="s">
        <v>174</v>
      </c>
      <c r="H140" s="223">
        <v>61.25</v>
      </c>
      <c r="I140" s="224"/>
      <c r="J140" s="225">
        <f>ROUND(I140*H140,2)</f>
        <v>0</v>
      </c>
      <c r="K140" s="221" t="s">
        <v>175</v>
      </c>
      <c r="L140" s="45"/>
      <c r="M140" s="226" t="s">
        <v>1</v>
      </c>
      <c r="N140" s="227" t="s">
        <v>41</v>
      </c>
      <c r="O140" s="92"/>
      <c r="P140" s="228">
        <f>O140*H140</f>
        <v>0</v>
      </c>
      <c r="Q140" s="228">
        <v>0.15273999999999999</v>
      </c>
      <c r="R140" s="228">
        <f>Q140*H140</f>
        <v>9.3553249999999988</v>
      </c>
      <c r="S140" s="228">
        <v>0</v>
      </c>
      <c r="T140" s="229">
        <f>S140*H140</f>
        <v>0</v>
      </c>
      <c r="U140" s="39"/>
      <c r="V140" s="39"/>
      <c r="W140" s="39"/>
      <c r="X140" s="39"/>
      <c r="Y140" s="39"/>
      <c r="Z140" s="39"/>
      <c r="AA140" s="39"/>
      <c r="AB140" s="39"/>
      <c r="AC140" s="39"/>
      <c r="AD140" s="39"/>
      <c r="AE140" s="39"/>
      <c r="AR140" s="230" t="s">
        <v>176</v>
      </c>
      <c r="AT140" s="230" t="s">
        <v>171</v>
      </c>
      <c r="AU140" s="230" t="s">
        <v>86</v>
      </c>
      <c r="AY140" s="18" t="s">
        <v>168</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176</v>
      </c>
      <c r="BM140" s="230" t="s">
        <v>177</v>
      </c>
    </row>
    <row r="141" s="2" customFormat="1">
      <c r="A141" s="39"/>
      <c r="B141" s="40"/>
      <c r="C141" s="41"/>
      <c r="D141" s="232" t="s">
        <v>178</v>
      </c>
      <c r="E141" s="41"/>
      <c r="F141" s="233" t="s">
        <v>179</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178</v>
      </c>
      <c r="AU141" s="18" t="s">
        <v>86</v>
      </c>
    </row>
    <row r="142" s="13" customFormat="1">
      <c r="A142" s="13"/>
      <c r="B142" s="237"/>
      <c r="C142" s="238"/>
      <c r="D142" s="232" t="s">
        <v>180</v>
      </c>
      <c r="E142" s="239" t="s">
        <v>1</v>
      </c>
      <c r="F142" s="240" t="s">
        <v>181</v>
      </c>
      <c r="G142" s="238"/>
      <c r="H142" s="239" t="s">
        <v>1</v>
      </c>
      <c r="I142" s="241"/>
      <c r="J142" s="238"/>
      <c r="K142" s="238"/>
      <c r="L142" s="242"/>
      <c r="M142" s="243"/>
      <c r="N142" s="244"/>
      <c r="O142" s="244"/>
      <c r="P142" s="244"/>
      <c r="Q142" s="244"/>
      <c r="R142" s="244"/>
      <c r="S142" s="244"/>
      <c r="T142" s="245"/>
      <c r="U142" s="13"/>
      <c r="V142" s="13"/>
      <c r="W142" s="13"/>
      <c r="X142" s="13"/>
      <c r="Y142" s="13"/>
      <c r="Z142" s="13"/>
      <c r="AA142" s="13"/>
      <c r="AB142" s="13"/>
      <c r="AC142" s="13"/>
      <c r="AD142" s="13"/>
      <c r="AE142" s="13"/>
      <c r="AT142" s="246" t="s">
        <v>180</v>
      </c>
      <c r="AU142" s="246" t="s">
        <v>86</v>
      </c>
      <c r="AV142" s="13" t="s">
        <v>84</v>
      </c>
      <c r="AW142" s="13" t="s">
        <v>32</v>
      </c>
      <c r="AX142" s="13" t="s">
        <v>76</v>
      </c>
      <c r="AY142" s="246" t="s">
        <v>168</v>
      </c>
    </row>
    <row r="143" s="14" customFormat="1">
      <c r="A143" s="14"/>
      <c r="B143" s="247"/>
      <c r="C143" s="248"/>
      <c r="D143" s="232" t="s">
        <v>180</v>
      </c>
      <c r="E143" s="249" t="s">
        <v>1</v>
      </c>
      <c r="F143" s="250" t="s">
        <v>182</v>
      </c>
      <c r="G143" s="248"/>
      <c r="H143" s="251">
        <v>47.25</v>
      </c>
      <c r="I143" s="252"/>
      <c r="J143" s="248"/>
      <c r="K143" s="248"/>
      <c r="L143" s="253"/>
      <c r="M143" s="254"/>
      <c r="N143" s="255"/>
      <c r="O143" s="255"/>
      <c r="P143" s="255"/>
      <c r="Q143" s="255"/>
      <c r="R143" s="255"/>
      <c r="S143" s="255"/>
      <c r="T143" s="256"/>
      <c r="U143" s="14"/>
      <c r="V143" s="14"/>
      <c r="W143" s="14"/>
      <c r="X143" s="14"/>
      <c r="Y143" s="14"/>
      <c r="Z143" s="14"/>
      <c r="AA143" s="14"/>
      <c r="AB143" s="14"/>
      <c r="AC143" s="14"/>
      <c r="AD143" s="14"/>
      <c r="AE143" s="14"/>
      <c r="AT143" s="257" t="s">
        <v>180</v>
      </c>
      <c r="AU143" s="257" t="s">
        <v>86</v>
      </c>
      <c r="AV143" s="14" t="s">
        <v>86</v>
      </c>
      <c r="AW143" s="14" t="s">
        <v>32</v>
      </c>
      <c r="AX143" s="14" t="s">
        <v>76</v>
      </c>
      <c r="AY143" s="257" t="s">
        <v>168</v>
      </c>
    </row>
    <row r="144" s="14" customFormat="1">
      <c r="A144" s="14"/>
      <c r="B144" s="247"/>
      <c r="C144" s="248"/>
      <c r="D144" s="232" t="s">
        <v>180</v>
      </c>
      <c r="E144" s="249" t="s">
        <v>1</v>
      </c>
      <c r="F144" s="250" t="s">
        <v>183</v>
      </c>
      <c r="G144" s="248"/>
      <c r="H144" s="251">
        <v>14</v>
      </c>
      <c r="I144" s="252"/>
      <c r="J144" s="248"/>
      <c r="K144" s="248"/>
      <c r="L144" s="253"/>
      <c r="M144" s="254"/>
      <c r="N144" s="255"/>
      <c r="O144" s="255"/>
      <c r="P144" s="255"/>
      <c r="Q144" s="255"/>
      <c r="R144" s="255"/>
      <c r="S144" s="255"/>
      <c r="T144" s="256"/>
      <c r="U144" s="14"/>
      <c r="V144" s="14"/>
      <c r="W144" s="14"/>
      <c r="X144" s="14"/>
      <c r="Y144" s="14"/>
      <c r="Z144" s="14"/>
      <c r="AA144" s="14"/>
      <c r="AB144" s="14"/>
      <c r="AC144" s="14"/>
      <c r="AD144" s="14"/>
      <c r="AE144" s="14"/>
      <c r="AT144" s="257" t="s">
        <v>180</v>
      </c>
      <c r="AU144" s="257" t="s">
        <v>86</v>
      </c>
      <c r="AV144" s="14" t="s">
        <v>86</v>
      </c>
      <c r="AW144" s="14" t="s">
        <v>32</v>
      </c>
      <c r="AX144" s="14" t="s">
        <v>76</v>
      </c>
      <c r="AY144" s="257" t="s">
        <v>168</v>
      </c>
    </row>
    <row r="145" s="15" customFormat="1">
      <c r="A145" s="15"/>
      <c r="B145" s="258"/>
      <c r="C145" s="259"/>
      <c r="D145" s="232" t="s">
        <v>180</v>
      </c>
      <c r="E145" s="260" t="s">
        <v>1</v>
      </c>
      <c r="F145" s="261" t="s">
        <v>184</v>
      </c>
      <c r="G145" s="259"/>
      <c r="H145" s="262">
        <v>61.25</v>
      </c>
      <c r="I145" s="263"/>
      <c r="J145" s="259"/>
      <c r="K145" s="259"/>
      <c r="L145" s="264"/>
      <c r="M145" s="265"/>
      <c r="N145" s="266"/>
      <c r="O145" s="266"/>
      <c r="P145" s="266"/>
      <c r="Q145" s="266"/>
      <c r="R145" s="266"/>
      <c r="S145" s="266"/>
      <c r="T145" s="267"/>
      <c r="U145" s="15"/>
      <c r="V145" s="15"/>
      <c r="W145" s="15"/>
      <c r="X145" s="15"/>
      <c r="Y145" s="15"/>
      <c r="Z145" s="15"/>
      <c r="AA145" s="15"/>
      <c r="AB145" s="15"/>
      <c r="AC145" s="15"/>
      <c r="AD145" s="15"/>
      <c r="AE145" s="15"/>
      <c r="AT145" s="268" t="s">
        <v>180</v>
      </c>
      <c r="AU145" s="268" t="s">
        <v>86</v>
      </c>
      <c r="AV145" s="15" t="s">
        <v>176</v>
      </c>
      <c r="AW145" s="15" t="s">
        <v>32</v>
      </c>
      <c r="AX145" s="15" t="s">
        <v>84</v>
      </c>
      <c r="AY145" s="268" t="s">
        <v>168</v>
      </c>
    </row>
    <row r="146" s="2" customFormat="1" ht="33" customHeight="1">
      <c r="A146" s="39"/>
      <c r="B146" s="40"/>
      <c r="C146" s="219" t="s">
        <v>86</v>
      </c>
      <c r="D146" s="219" t="s">
        <v>171</v>
      </c>
      <c r="E146" s="220" t="s">
        <v>185</v>
      </c>
      <c r="F146" s="221" t="s">
        <v>186</v>
      </c>
      <c r="G146" s="222" t="s">
        <v>174</v>
      </c>
      <c r="H146" s="223">
        <v>54.594999999999999</v>
      </c>
      <c r="I146" s="224"/>
      <c r="J146" s="225">
        <f>ROUND(I146*H146,2)</f>
        <v>0</v>
      </c>
      <c r="K146" s="221" t="s">
        <v>175</v>
      </c>
      <c r="L146" s="45"/>
      <c r="M146" s="226" t="s">
        <v>1</v>
      </c>
      <c r="N146" s="227" t="s">
        <v>41</v>
      </c>
      <c r="O146" s="92"/>
      <c r="P146" s="228">
        <f>O146*H146</f>
        <v>0</v>
      </c>
      <c r="Q146" s="228">
        <v>0.16422999999999999</v>
      </c>
      <c r="R146" s="228">
        <f>Q146*H146</f>
        <v>8.9661368499999998</v>
      </c>
      <c r="S146" s="228">
        <v>0</v>
      </c>
      <c r="T146" s="229">
        <f>S146*H146</f>
        <v>0</v>
      </c>
      <c r="U146" s="39"/>
      <c r="V146" s="39"/>
      <c r="W146" s="39"/>
      <c r="X146" s="39"/>
      <c r="Y146" s="39"/>
      <c r="Z146" s="39"/>
      <c r="AA146" s="39"/>
      <c r="AB146" s="39"/>
      <c r="AC146" s="39"/>
      <c r="AD146" s="39"/>
      <c r="AE146" s="39"/>
      <c r="AR146" s="230" t="s">
        <v>176</v>
      </c>
      <c r="AT146" s="230" t="s">
        <v>171</v>
      </c>
      <c r="AU146" s="230" t="s">
        <v>86</v>
      </c>
      <c r="AY146" s="18" t="s">
        <v>168</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176</v>
      </c>
      <c r="BM146" s="230" t="s">
        <v>187</v>
      </c>
    </row>
    <row r="147" s="2" customFormat="1">
      <c r="A147" s="39"/>
      <c r="B147" s="40"/>
      <c r="C147" s="41"/>
      <c r="D147" s="232" t="s">
        <v>178</v>
      </c>
      <c r="E147" s="41"/>
      <c r="F147" s="233" t="s">
        <v>188</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178</v>
      </c>
      <c r="AU147" s="18" t="s">
        <v>86</v>
      </c>
    </row>
    <row r="148" s="14" customFormat="1">
      <c r="A148" s="14"/>
      <c r="B148" s="247"/>
      <c r="C148" s="248"/>
      <c r="D148" s="232" t="s">
        <v>180</v>
      </c>
      <c r="E148" s="249" t="s">
        <v>1</v>
      </c>
      <c r="F148" s="250" t="s">
        <v>189</v>
      </c>
      <c r="G148" s="248"/>
      <c r="H148" s="251">
        <v>54.594999999999999</v>
      </c>
      <c r="I148" s="252"/>
      <c r="J148" s="248"/>
      <c r="K148" s="248"/>
      <c r="L148" s="253"/>
      <c r="M148" s="254"/>
      <c r="N148" s="255"/>
      <c r="O148" s="255"/>
      <c r="P148" s="255"/>
      <c r="Q148" s="255"/>
      <c r="R148" s="255"/>
      <c r="S148" s="255"/>
      <c r="T148" s="256"/>
      <c r="U148" s="14"/>
      <c r="V148" s="14"/>
      <c r="W148" s="14"/>
      <c r="X148" s="14"/>
      <c r="Y148" s="14"/>
      <c r="Z148" s="14"/>
      <c r="AA148" s="14"/>
      <c r="AB148" s="14"/>
      <c r="AC148" s="14"/>
      <c r="AD148" s="14"/>
      <c r="AE148" s="14"/>
      <c r="AT148" s="257" t="s">
        <v>180</v>
      </c>
      <c r="AU148" s="257" t="s">
        <v>86</v>
      </c>
      <c r="AV148" s="14" t="s">
        <v>86</v>
      </c>
      <c r="AW148" s="14" t="s">
        <v>32</v>
      </c>
      <c r="AX148" s="14" t="s">
        <v>84</v>
      </c>
      <c r="AY148" s="257" t="s">
        <v>168</v>
      </c>
    </row>
    <row r="149" s="2" customFormat="1" ht="33" customHeight="1">
      <c r="A149" s="39"/>
      <c r="B149" s="40"/>
      <c r="C149" s="219" t="s">
        <v>169</v>
      </c>
      <c r="D149" s="219" t="s">
        <v>171</v>
      </c>
      <c r="E149" s="220" t="s">
        <v>190</v>
      </c>
      <c r="F149" s="221" t="s">
        <v>191</v>
      </c>
      <c r="G149" s="222" t="s">
        <v>174</v>
      </c>
      <c r="H149" s="223">
        <v>172.95500000000001</v>
      </c>
      <c r="I149" s="224"/>
      <c r="J149" s="225">
        <f>ROUND(I149*H149,2)</f>
        <v>0</v>
      </c>
      <c r="K149" s="221" t="s">
        <v>175</v>
      </c>
      <c r="L149" s="45"/>
      <c r="M149" s="226" t="s">
        <v>1</v>
      </c>
      <c r="N149" s="227" t="s">
        <v>41</v>
      </c>
      <c r="O149" s="92"/>
      <c r="P149" s="228">
        <f>O149*H149</f>
        <v>0</v>
      </c>
      <c r="Q149" s="228">
        <v>0.16991999999999999</v>
      </c>
      <c r="R149" s="228">
        <f>Q149*H149</f>
        <v>29.3885136</v>
      </c>
      <c r="S149" s="228">
        <v>0</v>
      </c>
      <c r="T149" s="229">
        <f>S149*H149</f>
        <v>0</v>
      </c>
      <c r="U149" s="39"/>
      <c r="V149" s="39"/>
      <c r="W149" s="39"/>
      <c r="X149" s="39"/>
      <c r="Y149" s="39"/>
      <c r="Z149" s="39"/>
      <c r="AA149" s="39"/>
      <c r="AB149" s="39"/>
      <c r="AC149" s="39"/>
      <c r="AD149" s="39"/>
      <c r="AE149" s="39"/>
      <c r="AR149" s="230" t="s">
        <v>176</v>
      </c>
      <c r="AT149" s="230" t="s">
        <v>171</v>
      </c>
      <c r="AU149" s="230" t="s">
        <v>86</v>
      </c>
      <c r="AY149" s="18" t="s">
        <v>168</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176</v>
      </c>
      <c r="BM149" s="230" t="s">
        <v>192</v>
      </c>
    </row>
    <row r="150" s="2" customFormat="1">
      <c r="A150" s="39"/>
      <c r="B150" s="40"/>
      <c r="C150" s="41"/>
      <c r="D150" s="232" t="s">
        <v>178</v>
      </c>
      <c r="E150" s="41"/>
      <c r="F150" s="233" t="s">
        <v>193</v>
      </c>
      <c r="G150" s="41"/>
      <c r="H150" s="41"/>
      <c r="I150" s="234"/>
      <c r="J150" s="41"/>
      <c r="K150" s="41"/>
      <c r="L150" s="45"/>
      <c r="M150" s="235"/>
      <c r="N150" s="236"/>
      <c r="O150" s="92"/>
      <c r="P150" s="92"/>
      <c r="Q150" s="92"/>
      <c r="R150" s="92"/>
      <c r="S150" s="92"/>
      <c r="T150" s="93"/>
      <c r="U150" s="39"/>
      <c r="V150" s="39"/>
      <c r="W150" s="39"/>
      <c r="X150" s="39"/>
      <c r="Y150" s="39"/>
      <c r="Z150" s="39"/>
      <c r="AA150" s="39"/>
      <c r="AB150" s="39"/>
      <c r="AC150" s="39"/>
      <c r="AD150" s="39"/>
      <c r="AE150" s="39"/>
      <c r="AT150" s="18" t="s">
        <v>178</v>
      </c>
      <c r="AU150" s="18" t="s">
        <v>86</v>
      </c>
    </row>
    <row r="151" s="14" customFormat="1">
      <c r="A151" s="14"/>
      <c r="B151" s="247"/>
      <c r="C151" s="248"/>
      <c r="D151" s="232" t="s">
        <v>180</v>
      </c>
      <c r="E151" s="249" t="s">
        <v>1</v>
      </c>
      <c r="F151" s="250" t="s">
        <v>194</v>
      </c>
      <c r="G151" s="248"/>
      <c r="H151" s="251">
        <v>172.95500000000001</v>
      </c>
      <c r="I151" s="252"/>
      <c r="J151" s="248"/>
      <c r="K151" s="248"/>
      <c r="L151" s="253"/>
      <c r="M151" s="254"/>
      <c r="N151" s="255"/>
      <c r="O151" s="255"/>
      <c r="P151" s="255"/>
      <c r="Q151" s="255"/>
      <c r="R151" s="255"/>
      <c r="S151" s="255"/>
      <c r="T151" s="256"/>
      <c r="U151" s="14"/>
      <c r="V151" s="14"/>
      <c r="W151" s="14"/>
      <c r="X151" s="14"/>
      <c r="Y151" s="14"/>
      <c r="Z151" s="14"/>
      <c r="AA151" s="14"/>
      <c r="AB151" s="14"/>
      <c r="AC151" s="14"/>
      <c r="AD151" s="14"/>
      <c r="AE151" s="14"/>
      <c r="AT151" s="257" t="s">
        <v>180</v>
      </c>
      <c r="AU151" s="257" t="s">
        <v>86</v>
      </c>
      <c r="AV151" s="14" t="s">
        <v>86</v>
      </c>
      <c r="AW151" s="14" t="s">
        <v>32</v>
      </c>
      <c r="AX151" s="14" t="s">
        <v>84</v>
      </c>
      <c r="AY151" s="257" t="s">
        <v>168</v>
      </c>
    </row>
    <row r="152" s="2" customFormat="1" ht="33" customHeight="1">
      <c r="A152" s="39"/>
      <c r="B152" s="40"/>
      <c r="C152" s="219" t="s">
        <v>176</v>
      </c>
      <c r="D152" s="219" t="s">
        <v>171</v>
      </c>
      <c r="E152" s="220" t="s">
        <v>195</v>
      </c>
      <c r="F152" s="221" t="s">
        <v>196</v>
      </c>
      <c r="G152" s="222" t="s">
        <v>174</v>
      </c>
      <c r="H152" s="223">
        <v>212.25700000000001</v>
      </c>
      <c r="I152" s="224"/>
      <c r="J152" s="225">
        <f>ROUND(I152*H152,2)</f>
        <v>0</v>
      </c>
      <c r="K152" s="221" t="s">
        <v>175</v>
      </c>
      <c r="L152" s="45"/>
      <c r="M152" s="226" t="s">
        <v>1</v>
      </c>
      <c r="N152" s="227" t="s">
        <v>41</v>
      </c>
      <c r="O152" s="92"/>
      <c r="P152" s="228">
        <f>O152*H152</f>
        <v>0</v>
      </c>
      <c r="Q152" s="228">
        <v>0.20491000000000001</v>
      </c>
      <c r="R152" s="228">
        <f>Q152*H152</f>
        <v>43.49358187</v>
      </c>
      <c r="S152" s="228">
        <v>0</v>
      </c>
      <c r="T152" s="229">
        <f>S152*H152</f>
        <v>0</v>
      </c>
      <c r="U152" s="39"/>
      <c r="V152" s="39"/>
      <c r="W152" s="39"/>
      <c r="X152" s="39"/>
      <c r="Y152" s="39"/>
      <c r="Z152" s="39"/>
      <c r="AA152" s="39"/>
      <c r="AB152" s="39"/>
      <c r="AC152" s="39"/>
      <c r="AD152" s="39"/>
      <c r="AE152" s="39"/>
      <c r="AR152" s="230" t="s">
        <v>176</v>
      </c>
      <c r="AT152" s="230" t="s">
        <v>171</v>
      </c>
      <c r="AU152" s="230" t="s">
        <v>86</v>
      </c>
      <c r="AY152" s="18" t="s">
        <v>168</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176</v>
      </c>
      <c r="BM152" s="230" t="s">
        <v>197</v>
      </c>
    </row>
    <row r="153" s="2" customFormat="1">
      <c r="A153" s="39"/>
      <c r="B153" s="40"/>
      <c r="C153" s="41"/>
      <c r="D153" s="232" t="s">
        <v>178</v>
      </c>
      <c r="E153" s="41"/>
      <c r="F153" s="233" t="s">
        <v>198</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178</v>
      </c>
      <c r="AU153" s="18" t="s">
        <v>86</v>
      </c>
    </row>
    <row r="154" s="14" customFormat="1">
      <c r="A154" s="14"/>
      <c r="B154" s="247"/>
      <c r="C154" s="248"/>
      <c r="D154" s="232" t="s">
        <v>180</v>
      </c>
      <c r="E154" s="249" t="s">
        <v>1</v>
      </c>
      <c r="F154" s="250" t="s">
        <v>199</v>
      </c>
      <c r="G154" s="248"/>
      <c r="H154" s="251">
        <v>30.449999999999999</v>
      </c>
      <c r="I154" s="252"/>
      <c r="J154" s="248"/>
      <c r="K154" s="248"/>
      <c r="L154" s="253"/>
      <c r="M154" s="254"/>
      <c r="N154" s="255"/>
      <c r="O154" s="255"/>
      <c r="P154" s="255"/>
      <c r="Q154" s="255"/>
      <c r="R154" s="255"/>
      <c r="S154" s="255"/>
      <c r="T154" s="256"/>
      <c r="U154" s="14"/>
      <c r="V154" s="14"/>
      <c r="W154" s="14"/>
      <c r="X154" s="14"/>
      <c r="Y154" s="14"/>
      <c r="Z154" s="14"/>
      <c r="AA154" s="14"/>
      <c r="AB154" s="14"/>
      <c r="AC154" s="14"/>
      <c r="AD154" s="14"/>
      <c r="AE154" s="14"/>
      <c r="AT154" s="257" t="s">
        <v>180</v>
      </c>
      <c r="AU154" s="257" t="s">
        <v>86</v>
      </c>
      <c r="AV154" s="14" t="s">
        <v>86</v>
      </c>
      <c r="AW154" s="14" t="s">
        <v>32</v>
      </c>
      <c r="AX154" s="14" t="s">
        <v>76</v>
      </c>
      <c r="AY154" s="257" t="s">
        <v>168</v>
      </c>
    </row>
    <row r="155" s="14" customFormat="1">
      <c r="A155" s="14"/>
      <c r="B155" s="247"/>
      <c r="C155" s="248"/>
      <c r="D155" s="232" t="s">
        <v>180</v>
      </c>
      <c r="E155" s="249" t="s">
        <v>1</v>
      </c>
      <c r="F155" s="250" t="s">
        <v>200</v>
      </c>
      <c r="G155" s="248"/>
      <c r="H155" s="251">
        <v>13.625</v>
      </c>
      <c r="I155" s="252"/>
      <c r="J155" s="248"/>
      <c r="K155" s="248"/>
      <c r="L155" s="253"/>
      <c r="M155" s="254"/>
      <c r="N155" s="255"/>
      <c r="O155" s="255"/>
      <c r="P155" s="255"/>
      <c r="Q155" s="255"/>
      <c r="R155" s="255"/>
      <c r="S155" s="255"/>
      <c r="T155" s="256"/>
      <c r="U155" s="14"/>
      <c r="V155" s="14"/>
      <c r="W155" s="14"/>
      <c r="X155" s="14"/>
      <c r="Y155" s="14"/>
      <c r="Z155" s="14"/>
      <c r="AA155" s="14"/>
      <c r="AB155" s="14"/>
      <c r="AC155" s="14"/>
      <c r="AD155" s="14"/>
      <c r="AE155" s="14"/>
      <c r="AT155" s="257" t="s">
        <v>180</v>
      </c>
      <c r="AU155" s="257" t="s">
        <v>86</v>
      </c>
      <c r="AV155" s="14" t="s">
        <v>86</v>
      </c>
      <c r="AW155" s="14" t="s">
        <v>32</v>
      </c>
      <c r="AX155" s="14" t="s">
        <v>76</v>
      </c>
      <c r="AY155" s="257" t="s">
        <v>168</v>
      </c>
    </row>
    <row r="156" s="14" customFormat="1">
      <c r="A156" s="14"/>
      <c r="B156" s="247"/>
      <c r="C156" s="248"/>
      <c r="D156" s="232" t="s">
        <v>180</v>
      </c>
      <c r="E156" s="249" t="s">
        <v>1</v>
      </c>
      <c r="F156" s="250" t="s">
        <v>201</v>
      </c>
      <c r="G156" s="248"/>
      <c r="H156" s="251">
        <v>129.68199999999999</v>
      </c>
      <c r="I156" s="252"/>
      <c r="J156" s="248"/>
      <c r="K156" s="248"/>
      <c r="L156" s="253"/>
      <c r="M156" s="254"/>
      <c r="N156" s="255"/>
      <c r="O156" s="255"/>
      <c r="P156" s="255"/>
      <c r="Q156" s="255"/>
      <c r="R156" s="255"/>
      <c r="S156" s="255"/>
      <c r="T156" s="256"/>
      <c r="U156" s="14"/>
      <c r="V156" s="14"/>
      <c r="W156" s="14"/>
      <c r="X156" s="14"/>
      <c r="Y156" s="14"/>
      <c r="Z156" s="14"/>
      <c r="AA156" s="14"/>
      <c r="AB156" s="14"/>
      <c r="AC156" s="14"/>
      <c r="AD156" s="14"/>
      <c r="AE156" s="14"/>
      <c r="AT156" s="257" t="s">
        <v>180</v>
      </c>
      <c r="AU156" s="257" t="s">
        <v>86</v>
      </c>
      <c r="AV156" s="14" t="s">
        <v>86</v>
      </c>
      <c r="AW156" s="14" t="s">
        <v>32</v>
      </c>
      <c r="AX156" s="14" t="s">
        <v>76</v>
      </c>
      <c r="AY156" s="257" t="s">
        <v>168</v>
      </c>
    </row>
    <row r="157" s="14" customFormat="1">
      <c r="A157" s="14"/>
      <c r="B157" s="247"/>
      <c r="C157" s="248"/>
      <c r="D157" s="232" t="s">
        <v>180</v>
      </c>
      <c r="E157" s="249" t="s">
        <v>1</v>
      </c>
      <c r="F157" s="250" t="s">
        <v>202</v>
      </c>
      <c r="G157" s="248"/>
      <c r="H157" s="251">
        <v>38.5</v>
      </c>
      <c r="I157" s="252"/>
      <c r="J157" s="248"/>
      <c r="K157" s="248"/>
      <c r="L157" s="253"/>
      <c r="M157" s="254"/>
      <c r="N157" s="255"/>
      <c r="O157" s="255"/>
      <c r="P157" s="255"/>
      <c r="Q157" s="255"/>
      <c r="R157" s="255"/>
      <c r="S157" s="255"/>
      <c r="T157" s="256"/>
      <c r="U157" s="14"/>
      <c r="V157" s="14"/>
      <c r="W157" s="14"/>
      <c r="X157" s="14"/>
      <c r="Y157" s="14"/>
      <c r="Z157" s="14"/>
      <c r="AA157" s="14"/>
      <c r="AB157" s="14"/>
      <c r="AC157" s="14"/>
      <c r="AD157" s="14"/>
      <c r="AE157" s="14"/>
      <c r="AT157" s="257" t="s">
        <v>180</v>
      </c>
      <c r="AU157" s="257" t="s">
        <v>86</v>
      </c>
      <c r="AV157" s="14" t="s">
        <v>86</v>
      </c>
      <c r="AW157" s="14" t="s">
        <v>32</v>
      </c>
      <c r="AX157" s="14" t="s">
        <v>76</v>
      </c>
      <c r="AY157" s="257" t="s">
        <v>168</v>
      </c>
    </row>
    <row r="158" s="15" customFormat="1">
      <c r="A158" s="15"/>
      <c r="B158" s="258"/>
      <c r="C158" s="259"/>
      <c r="D158" s="232" t="s">
        <v>180</v>
      </c>
      <c r="E158" s="260" t="s">
        <v>1</v>
      </c>
      <c r="F158" s="261" t="s">
        <v>184</v>
      </c>
      <c r="G158" s="259"/>
      <c r="H158" s="262">
        <v>212.25700000000001</v>
      </c>
      <c r="I158" s="263"/>
      <c r="J158" s="259"/>
      <c r="K158" s="259"/>
      <c r="L158" s="264"/>
      <c r="M158" s="265"/>
      <c r="N158" s="266"/>
      <c r="O158" s="266"/>
      <c r="P158" s="266"/>
      <c r="Q158" s="266"/>
      <c r="R158" s="266"/>
      <c r="S158" s="266"/>
      <c r="T158" s="267"/>
      <c r="U158" s="15"/>
      <c r="V158" s="15"/>
      <c r="W158" s="15"/>
      <c r="X158" s="15"/>
      <c r="Y158" s="15"/>
      <c r="Z158" s="15"/>
      <c r="AA158" s="15"/>
      <c r="AB158" s="15"/>
      <c r="AC158" s="15"/>
      <c r="AD158" s="15"/>
      <c r="AE158" s="15"/>
      <c r="AT158" s="268" t="s">
        <v>180</v>
      </c>
      <c r="AU158" s="268" t="s">
        <v>86</v>
      </c>
      <c r="AV158" s="15" t="s">
        <v>176</v>
      </c>
      <c r="AW158" s="15" t="s">
        <v>32</v>
      </c>
      <c r="AX158" s="15" t="s">
        <v>84</v>
      </c>
      <c r="AY158" s="268" t="s">
        <v>168</v>
      </c>
    </row>
    <row r="159" s="2" customFormat="1" ht="33" customHeight="1">
      <c r="A159" s="39"/>
      <c r="B159" s="40"/>
      <c r="C159" s="219" t="s">
        <v>203</v>
      </c>
      <c r="D159" s="219" t="s">
        <v>171</v>
      </c>
      <c r="E159" s="220" t="s">
        <v>204</v>
      </c>
      <c r="F159" s="221" t="s">
        <v>205</v>
      </c>
      <c r="G159" s="222" t="s">
        <v>174</v>
      </c>
      <c r="H159" s="223">
        <v>121.42</v>
      </c>
      <c r="I159" s="224"/>
      <c r="J159" s="225">
        <f>ROUND(I159*H159,2)</f>
        <v>0</v>
      </c>
      <c r="K159" s="221" t="s">
        <v>175</v>
      </c>
      <c r="L159" s="45"/>
      <c r="M159" s="226" t="s">
        <v>1</v>
      </c>
      <c r="N159" s="227" t="s">
        <v>41</v>
      </c>
      <c r="O159" s="92"/>
      <c r="P159" s="228">
        <f>O159*H159</f>
        <v>0</v>
      </c>
      <c r="Q159" s="228">
        <v>0.24632999999999999</v>
      </c>
      <c r="R159" s="228">
        <f>Q159*H159</f>
        <v>29.9093886</v>
      </c>
      <c r="S159" s="228">
        <v>0</v>
      </c>
      <c r="T159" s="229">
        <f>S159*H159</f>
        <v>0</v>
      </c>
      <c r="U159" s="39"/>
      <c r="V159" s="39"/>
      <c r="W159" s="39"/>
      <c r="X159" s="39"/>
      <c r="Y159" s="39"/>
      <c r="Z159" s="39"/>
      <c r="AA159" s="39"/>
      <c r="AB159" s="39"/>
      <c r="AC159" s="39"/>
      <c r="AD159" s="39"/>
      <c r="AE159" s="39"/>
      <c r="AR159" s="230" t="s">
        <v>176</v>
      </c>
      <c r="AT159" s="230" t="s">
        <v>171</v>
      </c>
      <c r="AU159" s="230" t="s">
        <v>86</v>
      </c>
      <c r="AY159" s="18" t="s">
        <v>168</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176</v>
      </c>
      <c r="BM159" s="230" t="s">
        <v>206</v>
      </c>
    </row>
    <row r="160" s="2" customFormat="1">
      <c r="A160" s="39"/>
      <c r="B160" s="40"/>
      <c r="C160" s="41"/>
      <c r="D160" s="232" t="s">
        <v>178</v>
      </c>
      <c r="E160" s="41"/>
      <c r="F160" s="233" t="s">
        <v>207</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178</v>
      </c>
      <c r="AU160" s="18" t="s">
        <v>86</v>
      </c>
    </row>
    <row r="161" s="14" customFormat="1">
      <c r="A161" s="14"/>
      <c r="B161" s="247"/>
      <c r="C161" s="248"/>
      <c r="D161" s="232" t="s">
        <v>180</v>
      </c>
      <c r="E161" s="249" t="s">
        <v>1</v>
      </c>
      <c r="F161" s="250" t="s">
        <v>208</v>
      </c>
      <c r="G161" s="248"/>
      <c r="H161" s="251">
        <v>93.420000000000002</v>
      </c>
      <c r="I161" s="252"/>
      <c r="J161" s="248"/>
      <c r="K161" s="248"/>
      <c r="L161" s="253"/>
      <c r="M161" s="254"/>
      <c r="N161" s="255"/>
      <c r="O161" s="255"/>
      <c r="P161" s="255"/>
      <c r="Q161" s="255"/>
      <c r="R161" s="255"/>
      <c r="S161" s="255"/>
      <c r="T161" s="256"/>
      <c r="U161" s="14"/>
      <c r="V161" s="14"/>
      <c r="W161" s="14"/>
      <c r="X161" s="14"/>
      <c r="Y161" s="14"/>
      <c r="Z161" s="14"/>
      <c r="AA161" s="14"/>
      <c r="AB161" s="14"/>
      <c r="AC161" s="14"/>
      <c r="AD161" s="14"/>
      <c r="AE161" s="14"/>
      <c r="AT161" s="257" t="s">
        <v>180</v>
      </c>
      <c r="AU161" s="257" t="s">
        <v>86</v>
      </c>
      <c r="AV161" s="14" t="s">
        <v>86</v>
      </c>
      <c r="AW161" s="14" t="s">
        <v>32</v>
      </c>
      <c r="AX161" s="14" t="s">
        <v>76</v>
      </c>
      <c r="AY161" s="257" t="s">
        <v>168</v>
      </c>
    </row>
    <row r="162" s="14" customFormat="1">
      <c r="A162" s="14"/>
      <c r="B162" s="247"/>
      <c r="C162" s="248"/>
      <c r="D162" s="232" t="s">
        <v>180</v>
      </c>
      <c r="E162" s="249" t="s">
        <v>1</v>
      </c>
      <c r="F162" s="250" t="s">
        <v>209</v>
      </c>
      <c r="G162" s="248"/>
      <c r="H162" s="251">
        <v>28</v>
      </c>
      <c r="I162" s="252"/>
      <c r="J162" s="248"/>
      <c r="K162" s="248"/>
      <c r="L162" s="253"/>
      <c r="M162" s="254"/>
      <c r="N162" s="255"/>
      <c r="O162" s="255"/>
      <c r="P162" s="255"/>
      <c r="Q162" s="255"/>
      <c r="R162" s="255"/>
      <c r="S162" s="255"/>
      <c r="T162" s="256"/>
      <c r="U162" s="14"/>
      <c r="V162" s="14"/>
      <c r="W162" s="14"/>
      <c r="X162" s="14"/>
      <c r="Y162" s="14"/>
      <c r="Z162" s="14"/>
      <c r="AA162" s="14"/>
      <c r="AB162" s="14"/>
      <c r="AC162" s="14"/>
      <c r="AD162" s="14"/>
      <c r="AE162" s="14"/>
      <c r="AT162" s="257" t="s">
        <v>180</v>
      </c>
      <c r="AU162" s="257" t="s">
        <v>86</v>
      </c>
      <c r="AV162" s="14" t="s">
        <v>86</v>
      </c>
      <c r="AW162" s="14" t="s">
        <v>32</v>
      </c>
      <c r="AX162" s="14" t="s">
        <v>76</v>
      </c>
      <c r="AY162" s="257" t="s">
        <v>168</v>
      </c>
    </row>
    <row r="163" s="15" customFormat="1">
      <c r="A163" s="15"/>
      <c r="B163" s="258"/>
      <c r="C163" s="259"/>
      <c r="D163" s="232" t="s">
        <v>180</v>
      </c>
      <c r="E163" s="260" t="s">
        <v>1</v>
      </c>
      <c r="F163" s="261" t="s">
        <v>184</v>
      </c>
      <c r="G163" s="259"/>
      <c r="H163" s="262">
        <v>121.42</v>
      </c>
      <c r="I163" s="263"/>
      <c r="J163" s="259"/>
      <c r="K163" s="259"/>
      <c r="L163" s="264"/>
      <c r="M163" s="265"/>
      <c r="N163" s="266"/>
      <c r="O163" s="266"/>
      <c r="P163" s="266"/>
      <c r="Q163" s="266"/>
      <c r="R163" s="266"/>
      <c r="S163" s="266"/>
      <c r="T163" s="267"/>
      <c r="U163" s="15"/>
      <c r="V163" s="15"/>
      <c r="W163" s="15"/>
      <c r="X163" s="15"/>
      <c r="Y163" s="15"/>
      <c r="Z163" s="15"/>
      <c r="AA163" s="15"/>
      <c r="AB163" s="15"/>
      <c r="AC163" s="15"/>
      <c r="AD163" s="15"/>
      <c r="AE163" s="15"/>
      <c r="AT163" s="268" t="s">
        <v>180</v>
      </c>
      <c r="AU163" s="268" t="s">
        <v>86</v>
      </c>
      <c r="AV163" s="15" t="s">
        <v>176</v>
      </c>
      <c r="AW163" s="15" t="s">
        <v>32</v>
      </c>
      <c r="AX163" s="15" t="s">
        <v>84</v>
      </c>
      <c r="AY163" s="268" t="s">
        <v>168</v>
      </c>
    </row>
    <row r="164" s="2" customFormat="1" ht="24.15" customHeight="1">
      <c r="A164" s="39"/>
      <c r="B164" s="40"/>
      <c r="C164" s="219" t="s">
        <v>210</v>
      </c>
      <c r="D164" s="219" t="s">
        <v>171</v>
      </c>
      <c r="E164" s="220" t="s">
        <v>211</v>
      </c>
      <c r="F164" s="221" t="s">
        <v>212</v>
      </c>
      <c r="G164" s="222" t="s">
        <v>213</v>
      </c>
      <c r="H164" s="223">
        <v>12.9</v>
      </c>
      <c r="I164" s="224"/>
      <c r="J164" s="225">
        <f>ROUND(I164*H164,2)</f>
        <v>0</v>
      </c>
      <c r="K164" s="221" t="s">
        <v>175</v>
      </c>
      <c r="L164" s="45"/>
      <c r="M164" s="226" t="s">
        <v>1</v>
      </c>
      <c r="N164" s="227" t="s">
        <v>41</v>
      </c>
      <c r="O164" s="92"/>
      <c r="P164" s="228">
        <f>O164*H164</f>
        <v>0</v>
      </c>
      <c r="Q164" s="228">
        <v>0.0062300000000000003</v>
      </c>
      <c r="R164" s="228">
        <f>Q164*H164</f>
        <v>0.080367000000000008</v>
      </c>
      <c r="S164" s="228">
        <v>0</v>
      </c>
      <c r="T164" s="229">
        <f>S164*H164</f>
        <v>0</v>
      </c>
      <c r="U164" s="39"/>
      <c r="V164" s="39"/>
      <c r="W164" s="39"/>
      <c r="X164" s="39"/>
      <c r="Y164" s="39"/>
      <c r="Z164" s="39"/>
      <c r="AA164" s="39"/>
      <c r="AB164" s="39"/>
      <c r="AC164" s="39"/>
      <c r="AD164" s="39"/>
      <c r="AE164" s="39"/>
      <c r="AR164" s="230" t="s">
        <v>176</v>
      </c>
      <c r="AT164" s="230" t="s">
        <v>171</v>
      </c>
      <c r="AU164" s="230" t="s">
        <v>86</v>
      </c>
      <c r="AY164" s="18" t="s">
        <v>168</v>
      </c>
      <c r="BE164" s="231">
        <f>IF(N164="základní",J164,0)</f>
        <v>0</v>
      </c>
      <c r="BF164" s="231">
        <f>IF(N164="snížená",J164,0)</f>
        <v>0</v>
      </c>
      <c r="BG164" s="231">
        <f>IF(N164="zákl. přenesená",J164,0)</f>
        <v>0</v>
      </c>
      <c r="BH164" s="231">
        <f>IF(N164="sníž. přenesená",J164,0)</f>
        <v>0</v>
      </c>
      <c r="BI164" s="231">
        <f>IF(N164="nulová",J164,0)</f>
        <v>0</v>
      </c>
      <c r="BJ164" s="18" t="s">
        <v>84</v>
      </c>
      <c r="BK164" s="231">
        <f>ROUND(I164*H164,2)</f>
        <v>0</v>
      </c>
      <c r="BL164" s="18" t="s">
        <v>176</v>
      </c>
      <c r="BM164" s="230" t="s">
        <v>214</v>
      </c>
    </row>
    <row r="165" s="2" customFormat="1">
      <c r="A165" s="39"/>
      <c r="B165" s="40"/>
      <c r="C165" s="41"/>
      <c r="D165" s="232" t="s">
        <v>178</v>
      </c>
      <c r="E165" s="41"/>
      <c r="F165" s="233" t="s">
        <v>215</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178</v>
      </c>
      <c r="AU165" s="18" t="s">
        <v>86</v>
      </c>
    </row>
    <row r="166" s="14" customFormat="1">
      <c r="A166" s="14"/>
      <c r="B166" s="247"/>
      <c r="C166" s="248"/>
      <c r="D166" s="232" t="s">
        <v>180</v>
      </c>
      <c r="E166" s="249" t="s">
        <v>1</v>
      </c>
      <c r="F166" s="250" t="s">
        <v>216</v>
      </c>
      <c r="G166" s="248"/>
      <c r="H166" s="251">
        <v>12.9</v>
      </c>
      <c r="I166" s="252"/>
      <c r="J166" s="248"/>
      <c r="K166" s="248"/>
      <c r="L166" s="253"/>
      <c r="M166" s="254"/>
      <c r="N166" s="255"/>
      <c r="O166" s="255"/>
      <c r="P166" s="255"/>
      <c r="Q166" s="255"/>
      <c r="R166" s="255"/>
      <c r="S166" s="255"/>
      <c r="T166" s="256"/>
      <c r="U166" s="14"/>
      <c r="V166" s="14"/>
      <c r="W166" s="14"/>
      <c r="X166" s="14"/>
      <c r="Y166" s="14"/>
      <c r="Z166" s="14"/>
      <c r="AA166" s="14"/>
      <c r="AB166" s="14"/>
      <c r="AC166" s="14"/>
      <c r="AD166" s="14"/>
      <c r="AE166" s="14"/>
      <c r="AT166" s="257" t="s">
        <v>180</v>
      </c>
      <c r="AU166" s="257" t="s">
        <v>86</v>
      </c>
      <c r="AV166" s="14" t="s">
        <v>86</v>
      </c>
      <c r="AW166" s="14" t="s">
        <v>32</v>
      </c>
      <c r="AX166" s="14" t="s">
        <v>84</v>
      </c>
      <c r="AY166" s="257" t="s">
        <v>168</v>
      </c>
    </row>
    <row r="167" s="2" customFormat="1" ht="24.15" customHeight="1">
      <c r="A167" s="39"/>
      <c r="B167" s="40"/>
      <c r="C167" s="219" t="s">
        <v>217</v>
      </c>
      <c r="D167" s="219" t="s">
        <v>171</v>
      </c>
      <c r="E167" s="220" t="s">
        <v>218</v>
      </c>
      <c r="F167" s="221" t="s">
        <v>219</v>
      </c>
      <c r="G167" s="222" t="s">
        <v>213</v>
      </c>
      <c r="H167" s="223">
        <v>52.450000000000003</v>
      </c>
      <c r="I167" s="224"/>
      <c r="J167" s="225">
        <f>ROUND(I167*H167,2)</f>
        <v>0</v>
      </c>
      <c r="K167" s="221" t="s">
        <v>175</v>
      </c>
      <c r="L167" s="45"/>
      <c r="M167" s="226" t="s">
        <v>1</v>
      </c>
      <c r="N167" s="227" t="s">
        <v>41</v>
      </c>
      <c r="O167" s="92"/>
      <c r="P167" s="228">
        <f>O167*H167</f>
        <v>0</v>
      </c>
      <c r="Q167" s="228">
        <v>0.0074700000000000001</v>
      </c>
      <c r="R167" s="228">
        <f>Q167*H167</f>
        <v>0.39180150000000002</v>
      </c>
      <c r="S167" s="228">
        <v>0</v>
      </c>
      <c r="T167" s="229">
        <f>S167*H167</f>
        <v>0</v>
      </c>
      <c r="U167" s="39"/>
      <c r="V167" s="39"/>
      <c r="W167" s="39"/>
      <c r="X167" s="39"/>
      <c r="Y167" s="39"/>
      <c r="Z167" s="39"/>
      <c r="AA167" s="39"/>
      <c r="AB167" s="39"/>
      <c r="AC167" s="39"/>
      <c r="AD167" s="39"/>
      <c r="AE167" s="39"/>
      <c r="AR167" s="230" t="s">
        <v>176</v>
      </c>
      <c r="AT167" s="230" t="s">
        <v>171</v>
      </c>
      <c r="AU167" s="230" t="s">
        <v>86</v>
      </c>
      <c r="AY167" s="18" t="s">
        <v>168</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176</v>
      </c>
      <c r="BM167" s="230" t="s">
        <v>220</v>
      </c>
    </row>
    <row r="168" s="2" customFormat="1">
      <c r="A168" s="39"/>
      <c r="B168" s="40"/>
      <c r="C168" s="41"/>
      <c r="D168" s="232" t="s">
        <v>178</v>
      </c>
      <c r="E168" s="41"/>
      <c r="F168" s="233" t="s">
        <v>221</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178</v>
      </c>
      <c r="AU168" s="18" t="s">
        <v>86</v>
      </c>
    </row>
    <row r="169" s="14" customFormat="1">
      <c r="A169" s="14"/>
      <c r="B169" s="247"/>
      <c r="C169" s="248"/>
      <c r="D169" s="232" t="s">
        <v>180</v>
      </c>
      <c r="E169" s="249" t="s">
        <v>1</v>
      </c>
      <c r="F169" s="250" t="s">
        <v>222</v>
      </c>
      <c r="G169" s="248"/>
      <c r="H169" s="251">
        <v>52.450000000000003</v>
      </c>
      <c r="I169" s="252"/>
      <c r="J169" s="248"/>
      <c r="K169" s="248"/>
      <c r="L169" s="253"/>
      <c r="M169" s="254"/>
      <c r="N169" s="255"/>
      <c r="O169" s="255"/>
      <c r="P169" s="255"/>
      <c r="Q169" s="255"/>
      <c r="R169" s="255"/>
      <c r="S169" s="255"/>
      <c r="T169" s="256"/>
      <c r="U169" s="14"/>
      <c r="V169" s="14"/>
      <c r="W169" s="14"/>
      <c r="X169" s="14"/>
      <c r="Y169" s="14"/>
      <c r="Z169" s="14"/>
      <c r="AA169" s="14"/>
      <c r="AB169" s="14"/>
      <c r="AC169" s="14"/>
      <c r="AD169" s="14"/>
      <c r="AE169" s="14"/>
      <c r="AT169" s="257" t="s">
        <v>180</v>
      </c>
      <c r="AU169" s="257" t="s">
        <v>86</v>
      </c>
      <c r="AV169" s="14" t="s">
        <v>86</v>
      </c>
      <c r="AW169" s="14" t="s">
        <v>32</v>
      </c>
      <c r="AX169" s="14" t="s">
        <v>84</v>
      </c>
      <c r="AY169" s="257" t="s">
        <v>168</v>
      </c>
    </row>
    <row r="170" s="2" customFormat="1" ht="24.15" customHeight="1">
      <c r="A170" s="39"/>
      <c r="B170" s="40"/>
      <c r="C170" s="219" t="s">
        <v>223</v>
      </c>
      <c r="D170" s="219" t="s">
        <v>171</v>
      </c>
      <c r="E170" s="220" t="s">
        <v>224</v>
      </c>
      <c r="F170" s="221" t="s">
        <v>225</v>
      </c>
      <c r="G170" s="222" t="s">
        <v>213</v>
      </c>
      <c r="H170" s="223">
        <v>16.699999999999999</v>
      </c>
      <c r="I170" s="224"/>
      <c r="J170" s="225">
        <f>ROUND(I170*H170,2)</f>
        <v>0</v>
      </c>
      <c r="K170" s="221" t="s">
        <v>226</v>
      </c>
      <c r="L170" s="45"/>
      <c r="M170" s="226" t="s">
        <v>1</v>
      </c>
      <c r="N170" s="227" t="s">
        <v>41</v>
      </c>
      <c r="O170" s="92"/>
      <c r="P170" s="228">
        <f>O170*H170</f>
        <v>0</v>
      </c>
      <c r="Q170" s="228">
        <v>0.0093399999999999993</v>
      </c>
      <c r="R170" s="228">
        <f>Q170*H170</f>
        <v>0.15597799999999998</v>
      </c>
      <c r="S170" s="228">
        <v>0</v>
      </c>
      <c r="T170" s="229">
        <f>S170*H170</f>
        <v>0</v>
      </c>
      <c r="U170" s="39"/>
      <c r="V170" s="39"/>
      <c r="W170" s="39"/>
      <c r="X170" s="39"/>
      <c r="Y170" s="39"/>
      <c r="Z170" s="39"/>
      <c r="AA170" s="39"/>
      <c r="AB170" s="39"/>
      <c r="AC170" s="39"/>
      <c r="AD170" s="39"/>
      <c r="AE170" s="39"/>
      <c r="AR170" s="230" t="s">
        <v>176</v>
      </c>
      <c r="AT170" s="230" t="s">
        <v>171</v>
      </c>
      <c r="AU170" s="230" t="s">
        <v>86</v>
      </c>
      <c r="AY170" s="18" t="s">
        <v>168</v>
      </c>
      <c r="BE170" s="231">
        <f>IF(N170="základní",J170,0)</f>
        <v>0</v>
      </c>
      <c r="BF170" s="231">
        <f>IF(N170="snížená",J170,0)</f>
        <v>0</v>
      </c>
      <c r="BG170" s="231">
        <f>IF(N170="zákl. přenesená",J170,0)</f>
        <v>0</v>
      </c>
      <c r="BH170" s="231">
        <f>IF(N170="sníž. přenesená",J170,0)</f>
        <v>0</v>
      </c>
      <c r="BI170" s="231">
        <f>IF(N170="nulová",J170,0)</f>
        <v>0</v>
      </c>
      <c r="BJ170" s="18" t="s">
        <v>84</v>
      </c>
      <c r="BK170" s="231">
        <f>ROUND(I170*H170,2)</f>
        <v>0</v>
      </c>
      <c r="BL170" s="18" t="s">
        <v>176</v>
      </c>
      <c r="BM170" s="230" t="s">
        <v>227</v>
      </c>
    </row>
    <row r="171" s="2" customFormat="1">
      <c r="A171" s="39"/>
      <c r="B171" s="40"/>
      <c r="C171" s="41"/>
      <c r="D171" s="232" t="s">
        <v>178</v>
      </c>
      <c r="E171" s="41"/>
      <c r="F171" s="233" t="s">
        <v>228</v>
      </c>
      <c r="G171" s="41"/>
      <c r="H171" s="41"/>
      <c r="I171" s="234"/>
      <c r="J171" s="41"/>
      <c r="K171" s="41"/>
      <c r="L171" s="45"/>
      <c r="M171" s="235"/>
      <c r="N171" s="236"/>
      <c r="O171" s="92"/>
      <c r="P171" s="92"/>
      <c r="Q171" s="92"/>
      <c r="R171" s="92"/>
      <c r="S171" s="92"/>
      <c r="T171" s="93"/>
      <c r="U171" s="39"/>
      <c r="V171" s="39"/>
      <c r="W171" s="39"/>
      <c r="X171" s="39"/>
      <c r="Y171" s="39"/>
      <c r="Z171" s="39"/>
      <c r="AA171" s="39"/>
      <c r="AB171" s="39"/>
      <c r="AC171" s="39"/>
      <c r="AD171" s="39"/>
      <c r="AE171" s="39"/>
      <c r="AT171" s="18" t="s">
        <v>178</v>
      </c>
      <c r="AU171" s="18" t="s">
        <v>86</v>
      </c>
    </row>
    <row r="172" s="14" customFormat="1">
      <c r="A172" s="14"/>
      <c r="B172" s="247"/>
      <c r="C172" s="248"/>
      <c r="D172" s="232" t="s">
        <v>180</v>
      </c>
      <c r="E172" s="249" t="s">
        <v>1</v>
      </c>
      <c r="F172" s="250" t="s">
        <v>229</v>
      </c>
      <c r="G172" s="248"/>
      <c r="H172" s="251">
        <v>16.699999999999999</v>
      </c>
      <c r="I172" s="252"/>
      <c r="J172" s="248"/>
      <c r="K172" s="248"/>
      <c r="L172" s="253"/>
      <c r="M172" s="254"/>
      <c r="N172" s="255"/>
      <c r="O172" s="255"/>
      <c r="P172" s="255"/>
      <c r="Q172" s="255"/>
      <c r="R172" s="255"/>
      <c r="S172" s="255"/>
      <c r="T172" s="256"/>
      <c r="U172" s="14"/>
      <c r="V172" s="14"/>
      <c r="W172" s="14"/>
      <c r="X172" s="14"/>
      <c r="Y172" s="14"/>
      <c r="Z172" s="14"/>
      <c r="AA172" s="14"/>
      <c r="AB172" s="14"/>
      <c r="AC172" s="14"/>
      <c r="AD172" s="14"/>
      <c r="AE172" s="14"/>
      <c r="AT172" s="257" t="s">
        <v>180</v>
      </c>
      <c r="AU172" s="257" t="s">
        <v>86</v>
      </c>
      <c r="AV172" s="14" t="s">
        <v>86</v>
      </c>
      <c r="AW172" s="14" t="s">
        <v>32</v>
      </c>
      <c r="AX172" s="14" t="s">
        <v>84</v>
      </c>
      <c r="AY172" s="257" t="s">
        <v>168</v>
      </c>
    </row>
    <row r="173" s="2" customFormat="1" ht="24.15" customHeight="1">
      <c r="A173" s="39"/>
      <c r="B173" s="40"/>
      <c r="C173" s="219" t="s">
        <v>230</v>
      </c>
      <c r="D173" s="219" t="s">
        <v>171</v>
      </c>
      <c r="E173" s="220" t="s">
        <v>231</v>
      </c>
      <c r="F173" s="221" t="s">
        <v>232</v>
      </c>
      <c r="G173" s="222" t="s">
        <v>213</v>
      </c>
      <c r="H173" s="223">
        <v>121.42</v>
      </c>
      <c r="I173" s="224"/>
      <c r="J173" s="225">
        <f>ROUND(I173*H173,2)</f>
        <v>0</v>
      </c>
      <c r="K173" s="221" t="s">
        <v>175</v>
      </c>
      <c r="L173" s="45"/>
      <c r="M173" s="226" t="s">
        <v>1</v>
      </c>
      <c r="N173" s="227" t="s">
        <v>41</v>
      </c>
      <c r="O173" s="92"/>
      <c r="P173" s="228">
        <f>O173*H173</f>
        <v>0</v>
      </c>
      <c r="Q173" s="228">
        <v>0.012449999999999999</v>
      </c>
      <c r="R173" s="228">
        <f>Q173*H173</f>
        <v>1.511679</v>
      </c>
      <c r="S173" s="228">
        <v>0</v>
      </c>
      <c r="T173" s="229">
        <f>S173*H173</f>
        <v>0</v>
      </c>
      <c r="U173" s="39"/>
      <c r="V173" s="39"/>
      <c r="W173" s="39"/>
      <c r="X173" s="39"/>
      <c r="Y173" s="39"/>
      <c r="Z173" s="39"/>
      <c r="AA173" s="39"/>
      <c r="AB173" s="39"/>
      <c r="AC173" s="39"/>
      <c r="AD173" s="39"/>
      <c r="AE173" s="39"/>
      <c r="AR173" s="230" t="s">
        <v>176</v>
      </c>
      <c r="AT173" s="230" t="s">
        <v>171</v>
      </c>
      <c r="AU173" s="230" t="s">
        <v>86</v>
      </c>
      <c r="AY173" s="18" t="s">
        <v>168</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176</v>
      </c>
      <c r="BM173" s="230" t="s">
        <v>233</v>
      </c>
    </row>
    <row r="174" s="2" customFormat="1">
      <c r="A174" s="39"/>
      <c r="B174" s="40"/>
      <c r="C174" s="41"/>
      <c r="D174" s="232" t="s">
        <v>178</v>
      </c>
      <c r="E174" s="41"/>
      <c r="F174" s="233" t="s">
        <v>234</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178</v>
      </c>
      <c r="AU174" s="18" t="s">
        <v>86</v>
      </c>
    </row>
    <row r="175" s="14" customFormat="1">
      <c r="A175" s="14"/>
      <c r="B175" s="247"/>
      <c r="C175" s="248"/>
      <c r="D175" s="232" t="s">
        <v>180</v>
      </c>
      <c r="E175" s="249" t="s">
        <v>1</v>
      </c>
      <c r="F175" s="250" t="s">
        <v>235</v>
      </c>
      <c r="G175" s="248"/>
      <c r="H175" s="251">
        <v>93.420000000000002</v>
      </c>
      <c r="I175" s="252"/>
      <c r="J175" s="248"/>
      <c r="K175" s="248"/>
      <c r="L175" s="253"/>
      <c r="M175" s="254"/>
      <c r="N175" s="255"/>
      <c r="O175" s="255"/>
      <c r="P175" s="255"/>
      <c r="Q175" s="255"/>
      <c r="R175" s="255"/>
      <c r="S175" s="255"/>
      <c r="T175" s="256"/>
      <c r="U175" s="14"/>
      <c r="V175" s="14"/>
      <c r="W175" s="14"/>
      <c r="X175" s="14"/>
      <c r="Y175" s="14"/>
      <c r="Z175" s="14"/>
      <c r="AA175" s="14"/>
      <c r="AB175" s="14"/>
      <c r="AC175" s="14"/>
      <c r="AD175" s="14"/>
      <c r="AE175" s="14"/>
      <c r="AT175" s="257" t="s">
        <v>180</v>
      </c>
      <c r="AU175" s="257" t="s">
        <v>86</v>
      </c>
      <c r="AV175" s="14" t="s">
        <v>86</v>
      </c>
      <c r="AW175" s="14" t="s">
        <v>32</v>
      </c>
      <c r="AX175" s="14" t="s">
        <v>76</v>
      </c>
      <c r="AY175" s="257" t="s">
        <v>168</v>
      </c>
    </row>
    <row r="176" s="14" customFormat="1">
      <c r="A176" s="14"/>
      <c r="B176" s="247"/>
      <c r="C176" s="248"/>
      <c r="D176" s="232" t="s">
        <v>180</v>
      </c>
      <c r="E176" s="249" t="s">
        <v>1</v>
      </c>
      <c r="F176" s="250" t="s">
        <v>236</v>
      </c>
      <c r="G176" s="248"/>
      <c r="H176" s="251">
        <v>28</v>
      </c>
      <c r="I176" s="252"/>
      <c r="J176" s="248"/>
      <c r="K176" s="248"/>
      <c r="L176" s="253"/>
      <c r="M176" s="254"/>
      <c r="N176" s="255"/>
      <c r="O176" s="255"/>
      <c r="P176" s="255"/>
      <c r="Q176" s="255"/>
      <c r="R176" s="255"/>
      <c r="S176" s="255"/>
      <c r="T176" s="256"/>
      <c r="U176" s="14"/>
      <c r="V176" s="14"/>
      <c r="W176" s="14"/>
      <c r="X176" s="14"/>
      <c r="Y176" s="14"/>
      <c r="Z176" s="14"/>
      <c r="AA176" s="14"/>
      <c r="AB176" s="14"/>
      <c r="AC176" s="14"/>
      <c r="AD176" s="14"/>
      <c r="AE176" s="14"/>
      <c r="AT176" s="257" t="s">
        <v>180</v>
      </c>
      <c r="AU176" s="257" t="s">
        <v>86</v>
      </c>
      <c r="AV176" s="14" t="s">
        <v>86</v>
      </c>
      <c r="AW176" s="14" t="s">
        <v>32</v>
      </c>
      <c r="AX176" s="14" t="s">
        <v>76</v>
      </c>
      <c r="AY176" s="257" t="s">
        <v>168</v>
      </c>
    </row>
    <row r="177" s="15" customFormat="1">
      <c r="A177" s="15"/>
      <c r="B177" s="258"/>
      <c r="C177" s="259"/>
      <c r="D177" s="232" t="s">
        <v>180</v>
      </c>
      <c r="E177" s="260" t="s">
        <v>1</v>
      </c>
      <c r="F177" s="261" t="s">
        <v>184</v>
      </c>
      <c r="G177" s="259"/>
      <c r="H177" s="262">
        <v>121.42</v>
      </c>
      <c r="I177" s="263"/>
      <c r="J177" s="259"/>
      <c r="K177" s="259"/>
      <c r="L177" s="264"/>
      <c r="M177" s="265"/>
      <c r="N177" s="266"/>
      <c r="O177" s="266"/>
      <c r="P177" s="266"/>
      <c r="Q177" s="266"/>
      <c r="R177" s="266"/>
      <c r="S177" s="266"/>
      <c r="T177" s="267"/>
      <c r="U177" s="15"/>
      <c r="V177" s="15"/>
      <c r="W177" s="15"/>
      <c r="X177" s="15"/>
      <c r="Y177" s="15"/>
      <c r="Z177" s="15"/>
      <c r="AA177" s="15"/>
      <c r="AB177" s="15"/>
      <c r="AC177" s="15"/>
      <c r="AD177" s="15"/>
      <c r="AE177" s="15"/>
      <c r="AT177" s="268" t="s">
        <v>180</v>
      </c>
      <c r="AU177" s="268" t="s">
        <v>86</v>
      </c>
      <c r="AV177" s="15" t="s">
        <v>176</v>
      </c>
      <c r="AW177" s="15" t="s">
        <v>32</v>
      </c>
      <c r="AX177" s="15" t="s">
        <v>84</v>
      </c>
      <c r="AY177" s="268" t="s">
        <v>168</v>
      </c>
    </row>
    <row r="178" s="2" customFormat="1" ht="16.5" customHeight="1">
      <c r="A178" s="39"/>
      <c r="B178" s="40"/>
      <c r="C178" s="219" t="s">
        <v>237</v>
      </c>
      <c r="D178" s="219" t="s">
        <v>171</v>
      </c>
      <c r="E178" s="220" t="s">
        <v>238</v>
      </c>
      <c r="F178" s="221" t="s">
        <v>239</v>
      </c>
      <c r="G178" s="222" t="s">
        <v>240</v>
      </c>
      <c r="H178" s="223">
        <v>18.047000000000001</v>
      </c>
      <c r="I178" s="224"/>
      <c r="J178" s="225">
        <f>ROUND(I178*H178,2)</f>
        <v>0</v>
      </c>
      <c r="K178" s="221" t="s">
        <v>1</v>
      </c>
      <c r="L178" s="45"/>
      <c r="M178" s="226" t="s">
        <v>1</v>
      </c>
      <c r="N178" s="227" t="s">
        <v>41</v>
      </c>
      <c r="O178" s="92"/>
      <c r="P178" s="228">
        <f>O178*H178</f>
        <v>0</v>
      </c>
      <c r="Q178" s="228">
        <v>1.6873</v>
      </c>
      <c r="R178" s="228">
        <f>Q178*H178</f>
        <v>30.450703100000002</v>
      </c>
      <c r="S178" s="228">
        <v>0</v>
      </c>
      <c r="T178" s="229">
        <f>S178*H178</f>
        <v>0</v>
      </c>
      <c r="U178" s="39"/>
      <c r="V178" s="39"/>
      <c r="W178" s="39"/>
      <c r="X178" s="39"/>
      <c r="Y178" s="39"/>
      <c r="Z178" s="39"/>
      <c r="AA178" s="39"/>
      <c r="AB178" s="39"/>
      <c r="AC178" s="39"/>
      <c r="AD178" s="39"/>
      <c r="AE178" s="39"/>
      <c r="AR178" s="230" t="s">
        <v>176</v>
      </c>
      <c r="AT178" s="230" t="s">
        <v>171</v>
      </c>
      <c r="AU178" s="230" t="s">
        <v>86</v>
      </c>
      <c r="AY178" s="18" t="s">
        <v>168</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176</v>
      </c>
      <c r="BM178" s="230" t="s">
        <v>241</v>
      </c>
    </row>
    <row r="179" s="13" customFormat="1">
      <c r="A179" s="13"/>
      <c r="B179" s="237"/>
      <c r="C179" s="238"/>
      <c r="D179" s="232" t="s">
        <v>180</v>
      </c>
      <c r="E179" s="239" t="s">
        <v>1</v>
      </c>
      <c r="F179" s="240" t="s">
        <v>242</v>
      </c>
      <c r="G179" s="238"/>
      <c r="H179" s="239" t="s">
        <v>1</v>
      </c>
      <c r="I179" s="241"/>
      <c r="J179" s="238"/>
      <c r="K179" s="238"/>
      <c r="L179" s="242"/>
      <c r="M179" s="243"/>
      <c r="N179" s="244"/>
      <c r="O179" s="244"/>
      <c r="P179" s="244"/>
      <c r="Q179" s="244"/>
      <c r="R179" s="244"/>
      <c r="S179" s="244"/>
      <c r="T179" s="245"/>
      <c r="U179" s="13"/>
      <c r="V179" s="13"/>
      <c r="W179" s="13"/>
      <c r="X179" s="13"/>
      <c r="Y179" s="13"/>
      <c r="Z179" s="13"/>
      <c r="AA179" s="13"/>
      <c r="AB179" s="13"/>
      <c r="AC179" s="13"/>
      <c r="AD179" s="13"/>
      <c r="AE179" s="13"/>
      <c r="AT179" s="246" t="s">
        <v>180</v>
      </c>
      <c r="AU179" s="246" t="s">
        <v>86</v>
      </c>
      <c r="AV179" s="13" t="s">
        <v>84</v>
      </c>
      <c r="AW179" s="13" t="s">
        <v>32</v>
      </c>
      <c r="AX179" s="13" t="s">
        <v>76</v>
      </c>
      <c r="AY179" s="246" t="s">
        <v>168</v>
      </c>
    </row>
    <row r="180" s="14" customFormat="1">
      <c r="A180" s="14"/>
      <c r="B180" s="247"/>
      <c r="C180" s="248"/>
      <c r="D180" s="232" t="s">
        <v>180</v>
      </c>
      <c r="E180" s="249" t="s">
        <v>1</v>
      </c>
      <c r="F180" s="250" t="s">
        <v>243</v>
      </c>
      <c r="G180" s="248"/>
      <c r="H180" s="251">
        <v>18.047000000000001</v>
      </c>
      <c r="I180" s="252"/>
      <c r="J180" s="248"/>
      <c r="K180" s="248"/>
      <c r="L180" s="253"/>
      <c r="M180" s="254"/>
      <c r="N180" s="255"/>
      <c r="O180" s="255"/>
      <c r="P180" s="255"/>
      <c r="Q180" s="255"/>
      <c r="R180" s="255"/>
      <c r="S180" s="255"/>
      <c r="T180" s="256"/>
      <c r="U180" s="14"/>
      <c r="V180" s="14"/>
      <c r="W180" s="14"/>
      <c r="X180" s="14"/>
      <c r="Y180" s="14"/>
      <c r="Z180" s="14"/>
      <c r="AA180" s="14"/>
      <c r="AB180" s="14"/>
      <c r="AC180" s="14"/>
      <c r="AD180" s="14"/>
      <c r="AE180" s="14"/>
      <c r="AT180" s="257" t="s">
        <v>180</v>
      </c>
      <c r="AU180" s="257" t="s">
        <v>86</v>
      </c>
      <c r="AV180" s="14" t="s">
        <v>86</v>
      </c>
      <c r="AW180" s="14" t="s">
        <v>32</v>
      </c>
      <c r="AX180" s="14" t="s">
        <v>76</v>
      </c>
      <c r="AY180" s="257" t="s">
        <v>168</v>
      </c>
    </row>
    <row r="181" s="15" customFormat="1">
      <c r="A181" s="15"/>
      <c r="B181" s="258"/>
      <c r="C181" s="259"/>
      <c r="D181" s="232" t="s">
        <v>180</v>
      </c>
      <c r="E181" s="260" t="s">
        <v>1</v>
      </c>
      <c r="F181" s="261" t="s">
        <v>184</v>
      </c>
      <c r="G181" s="259"/>
      <c r="H181" s="262">
        <v>18.047000000000001</v>
      </c>
      <c r="I181" s="263"/>
      <c r="J181" s="259"/>
      <c r="K181" s="259"/>
      <c r="L181" s="264"/>
      <c r="M181" s="265"/>
      <c r="N181" s="266"/>
      <c r="O181" s="266"/>
      <c r="P181" s="266"/>
      <c r="Q181" s="266"/>
      <c r="R181" s="266"/>
      <c r="S181" s="266"/>
      <c r="T181" s="267"/>
      <c r="U181" s="15"/>
      <c r="V181" s="15"/>
      <c r="W181" s="15"/>
      <c r="X181" s="15"/>
      <c r="Y181" s="15"/>
      <c r="Z181" s="15"/>
      <c r="AA181" s="15"/>
      <c r="AB181" s="15"/>
      <c r="AC181" s="15"/>
      <c r="AD181" s="15"/>
      <c r="AE181" s="15"/>
      <c r="AT181" s="268" t="s">
        <v>180</v>
      </c>
      <c r="AU181" s="268" t="s">
        <v>86</v>
      </c>
      <c r="AV181" s="15" t="s">
        <v>176</v>
      </c>
      <c r="AW181" s="15" t="s">
        <v>32</v>
      </c>
      <c r="AX181" s="15" t="s">
        <v>84</v>
      </c>
      <c r="AY181" s="268" t="s">
        <v>168</v>
      </c>
    </row>
    <row r="182" s="2" customFormat="1" ht="33" customHeight="1">
      <c r="A182" s="39"/>
      <c r="B182" s="40"/>
      <c r="C182" s="219" t="s">
        <v>244</v>
      </c>
      <c r="D182" s="219" t="s">
        <v>171</v>
      </c>
      <c r="E182" s="220" t="s">
        <v>245</v>
      </c>
      <c r="F182" s="221" t="s">
        <v>246</v>
      </c>
      <c r="G182" s="222" t="s">
        <v>174</v>
      </c>
      <c r="H182" s="223">
        <v>6.2210000000000001</v>
      </c>
      <c r="I182" s="224"/>
      <c r="J182" s="225">
        <f>ROUND(I182*H182,2)</f>
        <v>0</v>
      </c>
      <c r="K182" s="221" t="s">
        <v>1</v>
      </c>
      <c r="L182" s="45"/>
      <c r="M182" s="226" t="s">
        <v>1</v>
      </c>
      <c r="N182" s="227" t="s">
        <v>41</v>
      </c>
      <c r="O182" s="92"/>
      <c r="P182" s="228">
        <f>O182*H182</f>
        <v>0</v>
      </c>
      <c r="Q182" s="228">
        <v>0.25591000000000003</v>
      </c>
      <c r="R182" s="228">
        <f>Q182*H182</f>
        <v>1.5920161100000001</v>
      </c>
      <c r="S182" s="228">
        <v>0</v>
      </c>
      <c r="T182" s="229">
        <f>S182*H182</f>
        <v>0</v>
      </c>
      <c r="U182" s="39"/>
      <c r="V182" s="39"/>
      <c r="W182" s="39"/>
      <c r="X182" s="39"/>
      <c r="Y182" s="39"/>
      <c r="Z182" s="39"/>
      <c r="AA182" s="39"/>
      <c r="AB182" s="39"/>
      <c r="AC182" s="39"/>
      <c r="AD182" s="39"/>
      <c r="AE182" s="39"/>
      <c r="AR182" s="230" t="s">
        <v>176</v>
      </c>
      <c r="AT182" s="230" t="s">
        <v>171</v>
      </c>
      <c r="AU182" s="230" t="s">
        <v>86</v>
      </c>
      <c r="AY182" s="18" t="s">
        <v>168</v>
      </c>
      <c r="BE182" s="231">
        <f>IF(N182="základní",J182,0)</f>
        <v>0</v>
      </c>
      <c r="BF182" s="231">
        <f>IF(N182="snížená",J182,0)</f>
        <v>0</v>
      </c>
      <c r="BG182" s="231">
        <f>IF(N182="zákl. přenesená",J182,0)</f>
        <v>0</v>
      </c>
      <c r="BH182" s="231">
        <f>IF(N182="sníž. přenesená",J182,0)</f>
        <v>0</v>
      </c>
      <c r="BI182" s="231">
        <f>IF(N182="nulová",J182,0)</f>
        <v>0</v>
      </c>
      <c r="BJ182" s="18" t="s">
        <v>84</v>
      </c>
      <c r="BK182" s="231">
        <f>ROUND(I182*H182,2)</f>
        <v>0</v>
      </c>
      <c r="BL182" s="18" t="s">
        <v>176</v>
      </c>
      <c r="BM182" s="230" t="s">
        <v>247</v>
      </c>
    </row>
    <row r="183" s="14" customFormat="1">
      <c r="A183" s="14"/>
      <c r="B183" s="247"/>
      <c r="C183" s="248"/>
      <c r="D183" s="232" t="s">
        <v>180</v>
      </c>
      <c r="E183" s="249" t="s">
        <v>1</v>
      </c>
      <c r="F183" s="250" t="s">
        <v>248</v>
      </c>
      <c r="G183" s="248"/>
      <c r="H183" s="251">
        <v>6.2210000000000001</v>
      </c>
      <c r="I183" s="252"/>
      <c r="J183" s="248"/>
      <c r="K183" s="248"/>
      <c r="L183" s="253"/>
      <c r="M183" s="254"/>
      <c r="N183" s="255"/>
      <c r="O183" s="255"/>
      <c r="P183" s="255"/>
      <c r="Q183" s="255"/>
      <c r="R183" s="255"/>
      <c r="S183" s="255"/>
      <c r="T183" s="256"/>
      <c r="U183" s="14"/>
      <c r="V183" s="14"/>
      <c r="W183" s="14"/>
      <c r="X183" s="14"/>
      <c r="Y183" s="14"/>
      <c r="Z183" s="14"/>
      <c r="AA183" s="14"/>
      <c r="AB183" s="14"/>
      <c r="AC183" s="14"/>
      <c r="AD183" s="14"/>
      <c r="AE183" s="14"/>
      <c r="AT183" s="257" t="s">
        <v>180</v>
      </c>
      <c r="AU183" s="257" t="s">
        <v>86</v>
      </c>
      <c r="AV183" s="14" t="s">
        <v>86</v>
      </c>
      <c r="AW183" s="14" t="s">
        <v>32</v>
      </c>
      <c r="AX183" s="14" t="s">
        <v>84</v>
      </c>
      <c r="AY183" s="257" t="s">
        <v>168</v>
      </c>
    </row>
    <row r="184" s="2" customFormat="1" ht="24.15" customHeight="1">
      <c r="A184" s="39"/>
      <c r="B184" s="40"/>
      <c r="C184" s="219" t="s">
        <v>8</v>
      </c>
      <c r="D184" s="219" t="s">
        <v>171</v>
      </c>
      <c r="E184" s="220" t="s">
        <v>249</v>
      </c>
      <c r="F184" s="221" t="s">
        <v>250</v>
      </c>
      <c r="G184" s="222" t="s">
        <v>251</v>
      </c>
      <c r="H184" s="223">
        <v>3</v>
      </c>
      <c r="I184" s="224"/>
      <c r="J184" s="225">
        <f>ROUND(I184*H184,2)</f>
        <v>0</v>
      </c>
      <c r="K184" s="221" t="s">
        <v>175</v>
      </c>
      <c r="L184" s="45"/>
      <c r="M184" s="226" t="s">
        <v>1</v>
      </c>
      <c r="N184" s="227" t="s">
        <v>41</v>
      </c>
      <c r="O184" s="92"/>
      <c r="P184" s="228">
        <f>O184*H184</f>
        <v>0</v>
      </c>
      <c r="Q184" s="228">
        <v>0.017590000000000001</v>
      </c>
      <c r="R184" s="228">
        <f>Q184*H184</f>
        <v>0.052770000000000004</v>
      </c>
      <c r="S184" s="228">
        <v>0</v>
      </c>
      <c r="T184" s="229">
        <f>S184*H184</f>
        <v>0</v>
      </c>
      <c r="U184" s="39"/>
      <c r="V184" s="39"/>
      <c r="W184" s="39"/>
      <c r="X184" s="39"/>
      <c r="Y184" s="39"/>
      <c r="Z184" s="39"/>
      <c r="AA184" s="39"/>
      <c r="AB184" s="39"/>
      <c r="AC184" s="39"/>
      <c r="AD184" s="39"/>
      <c r="AE184" s="39"/>
      <c r="AR184" s="230" t="s">
        <v>176</v>
      </c>
      <c r="AT184" s="230" t="s">
        <v>171</v>
      </c>
      <c r="AU184" s="230" t="s">
        <v>86</v>
      </c>
      <c r="AY184" s="18" t="s">
        <v>168</v>
      </c>
      <c r="BE184" s="231">
        <f>IF(N184="základní",J184,0)</f>
        <v>0</v>
      </c>
      <c r="BF184" s="231">
        <f>IF(N184="snížená",J184,0)</f>
        <v>0</v>
      </c>
      <c r="BG184" s="231">
        <f>IF(N184="zákl. přenesená",J184,0)</f>
        <v>0</v>
      </c>
      <c r="BH184" s="231">
        <f>IF(N184="sníž. přenesená",J184,0)</f>
        <v>0</v>
      </c>
      <c r="BI184" s="231">
        <f>IF(N184="nulová",J184,0)</f>
        <v>0</v>
      </c>
      <c r="BJ184" s="18" t="s">
        <v>84</v>
      </c>
      <c r="BK184" s="231">
        <f>ROUND(I184*H184,2)</f>
        <v>0</v>
      </c>
      <c r="BL184" s="18" t="s">
        <v>176</v>
      </c>
      <c r="BM184" s="230" t="s">
        <v>252</v>
      </c>
    </row>
    <row r="185" s="2" customFormat="1">
      <c r="A185" s="39"/>
      <c r="B185" s="40"/>
      <c r="C185" s="41"/>
      <c r="D185" s="232" t="s">
        <v>178</v>
      </c>
      <c r="E185" s="41"/>
      <c r="F185" s="233" t="s">
        <v>253</v>
      </c>
      <c r="G185" s="41"/>
      <c r="H185" s="41"/>
      <c r="I185" s="234"/>
      <c r="J185" s="41"/>
      <c r="K185" s="41"/>
      <c r="L185" s="45"/>
      <c r="M185" s="235"/>
      <c r="N185" s="236"/>
      <c r="O185" s="92"/>
      <c r="P185" s="92"/>
      <c r="Q185" s="92"/>
      <c r="R185" s="92"/>
      <c r="S185" s="92"/>
      <c r="T185" s="93"/>
      <c r="U185" s="39"/>
      <c r="V185" s="39"/>
      <c r="W185" s="39"/>
      <c r="X185" s="39"/>
      <c r="Y185" s="39"/>
      <c r="Z185" s="39"/>
      <c r="AA185" s="39"/>
      <c r="AB185" s="39"/>
      <c r="AC185" s="39"/>
      <c r="AD185" s="39"/>
      <c r="AE185" s="39"/>
      <c r="AT185" s="18" t="s">
        <v>178</v>
      </c>
      <c r="AU185" s="18" t="s">
        <v>86</v>
      </c>
    </row>
    <row r="186" s="14" customFormat="1">
      <c r="A186" s="14"/>
      <c r="B186" s="247"/>
      <c r="C186" s="248"/>
      <c r="D186" s="232" t="s">
        <v>180</v>
      </c>
      <c r="E186" s="249" t="s">
        <v>1</v>
      </c>
      <c r="F186" s="250" t="s">
        <v>254</v>
      </c>
      <c r="G186" s="248"/>
      <c r="H186" s="251">
        <v>3</v>
      </c>
      <c r="I186" s="252"/>
      <c r="J186" s="248"/>
      <c r="K186" s="248"/>
      <c r="L186" s="253"/>
      <c r="M186" s="254"/>
      <c r="N186" s="255"/>
      <c r="O186" s="255"/>
      <c r="P186" s="255"/>
      <c r="Q186" s="255"/>
      <c r="R186" s="255"/>
      <c r="S186" s="255"/>
      <c r="T186" s="256"/>
      <c r="U186" s="14"/>
      <c r="V186" s="14"/>
      <c r="W186" s="14"/>
      <c r="X186" s="14"/>
      <c r="Y186" s="14"/>
      <c r="Z186" s="14"/>
      <c r="AA186" s="14"/>
      <c r="AB186" s="14"/>
      <c r="AC186" s="14"/>
      <c r="AD186" s="14"/>
      <c r="AE186" s="14"/>
      <c r="AT186" s="257" t="s">
        <v>180</v>
      </c>
      <c r="AU186" s="257" t="s">
        <v>86</v>
      </c>
      <c r="AV186" s="14" t="s">
        <v>86</v>
      </c>
      <c r="AW186" s="14" t="s">
        <v>32</v>
      </c>
      <c r="AX186" s="14" t="s">
        <v>84</v>
      </c>
      <c r="AY186" s="257" t="s">
        <v>168</v>
      </c>
    </row>
    <row r="187" s="2" customFormat="1" ht="24.15" customHeight="1">
      <c r="A187" s="39"/>
      <c r="B187" s="40"/>
      <c r="C187" s="219" t="s">
        <v>255</v>
      </c>
      <c r="D187" s="219" t="s">
        <v>171</v>
      </c>
      <c r="E187" s="220" t="s">
        <v>256</v>
      </c>
      <c r="F187" s="221" t="s">
        <v>257</v>
      </c>
      <c r="G187" s="222" t="s">
        <v>251</v>
      </c>
      <c r="H187" s="223">
        <v>3</v>
      </c>
      <c r="I187" s="224"/>
      <c r="J187" s="225">
        <f>ROUND(I187*H187,2)</f>
        <v>0</v>
      </c>
      <c r="K187" s="221" t="s">
        <v>175</v>
      </c>
      <c r="L187" s="45"/>
      <c r="M187" s="226" t="s">
        <v>1</v>
      </c>
      <c r="N187" s="227" t="s">
        <v>41</v>
      </c>
      <c r="O187" s="92"/>
      <c r="P187" s="228">
        <f>O187*H187</f>
        <v>0</v>
      </c>
      <c r="Q187" s="228">
        <v>0.02836</v>
      </c>
      <c r="R187" s="228">
        <f>Q187*H187</f>
        <v>0.085080000000000003</v>
      </c>
      <c r="S187" s="228">
        <v>0</v>
      </c>
      <c r="T187" s="229">
        <f>S187*H187</f>
        <v>0</v>
      </c>
      <c r="U187" s="39"/>
      <c r="V187" s="39"/>
      <c r="W187" s="39"/>
      <c r="X187" s="39"/>
      <c r="Y187" s="39"/>
      <c r="Z187" s="39"/>
      <c r="AA187" s="39"/>
      <c r="AB187" s="39"/>
      <c r="AC187" s="39"/>
      <c r="AD187" s="39"/>
      <c r="AE187" s="39"/>
      <c r="AR187" s="230" t="s">
        <v>176</v>
      </c>
      <c r="AT187" s="230" t="s">
        <v>171</v>
      </c>
      <c r="AU187" s="230" t="s">
        <v>86</v>
      </c>
      <c r="AY187" s="18" t="s">
        <v>168</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176</v>
      </c>
      <c r="BM187" s="230" t="s">
        <v>258</v>
      </c>
    </row>
    <row r="188" s="2" customFormat="1">
      <c r="A188" s="39"/>
      <c r="B188" s="40"/>
      <c r="C188" s="41"/>
      <c r="D188" s="232" t="s">
        <v>178</v>
      </c>
      <c r="E188" s="41"/>
      <c r="F188" s="233" t="s">
        <v>259</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178</v>
      </c>
      <c r="AU188" s="18" t="s">
        <v>86</v>
      </c>
    </row>
    <row r="189" s="14" customFormat="1">
      <c r="A189" s="14"/>
      <c r="B189" s="247"/>
      <c r="C189" s="248"/>
      <c r="D189" s="232" t="s">
        <v>180</v>
      </c>
      <c r="E189" s="249" t="s">
        <v>1</v>
      </c>
      <c r="F189" s="250" t="s">
        <v>260</v>
      </c>
      <c r="G189" s="248"/>
      <c r="H189" s="251">
        <v>3</v>
      </c>
      <c r="I189" s="252"/>
      <c r="J189" s="248"/>
      <c r="K189" s="248"/>
      <c r="L189" s="253"/>
      <c r="M189" s="254"/>
      <c r="N189" s="255"/>
      <c r="O189" s="255"/>
      <c r="P189" s="255"/>
      <c r="Q189" s="255"/>
      <c r="R189" s="255"/>
      <c r="S189" s="255"/>
      <c r="T189" s="256"/>
      <c r="U189" s="14"/>
      <c r="V189" s="14"/>
      <c r="W189" s="14"/>
      <c r="X189" s="14"/>
      <c r="Y189" s="14"/>
      <c r="Z189" s="14"/>
      <c r="AA189" s="14"/>
      <c r="AB189" s="14"/>
      <c r="AC189" s="14"/>
      <c r="AD189" s="14"/>
      <c r="AE189" s="14"/>
      <c r="AT189" s="257" t="s">
        <v>180</v>
      </c>
      <c r="AU189" s="257" t="s">
        <v>86</v>
      </c>
      <c r="AV189" s="14" t="s">
        <v>86</v>
      </c>
      <c r="AW189" s="14" t="s">
        <v>32</v>
      </c>
      <c r="AX189" s="14" t="s">
        <v>84</v>
      </c>
      <c r="AY189" s="257" t="s">
        <v>168</v>
      </c>
    </row>
    <row r="190" s="2" customFormat="1" ht="24.15" customHeight="1">
      <c r="A190" s="39"/>
      <c r="B190" s="40"/>
      <c r="C190" s="219" t="s">
        <v>261</v>
      </c>
      <c r="D190" s="219" t="s">
        <v>171</v>
      </c>
      <c r="E190" s="220" t="s">
        <v>262</v>
      </c>
      <c r="F190" s="221" t="s">
        <v>263</v>
      </c>
      <c r="G190" s="222" t="s">
        <v>251</v>
      </c>
      <c r="H190" s="223">
        <v>45</v>
      </c>
      <c r="I190" s="224"/>
      <c r="J190" s="225">
        <f>ROUND(I190*H190,2)</f>
        <v>0</v>
      </c>
      <c r="K190" s="221" t="s">
        <v>175</v>
      </c>
      <c r="L190" s="45"/>
      <c r="M190" s="226" t="s">
        <v>1</v>
      </c>
      <c r="N190" s="227" t="s">
        <v>41</v>
      </c>
      <c r="O190" s="92"/>
      <c r="P190" s="228">
        <f>O190*H190</f>
        <v>0</v>
      </c>
      <c r="Q190" s="228">
        <v>0.041689999999999998</v>
      </c>
      <c r="R190" s="228">
        <f>Q190*H190</f>
        <v>1.87605</v>
      </c>
      <c r="S190" s="228">
        <v>0</v>
      </c>
      <c r="T190" s="229">
        <f>S190*H190</f>
        <v>0</v>
      </c>
      <c r="U190" s="39"/>
      <c r="V190" s="39"/>
      <c r="W190" s="39"/>
      <c r="X190" s="39"/>
      <c r="Y190" s="39"/>
      <c r="Z190" s="39"/>
      <c r="AA190" s="39"/>
      <c r="AB190" s="39"/>
      <c r="AC190" s="39"/>
      <c r="AD190" s="39"/>
      <c r="AE190" s="39"/>
      <c r="AR190" s="230" t="s">
        <v>176</v>
      </c>
      <c r="AT190" s="230" t="s">
        <v>171</v>
      </c>
      <c r="AU190" s="230" t="s">
        <v>86</v>
      </c>
      <c r="AY190" s="18" t="s">
        <v>168</v>
      </c>
      <c r="BE190" s="231">
        <f>IF(N190="základní",J190,0)</f>
        <v>0</v>
      </c>
      <c r="BF190" s="231">
        <f>IF(N190="snížená",J190,0)</f>
        <v>0</v>
      </c>
      <c r="BG190" s="231">
        <f>IF(N190="zákl. přenesená",J190,0)</f>
        <v>0</v>
      </c>
      <c r="BH190" s="231">
        <f>IF(N190="sníž. přenesená",J190,0)</f>
        <v>0</v>
      </c>
      <c r="BI190" s="231">
        <f>IF(N190="nulová",J190,0)</f>
        <v>0</v>
      </c>
      <c r="BJ190" s="18" t="s">
        <v>84</v>
      </c>
      <c r="BK190" s="231">
        <f>ROUND(I190*H190,2)</f>
        <v>0</v>
      </c>
      <c r="BL190" s="18" t="s">
        <v>176</v>
      </c>
      <c r="BM190" s="230" t="s">
        <v>264</v>
      </c>
    </row>
    <row r="191" s="2" customFormat="1">
      <c r="A191" s="39"/>
      <c r="B191" s="40"/>
      <c r="C191" s="41"/>
      <c r="D191" s="232" t="s">
        <v>178</v>
      </c>
      <c r="E191" s="41"/>
      <c r="F191" s="233" t="s">
        <v>265</v>
      </c>
      <c r="G191" s="41"/>
      <c r="H191" s="41"/>
      <c r="I191" s="234"/>
      <c r="J191" s="41"/>
      <c r="K191" s="41"/>
      <c r="L191" s="45"/>
      <c r="M191" s="235"/>
      <c r="N191" s="236"/>
      <c r="O191" s="92"/>
      <c r="P191" s="92"/>
      <c r="Q191" s="92"/>
      <c r="R191" s="92"/>
      <c r="S191" s="92"/>
      <c r="T191" s="93"/>
      <c r="U191" s="39"/>
      <c r="V191" s="39"/>
      <c r="W191" s="39"/>
      <c r="X191" s="39"/>
      <c r="Y191" s="39"/>
      <c r="Z191" s="39"/>
      <c r="AA191" s="39"/>
      <c r="AB191" s="39"/>
      <c r="AC191" s="39"/>
      <c r="AD191" s="39"/>
      <c r="AE191" s="39"/>
      <c r="AT191" s="18" t="s">
        <v>178</v>
      </c>
      <c r="AU191" s="18" t="s">
        <v>86</v>
      </c>
    </row>
    <row r="192" s="14" customFormat="1">
      <c r="A192" s="14"/>
      <c r="B192" s="247"/>
      <c r="C192" s="248"/>
      <c r="D192" s="232" t="s">
        <v>180</v>
      </c>
      <c r="E192" s="249" t="s">
        <v>1</v>
      </c>
      <c r="F192" s="250" t="s">
        <v>266</v>
      </c>
      <c r="G192" s="248"/>
      <c r="H192" s="251">
        <v>45</v>
      </c>
      <c r="I192" s="252"/>
      <c r="J192" s="248"/>
      <c r="K192" s="248"/>
      <c r="L192" s="253"/>
      <c r="M192" s="254"/>
      <c r="N192" s="255"/>
      <c r="O192" s="255"/>
      <c r="P192" s="255"/>
      <c r="Q192" s="255"/>
      <c r="R192" s="255"/>
      <c r="S192" s="255"/>
      <c r="T192" s="256"/>
      <c r="U192" s="14"/>
      <c r="V192" s="14"/>
      <c r="W192" s="14"/>
      <c r="X192" s="14"/>
      <c r="Y192" s="14"/>
      <c r="Z192" s="14"/>
      <c r="AA192" s="14"/>
      <c r="AB192" s="14"/>
      <c r="AC192" s="14"/>
      <c r="AD192" s="14"/>
      <c r="AE192" s="14"/>
      <c r="AT192" s="257" t="s">
        <v>180</v>
      </c>
      <c r="AU192" s="257" t="s">
        <v>86</v>
      </c>
      <c r="AV192" s="14" t="s">
        <v>86</v>
      </c>
      <c r="AW192" s="14" t="s">
        <v>32</v>
      </c>
      <c r="AX192" s="14" t="s">
        <v>84</v>
      </c>
      <c r="AY192" s="257" t="s">
        <v>168</v>
      </c>
    </row>
    <row r="193" s="2" customFormat="1" ht="24.15" customHeight="1">
      <c r="A193" s="39"/>
      <c r="B193" s="40"/>
      <c r="C193" s="219" t="s">
        <v>267</v>
      </c>
      <c r="D193" s="219" t="s">
        <v>171</v>
      </c>
      <c r="E193" s="220" t="s">
        <v>268</v>
      </c>
      <c r="F193" s="221" t="s">
        <v>269</v>
      </c>
      <c r="G193" s="222" t="s">
        <v>251</v>
      </c>
      <c r="H193" s="223">
        <v>4</v>
      </c>
      <c r="I193" s="224"/>
      <c r="J193" s="225">
        <f>ROUND(I193*H193,2)</f>
        <v>0</v>
      </c>
      <c r="K193" s="221" t="s">
        <v>175</v>
      </c>
      <c r="L193" s="45"/>
      <c r="M193" s="226" t="s">
        <v>1</v>
      </c>
      <c r="N193" s="227" t="s">
        <v>41</v>
      </c>
      <c r="O193" s="92"/>
      <c r="P193" s="228">
        <f>O193*H193</f>
        <v>0</v>
      </c>
      <c r="Q193" s="228">
        <v>0.020709999999999999</v>
      </c>
      <c r="R193" s="228">
        <f>Q193*H193</f>
        <v>0.082839999999999997</v>
      </c>
      <c r="S193" s="228">
        <v>0</v>
      </c>
      <c r="T193" s="229">
        <f>S193*H193</f>
        <v>0</v>
      </c>
      <c r="U193" s="39"/>
      <c r="V193" s="39"/>
      <c r="W193" s="39"/>
      <c r="X193" s="39"/>
      <c r="Y193" s="39"/>
      <c r="Z193" s="39"/>
      <c r="AA193" s="39"/>
      <c r="AB193" s="39"/>
      <c r="AC193" s="39"/>
      <c r="AD193" s="39"/>
      <c r="AE193" s="39"/>
      <c r="AR193" s="230" t="s">
        <v>176</v>
      </c>
      <c r="AT193" s="230" t="s">
        <v>171</v>
      </c>
      <c r="AU193" s="230" t="s">
        <v>86</v>
      </c>
      <c r="AY193" s="18" t="s">
        <v>168</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176</v>
      </c>
      <c r="BM193" s="230" t="s">
        <v>270</v>
      </c>
    </row>
    <row r="194" s="2" customFormat="1">
      <c r="A194" s="39"/>
      <c r="B194" s="40"/>
      <c r="C194" s="41"/>
      <c r="D194" s="232" t="s">
        <v>178</v>
      </c>
      <c r="E194" s="41"/>
      <c r="F194" s="233" t="s">
        <v>271</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178</v>
      </c>
      <c r="AU194" s="18" t="s">
        <v>86</v>
      </c>
    </row>
    <row r="195" s="14" customFormat="1">
      <c r="A195" s="14"/>
      <c r="B195" s="247"/>
      <c r="C195" s="248"/>
      <c r="D195" s="232" t="s">
        <v>180</v>
      </c>
      <c r="E195" s="249" t="s">
        <v>1</v>
      </c>
      <c r="F195" s="250" t="s">
        <v>272</v>
      </c>
      <c r="G195" s="248"/>
      <c r="H195" s="251">
        <v>4</v>
      </c>
      <c r="I195" s="252"/>
      <c r="J195" s="248"/>
      <c r="K195" s="248"/>
      <c r="L195" s="253"/>
      <c r="M195" s="254"/>
      <c r="N195" s="255"/>
      <c r="O195" s="255"/>
      <c r="P195" s="255"/>
      <c r="Q195" s="255"/>
      <c r="R195" s="255"/>
      <c r="S195" s="255"/>
      <c r="T195" s="256"/>
      <c r="U195" s="14"/>
      <c r="V195" s="14"/>
      <c r="W195" s="14"/>
      <c r="X195" s="14"/>
      <c r="Y195" s="14"/>
      <c r="Z195" s="14"/>
      <c r="AA195" s="14"/>
      <c r="AB195" s="14"/>
      <c r="AC195" s="14"/>
      <c r="AD195" s="14"/>
      <c r="AE195" s="14"/>
      <c r="AT195" s="257" t="s">
        <v>180</v>
      </c>
      <c r="AU195" s="257" t="s">
        <v>86</v>
      </c>
      <c r="AV195" s="14" t="s">
        <v>86</v>
      </c>
      <c r="AW195" s="14" t="s">
        <v>32</v>
      </c>
      <c r="AX195" s="14" t="s">
        <v>84</v>
      </c>
      <c r="AY195" s="257" t="s">
        <v>168</v>
      </c>
    </row>
    <row r="196" s="2" customFormat="1" ht="24.15" customHeight="1">
      <c r="A196" s="39"/>
      <c r="B196" s="40"/>
      <c r="C196" s="219" t="s">
        <v>273</v>
      </c>
      <c r="D196" s="219" t="s">
        <v>171</v>
      </c>
      <c r="E196" s="220" t="s">
        <v>274</v>
      </c>
      <c r="F196" s="221" t="s">
        <v>275</v>
      </c>
      <c r="G196" s="222" t="s">
        <v>251</v>
      </c>
      <c r="H196" s="223">
        <v>10</v>
      </c>
      <c r="I196" s="224"/>
      <c r="J196" s="225">
        <f>ROUND(I196*H196,2)</f>
        <v>0</v>
      </c>
      <c r="K196" s="221" t="s">
        <v>175</v>
      </c>
      <c r="L196" s="45"/>
      <c r="M196" s="226" t="s">
        <v>1</v>
      </c>
      <c r="N196" s="227" t="s">
        <v>41</v>
      </c>
      <c r="O196" s="92"/>
      <c r="P196" s="228">
        <f>O196*H196</f>
        <v>0</v>
      </c>
      <c r="Q196" s="228">
        <v>0.02375</v>
      </c>
      <c r="R196" s="228">
        <f>Q196*H196</f>
        <v>0.23749999999999999</v>
      </c>
      <c r="S196" s="228">
        <v>0</v>
      </c>
      <c r="T196" s="229">
        <f>S196*H196</f>
        <v>0</v>
      </c>
      <c r="U196" s="39"/>
      <c r="V196" s="39"/>
      <c r="W196" s="39"/>
      <c r="X196" s="39"/>
      <c r="Y196" s="39"/>
      <c r="Z196" s="39"/>
      <c r="AA196" s="39"/>
      <c r="AB196" s="39"/>
      <c r="AC196" s="39"/>
      <c r="AD196" s="39"/>
      <c r="AE196" s="39"/>
      <c r="AR196" s="230" t="s">
        <v>176</v>
      </c>
      <c r="AT196" s="230" t="s">
        <v>171</v>
      </c>
      <c r="AU196" s="230" t="s">
        <v>86</v>
      </c>
      <c r="AY196" s="18" t="s">
        <v>168</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176</v>
      </c>
      <c r="BM196" s="230" t="s">
        <v>276</v>
      </c>
    </row>
    <row r="197" s="2" customFormat="1">
      <c r="A197" s="39"/>
      <c r="B197" s="40"/>
      <c r="C197" s="41"/>
      <c r="D197" s="232" t="s">
        <v>178</v>
      </c>
      <c r="E197" s="41"/>
      <c r="F197" s="233" t="s">
        <v>277</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178</v>
      </c>
      <c r="AU197" s="18" t="s">
        <v>86</v>
      </c>
    </row>
    <row r="198" s="14" customFormat="1">
      <c r="A198" s="14"/>
      <c r="B198" s="247"/>
      <c r="C198" s="248"/>
      <c r="D198" s="232" t="s">
        <v>180</v>
      </c>
      <c r="E198" s="249" t="s">
        <v>1</v>
      </c>
      <c r="F198" s="250" t="s">
        <v>278</v>
      </c>
      <c r="G198" s="248"/>
      <c r="H198" s="251">
        <v>10</v>
      </c>
      <c r="I198" s="252"/>
      <c r="J198" s="248"/>
      <c r="K198" s="248"/>
      <c r="L198" s="253"/>
      <c r="M198" s="254"/>
      <c r="N198" s="255"/>
      <c r="O198" s="255"/>
      <c r="P198" s="255"/>
      <c r="Q198" s="255"/>
      <c r="R198" s="255"/>
      <c r="S198" s="255"/>
      <c r="T198" s="256"/>
      <c r="U198" s="14"/>
      <c r="V198" s="14"/>
      <c r="W198" s="14"/>
      <c r="X198" s="14"/>
      <c r="Y198" s="14"/>
      <c r="Z198" s="14"/>
      <c r="AA198" s="14"/>
      <c r="AB198" s="14"/>
      <c r="AC198" s="14"/>
      <c r="AD198" s="14"/>
      <c r="AE198" s="14"/>
      <c r="AT198" s="257" t="s">
        <v>180</v>
      </c>
      <c r="AU198" s="257" t="s">
        <v>86</v>
      </c>
      <c r="AV198" s="14" t="s">
        <v>86</v>
      </c>
      <c r="AW198" s="14" t="s">
        <v>32</v>
      </c>
      <c r="AX198" s="14" t="s">
        <v>84</v>
      </c>
      <c r="AY198" s="257" t="s">
        <v>168</v>
      </c>
    </row>
    <row r="199" s="2" customFormat="1" ht="24.15" customHeight="1">
      <c r="A199" s="39"/>
      <c r="B199" s="40"/>
      <c r="C199" s="219" t="s">
        <v>279</v>
      </c>
      <c r="D199" s="219" t="s">
        <v>171</v>
      </c>
      <c r="E199" s="220" t="s">
        <v>280</v>
      </c>
      <c r="F199" s="221" t="s">
        <v>281</v>
      </c>
      <c r="G199" s="222" t="s">
        <v>251</v>
      </c>
      <c r="H199" s="223">
        <v>24</v>
      </c>
      <c r="I199" s="224"/>
      <c r="J199" s="225">
        <f>ROUND(I199*H199,2)</f>
        <v>0</v>
      </c>
      <c r="K199" s="221" t="s">
        <v>175</v>
      </c>
      <c r="L199" s="45"/>
      <c r="M199" s="226" t="s">
        <v>1</v>
      </c>
      <c r="N199" s="227" t="s">
        <v>41</v>
      </c>
      <c r="O199" s="92"/>
      <c r="P199" s="228">
        <f>O199*H199</f>
        <v>0</v>
      </c>
      <c r="Q199" s="228">
        <v>0.048919999999999998</v>
      </c>
      <c r="R199" s="228">
        <f>Q199*H199</f>
        <v>1.17408</v>
      </c>
      <c r="S199" s="228">
        <v>0</v>
      </c>
      <c r="T199" s="229">
        <f>S199*H199</f>
        <v>0</v>
      </c>
      <c r="U199" s="39"/>
      <c r="V199" s="39"/>
      <c r="W199" s="39"/>
      <c r="X199" s="39"/>
      <c r="Y199" s="39"/>
      <c r="Z199" s="39"/>
      <c r="AA199" s="39"/>
      <c r="AB199" s="39"/>
      <c r="AC199" s="39"/>
      <c r="AD199" s="39"/>
      <c r="AE199" s="39"/>
      <c r="AR199" s="230" t="s">
        <v>176</v>
      </c>
      <c r="AT199" s="230" t="s">
        <v>171</v>
      </c>
      <c r="AU199" s="230" t="s">
        <v>86</v>
      </c>
      <c r="AY199" s="18" t="s">
        <v>168</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176</v>
      </c>
      <c r="BM199" s="230" t="s">
        <v>282</v>
      </c>
    </row>
    <row r="200" s="2" customFormat="1">
      <c r="A200" s="39"/>
      <c r="B200" s="40"/>
      <c r="C200" s="41"/>
      <c r="D200" s="232" t="s">
        <v>178</v>
      </c>
      <c r="E200" s="41"/>
      <c r="F200" s="233" t="s">
        <v>283</v>
      </c>
      <c r="G200" s="41"/>
      <c r="H200" s="41"/>
      <c r="I200" s="234"/>
      <c r="J200" s="41"/>
      <c r="K200" s="41"/>
      <c r="L200" s="45"/>
      <c r="M200" s="235"/>
      <c r="N200" s="236"/>
      <c r="O200" s="92"/>
      <c r="P200" s="92"/>
      <c r="Q200" s="92"/>
      <c r="R200" s="92"/>
      <c r="S200" s="92"/>
      <c r="T200" s="93"/>
      <c r="U200" s="39"/>
      <c r="V200" s="39"/>
      <c r="W200" s="39"/>
      <c r="X200" s="39"/>
      <c r="Y200" s="39"/>
      <c r="Z200" s="39"/>
      <c r="AA200" s="39"/>
      <c r="AB200" s="39"/>
      <c r="AC200" s="39"/>
      <c r="AD200" s="39"/>
      <c r="AE200" s="39"/>
      <c r="AT200" s="18" t="s">
        <v>178</v>
      </c>
      <c r="AU200" s="18" t="s">
        <v>86</v>
      </c>
    </row>
    <row r="201" s="14" customFormat="1">
      <c r="A201" s="14"/>
      <c r="B201" s="247"/>
      <c r="C201" s="248"/>
      <c r="D201" s="232" t="s">
        <v>180</v>
      </c>
      <c r="E201" s="249" t="s">
        <v>1</v>
      </c>
      <c r="F201" s="250" t="s">
        <v>284</v>
      </c>
      <c r="G201" s="248"/>
      <c r="H201" s="251">
        <v>24</v>
      </c>
      <c r="I201" s="252"/>
      <c r="J201" s="248"/>
      <c r="K201" s="248"/>
      <c r="L201" s="253"/>
      <c r="M201" s="254"/>
      <c r="N201" s="255"/>
      <c r="O201" s="255"/>
      <c r="P201" s="255"/>
      <c r="Q201" s="255"/>
      <c r="R201" s="255"/>
      <c r="S201" s="255"/>
      <c r="T201" s="256"/>
      <c r="U201" s="14"/>
      <c r="V201" s="14"/>
      <c r="W201" s="14"/>
      <c r="X201" s="14"/>
      <c r="Y201" s="14"/>
      <c r="Z201" s="14"/>
      <c r="AA201" s="14"/>
      <c r="AB201" s="14"/>
      <c r="AC201" s="14"/>
      <c r="AD201" s="14"/>
      <c r="AE201" s="14"/>
      <c r="AT201" s="257" t="s">
        <v>180</v>
      </c>
      <c r="AU201" s="257" t="s">
        <v>86</v>
      </c>
      <c r="AV201" s="14" t="s">
        <v>86</v>
      </c>
      <c r="AW201" s="14" t="s">
        <v>32</v>
      </c>
      <c r="AX201" s="14" t="s">
        <v>84</v>
      </c>
      <c r="AY201" s="257" t="s">
        <v>168</v>
      </c>
    </row>
    <row r="202" s="2" customFormat="1" ht="33" customHeight="1">
      <c r="A202" s="39"/>
      <c r="B202" s="40"/>
      <c r="C202" s="219" t="s">
        <v>285</v>
      </c>
      <c r="D202" s="219" t="s">
        <v>171</v>
      </c>
      <c r="E202" s="220" t="s">
        <v>286</v>
      </c>
      <c r="F202" s="221" t="s">
        <v>287</v>
      </c>
      <c r="G202" s="222" t="s">
        <v>251</v>
      </c>
      <c r="H202" s="223">
        <v>2</v>
      </c>
      <c r="I202" s="224"/>
      <c r="J202" s="225">
        <f>ROUND(I202*H202,2)</f>
        <v>0</v>
      </c>
      <c r="K202" s="221" t="s">
        <v>175</v>
      </c>
      <c r="L202" s="45"/>
      <c r="M202" s="226" t="s">
        <v>1</v>
      </c>
      <c r="N202" s="227" t="s">
        <v>41</v>
      </c>
      <c r="O202" s="92"/>
      <c r="P202" s="228">
        <f>O202*H202</f>
        <v>0</v>
      </c>
      <c r="Q202" s="228">
        <v>0.03193</v>
      </c>
      <c r="R202" s="228">
        <f>Q202*H202</f>
        <v>0.06386</v>
      </c>
      <c r="S202" s="228">
        <v>0</v>
      </c>
      <c r="T202" s="229">
        <f>S202*H202</f>
        <v>0</v>
      </c>
      <c r="U202" s="39"/>
      <c r="V202" s="39"/>
      <c r="W202" s="39"/>
      <c r="X202" s="39"/>
      <c r="Y202" s="39"/>
      <c r="Z202" s="39"/>
      <c r="AA202" s="39"/>
      <c r="AB202" s="39"/>
      <c r="AC202" s="39"/>
      <c r="AD202" s="39"/>
      <c r="AE202" s="39"/>
      <c r="AR202" s="230" t="s">
        <v>176</v>
      </c>
      <c r="AT202" s="230" t="s">
        <v>171</v>
      </c>
      <c r="AU202" s="230" t="s">
        <v>86</v>
      </c>
      <c r="AY202" s="18" t="s">
        <v>168</v>
      </c>
      <c r="BE202" s="231">
        <f>IF(N202="základní",J202,0)</f>
        <v>0</v>
      </c>
      <c r="BF202" s="231">
        <f>IF(N202="snížená",J202,0)</f>
        <v>0</v>
      </c>
      <c r="BG202" s="231">
        <f>IF(N202="zákl. přenesená",J202,0)</f>
        <v>0</v>
      </c>
      <c r="BH202" s="231">
        <f>IF(N202="sníž. přenesená",J202,0)</f>
        <v>0</v>
      </c>
      <c r="BI202" s="231">
        <f>IF(N202="nulová",J202,0)</f>
        <v>0</v>
      </c>
      <c r="BJ202" s="18" t="s">
        <v>84</v>
      </c>
      <c r="BK202" s="231">
        <f>ROUND(I202*H202,2)</f>
        <v>0</v>
      </c>
      <c r="BL202" s="18" t="s">
        <v>176</v>
      </c>
      <c r="BM202" s="230" t="s">
        <v>288</v>
      </c>
    </row>
    <row r="203" s="2" customFormat="1">
      <c r="A203" s="39"/>
      <c r="B203" s="40"/>
      <c r="C203" s="41"/>
      <c r="D203" s="232" t="s">
        <v>178</v>
      </c>
      <c r="E203" s="41"/>
      <c r="F203" s="233" t="s">
        <v>289</v>
      </c>
      <c r="G203" s="41"/>
      <c r="H203" s="41"/>
      <c r="I203" s="234"/>
      <c r="J203" s="41"/>
      <c r="K203" s="41"/>
      <c r="L203" s="45"/>
      <c r="M203" s="235"/>
      <c r="N203" s="236"/>
      <c r="O203" s="92"/>
      <c r="P203" s="92"/>
      <c r="Q203" s="92"/>
      <c r="R203" s="92"/>
      <c r="S203" s="92"/>
      <c r="T203" s="93"/>
      <c r="U203" s="39"/>
      <c r="V203" s="39"/>
      <c r="W203" s="39"/>
      <c r="X203" s="39"/>
      <c r="Y203" s="39"/>
      <c r="Z203" s="39"/>
      <c r="AA203" s="39"/>
      <c r="AB203" s="39"/>
      <c r="AC203" s="39"/>
      <c r="AD203" s="39"/>
      <c r="AE203" s="39"/>
      <c r="AT203" s="18" t="s">
        <v>178</v>
      </c>
      <c r="AU203" s="18" t="s">
        <v>86</v>
      </c>
    </row>
    <row r="204" s="14" customFormat="1">
      <c r="A204" s="14"/>
      <c r="B204" s="247"/>
      <c r="C204" s="248"/>
      <c r="D204" s="232" t="s">
        <v>180</v>
      </c>
      <c r="E204" s="249" t="s">
        <v>1</v>
      </c>
      <c r="F204" s="250" t="s">
        <v>290</v>
      </c>
      <c r="G204" s="248"/>
      <c r="H204" s="251">
        <v>2</v>
      </c>
      <c r="I204" s="252"/>
      <c r="J204" s="248"/>
      <c r="K204" s="248"/>
      <c r="L204" s="253"/>
      <c r="M204" s="254"/>
      <c r="N204" s="255"/>
      <c r="O204" s="255"/>
      <c r="P204" s="255"/>
      <c r="Q204" s="255"/>
      <c r="R204" s="255"/>
      <c r="S204" s="255"/>
      <c r="T204" s="256"/>
      <c r="U204" s="14"/>
      <c r="V204" s="14"/>
      <c r="W204" s="14"/>
      <c r="X204" s="14"/>
      <c r="Y204" s="14"/>
      <c r="Z204" s="14"/>
      <c r="AA204" s="14"/>
      <c r="AB204" s="14"/>
      <c r="AC204" s="14"/>
      <c r="AD204" s="14"/>
      <c r="AE204" s="14"/>
      <c r="AT204" s="257" t="s">
        <v>180</v>
      </c>
      <c r="AU204" s="257" t="s">
        <v>86</v>
      </c>
      <c r="AV204" s="14" t="s">
        <v>86</v>
      </c>
      <c r="AW204" s="14" t="s">
        <v>32</v>
      </c>
      <c r="AX204" s="14" t="s">
        <v>84</v>
      </c>
      <c r="AY204" s="257" t="s">
        <v>168</v>
      </c>
    </row>
    <row r="205" s="2" customFormat="1" ht="24.15" customHeight="1">
      <c r="A205" s="39"/>
      <c r="B205" s="40"/>
      <c r="C205" s="219" t="s">
        <v>291</v>
      </c>
      <c r="D205" s="219" t="s">
        <v>171</v>
      </c>
      <c r="E205" s="220" t="s">
        <v>292</v>
      </c>
      <c r="F205" s="221" t="s">
        <v>293</v>
      </c>
      <c r="G205" s="222" t="s">
        <v>251</v>
      </c>
      <c r="H205" s="223">
        <v>2</v>
      </c>
      <c r="I205" s="224"/>
      <c r="J205" s="225">
        <f>ROUND(I205*H205,2)</f>
        <v>0</v>
      </c>
      <c r="K205" s="221" t="s">
        <v>175</v>
      </c>
      <c r="L205" s="45"/>
      <c r="M205" s="226" t="s">
        <v>1</v>
      </c>
      <c r="N205" s="227" t="s">
        <v>41</v>
      </c>
      <c r="O205" s="92"/>
      <c r="P205" s="228">
        <f>O205*H205</f>
        <v>0</v>
      </c>
      <c r="Q205" s="228">
        <v>0.078259999999999996</v>
      </c>
      <c r="R205" s="228">
        <f>Q205*H205</f>
        <v>0.15651999999999999</v>
      </c>
      <c r="S205" s="228">
        <v>0</v>
      </c>
      <c r="T205" s="229">
        <f>S205*H205</f>
        <v>0</v>
      </c>
      <c r="U205" s="39"/>
      <c r="V205" s="39"/>
      <c r="W205" s="39"/>
      <c r="X205" s="39"/>
      <c r="Y205" s="39"/>
      <c r="Z205" s="39"/>
      <c r="AA205" s="39"/>
      <c r="AB205" s="39"/>
      <c r="AC205" s="39"/>
      <c r="AD205" s="39"/>
      <c r="AE205" s="39"/>
      <c r="AR205" s="230" t="s">
        <v>176</v>
      </c>
      <c r="AT205" s="230" t="s">
        <v>171</v>
      </c>
      <c r="AU205" s="230" t="s">
        <v>86</v>
      </c>
      <c r="AY205" s="18" t="s">
        <v>168</v>
      </c>
      <c r="BE205" s="231">
        <f>IF(N205="základní",J205,0)</f>
        <v>0</v>
      </c>
      <c r="BF205" s="231">
        <f>IF(N205="snížená",J205,0)</f>
        <v>0</v>
      </c>
      <c r="BG205" s="231">
        <f>IF(N205="zákl. přenesená",J205,0)</f>
        <v>0</v>
      </c>
      <c r="BH205" s="231">
        <f>IF(N205="sníž. přenesená",J205,0)</f>
        <v>0</v>
      </c>
      <c r="BI205" s="231">
        <f>IF(N205="nulová",J205,0)</f>
        <v>0</v>
      </c>
      <c r="BJ205" s="18" t="s">
        <v>84</v>
      </c>
      <c r="BK205" s="231">
        <f>ROUND(I205*H205,2)</f>
        <v>0</v>
      </c>
      <c r="BL205" s="18" t="s">
        <v>176</v>
      </c>
      <c r="BM205" s="230" t="s">
        <v>294</v>
      </c>
    </row>
    <row r="206" s="2" customFormat="1">
      <c r="A206" s="39"/>
      <c r="B206" s="40"/>
      <c r="C206" s="41"/>
      <c r="D206" s="232" t="s">
        <v>178</v>
      </c>
      <c r="E206" s="41"/>
      <c r="F206" s="233" t="s">
        <v>295</v>
      </c>
      <c r="G206" s="41"/>
      <c r="H206" s="41"/>
      <c r="I206" s="234"/>
      <c r="J206" s="41"/>
      <c r="K206" s="41"/>
      <c r="L206" s="45"/>
      <c r="M206" s="235"/>
      <c r="N206" s="236"/>
      <c r="O206" s="92"/>
      <c r="P206" s="92"/>
      <c r="Q206" s="92"/>
      <c r="R206" s="92"/>
      <c r="S206" s="92"/>
      <c r="T206" s="93"/>
      <c r="U206" s="39"/>
      <c r="V206" s="39"/>
      <c r="W206" s="39"/>
      <c r="X206" s="39"/>
      <c r="Y206" s="39"/>
      <c r="Z206" s="39"/>
      <c r="AA206" s="39"/>
      <c r="AB206" s="39"/>
      <c r="AC206" s="39"/>
      <c r="AD206" s="39"/>
      <c r="AE206" s="39"/>
      <c r="AT206" s="18" t="s">
        <v>178</v>
      </c>
      <c r="AU206" s="18" t="s">
        <v>86</v>
      </c>
    </row>
    <row r="207" s="14" customFormat="1">
      <c r="A207" s="14"/>
      <c r="B207" s="247"/>
      <c r="C207" s="248"/>
      <c r="D207" s="232" t="s">
        <v>180</v>
      </c>
      <c r="E207" s="249" t="s">
        <v>1</v>
      </c>
      <c r="F207" s="250" t="s">
        <v>296</v>
      </c>
      <c r="G207" s="248"/>
      <c r="H207" s="251">
        <v>2</v>
      </c>
      <c r="I207" s="252"/>
      <c r="J207" s="248"/>
      <c r="K207" s="248"/>
      <c r="L207" s="253"/>
      <c r="M207" s="254"/>
      <c r="N207" s="255"/>
      <c r="O207" s="255"/>
      <c r="P207" s="255"/>
      <c r="Q207" s="255"/>
      <c r="R207" s="255"/>
      <c r="S207" s="255"/>
      <c r="T207" s="256"/>
      <c r="U207" s="14"/>
      <c r="V207" s="14"/>
      <c r="W207" s="14"/>
      <c r="X207" s="14"/>
      <c r="Y207" s="14"/>
      <c r="Z207" s="14"/>
      <c r="AA207" s="14"/>
      <c r="AB207" s="14"/>
      <c r="AC207" s="14"/>
      <c r="AD207" s="14"/>
      <c r="AE207" s="14"/>
      <c r="AT207" s="257" t="s">
        <v>180</v>
      </c>
      <c r="AU207" s="257" t="s">
        <v>86</v>
      </c>
      <c r="AV207" s="14" t="s">
        <v>86</v>
      </c>
      <c r="AW207" s="14" t="s">
        <v>32</v>
      </c>
      <c r="AX207" s="14" t="s">
        <v>84</v>
      </c>
      <c r="AY207" s="257" t="s">
        <v>168</v>
      </c>
    </row>
    <row r="208" s="2" customFormat="1" ht="24.15" customHeight="1">
      <c r="A208" s="39"/>
      <c r="B208" s="40"/>
      <c r="C208" s="219" t="s">
        <v>297</v>
      </c>
      <c r="D208" s="219" t="s">
        <v>171</v>
      </c>
      <c r="E208" s="220" t="s">
        <v>298</v>
      </c>
      <c r="F208" s="221" t="s">
        <v>299</v>
      </c>
      <c r="G208" s="222" t="s">
        <v>251</v>
      </c>
      <c r="H208" s="223">
        <v>1</v>
      </c>
      <c r="I208" s="224"/>
      <c r="J208" s="225">
        <f>ROUND(I208*H208,2)</f>
        <v>0</v>
      </c>
      <c r="K208" s="221" t="s">
        <v>175</v>
      </c>
      <c r="L208" s="45"/>
      <c r="M208" s="226" t="s">
        <v>1</v>
      </c>
      <c r="N208" s="227" t="s">
        <v>41</v>
      </c>
      <c r="O208" s="92"/>
      <c r="P208" s="228">
        <f>O208*H208</f>
        <v>0</v>
      </c>
      <c r="Q208" s="228">
        <v>0.15339</v>
      </c>
      <c r="R208" s="228">
        <f>Q208*H208</f>
        <v>0.15339</v>
      </c>
      <c r="S208" s="228">
        <v>0</v>
      </c>
      <c r="T208" s="229">
        <f>S208*H208</f>
        <v>0</v>
      </c>
      <c r="U208" s="39"/>
      <c r="V208" s="39"/>
      <c r="W208" s="39"/>
      <c r="X208" s="39"/>
      <c r="Y208" s="39"/>
      <c r="Z208" s="39"/>
      <c r="AA208" s="39"/>
      <c r="AB208" s="39"/>
      <c r="AC208" s="39"/>
      <c r="AD208" s="39"/>
      <c r="AE208" s="39"/>
      <c r="AR208" s="230" t="s">
        <v>176</v>
      </c>
      <c r="AT208" s="230" t="s">
        <v>171</v>
      </c>
      <c r="AU208" s="230" t="s">
        <v>86</v>
      </c>
      <c r="AY208" s="18" t="s">
        <v>168</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176</v>
      </c>
      <c r="BM208" s="230" t="s">
        <v>300</v>
      </c>
    </row>
    <row r="209" s="2" customFormat="1">
      <c r="A209" s="39"/>
      <c r="B209" s="40"/>
      <c r="C209" s="41"/>
      <c r="D209" s="232" t="s">
        <v>178</v>
      </c>
      <c r="E209" s="41"/>
      <c r="F209" s="233" t="s">
        <v>301</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178</v>
      </c>
      <c r="AU209" s="18" t="s">
        <v>86</v>
      </c>
    </row>
    <row r="210" s="14" customFormat="1">
      <c r="A210" s="14"/>
      <c r="B210" s="247"/>
      <c r="C210" s="248"/>
      <c r="D210" s="232" t="s">
        <v>180</v>
      </c>
      <c r="E210" s="249" t="s">
        <v>1</v>
      </c>
      <c r="F210" s="250" t="s">
        <v>302</v>
      </c>
      <c r="G210" s="248"/>
      <c r="H210" s="251">
        <v>1</v>
      </c>
      <c r="I210" s="252"/>
      <c r="J210" s="248"/>
      <c r="K210" s="248"/>
      <c r="L210" s="253"/>
      <c r="M210" s="254"/>
      <c r="N210" s="255"/>
      <c r="O210" s="255"/>
      <c r="P210" s="255"/>
      <c r="Q210" s="255"/>
      <c r="R210" s="255"/>
      <c r="S210" s="255"/>
      <c r="T210" s="256"/>
      <c r="U210" s="14"/>
      <c r="V210" s="14"/>
      <c r="W210" s="14"/>
      <c r="X210" s="14"/>
      <c r="Y210" s="14"/>
      <c r="Z210" s="14"/>
      <c r="AA210" s="14"/>
      <c r="AB210" s="14"/>
      <c r="AC210" s="14"/>
      <c r="AD210" s="14"/>
      <c r="AE210" s="14"/>
      <c r="AT210" s="257" t="s">
        <v>180</v>
      </c>
      <c r="AU210" s="257" t="s">
        <v>86</v>
      </c>
      <c r="AV210" s="14" t="s">
        <v>86</v>
      </c>
      <c r="AW210" s="14" t="s">
        <v>32</v>
      </c>
      <c r="AX210" s="14" t="s">
        <v>84</v>
      </c>
      <c r="AY210" s="257" t="s">
        <v>168</v>
      </c>
    </row>
    <row r="211" s="2" customFormat="1" ht="16.5" customHeight="1">
      <c r="A211" s="39"/>
      <c r="B211" s="40"/>
      <c r="C211" s="219" t="s">
        <v>7</v>
      </c>
      <c r="D211" s="219" t="s">
        <v>171</v>
      </c>
      <c r="E211" s="220" t="s">
        <v>303</v>
      </c>
      <c r="F211" s="221" t="s">
        <v>304</v>
      </c>
      <c r="G211" s="222" t="s">
        <v>213</v>
      </c>
      <c r="H211" s="223">
        <v>7.4000000000000004</v>
      </c>
      <c r="I211" s="224"/>
      <c r="J211" s="225">
        <f>ROUND(I211*H211,2)</f>
        <v>0</v>
      </c>
      <c r="K211" s="221" t="s">
        <v>1</v>
      </c>
      <c r="L211" s="45"/>
      <c r="M211" s="226" t="s">
        <v>1</v>
      </c>
      <c r="N211" s="227" t="s">
        <v>41</v>
      </c>
      <c r="O211" s="92"/>
      <c r="P211" s="228">
        <f>O211*H211</f>
        <v>0</v>
      </c>
      <c r="Q211" s="228">
        <v>0.067650000000000002</v>
      </c>
      <c r="R211" s="228">
        <f>Q211*H211</f>
        <v>0.50061</v>
      </c>
      <c r="S211" s="228">
        <v>0</v>
      </c>
      <c r="T211" s="229">
        <f>S211*H211</f>
        <v>0</v>
      </c>
      <c r="U211" s="39"/>
      <c r="V211" s="39"/>
      <c r="W211" s="39"/>
      <c r="X211" s="39"/>
      <c r="Y211" s="39"/>
      <c r="Z211" s="39"/>
      <c r="AA211" s="39"/>
      <c r="AB211" s="39"/>
      <c r="AC211" s="39"/>
      <c r="AD211" s="39"/>
      <c r="AE211" s="39"/>
      <c r="AR211" s="230" t="s">
        <v>176</v>
      </c>
      <c r="AT211" s="230" t="s">
        <v>171</v>
      </c>
      <c r="AU211" s="230" t="s">
        <v>86</v>
      </c>
      <c r="AY211" s="18" t="s">
        <v>168</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176</v>
      </c>
      <c r="BM211" s="230" t="s">
        <v>305</v>
      </c>
    </row>
    <row r="212" s="2" customFormat="1">
      <c r="A212" s="39"/>
      <c r="B212" s="40"/>
      <c r="C212" s="41"/>
      <c r="D212" s="232" t="s">
        <v>306</v>
      </c>
      <c r="E212" s="41"/>
      <c r="F212" s="269" t="s">
        <v>307</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306</v>
      </c>
      <c r="AU212" s="18" t="s">
        <v>86</v>
      </c>
    </row>
    <row r="213" s="14" customFormat="1">
      <c r="A213" s="14"/>
      <c r="B213" s="247"/>
      <c r="C213" s="248"/>
      <c r="D213" s="232" t="s">
        <v>180</v>
      </c>
      <c r="E213" s="249" t="s">
        <v>1</v>
      </c>
      <c r="F213" s="250" t="s">
        <v>308</v>
      </c>
      <c r="G213" s="248"/>
      <c r="H213" s="251">
        <v>7.4000000000000004</v>
      </c>
      <c r="I213" s="252"/>
      <c r="J213" s="248"/>
      <c r="K213" s="248"/>
      <c r="L213" s="253"/>
      <c r="M213" s="254"/>
      <c r="N213" s="255"/>
      <c r="O213" s="255"/>
      <c r="P213" s="255"/>
      <c r="Q213" s="255"/>
      <c r="R213" s="255"/>
      <c r="S213" s="255"/>
      <c r="T213" s="256"/>
      <c r="U213" s="14"/>
      <c r="V213" s="14"/>
      <c r="W213" s="14"/>
      <c r="X213" s="14"/>
      <c r="Y213" s="14"/>
      <c r="Z213" s="14"/>
      <c r="AA213" s="14"/>
      <c r="AB213" s="14"/>
      <c r="AC213" s="14"/>
      <c r="AD213" s="14"/>
      <c r="AE213" s="14"/>
      <c r="AT213" s="257" t="s">
        <v>180</v>
      </c>
      <c r="AU213" s="257" t="s">
        <v>86</v>
      </c>
      <c r="AV213" s="14" t="s">
        <v>86</v>
      </c>
      <c r="AW213" s="14" t="s">
        <v>32</v>
      </c>
      <c r="AX213" s="14" t="s">
        <v>76</v>
      </c>
      <c r="AY213" s="257" t="s">
        <v>168</v>
      </c>
    </row>
    <row r="214" s="15" customFormat="1">
      <c r="A214" s="15"/>
      <c r="B214" s="258"/>
      <c r="C214" s="259"/>
      <c r="D214" s="232" t="s">
        <v>180</v>
      </c>
      <c r="E214" s="260" t="s">
        <v>1</v>
      </c>
      <c r="F214" s="261" t="s">
        <v>184</v>
      </c>
      <c r="G214" s="259"/>
      <c r="H214" s="262">
        <v>7.4000000000000004</v>
      </c>
      <c r="I214" s="263"/>
      <c r="J214" s="259"/>
      <c r="K214" s="259"/>
      <c r="L214" s="264"/>
      <c r="M214" s="265"/>
      <c r="N214" s="266"/>
      <c r="O214" s="266"/>
      <c r="P214" s="266"/>
      <c r="Q214" s="266"/>
      <c r="R214" s="266"/>
      <c r="S214" s="266"/>
      <c r="T214" s="267"/>
      <c r="U214" s="15"/>
      <c r="V214" s="15"/>
      <c r="W214" s="15"/>
      <c r="X214" s="15"/>
      <c r="Y214" s="15"/>
      <c r="Z214" s="15"/>
      <c r="AA214" s="15"/>
      <c r="AB214" s="15"/>
      <c r="AC214" s="15"/>
      <c r="AD214" s="15"/>
      <c r="AE214" s="15"/>
      <c r="AT214" s="268" t="s">
        <v>180</v>
      </c>
      <c r="AU214" s="268" t="s">
        <v>86</v>
      </c>
      <c r="AV214" s="15" t="s">
        <v>176</v>
      </c>
      <c r="AW214" s="15" t="s">
        <v>32</v>
      </c>
      <c r="AX214" s="15" t="s">
        <v>84</v>
      </c>
      <c r="AY214" s="268" t="s">
        <v>168</v>
      </c>
    </row>
    <row r="215" s="2" customFormat="1" ht="16.5" customHeight="1">
      <c r="A215" s="39"/>
      <c r="B215" s="40"/>
      <c r="C215" s="219" t="s">
        <v>309</v>
      </c>
      <c r="D215" s="219" t="s">
        <v>171</v>
      </c>
      <c r="E215" s="220" t="s">
        <v>310</v>
      </c>
      <c r="F215" s="221" t="s">
        <v>311</v>
      </c>
      <c r="G215" s="222" t="s">
        <v>213</v>
      </c>
      <c r="H215" s="223">
        <v>3.6000000000000001</v>
      </c>
      <c r="I215" s="224"/>
      <c r="J215" s="225">
        <f>ROUND(I215*H215,2)</f>
        <v>0</v>
      </c>
      <c r="K215" s="221" t="s">
        <v>1</v>
      </c>
      <c r="L215" s="45"/>
      <c r="M215" s="226" t="s">
        <v>1</v>
      </c>
      <c r="N215" s="227" t="s">
        <v>41</v>
      </c>
      <c r="O215" s="92"/>
      <c r="P215" s="228">
        <f>O215*H215</f>
        <v>0</v>
      </c>
      <c r="Q215" s="228">
        <v>0.067650000000000002</v>
      </c>
      <c r="R215" s="228">
        <f>Q215*H215</f>
        <v>0.24354000000000001</v>
      </c>
      <c r="S215" s="228">
        <v>0</v>
      </c>
      <c r="T215" s="229">
        <f>S215*H215</f>
        <v>0</v>
      </c>
      <c r="U215" s="39"/>
      <c r="V215" s="39"/>
      <c r="W215" s="39"/>
      <c r="X215" s="39"/>
      <c r="Y215" s="39"/>
      <c r="Z215" s="39"/>
      <c r="AA215" s="39"/>
      <c r="AB215" s="39"/>
      <c r="AC215" s="39"/>
      <c r="AD215" s="39"/>
      <c r="AE215" s="39"/>
      <c r="AR215" s="230" t="s">
        <v>176</v>
      </c>
      <c r="AT215" s="230" t="s">
        <v>171</v>
      </c>
      <c r="AU215" s="230" t="s">
        <v>86</v>
      </c>
      <c r="AY215" s="18" t="s">
        <v>168</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176</v>
      </c>
      <c r="BM215" s="230" t="s">
        <v>312</v>
      </c>
    </row>
    <row r="216" s="2" customFormat="1">
      <c r="A216" s="39"/>
      <c r="B216" s="40"/>
      <c r="C216" s="41"/>
      <c r="D216" s="232" t="s">
        <v>306</v>
      </c>
      <c r="E216" s="41"/>
      <c r="F216" s="269" t="s">
        <v>307</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306</v>
      </c>
      <c r="AU216" s="18" t="s">
        <v>86</v>
      </c>
    </row>
    <row r="217" s="14" customFormat="1">
      <c r="A217" s="14"/>
      <c r="B217" s="247"/>
      <c r="C217" s="248"/>
      <c r="D217" s="232" t="s">
        <v>180</v>
      </c>
      <c r="E217" s="249" t="s">
        <v>1</v>
      </c>
      <c r="F217" s="250" t="s">
        <v>313</v>
      </c>
      <c r="G217" s="248"/>
      <c r="H217" s="251">
        <v>3.6000000000000001</v>
      </c>
      <c r="I217" s="252"/>
      <c r="J217" s="248"/>
      <c r="K217" s="248"/>
      <c r="L217" s="253"/>
      <c r="M217" s="254"/>
      <c r="N217" s="255"/>
      <c r="O217" s="255"/>
      <c r="P217" s="255"/>
      <c r="Q217" s="255"/>
      <c r="R217" s="255"/>
      <c r="S217" s="255"/>
      <c r="T217" s="256"/>
      <c r="U217" s="14"/>
      <c r="V217" s="14"/>
      <c r="W217" s="14"/>
      <c r="X217" s="14"/>
      <c r="Y217" s="14"/>
      <c r="Z217" s="14"/>
      <c r="AA217" s="14"/>
      <c r="AB217" s="14"/>
      <c r="AC217" s="14"/>
      <c r="AD217" s="14"/>
      <c r="AE217" s="14"/>
      <c r="AT217" s="257" t="s">
        <v>180</v>
      </c>
      <c r="AU217" s="257" t="s">
        <v>86</v>
      </c>
      <c r="AV217" s="14" t="s">
        <v>86</v>
      </c>
      <c r="AW217" s="14" t="s">
        <v>32</v>
      </c>
      <c r="AX217" s="14" t="s">
        <v>76</v>
      </c>
      <c r="AY217" s="257" t="s">
        <v>168</v>
      </c>
    </row>
    <row r="218" s="15" customFormat="1">
      <c r="A218" s="15"/>
      <c r="B218" s="258"/>
      <c r="C218" s="259"/>
      <c r="D218" s="232" t="s">
        <v>180</v>
      </c>
      <c r="E218" s="260" t="s">
        <v>1</v>
      </c>
      <c r="F218" s="261" t="s">
        <v>184</v>
      </c>
      <c r="G218" s="259"/>
      <c r="H218" s="262">
        <v>3.6000000000000001</v>
      </c>
      <c r="I218" s="263"/>
      <c r="J218" s="259"/>
      <c r="K218" s="259"/>
      <c r="L218" s="264"/>
      <c r="M218" s="265"/>
      <c r="N218" s="266"/>
      <c r="O218" s="266"/>
      <c r="P218" s="266"/>
      <c r="Q218" s="266"/>
      <c r="R218" s="266"/>
      <c r="S218" s="266"/>
      <c r="T218" s="267"/>
      <c r="U218" s="15"/>
      <c r="V218" s="15"/>
      <c r="W218" s="15"/>
      <c r="X218" s="15"/>
      <c r="Y218" s="15"/>
      <c r="Z218" s="15"/>
      <c r="AA218" s="15"/>
      <c r="AB218" s="15"/>
      <c r="AC218" s="15"/>
      <c r="AD218" s="15"/>
      <c r="AE218" s="15"/>
      <c r="AT218" s="268" t="s">
        <v>180</v>
      </c>
      <c r="AU218" s="268" t="s">
        <v>86</v>
      </c>
      <c r="AV218" s="15" t="s">
        <v>176</v>
      </c>
      <c r="AW218" s="15" t="s">
        <v>32</v>
      </c>
      <c r="AX218" s="15" t="s">
        <v>84</v>
      </c>
      <c r="AY218" s="268" t="s">
        <v>168</v>
      </c>
    </row>
    <row r="219" s="2" customFormat="1" ht="16.5" customHeight="1">
      <c r="A219" s="39"/>
      <c r="B219" s="40"/>
      <c r="C219" s="219" t="s">
        <v>314</v>
      </c>
      <c r="D219" s="219" t="s">
        <v>171</v>
      </c>
      <c r="E219" s="220" t="s">
        <v>315</v>
      </c>
      <c r="F219" s="221" t="s">
        <v>316</v>
      </c>
      <c r="G219" s="222" t="s">
        <v>213</v>
      </c>
      <c r="H219" s="223">
        <v>3.2999999999999998</v>
      </c>
      <c r="I219" s="224"/>
      <c r="J219" s="225">
        <f>ROUND(I219*H219,2)</f>
        <v>0</v>
      </c>
      <c r="K219" s="221" t="s">
        <v>1</v>
      </c>
      <c r="L219" s="45"/>
      <c r="M219" s="226" t="s">
        <v>1</v>
      </c>
      <c r="N219" s="227" t="s">
        <v>41</v>
      </c>
      <c r="O219" s="92"/>
      <c r="P219" s="228">
        <f>O219*H219</f>
        <v>0</v>
      </c>
      <c r="Q219" s="228">
        <v>0.067650000000000002</v>
      </c>
      <c r="R219" s="228">
        <f>Q219*H219</f>
        <v>0.223245</v>
      </c>
      <c r="S219" s="228">
        <v>0</v>
      </c>
      <c r="T219" s="229">
        <f>S219*H219</f>
        <v>0</v>
      </c>
      <c r="U219" s="39"/>
      <c r="V219" s="39"/>
      <c r="W219" s="39"/>
      <c r="X219" s="39"/>
      <c r="Y219" s="39"/>
      <c r="Z219" s="39"/>
      <c r="AA219" s="39"/>
      <c r="AB219" s="39"/>
      <c r="AC219" s="39"/>
      <c r="AD219" s="39"/>
      <c r="AE219" s="39"/>
      <c r="AR219" s="230" t="s">
        <v>176</v>
      </c>
      <c r="AT219" s="230" t="s">
        <v>171</v>
      </c>
      <c r="AU219" s="230" t="s">
        <v>86</v>
      </c>
      <c r="AY219" s="18" t="s">
        <v>168</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176</v>
      </c>
      <c r="BM219" s="230" t="s">
        <v>317</v>
      </c>
    </row>
    <row r="220" s="2" customFormat="1">
      <c r="A220" s="39"/>
      <c r="B220" s="40"/>
      <c r="C220" s="41"/>
      <c r="D220" s="232" t="s">
        <v>306</v>
      </c>
      <c r="E220" s="41"/>
      <c r="F220" s="269" t="s">
        <v>307</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306</v>
      </c>
      <c r="AU220" s="18" t="s">
        <v>86</v>
      </c>
    </row>
    <row r="221" s="14" customFormat="1">
      <c r="A221" s="14"/>
      <c r="B221" s="247"/>
      <c r="C221" s="248"/>
      <c r="D221" s="232" t="s">
        <v>180</v>
      </c>
      <c r="E221" s="249" t="s">
        <v>1</v>
      </c>
      <c r="F221" s="250" t="s">
        <v>318</v>
      </c>
      <c r="G221" s="248"/>
      <c r="H221" s="251">
        <v>3.2999999999999998</v>
      </c>
      <c r="I221" s="252"/>
      <c r="J221" s="248"/>
      <c r="K221" s="248"/>
      <c r="L221" s="253"/>
      <c r="M221" s="254"/>
      <c r="N221" s="255"/>
      <c r="O221" s="255"/>
      <c r="P221" s="255"/>
      <c r="Q221" s="255"/>
      <c r="R221" s="255"/>
      <c r="S221" s="255"/>
      <c r="T221" s="256"/>
      <c r="U221" s="14"/>
      <c r="V221" s="14"/>
      <c r="W221" s="14"/>
      <c r="X221" s="14"/>
      <c r="Y221" s="14"/>
      <c r="Z221" s="14"/>
      <c r="AA221" s="14"/>
      <c r="AB221" s="14"/>
      <c r="AC221" s="14"/>
      <c r="AD221" s="14"/>
      <c r="AE221" s="14"/>
      <c r="AT221" s="257" t="s">
        <v>180</v>
      </c>
      <c r="AU221" s="257" t="s">
        <v>86</v>
      </c>
      <c r="AV221" s="14" t="s">
        <v>86</v>
      </c>
      <c r="AW221" s="14" t="s">
        <v>32</v>
      </c>
      <c r="AX221" s="14" t="s">
        <v>76</v>
      </c>
      <c r="AY221" s="257" t="s">
        <v>168</v>
      </c>
    </row>
    <row r="222" s="15" customFormat="1">
      <c r="A222" s="15"/>
      <c r="B222" s="258"/>
      <c r="C222" s="259"/>
      <c r="D222" s="232" t="s">
        <v>180</v>
      </c>
      <c r="E222" s="260" t="s">
        <v>1</v>
      </c>
      <c r="F222" s="261" t="s">
        <v>184</v>
      </c>
      <c r="G222" s="259"/>
      <c r="H222" s="262">
        <v>3.2999999999999998</v>
      </c>
      <c r="I222" s="263"/>
      <c r="J222" s="259"/>
      <c r="K222" s="259"/>
      <c r="L222" s="264"/>
      <c r="M222" s="265"/>
      <c r="N222" s="266"/>
      <c r="O222" s="266"/>
      <c r="P222" s="266"/>
      <c r="Q222" s="266"/>
      <c r="R222" s="266"/>
      <c r="S222" s="266"/>
      <c r="T222" s="267"/>
      <c r="U222" s="15"/>
      <c r="V222" s="15"/>
      <c r="W222" s="15"/>
      <c r="X222" s="15"/>
      <c r="Y222" s="15"/>
      <c r="Z222" s="15"/>
      <c r="AA222" s="15"/>
      <c r="AB222" s="15"/>
      <c r="AC222" s="15"/>
      <c r="AD222" s="15"/>
      <c r="AE222" s="15"/>
      <c r="AT222" s="268" t="s">
        <v>180</v>
      </c>
      <c r="AU222" s="268" t="s">
        <v>86</v>
      </c>
      <c r="AV222" s="15" t="s">
        <v>176</v>
      </c>
      <c r="AW222" s="15" t="s">
        <v>32</v>
      </c>
      <c r="AX222" s="15" t="s">
        <v>84</v>
      </c>
      <c r="AY222" s="268" t="s">
        <v>168</v>
      </c>
    </row>
    <row r="223" s="2" customFormat="1" ht="16.5" customHeight="1">
      <c r="A223" s="39"/>
      <c r="B223" s="40"/>
      <c r="C223" s="219" t="s">
        <v>319</v>
      </c>
      <c r="D223" s="219" t="s">
        <v>171</v>
      </c>
      <c r="E223" s="220" t="s">
        <v>320</v>
      </c>
      <c r="F223" s="221" t="s">
        <v>321</v>
      </c>
      <c r="G223" s="222" t="s">
        <v>213</v>
      </c>
      <c r="H223" s="223">
        <v>8</v>
      </c>
      <c r="I223" s="224"/>
      <c r="J223" s="225">
        <f>ROUND(I223*H223,2)</f>
        <v>0</v>
      </c>
      <c r="K223" s="221" t="s">
        <v>1</v>
      </c>
      <c r="L223" s="45"/>
      <c r="M223" s="226" t="s">
        <v>1</v>
      </c>
      <c r="N223" s="227" t="s">
        <v>41</v>
      </c>
      <c r="O223" s="92"/>
      <c r="P223" s="228">
        <f>O223*H223</f>
        <v>0</v>
      </c>
      <c r="Q223" s="228">
        <v>0.067650000000000002</v>
      </c>
      <c r="R223" s="228">
        <f>Q223*H223</f>
        <v>0.54120000000000001</v>
      </c>
      <c r="S223" s="228">
        <v>0</v>
      </c>
      <c r="T223" s="229">
        <f>S223*H223</f>
        <v>0</v>
      </c>
      <c r="U223" s="39"/>
      <c r="V223" s="39"/>
      <c r="W223" s="39"/>
      <c r="X223" s="39"/>
      <c r="Y223" s="39"/>
      <c r="Z223" s="39"/>
      <c r="AA223" s="39"/>
      <c r="AB223" s="39"/>
      <c r="AC223" s="39"/>
      <c r="AD223" s="39"/>
      <c r="AE223" s="39"/>
      <c r="AR223" s="230" t="s">
        <v>176</v>
      </c>
      <c r="AT223" s="230" t="s">
        <v>171</v>
      </c>
      <c r="AU223" s="230" t="s">
        <v>86</v>
      </c>
      <c r="AY223" s="18" t="s">
        <v>168</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176</v>
      </c>
      <c r="BM223" s="230" t="s">
        <v>322</v>
      </c>
    </row>
    <row r="224" s="2" customFormat="1">
      <c r="A224" s="39"/>
      <c r="B224" s="40"/>
      <c r="C224" s="41"/>
      <c r="D224" s="232" t="s">
        <v>306</v>
      </c>
      <c r="E224" s="41"/>
      <c r="F224" s="269" t="s">
        <v>307</v>
      </c>
      <c r="G224" s="41"/>
      <c r="H224" s="41"/>
      <c r="I224" s="234"/>
      <c r="J224" s="41"/>
      <c r="K224" s="41"/>
      <c r="L224" s="45"/>
      <c r="M224" s="235"/>
      <c r="N224" s="236"/>
      <c r="O224" s="92"/>
      <c r="P224" s="92"/>
      <c r="Q224" s="92"/>
      <c r="R224" s="92"/>
      <c r="S224" s="92"/>
      <c r="T224" s="93"/>
      <c r="U224" s="39"/>
      <c r="V224" s="39"/>
      <c r="W224" s="39"/>
      <c r="X224" s="39"/>
      <c r="Y224" s="39"/>
      <c r="Z224" s="39"/>
      <c r="AA224" s="39"/>
      <c r="AB224" s="39"/>
      <c r="AC224" s="39"/>
      <c r="AD224" s="39"/>
      <c r="AE224" s="39"/>
      <c r="AT224" s="18" t="s">
        <v>306</v>
      </c>
      <c r="AU224" s="18" t="s">
        <v>86</v>
      </c>
    </row>
    <row r="225" s="14" customFormat="1">
      <c r="A225" s="14"/>
      <c r="B225" s="247"/>
      <c r="C225" s="248"/>
      <c r="D225" s="232" t="s">
        <v>180</v>
      </c>
      <c r="E225" s="249" t="s">
        <v>1</v>
      </c>
      <c r="F225" s="250" t="s">
        <v>323</v>
      </c>
      <c r="G225" s="248"/>
      <c r="H225" s="251">
        <v>8</v>
      </c>
      <c r="I225" s="252"/>
      <c r="J225" s="248"/>
      <c r="K225" s="248"/>
      <c r="L225" s="253"/>
      <c r="M225" s="254"/>
      <c r="N225" s="255"/>
      <c r="O225" s="255"/>
      <c r="P225" s="255"/>
      <c r="Q225" s="255"/>
      <c r="R225" s="255"/>
      <c r="S225" s="255"/>
      <c r="T225" s="256"/>
      <c r="U225" s="14"/>
      <c r="V225" s="14"/>
      <c r="W225" s="14"/>
      <c r="X225" s="14"/>
      <c r="Y225" s="14"/>
      <c r="Z225" s="14"/>
      <c r="AA225" s="14"/>
      <c r="AB225" s="14"/>
      <c r="AC225" s="14"/>
      <c r="AD225" s="14"/>
      <c r="AE225" s="14"/>
      <c r="AT225" s="257" t="s">
        <v>180</v>
      </c>
      <c r="AU225" s="257" t="s">
        <v>86</v>
      </c>
      <c r="AV225" s="14" t="s">
        <v>86</v>
      </c>
      <c r="AW225" s="14" t="s">
        <v>32</v>
      </c>
      <c r="AX225" s="14" t="s">
        <v>76</v>
      </c>
      <c r="AY225" s="257" t="s">
        <v>168</v>
      </c>
    </row>
    <row r="226" s="15" customFormat="1">
      <c r="A226" s="15"/>
      <c r="B226" s="258"/>
      <c r="C226" s="259"/>
      <c r="D226" s="232" t="s">
        <v>180</v>
      </c>
      <c r="E226" s="260" t="s">
        <v>1</v>
      </c>
      <c r="F226" s="261" t="s">
        <v>184</v>
      </c>
      <c r="G226" s="259"/>
      <c r="H226" s="262">
        <v>8</v>
      </c>
      <c r="I226" s="263"/>
      <c r="J226" s="259"/>
      <c r="K226" s="259"/>
      <c r="L226" s="264"/>
      <c r="M226" s="265"/>
      <c r="N226" s="266"/>
      <c r="O226" s="266"/>
      <c r="P226" s="266"/>
      <c r="Q226" s="266"/>
      <c r="R226" s="266"/>
      <c r="S226" s="266"/>
      <c r="T226" s="267"/>
      <c r="U226" s="15"/>
      <c r="V226" s="15"/>
      <c r="W226" s="15"/>
      <c r="X226" s="15"/>
      <c r="Y226" s="15"/>
      <c r="Z226" s="15"/>
      <c r="AA226" s="15"/>
      <c r="AB226" s="15"/>
      <c r="AC226" s="15"/>
      <c r="AD226" s="15"/>
      <c r="AE226" s="15"/>
      <c r="AT226" s="268" t="s">
        <v>180</v>
      </c>
      <c r="AU226" s="268" t="s">
        <v>86</v>
      </c>
      <c r="AV226" s="15" t="s">
        <v>176</v>
      </c>
      <c r="AW226" s="15" t="s">
        <v>32</v>
      </c>
      <c r="AX226" s="15" t="s">
        <v>84</v>
      </c>
      <c r="AY226" s="268" t="s">
        <v>168</v>
      </c>
    </row>
    <row r="227" s="2" customFormat="1" ht="16.5" customHeight="1">
      <c r="A227" s="39"/>
      <c r="B227" s="40"/>
      <c r="C227" s="219" t="s">
        <v>324</v>
      </c>
      <c r="D227" s="219" t="s">
        <v>171</v>
      </c>
      <c r="E227" s="220" t="s">
        <v>325</v>
      </c>
      <c r="F227" s="221" t="s">
        <v>326</v>
      </c>
      <c r="G227" s="222" t="s">
        <v>213</v>
      </c>
      <c r="H227" s="223">
        <v>5.5</v>
      </c>
      <c r="I227" s="224"/>
      <c r="J227" s="225">
        <f>ROUND(I227*H227,2)</f>
        <v>0</v>
      </c>
      <c r="K227" s="221" t="s">
        <v>1</v>
      </c>
      <c r="L227" s="45"/>
      <c r="M227" s="226" t="s">
        <v>1</v>
      </c>
      <c r="N227" s="227" t="s">
        <v>41</v>
      </c>
      <c r="O227" s="92"/>
      <c r="P227" s="228">
        <f>O227*H227</f>
        <v>0</v>
      </c>
      <c r="Q227" s="228">
        <v>0.067650000000000002</v>
      </c>
      <c r="R227" s="228">
        <f>Q227*H227</f>
        <v>0.37207499999999999</v>
      </c>
      <c r="S227" s="228">
        <v>0</v>
      </c>
      <c r="T227" s="229">
        <f>S227*H227</f>
        <v>0</v>
      </c>
      <c r="U227" s="39"/>
      <c r="V227" s="39"/>
      <c r="W227" s="39"/>
      <c r="X227" s="39"/>
      <c r="Y227" s="39"/>
      <c r="Z227" s="39"/>
      <c r="AA227" s="39"/>
      <c r="AB227" s="39"/>
      <c r="AC227" s="39"/>
      <c r="AD227" s="39"/>
      <c r="AE227" s="39"/>
      <c r="AR227" s="230" t="s">
        <v>176</v>
      </c>
      <c r="AT227" s="230" t="s">
        <v>171</v>
      </c>
      <c r="AU227" s="230" t="s">
        <v>86</v>
      </c>
      <c r="AY227" s="18" t="s">
        <v>168</v>
      </c>
      <c r="BE227" s="231">
        <f>IF(N227="základní",J227,0)</f>
        <v>0</v>
      </c>
      <c r="BF227" s="231">
        <f>IF(N227="snížená",J227,0)</f>
        <v>0</v>
      </c>
      <c r="BG227" s="231">
        <f>IF(N227="zákl. přenesená",J227,0)</f>
        <v>0</v>
      </c>
      <c r="BH227" s="231">
        <f>IF(N227="sníž. přenesená",J227,0)</f>
        <v>0</v>
      </c>
      <c r="BI227" s="231">
        <f>IF(N227="nulová",J227,0)</f>
        <v>0</v>
      </c>
      <c r="BJ227" s="18" t="s">
        <v>84</v>
      </c>
      <c r="BK227" s="231">
        <f>ROUND(I227*H227,2)</f>
        <v>0</v>
      </c>
      <c r="BL227" s="18" t="s">
        <v>176</v>
      </c>
      <c r="BM227" s="230" t="s">
        <v>327</v>
      </c>
    </row>
    <row r="228" s="2" customFormat="1">
      <c r="A228" s="39"/>
      <c r="B228" s="40"/>
      <c r="C228" s="41"/>
      <c r="D228" s="232" t="s">
        <v>306</v>
      </c>
      <c r="E228" s="41"/>
      <c r="F228" s="269" t="s">
        <v>307</v>
      </c>
      <c r="G228" s="41"/>
      <c r="H228" s="41"/>
      <c r="I228" s="234"/>
      <c r="J228" s="41"/>
      <c r="K228" s="41"/>
      <c r="L228" s="45"/>
      <c r="M228" s="235"/>
      <c r="N228" s="236"/>
      <c r="O228" s="92"/>
      <c r="P228" s="92"/>
      <c r="Q228" s="92"/>
      <c r="R228" s="92"/>
      <c r="S228" s="92"/>
      <c r="T228" s="93"/>
      <c r="U228" s="39"/>
      <c r="V228" s="39"/>
      <c r="W228" s="39"/>
      <c r="X228" s="39"/>
      <c r="Y228" s="39"/>
      <c r="Z228" s="39"/>
      <c r="AA228" s="39"/>
      <c r="AB228" s="39"/>
      <c r="AC228" s="39"/>
      <c r="AD228" s="39"/>
      <c r="AE228" s="39"/>
      <c r="AT228" s="18" t="s">
        <v>306</v>
      </c>
      <c r="AU228" s="18" t="s">
        <v>86</v>
      </c>
    </row>
    <row r="229" s="14" customFormat="1">
      <c r="A229" s="14"/>
      <c r="B229" s="247"/>
      <c r="C229" s="248"/>
      <c r="D229" s="232" t="s">
        <v>180</v>
      </c>
      <c r="E229" s="249" t="s">
        <v>1</v>
      </c>
      <c r="F229" s="250" t="s">
        <v>328</v>
      </c>
      <c r="G229" s="248"/>
      <c r="H229" s="251">
        <v>5.5</v>
      </c>
      <c r="I229" s="252"/>
      <c r="J229" s="248"/>
      <c r="K229" s="248"/>
      <c r="L229" s="253"/>
      <c r="M229" s="254"/>
      <c r="N229" s="255"/>
      <c r="O229" s="255"/>
      <c r="P229" s="255"/>
      <c r="Q229" s="255"/>
      <c r="R229" s="255"/>
      <c r="S229" s="255"/>
      <c r="T229" s="256"/>
      <c r="U229" s="14"/>
      <c r="V229" s="14"/>
      <c r="W229" s="14"/>
      <c r="X229" s="14"/>
      <c r="Y229" s="14"/>
      <c r="Z229" s="14"/>
      <c r="AA229" s="14"/>
      <c r="AB229" s="14"/>
      <c r="AC229" s="14"/>
      <c r="AD229" s="14"/>
      <c r="AE229" s="14"/>
      <c r="AT229" s="257" t="s">
        <v>180</v>
      </c>
      <c r="AU229" s="257" t="s">
        <v>86</v>
      </c>
      <c r="AV229" s="14" t="s">
        <v>86</v>
      </c>
      <c r="AW229" s="14" t="s">
        <v>32</v>
      </c>
      <c r="AX229" s="14" t="s">
        <v>76</v>
      </c>
      <c r="AY229" s="257" t="s">
        <v>168</v>
      </c>
    </row>
    <row r="230" s="15" customFormat="1">
      <c r="A230" s="15"/>
      <c r="B230" s="258"/>
      <c r="C230" s="259"/>
      <c r="D230" s="232" t="s">
        <v>180</v>
      </c>
      <c r="E230" s="260" t="s">
        <v>1</v>
      </c>
      <c r="F230" s="261" t="s">
        <v>184</v>
      </c>
      <c r="G230" s="259"/>
      <c r="H230" s="262">
        <v>5.5</v>
      </c>
      <c r="I230" s="263"/>
      <c r="J230" s="259"/>
      <c r="K230" s="259"/>
      <c r="L230" s="264"/>
      <c r="M230" s="265"/>
      <c r="N230" s="266"/>
      <c r="O230" s="266"/>
      <c r="P230" s="266"/>
      <c r="Q230" s="266"/>
      <c r="R230" s="266"/>
      <c r="S230" s="266"/>
      <c r="T230" s="267"/>
      <c r="U230" s="15"/>
      <c r="V230" s="15"/>
      <c r="W230" s="15"/>
      <c r="X230" s="15"/>
      <c r="Y230" s="15"/>
      <c r="Z230" s="15"/>
      <c r="AA230" s="15"/>
      <c r="AB230" s="15"/>
      <c r="AC230" s="15"/>
      <c r="AD230" s="15"/>
      <c r="AE230" s="15"/>
      <c r="AT230" s="268" t="s">
        <v>180</v>
      </c>
      <c r="AU230" s="268" t="s">
        <v>86</v>
      </c>
      <c r="AV230" s="15" t="s">
        <v>176</v>
      </c>
      <c r="AW230" s="15" t="s">
        <v>32</v>
      </c>
      <c r="AX230" s="15" t="s">
        <v>84</v>
      </c>
      <c r="AY230" s="268" t="s">
        <v>168</v>
      </c>
    </row>
    <row r="231" s="2" customFormat="1" ht="16.5" customHeight="1">
      <c r="A231" s="39"/>
      <c r="B231" s="40"/>
      <c r="C231" s="219" t="s">
        <v>329</v>
      </c>
      <c r="D231" s="219" t="s">
        <v>171</v>
      </c>
      <c r="E231" s="220" t="s">
        <v>330</v>
      </c>
      <c r="F231" s="221" t="s">
        <v>331</v>
      </c>
      <c r="G231" s="222" t="s">
        <v>213</v>
      </c>
      <c r="H231" s="223">
        <v>2.75</v>
      </c>
      <c r="I231" s="224"/>
      <c r="J231" s="225">
        <f>ROUND(I231*H231,2)</f>
        <v>0</v>
      </c>
      <c r="K231" s="221" t="s">
        <v>1</v>
      </c>
      <c r="L231" s="45"/>
      <c r="M231" s="226" t="s">
        <v>1</v>
      </c>
      <c r="N231" s="227" t="s">
        <v>41</v>
      </c>
      <c r="O231" s="92"/>
      <c r="P231" s="228">
        <f>O231*H231</f>
        <v>0</v>
      </c>
      <c r="Q231" s="228">
        <v>0.067650000000000002</v>
      </c>
      <c r="R231" s="228">
        <f>Q231*H231</f>
        <v>0.1860375</v>
      </c>
      <c r="S231" s="228">
        <v>0</v>
      </c>
      <c r="T231" s="229">
        <f>S231*H231</f>
        <v>0</v>
      </c>
      <c r="U231" s="39"/>
      <c r="V231" s="39"/>
      <c r="W231" s="39"/>
      <c r="X231" s="39"/>
      <c r="Y231" s="39"/>
      <c r="Z231" s="39"/>
      <c r="AA231" s="39"/>
      <c r="AB231" s="39"/>
      <c r="AC231" s="39"/>
      <c r="AD231" s="39"/>
      <c r="AE231" s="39"/>
      <c r="AR231" s="230" t="s">
        <v>176</v>
      </c>
      <c r="AT231" s="230" t="s">
        <v>171</v>
      </c>
      <c r="AU231" s="230" t="s">
        <v>86</v>
      </c>
      <c r="AY231" s="18" t="s">
        <v>168</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176</v>
      </c>
      <c r="BM231" s="230" t="s">
        <v>332</v>
      </c>
    </row>
    <row r="232" s="2" customFormat="1">
      <c r="A232" s="39"/>
      <c r="B232" s="40"/>
      <c r="C232" s="41"/>
      <c r="D232" s="232" t="s">
        <v>306</v>
      </c>
      <c r="E232" s="41"/>
      <c r="F232" s="269" t="s">
        <v>307</v>
      </c>
      <c r="G232" s="41"/>
      <c r="H232" s="41"/>
      <c r="I232" s="234"/>
      <c r="J232" s="41"/>
      <c r="K232" s="41"/>
      <c r="L232" s="45"/>
      <c r="M232" s="235"/>
      <c r="N232" s="236"/>
      <c r="O232" s="92"/>
      <c r="P232" s="92"/>
      <c r="Q232" s="92"/>
      <c r="R232" s="92"/>
      <c r="S232" s="92"/>
      <c r="T232" s="93"/>
      <c r="U232" s="39"/>
      <c r="V232" s="39"/>
      <c r="W232" s="39"/>
      <c r="X232" s="39"/>
      <c r="Y232" s="39"/>
      <c r="Z232" s="39"/>
      <c r="AA232" s="39"/>
      <c r="AB232" s="39"/>
      <c r="AC232" s="39"/>
      <c r="AD232" s="39"/>
      <c r="AE232" s="39"/>
      <c r="AT232" s="18" t="s">
        <v>306</v>
      </c>
      <c r="AU232" s="18" t="s">
        <v>86</v>
      </c>
    </row>
    <row r="233" s="14" customFormat="1">
      <c r="A233" s="14"/>
      <c r="B233" s="247"/>
      <c r="C233" s="248"/>
      <c r="D233" s="232" t="s">
        <v>180</v>
      </c>
      <c r="E233" s="249" t="s">
        <v>1</v>
      </c>
      <c r="F233" s="250" t="s">
        <v>333</v>
      </c>
      <c r="G233" s="248"/>
      <c r="H233" s="251">
        <v>2.75</v>
      </c>
      <c r="I233" s="252"/>
      <c r="J233" s="248"/>
      <c r="K233" s="248"/>
      <c r="L233" s="253"/>
      <c r="M233" s="254"/>
      <c r="N233" s="255"/>
      <c r="O233" s="255"/>
      <c r="P233" s="255"/>
      <c r="Q233" s="255"/>
      <c r="R233" s="255"/>
      <c r="S233" s="255"/>
      <c r="T233" s="256"/>
      <c r="U233" s="14"/>
      <c r="V233" s="14"/>
      <c r="W233" s="14"/>
      <c r="X233" s="14"/>
      <c r="Y233" s="14"/>
      <c r="Z233" s="14"/>
      <c r="AA233" s="14"/>
      <c r="AB233" s="14"/>
      <c r="AC233" s="14"/>
      <c r="AD233" s="14"/>
      <c r="AE233" s="14"/>
      <c r="AT233" s="257" t="s">
        <v>180</v>
      </c>
      <c r="AU233" s="257" t="s">
        <v>86</v>
      </c>
      <c r="AV233" s="14" t="s">
        <v>86</v>
      </c>
      <c r="AW233" s="14" t="s">
        <v>32</v>
      </c>
      <c r="AX233" s="14" t="s">
        <v>76</v>
      </c>
      <c r="AY233" s="257" t="s">
        <v>168</v>
      </c>
    </row>
    <row r="234" s="15" customFormat="1">
      <c r="A234" s="15"/>
      <c r="B234" s="258"/>
      <c r="C234" s="259"/>
      <c r="D234" s="232" t="s">
        <v>180</v>
      </c>
      <c r="E234" s="260" t="s">
        <v>1</v>
      </c>
      <c r="F234" s="261" t="s">
        <v>184</v>
      </c>
      <c r="G234" s="259"/>
      <c r="H234" s="262">
        <v>2.75</v>
      </c>
      <c r="I234" s="263"/>
      <c r="J234" s="259"/>
      <c r="K234" s="259"/>
      <c r="L234" s="264"/>
      <c r="M234" s="265"/>
      <c r="N234" s="266"/>
      <c r="O234" s="266"/>
      <c r="P234" s="266"/>
      <c r="Q234" s="266"/>
      <c r="R234" s="266"/>
      <c r="S234" s="266"/>
      <c r="T234" s="267"/>
      <c r="U234" s="15"/>
      <c r="V234" s="15"/>
      <c r="W234" s="15"/>
      <c r="X234" s="15"/>
      <c r="Y234" s="15"/>
      <c r="Z234" s="15"/>
      <c r="AA234" s="15"/>
      <c r="AB234" s="15"/>
      <c r="AC234" s="15"/>
      <c r="AD234" s="15"/>
      <c r="AE234" s="15"/>
      <c r="AT234" s="268" t="s">
        <v>180</v>
      </c>
      <c r="AU234" s="268" t="s">
        <v>86</v>
      </c>
      <c r="AV234" s="15" t="s">
        <v>176</v>
      </c>
      <c r="AW234" s="15" t="s">
        <v>32</v>
      </c>
      <c r="AX234" s="15" t="s">
        <v>84</v>
      </c>
      <c r="AY234" s="268" t="s">
        <v>168</v>
      </c>
    </row>
    <row r="235" s="2" customFormat="1" ht="16.5" customHeight="1">
      <c r="A235" s="39"/>
      <c r="B235" s="40"/>
      <c r="C235" s="219" t="s">
        <v>334</v>
      </c>
      <c r="D235" s="219" t="s">
        <v>171</v>
      </c>
      <c r="E235" s="220" t="s">
        <v>335</v>
      </c>
      <c r="F235" s="221" t="s">
        <v>336</v>
      </c>
      <c r="G235" s="222" t="s">
        <v>213</v>
      </c>
      <c r="H235" s="223">
        <v>2.5</v>
      </c>
      <c r="I235" s="224"/>
      <c r="J235" s="225">
        <f>ROUND(I235*H235,2)</f>
        <v>0</v>
      </c>
      <c r="K235" s="221" t="s">
        <v>1</v>
      </c>
      <c r="L235" s="45"/>
      <c r="M235" s="226" t="s">
        <v>1</v>
      </c>
      <c r="N235" s="227" t="s">
        <v>41</v>
      </c>
      <c r="O235" s="92"/>
      <c r="P235" s="228">
        <f>O235*H235</f>
        <v>0</v>
      </c>
      <c r="Q235" s="228">
        <v>0.067650000000000002</v>
      </c>
      <c r="R235" s="228">
        <f>Q235*H235</f>
        <v>0.169125</v>
      </c>
      <c r="S235" s="228">
        <v>0</v>
      </c>
      <c r="T235" s="229">
        <f>S235*H235</f>
        <v>0</v>
      </c>
      <c r="U235" s="39"/>
      <c r="V235" s="39"/>
      <c r="W235" s="39"/>
      <c r="X235" s="39"/>
      <c r="Y235" s="39"/>
      <c r="Z235" s="39"/>
      <c r="AA235" s="39"/>
      <c r="AB235" s="39"/>
      <c r="AC235" s="39"/>
      <c r="AD235" s="39"/>
      <c r="AE235" s="39"/>
      <c r="AR235" s="230" t="s">
        <v>176</v>
      </c>
      <c r="AT235" s="230" t="s">
        <v>171</v>
      </c>
      <c r="AU235" s="230" t="s">
        <v>86</v>
      </c>
      <c r="AY235" s="18" t="s">
        <v>168</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176</v>
      </c>
      <c r="BM235" s="230" t="s">
        <v>337</v>
      </c>
    </row>
    <row r="236" s="2" customFormat="1">
      <c r="A236" s="39"/>
      <c r="B236" s="40"/>
      <c r="C236" s="41"/>
      <c r="D236" s="232" t="s">
        <v>306</v>
      </c>
      <c r="E236" s="41"/>
      <c r="F236" s="269" t="s">
        <v>307</v>
      </c>
      <c r="G236" s="41"/>
      <c r="H236" s="41"/>
      <c r="I236" s="234"/>
      <c r="J236" s="41"/>
      <c r="K236" s="41"/>
      <c r="L236" s="45"/>
      <c r="M236" s="235"/>
      <c r="N236" s="236"/>
      <c r="O236" s="92"/>
      <c r="P236" s="92"/>
      <c r="Q236" s="92"/>
      <c r="R236" s="92"/>
      <c r="S236" s="92"/>
      <c r="T236" s="93"/>
      <c r="U236" s="39"/>
      <c r="V236" s="39"/>
      <c r="W236" s="39"/>
      <c r="X236" s="39"/>
      <c r="Y236" s="39"/>
      <c r="Z236" s="39"/>
      <c r="AA236" s="39"/>
      <c r="AB236" s="39"/>
      <c r="AC236" s="39"/>
      <c r="AD236" s="39"/>
      <c r="AE236" s="39"/>
      <c r="AT236" s="18" t="s">
        <v>306</v>
      </c>
      <c r="AU236" s="18" t="s">
        <v>86</v>
      </c>
    </row>
    <row r="237" s="14" customFormat="1">
      <c r="A237" s="14"/>
      <c r="B237" s="247"/>
      <c r="C237" s="248"/>
      <c r="D237" s="232" t="s">
        <v>180</v>
      </c>
      <c r="E237" s="249" t="s">
        <v>1</v>
      </c>
      <c r="F237" s="250" t="s">
        <v>338</v>
      </c>
      <c r="G237" s="248"/>
      <c r="H237" s="251">
        <v>2.5</v>
      </c>
      <c r="I237" s="252"/>
      <c r="J237" s="248"/>
      <c r="K237" s="248"/>
      <c r="L237" s="253"/>
      <c r="M237" s="254"/>
      <c r="N237" s="255"/>
      <c r="O237" s="255"/>
      <c r="P237" s="255"/>
      <c r="Q237" s="255"/>
      <c r="R237" s="255"/>
      <c r="S237" s="255"/>
      <c r="T237" s="256"/>
      <c r="U237" s="14"/>
      <c r="V237" s="14"/>
      <c r="W237" s="14"/>
      <c r="X237" s="14"/>
      <c r="Y237" s="14"/>
      <c r="Z237" s="14"/>
      <c r="AA237" s="14"/>
      <c r="AB237" s="14"/>
      <c r="AC237" s="14"/>
      <c r="AD237" s="14"/>
      <c r="AE237" s="14"/>
      <c r="AT237" s="257" t="s">
        <v>180</v>
      </c>
      <c r="AU237" s="257" t="s">
        <v>86</v>
      </c>
      <c r="AV237" s="14" t="s">
        <v>86</v>
      </c>
      <c r="AW237" s="14" t="s">
        <v>32</v>
      </c>
      <c r="AX237" s="14" t="s">
        <v>76</v>
      </c>
      <c r="AY237" s="257" t="s">
        <v>168</v>
      </c>
    </row>
    <row r="238" s="15" customFormat="1">
      <c r="A238" s="15"/>
      <c r="B238" s="258"/>
      <c r="C238" s="259"/>
      <c r="D238" s="232" t="s">
        <v>180</v>
      </c>
      <c r="E238" s="260" t="s">
        <v>1</v>
      </c>
      <c r="F238" s="261" t="s">
        <v>184</v>
      </c>
      <c r="G238" s="259"/>
      <c r="H238" s="262">
        <v>2.5</v>
      </c>
      <c r="I238" s="263"/>
      <c r="J238" s="259"/>
      <c r="K238" s="259"/>
      <c r="L238" s="264"/>
      <c r="M238" s="265"/>
      <c r="N238" s="266"/>
      <c r="O238" s="266"/>
      <c r="P238" s="266"/>
      <c r="Q238" s="266"/>
      <c r="R238" s="266"/>
      <c r="S238" s="266"/>
      <c r="T238" s="267"/>
      <c r="U238" s="15"/>
      <c r="V238" s="15"/>
      <c r="W238" s="15"/>
      <c r="X238" s="15"/>
      <c r="Y238" s="15"/>
      <c r="Z238" s="15"/>
      <c r="AA238" s="15"/>
      <c r="AB238" s="15"/>
      <c r="AC238" s="15"/>
      <c r="AD238" s="15"/>
      <c r="AE238" s="15"/>
      <c r="AT238" s="268" t="s">
        <v>180</v>
      </c>
      <c r="AU238" s="268" t="s">
        <v>86</v>
      </c>
      <c r="AV238" s="15" t="s">
        <v>176</v>
      </c>
      <c r="AW238" s="15" t="s">
        <v>32</v>
      </c>
      <c r="AX238" s="15" t="s">
        <v>84</v>
      </c>
      <c r="AY238" s="268" t="s">
        <v>168</v>
      </c>
    </row>
    <row r="239" s="2" customFormat="1" ht="37.8" customHeight="1">
      <c r="A239" s="39"/>
      <c r="B239" s="40"/>
      <c r="C239" s="219" t="s">
        <v>339</v>
      </c>
      <c r="D239" s="219" t="s">
        <v>171</v>
      </c>
      <c r="E239" s="220" t="s">
        <v>340</v>
      </c>
      <c r="F239" s="221" t="s">
        <v>341</v>
      </c>
      <c r="G239" s="222" t="s">
        <v>342</v>
      </c>
      <c r="H239" s="223">
        <v>0.79800000000000004</v>
      </c>
      <c r="I239" s="224"/>
      <c r="J239" s="225">
        <f>ROUND(I239*H239,2)</f>
        <v>0</v>
      </c>
      <c r="K239" s="221" t="s">
        <v>175</v>
      </c>
      <c r="L239" s="45"/>
      <c r="M239" s="226" t="s">
        <v>1</v>
      </c>
      <c r="N239" s="227" t="s">
        <v>41</v>
      </c>
      <c r="O239" s="92"/>
      <c r="P239" s="228">
        <f>O239*H239</f>
        <v>0</v>
      </c>
      <c r="Q239" s="228">
        <v>0.017090000000000001</v>
      </c>
      <c r="R239" s="228">
        <f>Q239*H239</f>
        <v>0.013637820000000002</v>
      </c>
      <c r="S239" s="228">
        <v>0</v>
      </c>
      <c r="T239" s="229">
        <f>S239*H239</f>
        <v>0</v>
      </c>
      <c r="U239" s="39"/>
      <c r="V239" s="39"/>
      <c r="W239" s="39"/>
      <c r="X239" s="39"/>
      <c r="Y239" s="39"/>
      <c r="Z239" s="39"/>
      <c r="AA239" s="39"/>
      <c r="AB239" s="39"/>
      <c r="AC239" s="39"/>
      <c r="AD239" s="39"/>
      <c r="AE239" s="39"/>
      <c r="AR239" s="230" t="s">
        <v>176</v>
      </c>
      <c r="AT239" s="230" t="s">
        <v>171</v>
      </c>
      <c r="AU239" s="230" t="s">
        <v>86</v>
      </c>
      <c r="AY239" s="18" t="s">
        <v>168</v>
      </c>
      <c r="BE239" s="231">
        <f>IF(N239="základní",J239,0)</f>
        <v>0</v>
      </c>
      <c r="BF239" s="231">
        <f>IF(N239="snížená",J239,0)</f>
        <v>0</v>
      </c>
      <c r="BG239" s="231">
        <f>IF(N239="zákl. přenesená",J239,0)</f>
        <v>0</v>
      </c>
      <c r="BH239" s="231">
        <f>IF(N239="sníž. přenesená",J239,0)</f>
        <v>0</v>
      </c>
      <c r="BI239" s="231">
        <f>IF(N239="nulová",J239,0)</f>
        <v>0</v>
      </c>
      <c r="BJ239" s="18" t="s">
        <v>84</v>
      </c>
      <c r="BK239" s="231">
        <f>ROUND(I239*H239,2)</f>
        <v>0</v>
      </c>
      <c r="BL239" s="18" t="s">
        <v>176</v>
      </c>
      <c r="BM239" s="230" t="s">
        <v>343</v>
      </c>
    </row>
    <row r="240" s="2" customFormat="1">
      <c r="A240" s="39"/>
      <c r="B240" s="40"/>
      <c r="C240" s="41"/>
      <c r="D240" s="232" t="s">
        <v>178</v>
      </c>
      <c r="E240" s="41"/>
      <c r="F240" s="233" t="s">
        <v>344</v>
      </c>
      <c r="G240" s="41"/>
      <c r="H240" s="41"/>
      <c r="I240" s="234"/>
      <c r="J240" s="41"/>
      <c r="K240" s="41"/>
      <c r="L240" s="45"/>
      <c r="M240" s="235"/>
      <c r="N240" s="236"/>
      <c r="O240" s="92"/>
      <c r="P240" s="92"/>
      <c r="Q240" s="92"/>
      <c r="R240" s="92"/>
      <c r="S240" s="92"/>
      <c r="T240" s="93"/>
      <c r="U240" s="39"/>
      <c r="V240" s="39"/>
      <c r="W240" s="39"/>
      <c r="X240" s="39"/>
      <c r="Y240" s="39"/>
      <c r="Z240" s="39"/>
      <c r="AA240" s="39"/>
      <c r="AB240" s="39"/>
      <c r="AC240" s="39"/>
      <c r="AD240" s="39"/>
      <c r="AE240" s="39"/>
      <c r="AT240" s="18" t="s">
        <v>178</v>
      </c>
      <c r="AU240" s="18" t="s">
        <v>86</v>
      </c>
    </row>
    <row r="241" s="14" customFormat="1">
      <c r="A241" s="14"/>
      <c r="B241" s="247"/>
      <c r="C241" s="248"/>
      <c r="D241" s="232" t="s">
        <v>180</v>
      </c>
      <c r="E241" s="249" t="s">
        <v>1</v>
      </c>
      <c r="F241" s="250" t="s">
        <v>345</v>
      </c>
      <c r="G241" s="248"/>
      <c r="H241" s="251">
        <v>0.35099999999999998</v>
      </c>
      <c r="I241" s="252"/>
      <c r="J241" s="248"/>
      <c r="K241" s="248"/>
      <c r="L241" s="253"/>
      <c r="M241" s="254"/>
      <c r="N241" s="255"/>
      <c r="O241" s="255"/>
      <c r="P241" s="255"/>
      <c r="Q241" s="255"/>
      <c r="R241" s="255"/>
      <c r="S241" s="255"/>
      <c r="T241" s="256"/>
      <c r="U241" s="14"/>
      <c r="V241" s="14"/>
      <c r="W241" s="14"/>
      <c r="X241" s="14"/>
      <c r="Y241" s="14"/>
      <c r="Z241" s="14"/>
      <c r="AA241" s="14"/>
      <c r="AB241" s="14"/>
      <c r="AC241" s="14"/>
      <c r="AD241" s="14"/>
      <c r="AE241" s="14"/>
      <c r="AT241" s="257" t="s">
        <v>180</v>
      </c>
      <c r="AU241" s="257" t="s">
        <v>86</v>
      </c>
      <c r="AV241" s="14" t="s">
        <v>86</v>
      </c>
      <c r="AW241" s="14" t="s">
        <v>32</v>
      </c>
      <c r="AX241" s="14" t="s">
        <v>76</v>
      </c>
      <c r="AY241" s="257" t="s">
        <v>168</v>
      </c>
    </row>
    <row r="242" s="14" customFormat="1">
      <c r="A242" s="14"/>
      <c r="B242" s="247"/>
      <c r="C242" s="248"/>
      <c r="D242" s="232" t="s">
        <v>180</v>
      </c>
      <c r="E242" s="249" t="s">
        <v>1</v>
      </c>
      <c r="F242" s="250" t="s">
        <v>346</v>
      </c>
      <c r="G242" s="248"/>
      <c r="H242" s="251">
        <v>0.44700000000000001</v>
      </c>
      <c r="I242" s="252"/>
      <c r="J242" s="248"/>
      <c r="K242" s="248"/>
      <c r="L242" s="253"/>
      <c r="M242" s="254"/>
      <c r="N242" s="255"/>
      <c r="O242" s="255"/>
      <c r="P242" s="255"/>
      <c r="Q242" s="255"/>
      <c r="R242" s="255"/>
      <c r="S242" s="255"/>
      <c r="T242" s="256"/>
      <c r="U242" s="14"/>
      <c r="V242" s="14"/>
      <c r="W242" s="14"/>
      <c r="X242" s="14"/>
      <c r="Y242" s="14"/>
      <c r="Z242" s="14"/>
      <c r="AA242" s="14"/>
      <c r="AB242" s="14"/>
      <c r="AC242" s="14"/>
      <c r="AD242" s="14"/>
      <c r="AE242" s="14"/>
      <c r="AT242" s="257" t="s">
        <v>180</v>
      </c>
      <c r="AU242" s="257" t="s">
        <v>86</v>
      </c>
      <c r="AV242" s="14" t="s">
        <v>86</v>
      </c>
      <c r="AW242" s="14" t="s">
        <v>32</v>
      </c>
      <c r="AX242" s="14" t="s">
        <v>76</v>
      </c>
      <c r="AY242" s="257" t="s">
        <v>168</v>
      </c>
    </row>
    <row r="243" s="15" customFormat="1">
      <c r="A243" s="15"/>
      <c r="B243" s="258"/>
      <c r="C243" s="259"/>
      <c r="D243" s="232" t="s">
        <v>180</v>
      </c>
      <c r="E243" s="260" t="s">
        <v>1</v>
      </c>
      <c r="F243" s="261" t="s">
        <v>184</v>
      </c>
      <c r="G243" s="259"/>
      <c r="H243" s="262">
        <v>0.79800000000000004</v>
      </c>
      <c r="I243" s="263"/>
      <c r="J243" s="259"/>
      <c r="K243" s="259"/>
      <c r="L243" s="264"/>
      <c r="M243" s="265"/>
      <c r="N243" s="266"/>
      <c r="O243" s="266"/>
      <c r="P243" s="266"/>
      <c r="Q243" s="266"/>
      <c r="R243" s="266"/>
      <c r="S243" s="266"/>
      <c r="T243" s="267"/>
      <c r="U243" s="15"/>
      <c r="V243" s="15"/>
      <c r="W243" s="15"/>
      <c r="X243" s="15"/>
      <c r="Y243" s="15"/>
      <c r="Z243" s="15"/>
      <c r="AA243" s="15"/>
      <c r="AB243" s="15"/>
      <c r="AC243" s="15"/>
      <c r="AD243" s="15"/>
      <c r="AE243" s="15"/>
      <c r="AT243" s="268" t="s">
        <v>180</v>
      </c>
      <c r="AU243" s="268" t="s">
        <v>86</v>
      </c>
      <c r="AV243" s="15" t="s">
        <v>176</v>
      </c>
      <c r="AW243" s="15" t="s">
        <v>32</v>
      </c>
      <c r="AX243" s="15" t="s">
        <v>84</v>
      </c>
      <c r="AY243" s="268" t="s">
        <v>168</v>
      </c>
    </row>
    <row r="244" s="2" customFormat="1" ht="21.75" customHeight="1">
      <c r="A244" s="39"/>
      <c r="B244" s="40"/>
      <c r="C244" s="270" t="s">
        <v>347</v>
      </c>
      <c r="D244" s="270" t="s">
        <v>348</v>
      </c>
      <c r="E244" s="271" t="s">
        <v>349</v>
      </c>
      <c r="F244" s="272" t="s">
        <v>350</v>
      </c>
      <c r="G244" s="273" t="s">
        <v>342</v>
      </c>
      <c r="H244" s="274">
        <v>0.38600000000000001</v>
      </c>
      <c r="I244" s="275"/>
      <c r="J244" s="276">
        <f>ROUND(I244*H244,2)</f>
        <v>0</v>
      </c>
      <c r="K244" s="272" t="s">
        <v>175</v>
      </c>
      <c r="L244" s="277"/>
      <c r="M244" s="278" t="s">
        <v>1</v>
      </c>
      <c r="N244" s="279" t="s">
        <v>41</v>
      </c>
      <c r="O244" s="92"/>
      <c r="P244" s="228">
        <f>O244*H244</f>
        <v>0</v>
      </c>
      <c r="Q244" s="228">
        <v>1</v>
      </c>
      <c r="R244" s="228">
        <f>Q244*H244</f>
        <v>0.38600000000000001</v>
      </c>
      <c r="S244" s="228">
        <v>0</v>
      </c>
      <c r="T244" s="229">
        <f>S244*H244</f>
        <v>0</v>
      </c>
      <c r="U244" s="39"/>
      <c r="V244" s="39"/>
      <c r="W244" s="39"/>
      <c r="X244" s="39"/>
      <c r="Y244" s="39"/>
      <c r="Z244" s="39"/>
      <c r="AA244" s="39"/>
      <c r="AB244" s="39"/>
      <c r="AC244" s="39"/>
      <c r="AD244" s="39"/>
      <c r="AE244" s="39"/>
      <c r="AR244" s="230" t="s">
        <v>223</v>
      </c>
      <c r="AT244" s="230" t="s">
        <v>348</v>
      </c>
      <c r="AU244" s="230" t="s">
        <v>86</v>
      </c>
      <c r="AY244" s="18" t="s">
        <v>168</v>
      </c>
      <c r="BE244" s="231">
        <f>IF(N244="základní",J244,0)</f>
        <v>0</v>
      </c>
      <c r="BF244" s="231">
        <f>IF(N244="snížená",J244,0)</f>
        <v>0</v>
      </c>
      <c r="BG244" s="231">
        <f>IF(N244="zákl. přenesená",J244,0)</f>
        <v>0</v>
      </c>
      <c r="BH244" s="231">
        <f>IF(N244="sníž. přenesená",J244,0)</f>
        <v>0</v>
      </c>
      <c r="BI244" s="231">
        <f>IF(N244="nulová",J244,0)</f>
        <v>0</v>
      </c>
      <c r="BJ244" s="18" t="s">
        <v>84</v>
      </c>
      <c r="BK244" s="231">
        <f>ROUND(I244*H244,2)</f>
        <v>0</v>
      </c>
      <c r="BL244" s="18" t="s">
        <v>176</v>
      </c>
      <c r="BM244" s="230" t="s">
        <v>351</v>
      </c>
    </row>
    <row r="245" s="2" customFormat="1">
      <c r="A245" s="39"/>
      <c r="B245" s="40"/>
      <c r="C245" s="41"/>
      <c r="D245" s="232" t="s">
        <v>178</v>
      </c>
      <c r="E245" s="41"/>
      <c r="F245" s="233" t="s">
        <v>350</v>
      </c>
      <c r="G245" s="41"/>
      <c r="H245" s="41"/>
      <c r="I245" s="234"/>
      <c r="J245" s="41"/>
      <c r="K245" s="41"/>
      <c r="L245" s="45"/>
      <c r="M245" s="235"/>
      <c r="N245" s="236"/>
      <c r="O245" s="92"/>
      <c r="P245" s="92"/>
      <c r="Q245" s="92"/>
      <c r="R245" s="92"/>
      <c r="S245" s="92"/>
      <c r="T245" s="93"/>
      <c r="U245" s="39"/>
      <c r="V245" s="39"/>
      <c r="W245" s="39"/>
      <c r="X245" s="39"/>
      <c r="Y245" s="39"/>
      <c r="Z245" s="39"/>
      <c r="AA245" s="39"/>
      <c r="AB245" s="39"/>
      <c r="AC245" s="39"/>
      <c r="AD245" s="39"/>
      <c r="AE245" s="39"/>
      <c r="AT245" s="18" t="s">
        <v>178</v>
      </c>
      <c r="AU245" s="18" t="s">
        <v>86</v>
      </c>
    </row>
    <row r="246" s="14" customFormat="1">
      <c r="A246" s="14"/>
      <c r="B246" s="247"/>
      <c r="C246" s="248"/>
      <c r="D246" s="232" t="s">
        <v>180</v>
      </c>
      <c r="E246" s="248"/>
      <c r="F246" s="250" t="s">
        <v>352</v>
      </c>
      <c r="G246" s="248"/>
      <c r="H246" s="251">
        <v>0.38600000000000001</v>
      </c>
      <c r="I246" s="252"/>
      <c r="J246" s="248"/>
      <c r="K246" s="248"/>
      <c r="L246" s="253"/>
      <c r="M246" s="254"/>
      <c r="N246" s="255"/>
      <c r="O246" s="255"/>
      <c r="P246" s="255"/>
      <c r="Q246" s="255"/>
      <c r="R246" s="255"/>
      <c r="S246" s="255"/>
      <c r="T246" s="256"/>
      <c r="U246" s="14"/>
      <c r="V246" s="14"/>
      <c r="W246" s="14"/>
      <c r="X246" s="14"/>
      <c r="Y246" s="14"/>
      <c r="Z246" s="14"/>
      <c r="AA246" s="14"/>
      <c r="AB246" s="14"/>
      <c r="AC246" s="14"/>
      <c r="AD246" s="14"/>
      <c r="AE246" s="14"/>
      <c r="AT246" s="257" t="s">
        <v>180</v>
      </c>
      <c r="AU246" s="257" t="s">
        <v>86</v>
      </c>
      <c r="AV246" s="14" t="s">
        <v>86</v>
      </c>
      <c r="AW246" s="14" t="s">
        <v>4</v>
      </c>
      <c r="AX246" s="14" t="s">
        <v>84</v>
      </c>
      <c r="AY246" s="257" t="s">
        <v>168</v>
      </c>
    </row>
    <row r="247" s="2" customFormat="1" ht="21.75" customHeight="1">
      <c r="A247" s="39"/>
      <c r="B247" s="40"/>
      <c r="C247" s="270" t="s">
        <v>353</v>
      </c>
      <c r="D247" s="270" t="s">
        <v>348</v>
      </c>
      <c r="E247" s="271" t="s">
        <v>354</v>
      </c>
      <c r="F247" s="272" t="s">
        <v>355</v>
      </c>
      <c r="G247" s="273" t="s">
        <v>342</v>
      </c>
      <c r="H247" s="274">
        <v>0.49199999999999999</v>
      </c>
      <c r="I247" s="275"/>
      <c r="J247" s="276">
        <f>ROUND(I247*H247,2)</f>
        <v>0</v>
      </c>
      <c r="K247" s="272" t="s">
        <v>175</v>
      </c>
      <c r="L247" s="277"/>
      <c r="M247" s="278" t="s">
        <v>1</v>
      </c>
      <c r="N247" s="279" t="s">
        <v>41</v>
      </c>
      <c r="O247" s="92"/>
      <c r="P247" s="228">
        <f>O247*H247</f>
        <v>0</v>
      </c>
      <c r="Q247" s="228">
        <v>1</v>
      </c>
      <c r="R247" s="228">
        <f>Q247*H247</f>
        <v>0.49199999999999999</v>
      </c>
      <c r="S247" s="228">
        <v>0</v>
      </c>
      <c r="T247" s="229">
        <f>S247*H247</f>
        <v>0</v>
      </c>
      <c r="U247" s="39"/>
      <c r="V247" s="39"/>
      <c r="W247" s="39"/>
      <c r="X247" s="39"/>
      <c r="Y247" s="39"/>
      <c r="Z247" s="39"/>
      <c r="AA247" s="39"/>
      <c r="AB247" s="39"/>
      <c r="AC247" s="39"/>
      <c r="AD247" s="39"/>
      <c r="AE247" s="39"/>
      <c r="AR247" s="230" t="s">
        <v>223</v>
      </c>
      <c r="AT247" s="230" t="s">
        <v>348</v>
      </c>
      <c r="AU247" s="230" t="s">
        <v>86</v>
      </c>
      <c r="AY247" s="18" t="s">
        <v>168</v>
      </c>
      <c r="BE247" s="231">
        <f>IF(N247="základní",J247,0)</f>
        <v>0</v>
      </c>
      <c r="BF247" s="231">
        <f>IF(N247="snížená",J247,0)</f>
        <v>0</v>
      </c>
      <c r="BG247" s="231">
        <f>IF(N247="zákl. přenesená",J247,0)</f>
        <v>0</v>
      </c>
      <c r="BH247" s="231">
        <f>IF(N247="sníž. přenesená",J247,0)</f>
        <v>0</v>
      </c>
      <c r="BI247" s="231">
        <f>IF(N247="nulová",J247,0)</f>
        <v>0</v>
      </c>
      <c r="BJ247" s="18" t="s">
        <v>84</v>
      </c>
      <c r="BK247" s="231">
        <f>ROUND(I247*H247,2)</f>
        <v>0</v>
      </c>
      <c r="BL247" s="18" t="s">
        <v>176</v>
      </c>
      <c r="BM247" s="230" t="s">
        <v>356</v>
      </c>
    </row>
    <row r="248" s="2" customFormat="1">
      <c r="A248" s="39"/>
      <c r="B248" s="40"/>
      <c r="C248" s="41"/>
      <c r="D248" s="232" t="s">
        <v>178</v>
      </c>
      <c r="E248" s="41"/>
      <c r="F248" s="233" t="s">
        <v>355</v>
      </c>
      <c r="G248" s="41"/>
      <c r="H248" s="41"/>
      <c r="I248" s="234"/>
      <c r="J248" s="41"/>
      <c r="K248" s="41"/>
      <c r="L248" s="45"/>
      <c r="M248" s="235"/>
      <c r="N248" s="236"/>
      <c r="O248" s="92"/>
      <c r="P248" s="92"/>
      <c r="Q248" s="92"/>
      <c r="R248" s="92"/>
      <c r="S248" s="92"/>
      <c r="T248" s="93"/>
      <c r="U248" s="39"/>
      <c r="V248" s="39"/>
      <c r="W248" s="39"/>
      <c r="X248" s="39"/>
      <c r="Y248" s="39"/>
      <c r="Z248" s="39"/>
      <c r="AA248" s="39"/>
      <c r="AB248" s="39"/>
      <c r="AC248" s="39"/>
      <c r="AD248" s="39"/>
      <c r="AE248" s="39"/>
      <c r="AT248" s="18" t="s">
        <v>178</v>
      </c>
      <c r="AU248" s="18" t="s">
        <v>86</v>
      </c>
    </row>
    <row r="249" s="14" customFormat="1">
      <c r="A249" s="14"/>
      <c r="B249" s="247"/>
      <c r="C249" s="248"/>
      <c r="D249" s="232" t="s">
        <v>180</v>
      </c>
      <c r="E249" s="249" t="s">
        <v>1</v>
      </c>
      <c r="F249" s="250" t="s">
        <v>346</v>
      </c>
      <c r="G249" s="248"/>
      <c r="H249" s="251">
        <v>0.44700000000000001</v>
      </c>
      <c r="I249" s="252"/>
      <c r="J249" s="248"/>
      <c r="K249" s="248"/>
      <c r="L249" s="253"/>
      <c r="M249" s="254"/>
      <c r="N249" s="255"/>
      <c r="O249" s="255"/>
      <c r="P249" s="255"/>
      <c r="Q249" s="255"/>
      <c r="R249" s="255"/>
      <c r="S249" s="255"/>
      <c r="T249" s="256"/>
      <c r="U249" s="14"/>
      <c r="V249" s="14"/>
      <c r="W249" s="14"/>
      <c r="X249" s="14"/>
      <c r="Y249" s="14"/>
      <c r="Z249" s="14"/>
      <c r="AA249" s="14"/>
      <c r="AB249" s="14"/>
      <c r="AC249" s="14"/>
      <c r="AD249" s="14"/>
      <c r="AE249" s="14"/>
      <c r="AT249" s="257" t="s">
        <v>180</v>
      </c>
      <c r="AU249" s="257" t="s">
        <v>86</v>
      </c>
      <c r="AV249" s="14" t="s">
        <v>86</v>
      </c>
      <c r="AW249" s="14" t="s">
        <v>32</v>
      </c>
      <c r="AX249" s="14" t="s">
        <v>84</v>
      </c>
      <c r="AY249" s="257" t="s">
        <v>168</v>
      </c>
    </row>
    <row r="250" s="14" customFormat="1">
      <c r="A250" s="14"/>
      <c r="B250" s="247"/>
      <c r="C250" s="248"/>
      <c r="D250" s="232" t="s">
        <v>180</v>
      </c>
      <c r="E250" s="248"/>
      <c r="F250" s="250" t="s">
        <v>357</v>
      </c>
      <c r="G250" s="248"/>
      <c r="H250" s="251">
        <v>0.49199999999999999</v>
      </c>
      <c r="I250" s="252"/>
      <c r="J250" s="248"/>
      <c r="K250" s="248"/>
      <c r="L250" s="253"/>
      <c r="M250" s="254"/>
      <c r="N250" s="255"/>
      <c r="O250" s="255"/>
      <c r="P250" s="255"/>
      <c r="Q250" s="255"/>
      <c r="R250" s="255"/>
      <c r="S250" s="255"/>
      <c r="T250" s="256"/>
      <c r="U250" s="14"/>
      <c r="V250" s="14"/>
      <c r="W250" s="14"/>
      <c r="X250" s="14"/>
      <c r="Y250" s="14"/>
      <c r="Z250" s="14"/>
      <c r="AA250" s="14"/>
      <c r="AB250" s="14"/>
      <c r="AC250" s="14"/>
      <c r="AD250" s="14"/>
      <c r="AE250" s="14"/>
      <c r="AT250" s="257" t="s">
        <v>180</v>
      </c>
      <c r="AU250" s="257" t="s">
        <v>86</v>
      </c>
      <c r="AV250" s="14" t="s">
        <v>86</v>
      </c>
      <c r="AW250" s="14" t="s">
        <v>4</v>
      </c>
      <c r="AX250" s="14" t="s">
        <v>84</v>
      </c>
      <c r="AY250" s="257" t="s">
        <v>168</v>
      </c>
    </row>
    <row r="251" s="2" customFormat="1" ht="24.15" customHeight="1">
      <c r="A251" s="39"/>
      <c r="B251" s="40"/>
      <c r="C251" s="219" t="s">
        <v>358</v>
      </c>
      <c r="D251" s="219" t="s">
        <v>171</v>
      </c>
      <c r="E251" s="220" t="s">
        <v>359</v>
      </c>
      <c r="F251" s="221" t="s">
        <v>360</v>
      </c>
      <c r="G251" s="222" t="s">
        <v>174</v>
      </c>
      <c r="H251" s="223">
        <v>88.370000000000005</v>
      </c>
      <c r="I251" s="224"/>
      <c r="J251" s="225">
        <f>ROUND(I251*H251,2)</f>
        <v>0</v>
      </c>
      <c r="K251" s="221" t="s">
        <v>226</v>
      </c>
      <c r="L251" s="45"/>
      <c r="M251" s="226" t="s">
        <v>1</v>
      </c>
      <c r="N251" s="227" t="s">
        <v>41</v>
      </c>
      <c r="O251" s="92"/>
      <c r="P251" s="228">
        <f>O251*H251</f>
        <v>0</v>
      </c>
      <c r="Q251" s="228">
        <v>0.079210000000000003</v>
      </c>
      <c r="R251" s="228">
        <f>Q251*H251</f>
        <v>6.9997877000000006</v>
      </c>
      <c r="S251" s="228">
        <v>0</v>
      </c>
      <c r="T251" s="229">
        <f>S251*H251</f>
        <v>0</v>
      </c>
      <c r="U251" s="39"/>
      <c r="V251" s="39"/>
      <c r="W251" s="39"/>
      <c r="X251" s="39"/>
      <c r="Y251" s="39"/>
      <c r="Z251" s="39"/>
      <c r="AA251" s="39"/>
      <c r="AB251" s="39"/>
      <c r="AC251" s="39"/>
      <c r="AD251" s="39"/>
      <c r="AE251" s="39"/>
      <c r="AR251" s="230" t="s">
        <v>176</v>
      </c>
      <c r="AT251" s="230" t="s">
        <v>171</v>
      </c>
      <c r="AU251" s="230" t="s">
        <v>86</v>
      </c>
      <c r="AY251" s="18" t="s">
        <v>168</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176</v>
      </c>
      <c r="BM251" s="230" t="s">
        <v>361</v>
      </c>
    </row>
    <row r="252" s="2" customFormat="1">
      <c r="A252" s="39"/>
      <c r="B252" s="40"/>
      <c r="C252" s="41"/>
      <c r="D252" s="232" t="s">
        <v>178</v>
      </c>
      <c r="E252" s="41"/>
      <c r="F252" s="233" t="s">
        <v>362</v>
      </c>
      <c r="G252" s="41"/>
      <c r="H252" s="41"/>
      <c r="I252" s="234"/>
      <c r="J252" s="41"/>
      <c r="K252" s="41"/>
      <c r="L252" s="45"/>
      <c r="M252" s="235"/>
      <c r="N252" s="236"/>
      <c r="O252" s="92"/>
      <c r="P252" s="92"/>
      <c r="Q252" s="92"/>
      <c r="R252" s="92"/>
      <c r="S252" s="92"/>
      <c r="T252" s="93"/>
      <c r="U252" s="39"/>
      <c r="V252" s="39"/>
      <c r="W252" s="39"/>
      <c r="X252" s="39"/>
      <c r="Y252" s="39"/>
      <c r="Z252" s="39"/>
      <c r="AA252" s="39"/>
      <c r="AB252" s="39"/>
      <c r="AC252" s="39"/>
      <c r="AD252" s="39"/>
      <c r="AE252" s="39"/>
      <c r="AT252" s="18" t="s">
        <v>178</v>
      </c>
      <c r="AU252" s="18" t="s">
        <v>86</v>
      </c>
    </row>
    <row r="253" s="13" customFormat="1">
      <c r="A253" s="13"/>
      <c r="B253" s="237"/>
      <c r="C253" s="238"/>
      <c r="D253" s="232" t="s">
        <v>180</v>
      </c>
      <c r="E253" s="239" t="s">
        <v>1</v>
      </c>
      <c r="F253" s="240" t="s">
        <v>363</v>
      </c>
      <c r="G253" s="238"/>
      <c r="H253" s="239" t="s">
        <v>1</v>
      </c>
      <c r="I253" s="241"/>
      <c r="J253" s="238"/>
      <c r="K253" s="238"/>
      <c r="L253" s="242"/>
      <c r="M253" s="243"/>
      <c r="N253" s="244"/>
      <c r="O253" s="244"/>
      <c r="P253" s="244"/>
      <c r="Q253" s="244"/>
      <c r="R253" s="244"/>
      <c r="S253" s="244"/>
      <c r="T253" s="245"/>
      <c r="U253" s="13"/>
      <c r="V253" s="13"/>
      <c r="W253" s="13"/>
      <c r="X253" s="13"/>
      <c r="Y253" s="13"/>
      <c r="Z253" s="13"/>
      <c r="AA253" s="13"/>
      <c r="AB253" s="13"/>
      <c r="AC253" s="13"/>
      <c r="AD253" s="13"/>
      <c r="AE253" s="13"/>
      <c r="AT253" s="246" t="s">
        <v>180</v>
      </c>
      <c r="AU253" s="246" t="s">
        <v>86</v>
      </c>
      <c r="AV253" s="13" t="s">
        <v>84</v>
      </c>
      <c r="AW253" s="13" t="s">
        <v>32</v>
      </c>
      <c r="AX253" s="13" t="s">
        <v>76</v>
      </c>
      <c r="AY253" s="246" t="s">
        <v>168</v>
      </c>
    </row>
    <row r="254" s="14" customFormat="1">
      <c r="A254" s="14"/>
      <c r="B254" s="247"/>
      <c r="C254" s="248"/>
      <c r="D254" s="232" t="s">
        <v>180</v>
      </c>
      <c r="E254" s="249" t="s">
        <v>1</v>
      </c>
      <c r="F254" s="250" t="s">
        <v>364</v>
      </c>
      <c r="G254" s="248"/>
      <c r="H254" s="251">
        <v>70.170000000000002</v>
      </c>
      <c r="I254" s="252"/>
      <c r="J254" s="248"/>
      <c r="K254" s="248"/>
      <c r="L254" s="253"/>
      <c r="M254" s="254"/>
      <c r="N254" s="255"/>
      <c r="O254" s="255"/>
      <c r="P254" s="255"/>
      <c r="Q254" s="255"/>
      <c r="R254" s="255"/>
      <c r="S254" s="255"/>
      <c r="T254" s="256"/>
      <c r="U254" s="14"/>
      <c r="V254" s="14"/>
      <c r="W254" s="14"/>
      <c r="X254" s="14"/>
      <c r="Y254" s="14"/>
      <c r="Z254" s="14"/>
      <c r="AA254" s="14"/>
      <c r="AB254" s="14"/>
      <c r="AC254" s="14"/>
      <c r="AD254" s="14"/>
      <c r="AE254" s="14"/>
      <c r="AT254" s="257" t="s">
        <v>180</v>
      </c>
      <c r="AU254" s="257" t="s">
        <v>86</v>
      </c>
      <c r="AV254" s="14" t="s">
        <v>86</v>
      </c>
      <c r="AW254" s="14" t="s">
        <v>32</v>
      </c>
      <c r="AX254" s="14" t="s">
        <v>76</v>
      </c>
      <c r="AY254" s="257" t="s">
        <v>168</v>
      </c>
    </row>
    <row r="255" s="13" customFormat="1">
      <c r="A255" s="13"/>
      <c r="B255" s="237"/>
      <c r="C255" s="238"/>
      <c r="D255" s="232" t="s">
        <v>180</v>
      </c>
      <c r="E255" s="239" t="s">
        <v>1</v>
      </c>
      <c r="F255" s="240" t="s">
        <v>365</v>
      </c>
      <c r="G255" s="238"/>
      <c r="H255" s="239" t="s">
        <v>1</v>
      </c>
      <c r="I255" s="241"/>
      <c r="J255" s="238"/>
      <c r="K255" s="238"/>
      <c r="L255" s="242"/>
      <c r="M255" s="243"/>
      <c r="N255" s="244"/>
      <c r="O255" s="244"/>
      <c r="P255" s="244"/>
      <c r="Q255" s="244"/>
      <c r="R255" s="244"/>
      <c r="S255" s="244"/>
      <c r="T255" s="245"/>
      <c r="U255" s="13"/>
      <c r="V255" s="13"/>
      <c r="W255" s="13"/>
      <c r="X255" s="13"/>
      <c r="Y255" s="13"/>
      <c r="Z255" s="13"/>
      <c r="AA255" s="13"/>
      <c r="AB255" s="13"/>
      <c r="AC255" s="13"/>
      <c r="AD255" s="13"/>
      <c r="AE255" s="13"/>
      <c r="AT255" s="246" t="s">
        <v>180</v>
      </c>
      <c r="AU255" s="246" t="s">
        <v>86</v>
      </c>
      <c r="AV255" s="13" t="s">
        <v>84</v>
      </c>
      <c r="AW255" s="13" t="s">
        <v>32</v>
      </c>
      <c r="AX255" s="13" t="s">
        <v>76</v>
      </c>
      <c r="AY255" s="246" t="s">
        <v>168</v>
      </c>
    </row>
    <row r="256" s="14" customFormat="1">
      <c r="A256" s="14"/>
      <c r="B256" s="247"/>
      <c r="C256" s="248"/>
      <c r="D256" s="232" t="s">
        <v>180</v>
      </c>
      <c r="E256" s="249" t="s">
        <v>1</v>
      </c>
      <c r="F256" s="250" t="s">
        <v>366</v>
      </c>
      <c r="G256" s="248"/>
      <c r="H256" s="251">
        <v>18.199999999999999</v>
      </c>
      <c r="I256" s="252"/>
      <c r="J256" s="248"/>
      <c r="K256" s="248"/>
      <c r="L256" s="253"/>
      <c r="M256" s="254"/>
      <c r="N256" s="255"/>
      <c r="O256" s="255"/>
      <c r="P256" s="255"/>
      <c r="Q256" s="255"/>
      <c r="R256" s="255"/>
      <c r="S256" s="255"/>
      <c r="T256" s="256"/>
      <c r="U256" s="14"/>
      <c r="V256" s="14"/>
      <c r="W256" s="14"/>
      <c r="X256" s="14"/>
      <c r="Y256" s="14"/>
      <c r="Z256" s="14"/>
      <c r="AA256" s="14"/>
      <c r="AB256" s="14"/>
      <c r="AC256" s="14"/>
      <c r="AD256" s="14"/>
      <c r="AE256" s="14"/>
      <c r="AT256" s="257" t="s">
        <v>180</v>
      </c>
      <c r="AU256" s="257" t="s">
        <v>86</v>
      </c>
      <c r="AV256" s="14" t="s">
        <v>86</v>
      </c>
      <c r="AW256" s="14" t="s">
        <v>32</v>
      </c>
      <c r="AX256" s="14" t="s">
        <v>76</v>
      </c>
      <c r="AY256" s="257" t="s">
        <v>168</v>
      </c>
    </row>
    <row r="257" s="15" customFormat="1">
      <c r="A257" s="15"/>
      <c r="B257" s="258"/>
      <c r="C257" s="259"/>
      <c r="D257" s="232" t="s">
        <v>180</v>
      </c>
      <c r="E257" s="260" t="s">
        <v>1</v>
      </c>
      <c r="F257" s="261" t="s">
        <v>184</v>
      </c>
      <c r="G257" s="259"/>
      <c r="H257" s="262">
        <v>88.370000000000005</v>
      </c>
      <c r="I257" s="263"/>
      <c r="J257" s="259"/>
      <c r="K257" s="259"/>
      <c r="L257" s="264"/>
      <c r="M257" s="265"/>
      <c r="N257" s="266"/>
      <c r="O257" s="266"/>
      <c r="P257" s="266"/>
      <c r="Q257" s="266"/>
      <c r="R257" s="266"/>
      <c r="S257" s="266"/>
      <c r="T257" s="267"/>
      <c r="U257" s="15"/>
      <c r="V257" s="15"/>
      <c r="W257" s="15"/>
      <c r="X257" s="15"/>
      <c r="Y257" s="15"/>
      <c r="Z257" s="15"/>
      <c r="AA257" s="15"/>
      <c r="AB257" s="15"/>
      <c r="AC257" s="15"/>
      <c r="AD257" s="15"/>
      <c r="AE257" s="15"/>
      <c r="AT257" s="268" t="s">
        <v>180</v>
      </c>
      <c r="AU257" s="268" t="s">
        <v>86</v>
      </c>
      <c r="AV257" s="15" t="s">
        <v>176</v>
      </c>
      <c r="AW257" s="15" t="s">
        <v>32</v>
      </c>
      <c r="AX257" s="15" t="s">
        <v>84</v>
      </c>
      <c r="AY257" s="268" t="s">
        <v>168</v>
      </c>
    </row>
    <row r="258" s="2" customFormat="1" ht="24.15" customHeight="1">
      <c r="A258" s="39"/>
      <c r="B258" s="40"/>
      <c r="C258" s="219" t="s">
        <v>367</v>
      </c>
      <c r="D258" s="219" t="s">
        <v>171</v>
      </c>
      <c r="E258" s="220" t="s">
        <v>368</v>
      </c>
      <c r="F258" s="221" t="s">
        <v>369</v>
      </c>
      <c r="G258" s="222" t="s">
        <v>342</v>
      </c>
      <c r="H258" s="223">
        <v>0.028000000000000001</v>
      </c>
      <c r="I258" s="224"/>
      <c r="J258" s="225">
        <f>ROUND(I258*H258,2)</f>
        <v>0</v>
      </c>
      <c r="K258" s="221" t="s">
        <v>175</v>
      </c>
      <c r="L258" s="45"/>
      <c r="M258" s="226" t="s">
        <v>1</v>
      </c>
      <c r="N258" s="227" t="s">
        <v>41</v>
      </c>
      <c r="O258" s="92"/>
      <c r="P258" s="228">
        <f>O258*H258</f>
        <v>0</v>
      </c>
      <c r="Q258" s="228">
        <v>1.0384</v>
      </c>
      <c r="R258" s="228">
        <f>Q258*H258</f>
        <v>0.029075199999999999</v>
      </c>
      <c r="S258" s="228">
        <v>0</v>
      </c>
      <c r="T258" s="229">
        <f>S258*H258</f>
        <v>0</v>
      </c>
      <c r="U258" s="39"/>
      <c r="V258" s="39"/>
      <c r="W258" s="39"/>
      <c r="X258" s="39"/>
      <c r="Y258" s="39"/>
      <c r="Z258" s="39"/>
      <c r="AA258" s="39"/>
      <c r="AB258" s="39"/>
      <c r="AC258" s="39"/>
      <c r="AD258" s="39"/>
      <c r="AE258" s="39"/>
      <c r="AR258" s="230" t="s">
        <v>176</v>
      </c>
      <c r="AT258" s="230" t="s">
        <v>171</v>
      </c>
      <c r="AU258" s="230" t="s">
        <v>86</v>
      </c>
      <c r="AY258" s="18" t="s">
        <v>168</v>
      </c>
      <c r="BE258" s="231">
        <f>IF(N258="základní",J258,0)</f>
        <v>0</v>
      </c>
      <c r="BF258" s="231">
        <f>IF(N258="snížená",J258,0)</f>
        <v>0</v>
      </c>
      <c r="BG258" s="231">
        <f>IF(N258="zákl. přenesená",J258,0)</f>
        <v>0</v>
      </c>
      <c r="BH258" s="231">
        <f>IF(N258="sníž. přenesená",J258,0)</f>
        <v>0</v>
      </c>
      <c r="BI258" s="231">
        <f>IF(N258="nulová",J258,0)</f>
        <v>0</v>
      </c>
      <c r="BJ258" s="18" t="s">
        <v>84</v>
      </c>
      <c r="BK258" s="231">
        <f>ROUND(I258*H258,2)</f>
        <v>0</v>
      </c>
      <c r="BL258" s="18" t="s">
        <v>176</v>
      </c>
      <c r="BM258" s="230" t="s">
        <v>370</v>
      </c>
    </row>
    <row r="259" s="2" customFormat="1">
      <c r="A259" s="39"/>
      <c r="B259" s="40"/>
      <c r="C259" s="41"/>
      <c r="D259" s="232" t="s">
        <v>178</v>
      </c>
      <c r="E259" s="41"/>
      <c r="F259" s="233" t="s">
        <v>371</v>
      </c>
      <c r="G259" s="41"/>
      <c r="H259" s="41"/>
      <c r="I259" s="234"/>
      <c r="J259" s="41"/>
      <c r="K259" s="41"/>
      <c r="L259" s="45"/>
      <c r="M259" s="235"/>
      <c r="N259" s="236"/>
      <c r="O259" s="92"/>
      <c r="P259" s="92"/>
      <c r="Q259" s="92"/>
      <c r="R259" s="92"/>
      <c r="S259" s="92"/>
      <c r="T259" s="93"/>
      <c r="U259" s="39"/>
      <c r="V259" s="39"/>
      <c r="W259" s="39"/>
      <c r="X259" s="39"/>
      <c r="Y259" s="39"/>
      <c r="Z259" s="39"/>
      <c r="AA259" s="39"/>
      <c r="AB259" s="39"/>
      <c r="AC259" s="39"/>
      <c r="AD259" s="39"/>
      <c r="AE259" s="39"/>
      <c r="AT259" s="18" t="s">
        <v>178</v>
      </c>
      <c r="AU259" s="18" t="s">
        <v>86</v>
      </c>
    </row>
    <row r="260" s="14" customFormat="1">
      <c r="A260" s="14"/>
      <c r="B260" s="247"/>
      <c r="C260" s="248"/>
      <c r="D260" s="232" t="s">
        <v>180</v>
      </c>
      <c r="E260" s="249" t="s">
        <v>1</v>
      </c>
      <c r="F260" s="250" t="s">
        <v>372</v>
      </c>
      <c r="G260" s="248"/>
      <c r="H260" s="251">
        <v>0.028000000000000001</v>
      </c>
      <c r="I260" s="252"/>
      <c r="J260" s="248"/>
      <c r="K260" s="248"/>
      <c r="L260" s="253"/>
      <c r="M260" s="254"/>
      <c r="N260" s="255"/>
      <c r="O260" s="255"/>
      <c r="P260" s="255"/>
      <c r="Q260" s="255"/>
      <c r="R260" s="255"/>
      <c r="S260" s="255"/>
      <c r="T260" s="256"/>
      <c r="U260" s="14"/>
      <c r="V260" s="14"/>
      <c r="W260" s="14"/>
      <c r="X260" s="14"/>
      <c r="Y260" s="14"/>
      <c r="Z260" s="14"/>
      <c r="AA260" s="14"/>
      <c r="AB260" s="14"/>
      <c r="AC260" s="14"/>
      <c r="AD260" s="14"/>
      <c r="AE260" s="14"/>
      <c r="AT260" s="257" t="s">
        <v>180</v>
      </c>
      <c r="AU260" s="257" t="s">
        <v>86</v>
      </c>
      <c r="AV260" s="14" t="s">
        <v>86</v>
      </c>
      <c r="AW260" s="14" t="s">
        <v>32</v>
      </c>
      <c r="AX260" s="14" t="s">
        <v>84</v>
      </c>
      <c r="AY260" s="257" t="s">
        <v>168</v>
      </c>
    </row>
    <row r="261" s="2" customFormat="1" ht="16.5" customHeight="1">
      <c r="A261" s="39"/>
      <c r="B261" s="40"/>
      <c r="C261" s="219" t="s">
        <v>373</v>
      </c>
      <c r="D261" s="219" t="s">
        <v>171</v>
      </c>
      <c r="E261" s="220" t="s">
        <v>374</v>
      </c>
      <c r="F261" s="221" t="s">
        <v>375</v>
      </c>
      <c r="G261" s="222" t="s">
        <v>240</v>
      </c>
      <c r="H261" s="223">
        <v>0.189</v>
      </c>
      <c r="I261" s="224"/>
      <c r="J261" s="225">
        <f>ROUND(I261*H261,2)</f>
        <v>0</v>
      </c>
      <c r="K261" s="221" t="s">
        <v>175</v>
      </c>
      <c r="L261" s="45"/>
      <c r="M261" s="226" t="s">
        <v>1</v>
      </c>
      <c r="N261" s="227" t="s">
        <v>41</v>
      </c>
      <c r="O261" s="92"/>
      <c r="P261" s="228">
        <f>O261*H261</f>
        <v>0</v>
      </c>
      <c r="Q261" s="228">
        <v>2.6446800000000001</v>
      </c>
      <c r="R261" s="228">
        <f>Q261*H261</f>
        <v>0.49984452000000001</v>
      </c>
      <c r="S261" s="228">
        <v>0</v>
      </c>
      <c r="T261" s="229">
        <f>S261*H261</f>
        <v>0</v>
      </c>
      <c r="U261" s="39"/>
      <c r="V261" s="39"/>
      <c r="W261" s="39"/>
      <c r="X261" s="39"/>
      <c r="Y261" s="39"/>
      <c r="Z261" s="39"/>
      <c r="AA261" s="39"/>
      <c r="AB261" s="39"/>
      <c r="AC261" s="39"/>
      <c r="AD261" s="39"/>
      <c r="AE261" s="39"/>
      <c r="AR261" s="230" t="s">
        <v>176</v>
      </c>
      <c r="AT261" s="230" t="s">
        <v>171</v>
      </c>
      <c r="AU261" s="230" t="s">
        <v>86</v>
      </c>
      <c r="AY261" s="18" t="s">
        <v>168</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176</v>
      </c>
      <c r="BM261" s="230" t="s">
        <v>376</v>
      </c>
    </row>
    <row r="262" s="2" customFormat="1">
      <c r="A262" s="39"/>
      <c r="B262" s="40"/>
      <c r="C262" s="41"/>
      <c r="D262" s="232" t="s">
        <v>178</v>
      </c>
      <c r="E262" s="41"/>
      <c r="F262" s="233" t="s">
        <v>375</v>
      </c>
      <c r="G262" s="41"/>
      <c r="H262" s="41"/>
      <c r="I262" s="234"/>
      <c r="J262" s="41"/>
      <c r="K262" s="41"/>
      <c r="L262" s="45"/>
      <c r="M262" s="235"/>
      <c r="N262" s="236"/>
      <c r="O262" s="92"/>
      <c r="P262" s="92"/>
      <c r="Q262" s="92"/>
      <c r="R262" s="92"/>
      <c r="S262" s="92"/>
      <c r="T262" s="93"/>
      <c r="U262" s="39"/>
      <c r="V262" s="39"/>
      <c r="W262" s="39"/>
      <c r="X262" s="39"/>
      <c r="Y262" s="39"/>
      <c r="Z262" s="39"/>
      <c r="AA262" s="39"/>
      <c r="AB262" s="39"/>
      <c r="AC262" s="39"/>
      <c r="AD262" s="39"/>
      <c r="AE262" s="39"/>
      <c r="AT262" s="18" t="s">
        <v>178</v>
      </c>
      <c r="AU262" s="18" t="s">
        <v>86</v>
      </c>
    </row>
    <row r="263" s="14" customFormat="1">
      <c r="A263" s="14"/>
      <c r="B263" s="247"/>
      <c r="C263" s="248"/>
      <c r="D263" s="232" t="s">
        <v>180</v>
      </c>
      <c r="E263" s="249" t="s">
        <v>1</v>
      </c>
      <c r="F263" s="250" t="s">
        <v>377</v>
      </c>
      <c r="G263" s="248"/>
      <c r="H263" s="251">
        <v>0.189</v>
      </c>
      <c r="I263" s="252"/>
      <c r="J263" s="248"/>
      <c r="K263" s="248"/>
      <c r="L263" s="253"/>
      <c r="M263" s="254"/>
      <c r="N263" s="255"/>
      <c r="O263" s="255"/>
      <c r="P263" s="255"/>
      <c r="Q263" s="255"/>
      <c r="R263" s="255"/>
      <c r="S263" s="255"/>
      <c r="T263" s="256"/>
      <c r="U263" s="14"/>
      <c r="V263" s="14"/>
      <c r="W263" s="14"/>
      <c r="X263" s="14"/>
      <c r="Y263" s="14"/>
      <c r="Z263" s="14"/>
      <c r="AA263" s="14"/>
      <c r="AB263" s="14"/>
      <c r="AC263" s="14"/>
      <c r="AD263" s="14"/>
      <c r="AE263" s="14"/>
      <c r="AT263" s="257" t="s">
        <v>180</v>
      </c>
      <c r="AU263" s="257" t="s">
        <v>86</v>
      </c>
      <c r="AV263" s="14" t="s">
        <v>86</v>
      </c>
      <c r="AW263" s="14" t="s">
        <v>32</v>
      </c>
      <c r="AX263" s="14" t="s">
        <v>84</v>
      </c>
      <c r="AY263" s="257" t="s">
        <v>168</v>
      </c>
    </row>
    <row r="264" s="12" customFormat="1" ht="22.8" customHeight="1">
      <c r="A264" s="12"/>
      <c r="B264" s="203"/>
      <c r="C264" s="204"/>
      <c r="D264" s="205" t="s">
        <v>75</v>
      </c>
      <c r="E264" s="217" t="s">
        <v>176</v>
      </c>
      <c r="F264" s="217" t="s">
        <v>378</v>
      </c>
      <c r="G264" s="204"/>
      <c r="H264" s="204"/>
      <c r="I264" s="207"/>
      <c r="J264" s="218">
        <f>BK264</f>
        <v>0</v>
      </c>
      <c r="K264" s="204"/>
      <c r="L264" s="209"/>
      <c r="M264" s="210"/>
      <c r="N264" s="211"/>
      <c r="O264" s="211"/>
      <c r="P264" s="212">
        <f>SUM(P265:P285)</f>
        <v>0</v>
      </c>
      <c r="Q264" s="211"/>
      <c r="R264" s="212">
        <f>SUM(R265:R285)</f>
        <v>16.943503499999998</v>
      </c>
      <c r="S264" s="211"/>
      <c r="T264" s="213">
        <f>SUM(T265:T285)</f>
        <v>0</v>
      </c>
      <c r="U264" s="12"/>
      <c r="V264" s="12"/>
      <c r="W264" s="12"/>
      <c r="X264" s="12"/>
      <c r="Y264" s="12"/>
      <c r="Z264" s="12"/>
      <c r="AA264" s="12"/>
      <c r="AB264" s="12"/>
      <c r="AC264" s="12"/>
      <c r="AD264" s="12"/>
      <c r="AE264" s="12"/>
      <c r="AR264" s="214" t="s">
        <v>84</v>
      </c>
      <c r="AT264" s="215" t="s">
        <v>75</v>
      </c>
      <c r="AU264" s="215" t="s">
        <v>84</v>
      </c>
      <c r="AY264" s="214" t="s">
        <v>168</v>
      </c>
      <c r="BK264" s="216">
        <f>SUM(BK265:BK285)</f>
        <v>0</v>
      </c>
    </row>
    <row r="265" s="2" customFormat="1" ht="16.5" customHeight="1">
      <c r="A265" s="39"/>
      <c r="B265" s="40"/>
      <c r="C265" s="219" t="s">
        <v>379</v>
      </c>
      <c r="D265" s="219" t="s">
        <v>171</v>
      </c>
      <c r="E265" s="220" t="s">
        <v>380</v>
      </c>
      <c r="F265" s="221" t="s">
        <v>381</v>
      </c>
      <c r="G265" s="222" t="s">
        <v>213</v>
      </c>
      <c r="H265" s="223">
        <v>137.09999999999999</v>
      </c>
      <c r="I265" s="224"/>
      <c r="J265" s="225">
        <f>ROUND(I265*H265,2)</f>
        <v>0</v>
      </c>
      <c r="K265" s="221" t="s">
        <v>1</v>
      </c>
      <c r="L265" s="45"/>
      <c r="M265" s="226" t="s">
        <v>1</v>
      </c>
      <c r="N265" s="227" t="s">
        <v>41</v>
      </c>
      <c r="O265" s="92"/>
      <c r="P265" s="228">
        <f>O265*H265</f>
        <v>0</v>
      </c>
      <c r="Q265" s="228">
        <v>0.067409999999999998</v>
      </c>
      <c r="R265" s="228">
        <f>Q265*H265</f>
        <v>9.241911</v>
      </c>
      <c r="S265" s="228">
        <v>0</v>
      </c>
      <c r="T265" s="229">
        <f>S265*H265</f>
        <v>0</v>
      </c>
      <c r="U265" s="39"/>
      <c r="V265" s="39"/>
      <c r="W265" s="39"/>
      <c r="X265" s="39"/>
      <c r="Y265" s="39"/>
      <c r="Z265" s="39"/>
      <c r="AA265" s="39"/>
      <c r="AB265" s="39"/>
      <c r="AC265" s="39"/>
      <c r="AD265" s="39"/>
      <c r="AE265" s="39"/>
      <c r="AR265" s="230" t="s">
        <v>176</v>
      </c>
      <c r="AT265" s="230" t="s">
        <v>171</v>
      </c>
      <c r="AU265" s="230" t="s">
        <v>86</v>
      </c>
      <c r="AY265" s="18" t="s">
        <v>168</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176</v>
      </c>
      <c r="BM265" s="230" t="s">
        <v>382</v>
      </c>
    </row>
    <row r="266" s="2" customFormat="1">
      <c r="A266" s="39"/>
      <c r="B266" s="40"/>
      <c r="C266" s="41"/>
      <c r="D266" s="232" t="s">
        <v>306</v>
      </c>
      <c r="E266" s="41"/>
      <c r="F266" s="269" t="s">
        <v>307</v>
      </c>
      <c r="G266" s="41"/>
      <c r="H266" s="41"/>
      <c r="I266" s="234"/>
      <c r="J266" s="41"/>
      <c r="K266" s="41"/>
      <c r="L266" s="45"/>
      <c r="M266" s="235"/>
      <c r="N266" s="236"/>
      <c r="O266" s="92"/>
      <c r="P266" s="92"/>
      <c r="Q266" s="92"/>
      <c r="R266" s="92"/>
      <c r="S266" s="92"/>
      <c r="T266" s="93"/>
      <c r="U266" s="39"/>
      <c r="V266" s="39"/>
      <c r="W266" s="39"/>
      <c r="X266" s="39"/>
      <c r="Y266" s="39"/>
      <c r="Z266" s="39"/>
      <c r="AA266" s="39"/>
      <c r="AB266" s="39"/>
      <c r="AC266" s="39"/>
      <c r="AD266" s="39"/>
      <c r="AE266" s="39"/>
      <c r="AT266" s="18" t="s">
        <v>306</v>
      </c>
      <c r="AU266" s="18" t="s">
        <v>86</v>
      </c>
    </row>
    <row r="267" s="14" customFormat="1">
      <c r="A267" s="14"/>
      <c r="B267" s="247"/>
      <c r="C267" s="248"/>
      <c r="D267" s="232" t="s">
        <v>180</v>
      </c>
      <c r="E267" s="249" t="s">
        <v>1</v>
      </c>
      <c r="F267" s="250" t="s">
        <v>383</v>
      </c>
      <c r="G267" s="248"/>
      <c r="H267" s="251">
        <v>137.09999999999999</v>
      </c>
      <c r="I267" s="252"/>
      <c r="J267" s="248"/>
      <c r="K267" s="248"/>
      <c r="L267" s="253"/>
      <c r="M267" s="254"/>
      <c r="N267" s="255"/>
      <c r="O267" s="255"/>
      <c r="P267" s="255"/>
      <c r="Q267" s="255"/>
      <c r="R267" s="255"/>
      <c r="S267" s="255"/>
      <c r="T267" s="256"/>
      <c r="U267" s="14"/>
      <c r="V267" s="14"/>
      <c r="W267" s="14"/>
      <c r="X267" s="14"/>
      <c r="Y267" s="14"/>
      <c r="Z267" s="14"/>
      <c r="AA267" s="14"/>
      <c r="AB267" s="14"/>
      <c r="AC267" s="14"/>
      <c r="AD267" s="14"/>
      <c r="AE267" s="14"/>
      <c r="AT267" s="257" t="s">
        <v>180</v>
      </c>
      <c r="AU267" s="257" t="s">
        <v>86</v>
      </c>
      <c r="AV267" s="14" t="s">
        <v>86</v>
      </c>
      <c r="AW267" s="14" t="s">
        <v>32</v>
      </c>
      <c r="AX267" s="14" t="s">
        <v>84</v>
      </c>
      <c r="AY267" s="257" t="s">
        <v>168</v>
      </c>
    </row>
    <row r="268" s="2" customFormat="1" ht="16.5" customHeight="1">
      <c r="A268" s="39"/>
      <c r="B268" s="40"/>
      <c r="C268" s="219" t="s">
        <v>384</v>
      </c>
      <c r="D268" s="219" t="s">
        <v>171</v>
      </c>
      <c r="E268" s="220" t="s">
        <v>385</v>
      </c>
      <c r="F268" s="221" t="s">
        <v>386</v>
      </c>
      <c r="G268" s="222" t="s">
        <v>213</v>
      </c>
      <c r="H268" s="223">
        <v>26</v>
      </c>
      <c r="I268" s="224"/>
      <c r="J268" s="225">
        <f>ROUND(I268*H268,2)</f>
        <v>0</v>
      </c>
      <c r="K268" s="221" t="s">
        <v>1</v>
      </c>
      <c r="L268" s="45"/>
      <c r="M268" s="226" t="s">
        <v>1</v>
      </c>
      <c r="N268" s="227" t="s">
        <v>41</v>
      </c>
      <c r="O268" s="92"/>
      <c r="P268" s="228">
        <f>O268*H268</f>
        <v>0</v>
      </c>
      <c r="Q268" s="228">
        <v>0.067409999999999998</v>
      </c>
      <c r="R268" s="228">
        <f>Q268*H268</f>
        <v>1.7526599999999999</v>
      </c>
      <c r="S268" s="228">
        <v>0</v>
      </c>
      <c r="T268" s="229">
        <f>S268*H268</f>
        <v>0</v>
      </c>
      <c r="U268" s="39"/>
      <c r="V268" s="39"/>
      <c r="W268" s="39"/>
      <c r="X268" s="39"/>
      <c r="Y268" s="39"/>
      <c r="Z268" s="39"/>
      <c r="AA268" s="39"/>
      <c r="AB268" s="39"/>
      <c r="AC268" s="39"/>
      <c r="AD268" s="39"/>
      <c r="AE268" s="39"/>
      <c r="AR268" s="230" t="s">
        <v>176</v>
      </c>
      <c r="AT268" s="230" t="s">
        <v>171</v>
      </c>
      <c r="AU268" s="230" t="s">
        <v>86</v>
      </c>
      <c r="AY268" s="18" t="s">
        <v>168</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176</v>
      </c>
      <c r="BM268" s="230" t="s">
        <v>387</v>
      </c>
    </row>
    <row r="269" s="2" customFormat="1">
      <c r="A269" s="39"/>
      <c r="B269" s="40"/>
      <c r="C269" s="41"/>
      <c r="D269" s="232" t="s">
        <v>306</v>
      </c>
      <c r="E269" s="41"/>
      <c r="F269" s="269" t="s">
        <v>307</v>
      </c>
      <c r="G269" s="41"/>
      <c r="H269" s="41"/>
      <c r="I269" s="234"/>
      <c r="J269" s="41"/>
      <c r="K269" s="41"/>
      <c r="L269" s="45"/>
      <c r="M269" s="235"/>
      <c r="N269" s="236"/>
      <c r="O269" s="92"/>
      <c r="P269" s="92"/>
      <c r="Q269" s="92"/>
      <c r="R269" s="92"/>
      <c r="S269" s="92"/>
      <c r="T269" s="93"/>
      <c r="U269" s="39"/>
      <c r="V269" s="39"/>
      <c r="W269" s="39"/>
      <c r="X269" s="39"/>
      <c r="Y269" s="39"/>
      <c r="Z269" s="39"/>
      <c r="AA269" s="39"/>
      <c r="AB269" s="39"/>
      <c r="AC269" s="39"/>
      <c r="AD269" s="39"/>
      <c r="AE269" s="39"/>
      <c r="AT269" s="18" t="s">
        <v>306</v>
      </c>
      <c r="AU269" s="18" t="s">
        <v>86</v>
      </c>
    </row>
    <row r="270" s="14" customFormat="1">
      <c r="A270" s="14"/>
      <c r="B270" s="247"/>
      <c r="C270" s="248"/>
      <c r="D270" s="232" t="s">
        <v>180</v>
      </c>
      <c r="E270" s="249" t="s">
        <v>1</v>
      </c>
      <c r="F270" s="250" t="s">
        <v>388</v>
      </c>
      <c r="G270" s="248"/>
      <c r="H270" s="251">
        <v>26</v>
      </c>
      <c r="I270" s="252"/>
      <c r="J270" s="248"/>
      <c r="K270" s="248"/>
      <c r="L270" s="253"/>
      <c r="M270" s="254"/>
      <c r="N270" s="255"/>
      <c r="O270" s="255"/>
      <c r="P270" s="255"/>
      <c r="Q270" s="255"/>
      <c r="R270" s="255"/>
      <c r="S270" s="255"/>
      <c r="T270" s="256"/>
      <c r="U270" s="14"/>
      <c r="V270" s="14"/>
      <c r="W270" s="14"/>
      <c r="X270" s="14"/>
      <c r="Y270" s="14"/>
      <c r="Z270" s="14"/>
      <c r="AA270" s="14"/>
      <c r="AB270" s="14"/>
      <c r="AC270" s="14"/>
      <c r="AD270" s="14"/>
      <c r="AE270" s="14"/>
      <c r="AT270" s="257" t="s">
        <v>180</v>
      </c>
      <c r="AU270" s="257" t="s">
        <v>86</v>
      </c>
      <c r="AV270" s="14" t="s">
        <v>86</v>
      </c>
      <c r="AW270" s="14" t="s">
        <v>32</v>
      </c>
      <c r="AX270" s="14" t="s">
        <v>84</v>
      </c>
      <c r="AY270" s="257" t="s">
        <v>168</v>
      </c>
    </row>
    <row r="271" s="2" customFormat="1" ht="16.5" customHeight="1">
      <c r="A271" s="39"/>
      <c r="B271" s="40"/>
      <c r="C271" s="219" t="s">
        <v>389</v>
      </c>
      <c r="D271" s="219" t="s">
        <v>171</v>
      </c>
      <c r="E271" s="220" t="s">
        <v>390</v>
      </c>
      <c r="F271" s="221" t="s">
        <v>391</v>
      </c>
      <c r="G271" s="222" t="s">
        <v>213</v>
      </c>
      <c r="H271" s="223">
        <v>23.199999999999999</v>
      </c>
      <c r="I271" s="224"/>
      <c r="J271" s="225">
        <f>ROUND(I271*H271,2)</f>
        <v>0</v>
      </c>
      <c r="K271" s="221" t="s">
        <v>1</v>
      </c>
      <c r="L271" s="45"/>
      <c r="M271" s="226" t="s">
        <v>1</v>
      </c>
      <c r="N271" s="227" t="s">
        <v>41</v>
      </c>
      <c r="O271" s="92"/>
      <c r="P271" s="228">
        <f>O271*H271</f>
        <v>0</v>
      </c>
      <c r="Q271" s="228">
        <v>0.067409999999999998</v>
      </c>
      <c r="R271" s="228">
        <f>Q271*H271</f>
        <v>1.563912</v>
      </c>
      <c r="S271" s="228">
        <v>0</v>
      </c>
      <c r="T271" s="229">
        <f>S271*H271</f>
        <v>0</v>
      </c>
      <c r="U271" s="39"/>
      <c r="V271" s="39"/>
      <c r="W271" s="39"/>
      <c r="X271" s="39"/>
      <c r="Y271" s="39"/>
      <c r="Z271" s="39"/>
      <c r="AA271" s="39"/>
      <c r="AB271" s="39"/>
      <c r="AC271" s="39"/>
      <c r="AD271" s="39"/>
      <c r="AE271" s="39"/>
      <c r="AR271" s="230" t="s">
        <v>176</v>
      </c>
      <c r="AT271" s="230" t="s">
        <v>171</v>
      </c>
      <c r="AU271" s="230" t="s">
        <v>86</v>
      </c>
      <c r="AY271" s="18" t="s">
        <v>168</v>
      </c>
      <c r="BE271" s="231">
        <f>IF(N271="základní",J271,0)</f>
        <v>0</v>
      </c>
      <c r="BF271" s="231">
        <f>IF(N271="snížená",J271,0)</f>
        <v>0</v>
      </c>
      <c r="BG271" s="231">
        <f>IF(N271="zákl. přenesená",J271,0)</f>
        <v>0</v>
      </c>
      <c r="BH271" s="231">
        <f>IF(N271="sníž. přenesená",J271,0)</f>
        <v>0</v>
      </c>
      <c r="BI271" s="231">
        <f>IF(N271="nulová",J271,0)</f>
        <v>0</v>
      </c>
      <c r="BJ271" s="18" t="s">
        <v>84</v>
      </c>
      <c r="BK271" s="231">
        <f>ROUND(I271*H271,2)</f>
        <v>0</v>
      </c>
      <c r="BL271" s="18" t="s">
        <v>176</v>
      </c>
      <c r="BM271" s="230" t="s">
        <v>392</v>
      </c>
    </row>
    <row r="272" s="2" customFormat="1">
      <c r="A272" s="39"/>
      <c r="B272" s="40"/>
      <c r="C272" s="41"/>
      <c r="D272" s="232" t="s">
        <v>306</v>
      </c>
      <c r="E272" s="41"/>
      <c r="F272" s="269" t="s">
        <v>307</v>
      </c>
      <c r="G272" s="41"/>
      <c r="H272" s="41"/>
      <c r="I272" s="234"/>
      <c r="J272" s="41"/>
      <c r="K272" s="41"/>
      <c r="L272" s="45"/>
      <c r="M272" s="235"/>
      <c r="N272" s="236"/>
      <c r="O272" s="92"/>
      <c r="P272" s="92"/>
      <c r="Q272" s="92"/>
      <c r="R272" s="92"/>
      <c r="S272" s="92"/>
      <c r="T272" s="93"/>
      <c r="U272" s="39"/>
      <c r="V272" s="39"/>
      <c r="W272" s="39"/>
      <c r="X272" s="39"/>
      <c r="Y272" s="39"/>
      <c r="Z272" s="39"/>
      <c r="AA272" s="39"/>
      <c r="AB272" s="39"/>
      <c r="AC272" s="39"/>
      <c r="AD272" s="39"/>
      <c r="AE272" s="39"/>
      <c r="AT272" s="18" t="s">
        <v>306</v>
      </c>
      <c r="AU272" s="18" t="s">
        <v>86</v>
      </c>
    </row>
    <row r="273" s="14" customFormat="1">
      <c r="A273" s="14"/>
      <c r="B273" s="247"/>
      <c r="C273" s="248"/>
      <c r="D273" s="232" t="s">
        <v>180</v>
      </c>
      <c r="E273" s="249" t="s">
        <v>1</v>
      </c>
      <c r="F273" s="250" t="s">
        <v>393</v>
      </c>
      <c r="G273" s="248"/>
      <c r="H273" s="251">
        <v>23.199999999999999</v>
      </c>
      <c r="I273" s="252"/>
      <c r="J273" s="248"/>
      <c r="K273" s="248"/>
      <c r="L273" s="253"/>
      <c r="M273" s="254"/>
      <c r="N273" s="255"/>
      <c r="O273" s="255"/>
      <c r="P273" s="255"/>
      <c r="Q273" s="255"/>
      <c r="R273" s="255"/>
      <c r="S273" s="255"/>
      <c r="T273" s="256"/>
      <c r="U273" s="14"/>
      <c r="V273" s="14"/>
      <c r="W273" s="14"/>
      <c r="X273" s="14"/>
      <c r="Y273" s="14"/>
      <c r="Z273" s="14"/>
      <c r="AA273" s="14"/>
      <c r="AB273" s="14"/>
      <c r="AC273" s="14"/>
      <c r="AD273" s="14"/>
      <c r="AE273" s="14"/>
      <c r="AT273" s="257" t="s">
        <v>180</v>
      </c>
      <c r="AU273" s="257" t="s">
        <v>86</v>
      </c>
      <c r="AV273" s="14" t="s">
        <v>86</v>
      </c>
      <c r="AW273" s="14" t="s">
        <v>32</v>
      </c>
      <c r="AX273" s="14" t="s">
        <v>84</v>
      </c>
      <c r="AY273" s="257" t="s">
        <v>168</v>
      </c>
    </row>
    <row r="274" s="2" customFormat="1" ht="16.5" customHeight="1">
      <c r="A274" s="39"/>
      <c r="B274" s="40"/>
      <c r="C274" s="219" t="s">
        <v>394</v>
      </c>
      <c r="D274" s="219" t="s">
        <v>171</v>
      </c>
      <c r="E274" s="220" t="s">
        <v>395</v>
      </c>
      <c r="F274" s="221" t="s">
        <v>396</v>
      </c>
      <c r="G274" s="222" t="s">
        <v>213</v>
      </c>
      <c r="H274" s="223">
        <v>9.5999999999999996</v>
      </c>
      <c r="I274" s="224"/>
      <c r="J274" s="225">
        <f>ROUND(I274*H274,2)</f>
        <v>0</v>
      </c>
      <c r="K274" s="221" t="s">
        <v>1</v>
      </c>
      <c r="L274" s="45"/>
      <c r="M274" s="226" t="s">
        <v>1</v>
      </c>
      <c r="N274" s="227" t="s">
        <v>41</v>
      </c>
      <c r="O274" s="92"/>
      <c r="P274" s="228">
        <f>O274*H274</f>
        <v>0</v>
      </c>
      <c r="Q274" s="228">
        <v>0.067409999999999998</v>
      </c>
      <c r="R274" s="228">
        <f>Q274*H274</f>
        <v>0.64713599999999993</v>
      </c>
      <c r="S274" s="228">
        <v>0</v>
      </c>
      <c r="T274" s="229">
        <f>S274*H274</f>
        <v>0</v>
      </c>
      <c r="U274" s="39"/>
      <c r="V274" s="39"/>
      <c r="W274" s="39"/>
      <c r="X274" s="39"/>
      <c r="Y274" s="39"/>
      <c r="Z274" s="39"/>
      <c r="AA274" s="39"/>
      <c r="AB274" s="39"/>
      <c r="AC274" s="39"/>
      <c r="AD274" s="39"/>
      <c r="AE274" s="39"/>
      <c r="AR274" s="230" t="s">
        <v>176</v>
      </c>
      <c r="AT274" s="230" t="s">
        <v>171</v>
      </c>
      <c r="AU274" s="230" t="s">
        <v>86</v>
      </c>
      <c r="AY274" s="18" t="s">
        <v>168</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176</v>
      </c>
      <c r="BM274" s="230" t="s">
        <v>397</v>
      </c>
    </row>
    <row r="275" s="2" customFormat="1">
      <c r="A275" s="39"/>
      <c r="B275" s="40"/>
      <c r="C275" s="41"/>
      <c r="D275" s="232" t="s">
        <v>306</v>
      </c>
      <c r="E275" s="41"/>
      <c r="F275" s="269" t="s">
        <v>307</v>
      </c>
      <c r="G275" s="41"/>
      <c r="H275" s="41"/>
      <c r="I275" s="234"/>
      <c r="J275" s="41"/>
      <c r="K275" s="41"/>
      <c r="L275" s="45"/>
      <c r="M275" s="235"/>
      <c r="N275" s="236"/>
      <c r="O275" s="92"/>
      <c r="P275" s="92"/>
      <c r="Q275" s="92"/>
      <c r="R275" s="92"/>
      <c r="S275" s="92"/>
      <c r="T275" s="93"/>
      <c r="U275" s="39"/>
      <c r="V275" s="39"/>
      <c r="W275" s="39"/>
      <c r="X275" s="39"/>
      <c r="Y275" s="39"/>
      <c r="Z275" s="39"/>
      <c r="AA275" s="39"/>
      <c r="AB275" s="39"/>
      <c r="AC275" s="39"/>
      <c r="AD275" s="39"/>
      <c r="AE275" s="39"/>
      <c r="AT275" s="18" t="s">
        <v>306</v>
      </c>
      <c r="AU275" s="18" t="s">
        <v>86</v>
      </c>
    </row>
    <row r="276" s="14" customFormat="1">
      <c r="A276" s="14"/>
      <c r="B276" s="247"/>
      <c r="C276" s="248"/>
      <c r="D276" s="232" t="s">
        <v>180</v>
      </c>
      <c r="E276" s="249" t="s">
        <v>1</v>
      </c>
      <c r="F276" s="250" t="s">
        <v>398</v>
      </c>
      <c r="G276" s="248"/>
      <c r="H276" s="251">
        <v>9.5999999999999996</v>
      </c>
      <c r="I276" s="252"/>
      <c r="J276" s="248"/>
      <c r="K276" s="248"/>
      <c r="L276" s="253"/>
      <c r="M276" s="254"/>
      <c r="N276" s="255"/>
      <c r="O276" s="255"/>
      <c r="P276" s="255"/>
      <c r="Q276" s="255"/>
      <c r="R276" s="255"/>
      <c r="S276" s="255"/>
      <c r="T276" s="256"/>
      <c r="U276" s="14"/>
      <c r="V276" s="14"/>
      <c r="W276" s="14"/>
      <c r="X276" s="14"/>
      <c r="Y276" s="14"/>
      <c r="Z276" s="14"/>
      <c r="AA276" s="14"/>
      <c r="AB276" s="14"/>
      <c r="AC276" s="14"/>
      <c r="AD276" s="14"/>
      <c r="AE276" s="14"/>
      <c r="AT276" s="257" t="s">
        <v>180</v>
      </c>
      <c r="AU276" s="257" t="s">
        <v>86</v>
      </c>
      <c r="AV276" s="14" t="s">
        <v>86</v>
      </c>
      <c r="AW276" s="14" t="s">
        <v>32</v>
      </c>
      <c r="AX276" s="14" t="s">
        <v>84</v>
      </c>
      <c r="AY276" s="257" t="s">
        <v>168</v>
      </c>
    </row>
    <row r="277" s="2" customFormat="1" ht="16.5" customHeight="1">
      <c r="A277" s="39"/>
      <c r="B277" s="40"/>
      <c r="C277" s="219" t="s">
        <v>399</v>
      </c>
      <c r="D277" s="219" t="s">
        <v>171</v>
      </c>
      <c r="E277" s="220" t="s">
        <v>400</v>
      </c>
      <c r="F277" s="221" t="s">
        <v>401</v>
      </c>
      <c r="G277" s="222" t="s">
        <v>213</v>
      </c>
      <c r="H277" s="223">
        <v>19.199999999999999</v>
      </c>
      <c r="I277" s="224"/>
      <c r="J277" s="225">
        <f>ROUND(I277*H277,2)</f>
        <v>0</v>
      </c>
      <c r="K277" s="221" t="s">
        <v>1</v>
      </c>
      <c r="L277" s="45"/>
      <c r="M277" s="226" t="s">
        <v>1</v>
      </c>
      <c r="N277" s="227" t="s">
        <v>41</v>
      </c>
      <c r="O277" s="92"/>
      <c r="P277" s="228">
        <f>O277*H277</f>
        <v>0</v>
      </c>
      <c r="Q277" s="228">
        <v>0.067409999999999998</v>
      </c>
      <c r="R277" s="228">
        <f>Q277*H277</f>
        <v>1.2942719999999999</v>
      </c>
      <c r="S277" s="228">
        <v>0</v>
      </c>
      <c r="T277" s="229">
        <f>S277*H277</f>
        <v>0</v>
      </c>
      <c r="U277" s="39"/>
      <c r="V277" s="39"/>
      <c r="W277" s="39"/>
      <c r="X277" s="39"/>
      <c r="Y277" s="39"/>
      <c r="Z277" s="39"/>
      <c r="AA277" s="39"/>
      <c r="AB277" s="39"/>
      <c r="AC277" s="39"/>
      <c r="AD277" s="39"/>
      <c r="AE277" s="39"/>
      <c r="AR277" s="230" t="s">
        <v>176</v>
      </c>
      <c r="AT277" s="230" t="s">
        <v>171</v>
      </c>
      <c r="AU277" s="230" t="s">
        <v>86</v>
      </c>
      <c r="AY277" s="18" t="s">
        <v>168</v>
      </c>
      <c r="BE277" s="231">
        <f>IF(N277="základní",J277,0)</f>
        <v>0</v>
      </c>
      <c r="BF277" s="231">
        <f>IF(N277="snížená",J277,0)</f>
        <v>0</v>
      </c>
      <c r="BG277" s="231">
        <f>IF(N277="zákl. přenesená",J277,0)</f>
        <v>0</v>
      </c>
      <c r="BH277" s="231">
        <f>IF(N277="sníž. přenesená",J277,0)</f>
        <v>0</v>
      </c>
      <c r="BI277" s="231">
        <f>IF(N277="nulová",J277,0)</f>
        <v>0</v>
      </c>
      <c r="BJ277" s="18" t="s">
        <v>84</v>
      </c>
      <c r="BK277" s="231">
        <f>ROUND(I277*H277,2)</f>
        <v>0</v>
      </c>
      <c r="BL277" s="18" t="s">
        <v>176</v>
      </c>
      <c r="BM277" s="230" t="s">
        <v>402</v>
      </c>
    </row>
    <row r="278" s="2" customFormat="1">
      <c r="A278" s="39"/>
      <c r="B278" s="40"/>
      <c r="C278" s="41"/>
      <c r="D278" s="232" t="s">
        <v>306</v>
      </c>
      <c r="E278" s="41"/>
      <c r="F278" s="269" t="s">
        <v>307</v>
      </c>
      <c r="G278" s="41"/>
      <c r="H278" s="41"/>
      <c r="I278" s="234"/>
      <c r="J278" s="41"/>
      <c r="K278" s="41"/>
      <c r="L278" s="45"/>
      <c r="M278" s="235"/>
      <c r="N278" s="236"/>
      <c r="O278" s="92"/>
      <c r="P278" s="92"/>
      <c r="Q278" s="92"/>
      <c r="R278" s="92"/>
      <c r="S278" s="92"/>
      <c r="T278" s="93"/>
      <c r="U278" s="39"/>
      <c r="V278" s="39"/>
      <c r="W278" s="39"/>
      <c r="X278" s="39"/>
      <c r="Y278" s="39"/>
      <c r="Z278" s="39"/>
      <c r="AA278" s="39"/>
      <c r="AB278" s="39"/>
      <c r="AC278" s="39"/>
      <c r="AD278" s="39"/>
      <c r="AE278" s="39"/>
      <c r="AT278" s="18" t="s">
        <v>306</v>
      </c>
      <c r="AU278" s="18" t="s">
        <v>86</v>
      </c>
    </row>
    <row r="279" s="14" customFormat="1">
      <c r="A279" s="14"/>
      <c r="B279" s="247"/>
      <c r="C279" s="248"/>
      <c r="D279" s="232" t="s">
        <v>180</v>
      </c>
      <c r="E279" s="249" t="s">
        <v>1</v>
      </c>
      <c r="F279" s="250" t="s">
        <v>403</v>
      </c>
      <c r="G279" s="248"/>
      <c r="H279" s="251">
        <v>19.199999999999999</v>
      </c>
      <c r="I279" s="252"/>
      <c r="J279" s="248"/>
      <c r="K279" s="248"/>
      <c r="L279" s="253"/>
      <c r="M279" s="254"/>
      <c r="N279" s="255"/>
      <c r="O279" s="255"/>
      <c r="P279" s="255"/>
      <c r="Q279" s="255"/>
      <c r="R279" s="255"/>
      <c r="S279" s="255"/>
      <c r="T279" s="256"/>
      <c r="U279" s="14"/>
      <c r="V279" s="14"/>
      <c r="W279" s="14"/>
      <c r="X279" s="14"/>
      <c r="Y279" s="14"/>
      <c r="Z279" s="14"/>
      <c r="AA279" s="14"/>
      <c r="AB279" s="14"/>
      <c r="AC279" s="14"/>
      <c r="AD279" s="14"/>
      <c r="AE279" s="14"/>
      <c r="AT279" s="257" t="s">
        <v>180</v>
      </c>
      <c r="AU279" s="257" t="s">
        <v>86</v>
      </c>
      <c r="AV279" s="14" t="s">
        <v>86</v>
      </c>
      <c r="AW279" s="14" t="s">
        <v>32</v>
      </c>
      <c r="AX279" s="14" t="s">
        <v>84</v>
      </c>
      <c r="AY279" s="257" t="s">
        <v>168</v>
      </c>
    </row>
    <row r="280" s="2" customFormat="1" ht="16.5" customHeight="1">
      <c r="A280" s="39"/>
      <c r="B280" s="40"/>
      <c r="C280" s="219" t="s">
        <v>404</v>
      </c>
      <c r="D280" s="219" t="s">
        <v>171</v>
      </c>
      <c r="E280" s="220" t="s">
        <v>405</v>
      </c>
      <c r="F280" s="221" t="s">
        <v>406</v>
      </c>
      <c r="G280" s="222" t="s">
        <v>213</v>
      </c>
      <c r="H280" s="223">
        <v>3.75</v>
      </c>
      <c r="I280" s="224"/>
      <c r="J280" s="225">
        <f>ROUND(I280*H280,2)</f>
        <v>0</v>
      </c>
      <c r="K280" s="221" t="s">
        <v>1</v>
      </c>
      <c r="L280" s="45"/>
      <c r="M280" s="226" t="s">
        <v>1</v>
      </c>
      <c r="N280" s="227" t="s">
        <v>41</v>
      </c>
      <c r="O280" s="92"/>
      <c r="P280" s="228">
        <f>O280*H280</f>
        <v>0</v>
      </c>
      <c r="Q280" s="228">
        <v>0.067409999999999998</v>
      </c>
      <c r="R280" s="228">
        <f>Q280*H280</f>
        <v>0.2527875</v>
      </c>
      <c r="S280" s="228">
        <v>0</v>
      </c>
      <c r="T280" s="229">
        <f>S280*H280</f>
        <v>0</v>
      </c>
      <c r="U280" s="39"/>
      <c r="V280" s="39"/>
      <c r="W280" s="39"/>
      <c r="X280" s="39"/>
      <c r="Y280" s="39"/>
      <c r="Z280" s="39"/>
      <c r="AA280" s="39"/>
      <c r="AB280" s="39"/>
      <c r="AC280" s="39"/>
      <c r="AD280" s="39"/>
      <c r="AE280" s="39"/>
      <c r="AR280" s="230" t="s">
        <v>176</v>
      </c>
      <c r="AT280" s="230" t="s">
        <v>171</v>
      </c>
      <c r="AU280" s="230" t="s">
        <v>86</v>
      </c>
      <c r="AY280" s="18" t="s">
        <v>168</v>
      </c>
      <c r="BE280" s="231">
        <f>IF(N280="základní",J280,0)</f>
        <v>0</v>
      </c>
      <c r="BF280" s="231">
        <f>IF(N280="snížená",J280,0)</f>
        <v>0</v>
      </c>
      <c r="BG280" s="231">
        <f>IF(N280="zákl. přenesená",J280,0)</f>
        <v>0</v>
      </c>
      <c r="BH280" s="231">
        <f>IF(N280="sníž. přenesená",J280,0)</f>
        <v>0</v>
      </c>
      <c r="BI280" s="231">
        <f>IF(N280="nulová",J280,0)</f>
        <v>0</v>
      </c>
      <c r="BJ280" s="18" t="s">
        <v>84</v>
      </c>
      <c r="BK280" s="231">
        <f>ROUND(I280*H280,2)</f>
        <v>0</v>
      </c>
      <c r="BL280" s="18" t="s">
        <v>176</v>
      </c>
      <c r="BM280" s="230" t="s">
        <v>407</v>
      </c>
    </row>
    <row r="281" s="2" customFormat="1">
      <c r="A281" s="39"/>
      <c r="B281" s="40"/>
      <c r="C281" s="41"/>
      <c r="D281" s="232" t="s">
        <v>306</v>
      </c>
      <c r="E281" s="41"/>
      <c r="F281" s="269" t="s">
        <v>307</v>
      </c>
      <c r="G281" s="41"/>
      <c r="H281" s="41"/>
      <c r="I281" s="234"/>
      <c r="J281" s="41"/>
      <c r="K281" s="41"/>
      <c r="L281" s="45"/>
      <c r="M281" s="235"/>
      <c r="N281" s="236"/>
      <c r="O281" s="92"/>
      <c r="P281" s="92"/>
      <c r="Q281" s="92"/>
      <c r="R281" s="92"/>
      <c r="S281" s="92"/>
      <c r="T281" s="93"/>
      <c r="U281" s="39"/>
      <c r="V281" s="39"/>
      <c r="W281" s="39"/>
      <c r="X281" s="39"/>
      <c r="Y281" s="39"/>
      <c r="Z281" s="39"/>
      <c r="AA281" s="39"/>
      <c r="AB281" s="39"/>
      <c r="AC281" s="39"/>
      <c r="AD281" s="39"/>
      <c r="AE281" s="39"/>
      <c r="AT281" s="18" t="s">
        <v>306</v>
      </c>
      <c r="AU281" s="18" t="s">
        <v>86</v>
      </c>
    </row>
    <row r="282" s="14" customFormat="1">
      <c r="A282" s="14"/>
      <c r="B282" s="247"/>
      <c r="C282" s="248"/>
      <c r="D282" s="232" t="s">
        <v>180</v>
      </c>
      <c r="E282" s="249" t="s">
        <v>1</v>
      </c>
      <c r="F282" s="250" t="s">
        <v>408</v>
      </c>
      <c r="G282" s="248"/>
      <c r="H282" s="251">
        <v>3.75</v>
      </c>
      <c r="I282" s="252"/>
      <c r="J282" s="248"/>
      <c r="K282" s="248"/>
      <c r="L282" s="253"/>
      <c r="M282" s="254"/>
      <c r="N282" s="255"/>
      <c r="O282" s="255"/>
      <c r="P282" s="255"/>
      <c r="Q282" s="255"/>
      <c r="R282" s="255"/>
      <c r="S282" s="255"/>
      <c r="T282" s="256"/>
      <c r="U282" s="14"/>
      <c r="V282" s="14"/>
      <c r="W282" s="14"/>
      <c r="X282" s="14"/>
      <c r="Y282" s="14"/>
      <c r="Z282" s="14"/>
      <c r="AA282" s="14"/>
      <c r="AB282" s="14"/>
      <c r="AC282" s="14"/>
      <c r="AD282" s="14"/>
      <c r="AE282" s="14"/>
      <c r="AT282" s="257" t="s">
        <v>180</v>
      </c>
      <c r="AU282" s="257" t="s">
        <v>86</v>
      </c>
      <c r="AV282" s="14" t="s">
        <v>86</v>
      </c>
      <c r="AW282" s="14" t="s">
        <v>32</v>
      </c>
      <c r="AX282" s="14" t="s">
        <v>84</v>
      </c>
      <c r="AY282" s="257" t="s">
        <v>168</v>
      </c>
    </row>
    <row r="283" s="2" customFormat="1" ht="16.5" customHeight="1">
      <c r="A283" s="39"/>
      <c r="B283" s="40"/>
      <c r="C283" s="219" t="s">
        <v>409</v>
      </c>
      <c r="D283" s="219" t="s">
        <v>171</v>
      </c>
      <c r="E283" s="220" t="s">
        <v>410</v>
      </c>
      <c r="F283" s="221" t="s">
        <v>411</v>
      </c>
      <c r="G283" s="222" t="s">
        <v>213</v>
      </c>
      <c r="H283" s="223">
        <v>32.5</v>
      </c>
      <c r="I283" s="224"/>
      <c r="J283" s="225">
        <f>ROUND(I283*H283,2)</f>
        <v>0</v>
      </c>
      <c r="K283" s="221" t="s">
        <v>1</v>
      </c>
      <c r="L283" s="45"/>
      <c r="M283" s="226" t="s">
        <v>1</v>
      </c>
      <c r="N283" s="227" t="s">
        <v>41</v>
      </c>
      <c r="O283" s="92"/>
      <c r="P283" s="228">
        <f>O283*H283</f>
        <v>0</v>
      </c>
      <c r="Q283" s="228">
        <v>0.067409999999999998</v>
      </c>
      <c r="R283" s="228">
        <f>Q283*H283</f>
        <v>2.1908249999999998</v>
      </c>
      <c r="S283" s="228">
        <v>0</v>
      </c>
      <c r="T283" s="229">
        <f>S283*H283</f>
        <v>0</v>
      </c>
      <c r="U283" s="39"/>
      <c r="V283" s="39"/>
      <c r="W283" s="39"/>
      <c r="X283" s="39"/>
      <c r="Y283" s="39"/>
      <c r="Z283" s="39"/>
      <c r="AA283" s="39"/>
      <c r="AB283" s="39"/>
      <c r="AC283" s="39"/>
      <c r="AD283" s="39"/>
      <c r="AE283" s="39"/>
      <c r="AR283" s="230" t="s">
        <v>176</v>
      </c>
      <c r="AT283" s="230" t="s">
        <v>171</v>
      </c>
      <c r="AU283" s="230" t="s">
        <v>86</v>
      </c>
      <c r="AY283" s="18" t="s">
        <v>168</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176</v>
      </c>
      <c r="BM283" s="230" t="s">
        <v>412</v>
      </c>
    </row>
    <row r="284" s="2" customFormat="1">
      <c r="A284" s="39"/>
      <c r="B284" s="40"/>
      <c r="C284" s="41"/>
      <c r="D284" s="232" t="s">
        <v>306</v>
      </c>
      <c r="E284" s="41"/>
      <c r="F284" s="269" t="s">
        <v>307</v>
      </c>
      <c r="G284" s="41"/>
      <c r="H284" s="41"/>
      <c r="I284" s="234"/>
      <c r="J284" s="41"/>
      <c r="K284" s="41"/>
      <c r="L284" s="45"/>
      <c r="M284" s="235"/>
      <c r="N284" s="236"/>
      <c r="O284" s="92"/>
      <c r="P284" s="92"/>
      <c r="Q284" s="92"/>
      <c r="R284" s="92"/>
      <c r="S284" s="92"/>
      <c r="T284" s="93"/>
      <c r="U284" s="39"/>
      <c r="V284" s="39"/>
      <c r="W284" s="39"/>
      <c r="X284" s="39"/>
      <c r="Y284" s="39"/>
      <c r="Z284" s="39"/>
      <c r="AA284" s="39"/>
      <c r="AB284" s="39"/>
      <c r="AC284" s="39"/>
      <c r="AD284" s="39"/>
      <c r="AE284" s="39"/>
      <c r="AT284" s="18" t="s">
        <v>306</v>
      </c>
      <c r="AU284" s="18" t="s">
        <v>86</v>
      </c>
    </row>
    <row r="285" s="14" customFormat="1">
      <c r="A285" s="14"/>
      <c r="B285" s="247"/>
      <c r="C285" s="248"/>
      <c r="D285" s="232" t="s">
        <v>180</v>
      </c>
      <c r="E285" s="249" t="s">
        <v>1</v>
      </c>
      <c r="F285" s="250" t="s">
        <v>413</v>
      </c>
      <c r="G285" s="248"/>
      <c r="H285" s="251">
        <v>32.5</v>
      </c>
      <c r="I285" s="252"/>
      <c r="J285" s="248"/>
      <c r="K285" s="248"/>
      <c r="L285" s="253"/>
      <c r="M285" s="254"/>
      <c r="N285" s="255"/>
      <c r="O285" s="255"/>
      <c r="P285" s="255"/>
      <c r="Q285" s="255"/>
      <c r="R285" s="255"/>
      <c r="S285" s="255"/>
      <c r="T285" s="256"/>
      <c r="U285" s="14"/>
      <c r="V285" s="14"/>
      <c r="W285" s="14"/>
      <c r="X285" s="14"/>
      <c r="Y285" s="14"/>
      <c r="Z285" s="14"/>
      <c r="AA285" s="14"/>
      <c r="AB285" s="14"/>
      <c r="AC285" s="14"/>
      <c r="AD285" s="14"/>
      <c r="AE285" s="14"/>
      <c r="AT285" s="257" t="s">
        <v>180</v>
      </c>
      <c r="AU285" s="257" t="s">
        <v>86</v>
      </c>
      <c r="AV285" s="14" t="s">
        <v>86</v>
      </c>
      <c r="AW285" s="14" t="s">
        <v>32</v>
      </c>
      <c r="AX285" s="14" t="s">
        <v>84</v>
      </c>
      <c r="AY285" s="257" t="s">
        <v>168</v>
      </c>
    </row>
    <row r="286" s="12" customFormat="1" ht="22.8" customHeight="1">
      <c r="A286" s="12"/>
      <c r="B286" s="203"/>
      <c r="C286" s="204"/>
      <c r="D286" s="205" t="s">
        <v>75</v>
      </c>
      <c r="E286" s="217" t="s">
        <v>210</v>
      </c>
      <c r="F286" s="217" t="s">
        <v>414</v>
      </c>
      <c r="G286" s="204"/>
      <c r="H286" s="204"/>
      <c r="I286" s="207"/>
      <c r="J286" s="218">
        <f>BK286</f>
        <v>0</v>
      </c>
      <c r="K286" s="204"/>
      <c r="L286" s="209"/>
      <c r="M286" s="210"/>
      <c r="N286" s="211"/>
      <c r="O286" s="211"/>
      <c r="P286" s="212">
        <f>SUM(P287:P388)</f>
        <v>0</v>
      </c>
      <c r="Q286" s="211"/>
      <c r="R286" s="212">
        <f>SUM(R287:R388)</f>
        <v>89.886825839999986</v>
      </c>
      <c r="S286" s="211"/>
      <c r="T286" s="213">
        <f>SUM(T287:T388)</f>
        <v>0</v>
      </c>
      <c r="U286" s="12"/>
      <c r="V286" s="12"/>
      <c r="W286" s="12"/>
      <c r="X286" s="12"/>
      <c r="Y286" s="12"/>
      <c r="Z286" s="12"/>
      <c r="AA286" s="12"/>
      <c r="AB286" s="12"/>
      <c r="AC286" s="12"/>
      <c r="AD286" s="12"/>
      <c r="AE286" s="12"/>
      <c r="AR286" s="214" t="s">
        <v>84</v>
      </c>
      <c r="AT286" s="215" t="s">
        <v>75</v>
      </c>
      <c r="AU286" s="215" t="s">
        <v>84</v>
      </c>
      <c r="AY286" s="214" t="s">
        <v>168</v>
      </c>
      <c r="BK286" s="216">
        <f>SUM(BK287:BK388)</f>
        <v>0</v>
      </c>
    </row>
    <row r="287" s="2" customFormat="1" ht="24.15" customHeight="1">
      <c r="A287" s="39"/>
      <c r="B287" s="40"/>
      <c r="C287" s="219" t="s">
        <v>415</v>
      </c>
      <c r="D287" s="219" t="s">
        <v>171</v>
      </c>
      <c r="E287" s="220" t="s">
        <v>416</v>
      </c>
      <c r="F287" s="221" t="s">
        <v>417</v>
      </c>
      <c r="G287" s="222" t="s">
        <v>174</v>
      </c>
      <c r="H287" s="223">
        <v>884.05799999999999</v>
      </c>
      <c r="I287" s="224"/>
      <c r="J287" s="225">
        <f>ROUND(I287*H287,2)</f>
        <v>0</v>
      </c>
      <c r="K287" s="221" t="s">
        <v>175</v>
      </c>
      <c r="L287" s="45"/>
      <c r="M287" s="226" t="s">
        <v>1</v>
      </c>
      <c r="N287" s="227" t="s">
        <v>41</v>
      </c>
      <c r="O287" s="92"/>
      <c r="P287" s="228">
        <f>O287*H287</f>
        <v>0</v>
      </c>
      <c r="Q287" s="228">
        <v>0.016279999999999999</v>
      </c>
      <c r="R287" s="228">
        <f>Q287*H287</f>
        <v>14.392464239999999</v>
      </c>
      <c r="S287" s="228">
        <v>0</v>
      </c>
      <c r="T287" s="229">
        <f>S287*H287</f>
        <v>0</v>
      </c>
      <c r="U287" s="39"/>
      <c r="V287" s="39"/>
      <c r="W287" s="39"/>
      <c r="X287" s="39"/>
      <c r="Y287" s="39"/>
      <c r="Z287" s="39"/>
      <c r="AA287" s="39"/>
      <c r="AB287" s="39"/>
      <c r="AC287" s="39"/>
      <c r="AD287" s="39"/>
      <c r="AE287" s="39"/>
      <c r="AR287" s="230" t="s">
        <v>176</v>
      </c>
      <c r="AT287" s="230" t="s">
        <v>171</v>
      </c>
      <c r="AU287" s="230" t="s">
        <v>86</v>
      </c>
      <c r="AY287" s="18" t="s">
        <v>168</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176</v>
      </c>
      <c r="BM287" s="230" t="s">
        <v>418</v>
      </c>
    </row>
    <row r="288" s="2" customFormat="1">
      <c r="A288" s="39"/>
      <c r="B288" s="40"/>
      <c r="C288" s="41"/>
      <c r="D288" s="232" t="s">
        <v>178</v>
      </c>
      <c r="E288" s="41"/>
      <c r="F288" s="233" t="s">
        <v>419</v>
      </c>
      <c r="G288" s="41"/>
      <c r="H288" s="41"/>
      <c r="I288" s="234"/>
      <c r="J288" s="41"/>
      <c r="K288" s="41"/>
      <c r="L288" s="45"/>
      <c r="M288" s="235"/>
      <c r="N288" s="236"/>
      <c r="O288" s="92"/>
      <c r="P288" s="92"/>
      <c r="Q288" s="92"/>
      <c r="R288" s="92"/>
      <c r="S288" s="92"/>
      <c r="T288" s="93"/>
      <c r="U288" s="39"/>
      <c r="V288" s="39"/>
      <c r="W288" s="39"/>
      <c r="X288" s="39"/>
      <c r="Y288" s="39"/>
      <c r="Z288" s="39"/>
      <c r="AA288" s="39"/>
      <c r="AB288" s="39"/>
      <c r="AC288" s="39"/>
      <c r="AD288" s="39"/>
      <c r="AE288" s="39"/>
      <c r="AT288" s="18" t="s">
        <v>178</v>
      </c>
      <c r="AU288" s="18" t="s">
        <v>86</v>
      </c>
    </row>
    <row r="289" s="13" customFormat="1">
      <c r="A289" s="13"/>
      <c r="B289" s="237"/>
      <c r="C289" s="238"/>
      <c r="D289" s="232" t="s">
        <v>180</v>
      </c>
      <c r="E289" s="239" t="s">
        <v>1</v>
      </c>
      <c r="F289" s="240" t="s">
        <v>363</v>
      </c>
      <c r="G289" s="238"/>
      <c r="H289" s="239" t="s">
        <v>1</v>
      </c>
      <c r="I289" s="241"/>
      <c r="J289" s="238"/>
      <c r="K289" s="238"/>
      <c r="L289" s="242"/>
      <c r="M289" s="243"/>
      <c r="N289" s="244"/>
      <c r="O289" s="244"/>
      <c r="P289" s="244"/>
      <c r="Q289" s="244"/>
      <c r="R289" s="244"/>
      <c r="S289" s="244"/>
      <c r="T289" s="245"/>
      <c r="U289" s="13"/>
      <c r="V289" s="13"/>
      <c r="W289" s="13"/>
      <c r="X289" s="13"/>
      <c r="Y289" s="13"/>
      <c r="Z289" s="13"/>
      <c r="AA289" s="13"/>
      <c r="AB289" s="13"/>
      <c r="AC289" s="13"/>
      <c r="AD289" s="13"/>
      <c r="AE289" s="13"/>
      <c r="AT289" s="246" t="s">
        <v>180</v>
      </c>
      <c r="AU289" s="246" t="s">
        <v>86</v>
      </c>
      <c r="AV289" s="13" t="s">
        <v>84</v>
      </c>
      <c r="AW289" s="13" t="s">
        <v>32</v>
      </c>
      <c r="AX289" s="13" t="s">
        <v>76</v>
      </c>
      <c r="AY289" s="246" t="s">
        <v>168</v>
      </c>
    </row>
    <row r="290" s="14" customFormat="1">
      <c r="A290" s="14"/>
      <c r="B290" s="247"/>
      <c r="C290" s="248"/>
      <c r="D290" s="232" t="s">
        <v>180</v>
      </c>
      <c r="E290" s="249" t="s">
        <v>1</v>
      </c>
      <c r="F290" s="250" t="s">
        <v>420</v>
      </c>
      <c r="G290" s="248"/>
      <c r="H290" s="251">
        <v>42.329999999999998</v>
      </c>
      <c r="I290" s="252"/>
      <c r="J290" s="248"/>
      <c r="K290" s="248"/>
      <c r="L290" s="253"/>
      <c r="M290" s="254"/>
      <c r="N290" s="255"/>
      <c r="O290" s="255"/>
      <c r="P290" s="255"/>
      <c r="Q290" s="255"/>
      <c r="R290" s="255"/>
      <c r="S290" s="255"/>
      <c r="T290" s="256"/>
      <c r="U290" s="14"/>
      <c r="V290" s="14"/>
      <c r="W290" s="14"/>
      <c r="X290" s="14"/>
      <c r="Y290" s="14"/>
      <c r="Z290" s="14"/>
      <c r="AA290" s="14"/>
      <c r="AB290" s="14"/>
      <c r="AC290" s="14"/>
      <c r="AD290" s="14"/>
      <c r="AE290" s="14"/>
      <c r="AT290" s="257" t="s">
        <v>180</v>
      </c>
      <c r="AU290" s="257" t="s">
        <v>86</v>
      </c>
      <c r="AV290" s="14" t="s">
        <v>86</v>
      </c>
      <c r="AW290" s="14" t="s">
        <v>32</v>
      </c>
      <c r="AX290" s="14" t="s">
        <v>76</v>
      </c>
      <c r="AY290" s="257" t="s">
        <v>168</v>
      </c>
    </row>
    <row r="291" s="14" customFormat="1">
      <c r="A291" s="14"/>
      <c r="B291" s="247"/>
      <c r="C291" s="248"/>
      <c r="D291" s="232" t="s">
        <v>180</v>
      </c>
      <c r="E291" s="249" t="s">
        <v>1</v>
      </c>
      <c r="F291" s="250" t="s">
        <v>421</v>
      </c>
      <c r="G291" s="248"/>
      <c r="H291" s="251">
        <v>60.494999999999997</v>
      </c>
      <c r="I291" s="252"/>
      <c r="J291" s="248"/>
      <c r="K291" s="248"/>
      <c r="L291" s="253"/>
      <c r="M291" s="254"/>
      <c r="N291" s="255"/>
      <c r="O291" s="255"/>
      <c r="P291" s="255"/>
      <c r="Q291" s="255"/>
      <c r="R291" s="255"/>
      <c r="S291" s="255"/>
      <c r="T291" s="256"/>
      <c r="U291" s="14"/>
      <c r="V291" s="14"/>
      <c r="W291" s="14"/>
      <c r="X291" s="14"/>
      <c r="Y291" s="14"/>
      <c r="Z291" s="14"/>
      <c r="AA291" s="14"/>
      <c r="AB291" s="14"/>
      <c r="AC291" s="14"/>
      <c r="AD291" s="14"/>
      <c r="AE291" s="14"/>
      <c r="AT291" s="257" t="s">
        <v>180</v>
      </c>
      <c r="AU291" s="257" t="s">
        <v>86</v>
      </c>
      <c r="AV291" s="14" t="s">
        <v>86</v>
      </c>
      <c r="AW291" s="14" t="s">
        <v>32</v>
      </c>
      <c r="AX291" s="14" t="s">
        <v>76</v>
      </c>
      <c r="AY291" s="257" t="s">
        <v>168</v>
      </c>
    </row>
    <row r="292" s="14" customFormat="1">
      <c r="A292" s="14"/>
      <c r="B292" s="247"/>
      <c r="C292" s="248"/>
      <c r="D292" s="232" t="s">
        <v>180</v>
      </c>
      <c r="E292" s="249" t="s">
        <v>1</v>
      </c>
      <c r="F292" s="250" t="s">
        <v>422</v>
      </c>
      <c r="G292" s="248"/>
      <c r="H292" s="251">
        <v>16.303000000000001</v>
      </c>
      <c r="I292" s="252"/>
      <c r="J292" s="248"/>
      <c r="K292" s="248"/>
      <c r="L292" s="253"/>
      <c r="M292" s="254"/>
      <c r="N292" s="255"/>
      <c r="O292" s="255"/>
      <c r="P292" s="255"/>
      <c r="Q292" s="255"/>
      <c r="R292" s="255"/>
      <c r="S292" s="255"/>
      <c r="T292" s="256"/>
      <c r="U292" s="14"/>
      <c r="V292" s="14"/>
      <c r="W292" s="14"/>
      <c r="X292" s="14"/>
      <c r="Y292" s="14"/>
      <c r="Z292" s="14"/>
      <c r="AA292" s="14"/>
      <c r="AB292" s="14"/>
      <c r="AC292" s="14"/>
      <c r="AD292" s="14"/>
      <c r="AE292" s="14"/>
      <c r="AT292" s="257" t="s">
        <v>180</v>
      </c>
      <c r="AU292" s="257" t="s">
        <v>86</v>
      </c>
      <c r="AV292" s="14" t="s">
        <v>86</v>
      </c>
      <c r="AW292" s="14" t="s">
        <v>32</v>
      </c>
      <c r="AX292" s="14" t="s">
        <v>76</v>
      </c>
      <c r="AY292" s="257" t="s">
        <v>168</v>
      </c>
    </row>
    <row r="293" s="14" customFormat="1">
      <c r="A293" s="14"/>
      <c r="B293" s="247"/>
      <c r="C293" s="248"/>
      <c r="D293" s="232" t="s">
        <v>180</v>
      </c>
      <c r="E293" s="249" t="s">
        <v>1</v>
      </c>
      <c r="F293" s="250" t="s">
        <v>423</v>
      </c>
      <c r="G293" s="248"/>
      <c r="H293" s="251">
        <v>23.843</v>
      </c>
      <c r="I293" s="252"/>
      <c r="J293" s="248"/>
      <c r="K293" s="248"/>
      <c r="L293" s="253"/>
      <c r="M293" s="254"/>
      <c r="N293" s="255"/>
      <c r="O293" s="255"/>
      <c r="P293" s="255"/>
      <c r="Q293" s="255"/>
      <c r="R293" s="255"/>
      <c r="S293" s="255"/>
      <c r="T293" s="256"/>
      <c r="U293" s="14"/>
      <c r="V293" s="14"/>
      <c r="W293" s="14"/>
      <c r="X293" s="14"/>
      <c r="Y293" s="14"/>
      <c r="Z293" s="14"/>
      <c r="AA293" s="14"/>
      <c r="AB293" s="14"/>
      <c r="AC293" s="14"/>
      <c r="AD293" s="14"/>
      <c r="AE293" s="14"/>
      <c r="AT293" s="257" t="s">
        <v>180</v>
      </c>
      <c r="AU293" s="257" t="s">
        <v>86</v>
      </c>
      <c r="AV293" s="14" t="s">
        <v>86</v>
      </c>
      <c r="AW293" s="14" t="s">
        <v>32</v>
      </c>
      <c r="AX293" s="14" t="s">
        <v>76</v>
      </c>
      <c r="AY293" s="257" t="s">
        <v>168</v>
      </c>
    </row>
    <row r="294" s="14" customFormat="1">
      <c r="A294" s="14"/>
      <c r="B294" s="247"/>
      <c r="C294" s="248"/>
      <c r="D294" s="232" t="s">
        <v>180</v>
      </c>
      <c r="E294" s="249" t="s">
        <v>1</v>
      </c>
      <c r="F294" s="250" t="s">
        <v>424</v>
      </c>
      <c r="G294" s="248"/>
      <c r="H294" s="251">
        <v>3.548</v>
      </c>
      <c r="I294" s="252"/>
      <c r="J294" s="248"/>
      <c r="K294" s="248"/>
      <c r="L294" s="253"/>
      <c r="M294" s="254"/>
      <c r="N294" s="255"/>
      <c r="O294" s="255"/>
      <c r="P294" s="255"/>
      <c r="Q294" s="255"/>
      <c r="R294" s="255"/>
      <c r="S294" s="255"/>
      <c r="T294" s="256"/>
      <c r="U294" s="14"/>
      <c r="V294" s="14"/>
      <c r="W294" s="14"/>
      <c r="X294" s="14"/>
      <c r="Y294" s="14"/>
      <c r="Z294" s="14"/>
      <c r="AA294" s="14"/>
      <c r="AB294" s="14"/>
      <c r="AC294" s="14"/>
      <c r="AD294" s="14"/>
      <c r="AE294" s="14"/>
      <c r="AT294" s="257" t="s">
        <v>180</v>
      </c>
      <c r="AU294" s="257" t="s">
        <v>86</v>
      </c>
      <c r="AV294" s="14" t="s">
        <v>86</v>
      </c>
      <c r="AW294" s="14" t="s">
        <v>32</v>
      </c>
      <c r="AX294" s="14" t="s">
        <v>76</v>
      </c>
      <c r="AY294" s="257" t="s">
        <v>168</v>
      </c>
    </row>
    <row r="295" s="14" customFormat="1">
      <c r="A295" s="14"/>
      <c r="B295" s="247"/>
      <c r="C295" s="248"/>
      <c r="D295" s="232" t="s">
        <v>180</v>
      </c>
      <c r="E295" s="249" t="s">
        <v>1</v>
      </c>
      <c r="F295" s="250" t="s">
        <v>425</v>
      </c>
      <c r="G295" s="248"/>
      <c r="H295" s="251">
        <v>5.4829999999999997</v>
      </c>
      <c r="I295" s="252"/>
      <c r="J295" s="248"/>
      <c r="K295" s="248"/>
      <c r="L295" s="253"/>
      <c r="M295" s="254"/>
      <c r="N295" s="255"/>
      <c r="O295" s="255"/>
      <c r="P295" s="255"/>
      <c r="Q295" s="255"/>
      <c r="R295" s="255"/>
      <c r="S295" s="255"/>
      <c r="T295" s="256"/>
      <c r="U295" s="14"/>
      <c r="V295" s="14"/>
      <c r="W295" s="14"/>
      <c r="X295" s="14"/>
      <c r="Y295" s="14"/>
      <c r="Z295" s="14"/>
      <c r="AA295" s="14"/>
      <c r="AB295" s="14"/>
      <c r="AC295" s="14"/>
      <c r="AD295" s="14"/>
      <c r="AE295" s="14"/>
      <c r="AT295" s="257" t="s">
        <v>180</v>
      </c>
      <c r="AU295" s="257" t="s">
        <v>86</v>
      </c>
      <c r="AV295" s="14" t="s">
        <v>86</v>
      </c>
      <c r="AW295" s="14" t="s">
        <v>32</v>
      </c>
      <c r="AX295" s="14" t="s">
        <v>76</v>
      </c>
      <c r="AY295" s="257" t="s">
        <v>168</v>
      </c>
    </row>
    <row r="296" s="14" customFormat="1">
      <c r="A296" s="14"/>
      <c r="B296" s="247"/>
      <c r="C296" s="248"/>
      <c r="D296" s="232" t="s">
        <v>180</v>
      </c>
      <c r="E296" s="249" t="s">
        <v>1</v>
      </c>
      <c r="F296" s="250" t="s">
        <v>426</v>
      </c>
      <c r="G296" s="248"/>
      <c r="H296" s="251">
        <v>54.854999999999997</v>
      </c>
      <c r="I296" s="252"/>
      <c r="J296" s="248"/>
      <c r="K296" s="248"/>
      <c r="L296" s="253"/>
      <c r="M296" s="254"/>
      <c r="N296" s="255"/>
      <c r="O296" s="255"/>
      <c r="P296" s="255"/>
      <c r="Q296" s="255"/>
      <c r="R296" s="255"/>
      <c r="S296" s="255"/>
      <c r="T296" s="256"/>
      <c r="U296" s="14"/>
      <c r="V296" s="14"/>
      <c r="W296" s="14"/>
      <c r="X296" s="14"/>
      <c r="Y296" s="14"/>
      <c r="Z296" s="14"/>
      <c r="AA296" s="14"/>
      <c r="AB296" s="14"/>
      <c r="AC296" s="14"/>
      <c r="AD296" s="14"/>
      <c r="AE296" s="14"/>
      <c r="AT296" s="257" t="s">
        <v>180</v>
      </c>
      <c r="AU296" s="257" t="s">
        <v>86</v>
      </c>
      <c r="AV296" s="14" t="s">
        <v>86</v>
      </c>
      <c r="AW296" s="14" t="s">
        <v>32</v>
      </c>
      <c r="AX296" s="14" t="s">
        <v>76</v>
      </c>
      <c r="AY296" s="257" t="s">
        <v>168</v>
      </c>
    </row>
    <row r="297" s="14" customFormat="1">
      <c r="A297" s="14"/>
      <c r="B297" s="247"/>
      <c r="C297" s="248"/>
      <c r="D297" s="232" t="s">
        <v>180</v>
      </c>
      <c r="E297" s="249" t="s">
        <v>1</v>
      </c>
      <c r="F297" s="250" t="s">
        <v>427</v>
      </c>
      <c r="G297" s="248"/>
      <c r="H297" s="251">
        <v>105.02500000000001</v>
      </c>
      <c r="I297" s="252"/>
      <c r="J297" s="248"/>
      <c r="K297" s="248"/>
      <c r="L297" s="253"/>
      <c r="M297" s="254"/>
      <c r="N297" s="255"/>
      <c r="O297" s="255"/>
      <c r="P297" s="255"/>
      <c r="Q297" s="255"/>
      <c r="R297" s="255"/>
      <c r="S297" s="255"/>
      <c r="T297" s="256"/>
      <c r="U297" s="14"/>
      <c r="V297" s="14"/>
      <c r="W297" s="14"/>
      <c r="X297" s="14"/>
      <c r="Y297" s="14"/>
      <c r="Z297" s="14"/>
      <c r="AA297" s="14"/>
      <c r="AB297" s="14"/>
      <c r="AC297" s="14"/>
      <c r="AD297" s="14"/>
      <c r="AE297" s="14"/>
      <c r="AT297" s="257" t="s">
        <v>180</v>
      </c>
      <c r="AU297" s="257" t="s">
        <v>86</v>
      </c>
      <c r="AV297" s="14" t="s">
        <v>86</v>
      </c>
      <c r="AW297" s="14" t="s">
        <v>32</v>
      </c>
      <c r="AX297" s="14" t="s">
        <v>76</v>
      </c>
      <c r="AY297" s="257" t="s">
        <v>168</v>
      </c>
    </row>
    <row r="298" s="14" customFormat="1">
      <c r="A298" s="14"/>
      <c r="B298" s="247"/>
      <c r="C298" s="248"/>
      <c r="D298" s="232" t="s">
        <v>180</v>
      </c>
      <c r="E298" s="249" t="s">
        <v>1</v>
      </c>
      <c r="F298" s="250" t="s">
        <v>428</v>
      </c>
      <c r="G298" s="248"/>
      <c r="H298" s="251">
        <v>90.674999999999997</v>
      </c>
      <c r="I298" s="252"/>
      <c r="J298" s="248"/>
      <c r="K298" s="248"/>
      <c r="L298" s="253"/>
      <c r="M298" s="254"/>
      <c r="N298" s="255"/>
      <c r="O298" s="255"/>
      <c r="P298" s="255"/>
      <c r="Q298" s="255"/>
      <c r="R298" s="255"/>
      <c r="S298" s="255"/>
      <c r="T298" s="256"/>
      <c r="U298" s="14"/>
      <c r="V298" s="14"/>
      <c r="W298" s="14"/>
      <c r="X298" s="14"/>
      <c r="Y298" s="14"/>
      <c r="Z298" s="14"/>
      <c r="AA298" s="14"/>
      <c r="AB298" s="14"/>
      <c r="AC298" s="14"/>
      <c r="AD298" s="14"/>
      <c r="AE298" s="14"/>
      <c r="AT298" s="257" t="s">
        <v>180</v>
      </c>
      <c r="AU298" s="257" t="s">
        <v>86</v>
      </c>
      <c r="AV298" s="14" t="s">
        <v>86</v>
      </c>
      <c r="AW298" s="14" t="s">
        <v>32</v>
      </c>
      <c r="AX298" s="14" t="s">
        <v>76</v>
      </c>
      <c r="AY298" s="257" t="s">
        <v>168</v>
      </c>
    </row>
    <row r="299" s="14" customFormat="1">
      <c r="A299" s="14"/>
      <c r="B299" s="247"/>
      <c r="C299" s="248"/>
      <c r="D299" s="232" t="s">
        <v>180</v>
      </c>
      <c r="E299" s="249" t="s">
        <v>1</v>
      </c>
      <c r="F299" s="250" t="s">
        <v>429</v>
      </c>
      <c r="G299" s="248"/>
      <c r="H299" s="251">
        <v>88.859999999999999</v>
      </c>
      <c r="I299" s="252"/>
      <c r="J299" s="248"/>
      <c r="K299" s="248"/>
      <c r="L299" s="253"/>
      <c r="M299" s="254"/>
      <c r="N299" s="255"/>
      <c r="O299" s="255"/>
      <c r="P299" s="255"/>
      <c r="Q299" s="255"/>
      <c r="R299" s="255"/>
      <c r="S299" s="255"/>
      <c r="T299" s="256"/>
      <c r="U299" s="14"/>
      <c r="V299" s="14"/>
      <c r="W299" s="14"/>
      <c r="X299" s="14"/>
      <c r="Y299" s="14"/>
      <c r="Z299" s="14"/>
      <c r="AA299" s="14"/>
      <c r="AB299" s="14"/>
      <c r="AC299" s="14"/>
      <c r="AD299" s="14"/>
      <c r="AE299" s="14"/>
      <c r="AT299" s="257" t="s">
        <v>180</v>
      </c>
      <c r="AU299" s="257" t="s">
        <v>86</v>
      </c>
      <c r="AV299" s="14" t="s">
        <v>86</v>
      </c>
      <c r="AW299" s="14" t="s">
        <v>32</v>
      </c>
      <c r="AX299" s="14" t="s">
        <v>76</v>
      </c>
      <c r="AY299" s="257" t="s">
        <v>168</v>
      </c>
    </row>
    <row r="300" s="14" customFormat="1">
      <c r="A300" s="14"/>
      <c r="B300" s="247"/>
      <c r="C300" s="248"/>
      <c r="D300" s="232" t="s">
        <v>180</v>
      </c>
      <c r="E300" s="249" t="s">
        <v>1</v>
      </c>
      <c r="F300" s="250" t="s">
        <v>430</v>
      </c>
      <c r="G300" s="248"/>
      <c r="H300" s="251">
        <v>67.575000000000003</v>
      </c>
      <c r="I300" s="252"/>
      <c r="J300" s="248"/>
      <c r="K300" s="248"/>
      <c r="L300" s="253"/>
      <c r="M300" s="254"/>
      <c r="N300" s="255"/>
      <c r="O300" s="255"/>
      <c r="P300" s="255"/>
      <c r="Q300" s="255"/>
      <c r="R300" s="255"/>
      <c r="S300" s="255"/>
      <c r="T300" s="256"/>
      <c r="U300" s="14"/>
      <c r="V300" s="14"/>
      <c r="W300" s="14"/>
      <c r="X300" s="14"/>
      <c r="Y300" s="14"/>
      <c r="Z300" s="14"/>
      <c r="AA300" s="14"/>
      <c r="AB300" s="14"/>
      <c r="AC300" s="14"/>
      <c r="AD300" s="14"/>
      <c r="AE300" s="14"/>
      <c r="AT300" s="257" t="s">
        <v>180</v>
      </c>
      <c r="AU300" s="257" t="s">
        <v>86</v>
      </c>
      <c r="AV300" s="14" t="s">
        <v>86</v>
      </c>
      <c r="AW300" s="14" t="s">
        <v>32</v>
      </c>
      <c r="AX300" s="14" t="s">
        <v>76</v>
      </c>
      <c r="AY300" s="257" t="s">
        <v>168</v>
      </c>
    </row>
    <row r="301" s="14" customFormat="1">
      <c r="A301" s="14"/>
      <c r="B301" s="247"/>
      <c r="C301" s="248"/>
      <c r="D301" s="232" t="s">
        <v>180</v>
      </c>
      <c r="E301" s="249" t="s">
        <v>1</v>
      </c>
      <c r="F301" s="250" t="s">
        <v>431</v>
      </c>
      <c r="G301" s="248"/>
      <c r="H301" s="251">
        <v>28.088000000000001</v>
      </c>
      <c r="I301" s="252"/>
      <c r="J301" s="248"/>
      <c r="K301" s="248"/>
      <c r="L301" s="253"/>
      <c r="M301" s="254"/>
      <c r="N301" s="255"/>
      <c r="O301" s="255"/>
      <c r="P301" s="255"/>
      <c r="Q301" s="255"/>
      <c r="R301" s="255"/>
      <c r="S301" s="255"/>
      <c r="T301" s="256"/>
      <c r="U301" s="14"/>
      <c r="V301" s="14"/>
      <c r="W301" s="14"/>
      <c r="X301" s="14"/>
      <c r="Y301" s="14"/>
      <c r="Z301" s="14"/>
      <c r="AA301" s="14"/>
      <c r="AB301" s="14"/>
      <c r="AC301" s="14"/>
      <c r="AD301" s="14"/>
      <c r="AE301" s="14"/>
      <c r="AT301" s="257" t="s">
        <v>180</v>
      </c>
      <c r="AU301" s="257" t="s">
        <v>86</v>
      </c>
      <c r="AV301" s="14" t="s">
        <v>86</v>
      </c>
      <c r="AW301" s="14" t="s">
        <v>32</v>
      </c>
      <c r="AX301" s="14" t="s">
        <v>76</v>
      </c>
      <c r="AY301" s="257" t="s">
        <v>168</v>
      </c>
    </row>
    <row r="302" s="14" customFormat="1">
      <c r="A302" s="14"/>
      <c r="B302" s="247"/>
      <c r="C302" s="248"/>
      <c r="D302" s="232" t="s">
        <v>180</v>
      </c>
      <c r="E302" s="249" t="s">
        <v>1</v>
      </c>
      <c r="F302" s="250" t="s">
        <v>432</v>
      </c>
      <c r="G302" s="248"/>
      <c r="H302" s="251">
        <v>14.475</v>
      </c>
      <c r="I302" s="252"/>
      <c r="J302" s="248"/>
      <c r="K302" s="248"/>
      <c r="L302" s="253"/>
      <c r="M302" s="254"/>
      <c r="N302" s="255"/>
      <c r="O302" s="255"/>
      <c r="P302" s="255"/>
      <c r="Q302" s="255"/>
      <c r="R302" s="255"/>
      <c r="S302" s="255"/>
      <c r="T302" s="256"/>
      <c r="U302" s="14"/>
      <c r="V302" s="14"/>
      <c r="W302" s="14"/>
      <c r="X302" s="14"/>
      <c r="Y302" s="14"/>
      <c r="Z302" s="14"/>
      <c r="AA302" s="14"/>
      <c r="AB302" s="14"/>
      <c r="AC302" s="14"/>
      <c r="AD302" s="14"/>
      <c r="AE302" s="14"/>
      <c r="AT302" s="257" t="s">
        <v>180</v>
      </c>
      <c r="AU302" s="257" t="s">
        <v>86</v>
      </c>
      <c r="AV302" s="14" t="s">
        <v>86</v>
      </c>
      <c r="AW302" s="14" t="s">
        <v>32</v>
      </c>
      <c r="AX302" s="14" t="s">
        <v>76</v>
      </c>
      <c r="AY302" s="257" t="s">
        <v>168</v>
      </c>
    </row>
    <row r="303" s="14" customFormat="1">
      <c r="A303" s="14"/>
      <c r="B303" s="247"/>
      <c r="C303" s="248"/>
      <c r="D303" s="232" t="s">
        <v>180</v>
      </c>
      <c r="E303" s="249" t="s">
        <v>1</v>
      </c>
      <c r="F303" s="250" t="s">
        <v>433</v>
      </c>
      <c r="G303" s="248"/>
      <c r="H303" s="251">
        <v>5.3179999999999996</v>
      </c>
      <c r="I303" s="252"/>
      <c r="J303" s="248"/>
      <c r="K303" s="248"/>
      <c r="L303" s="253"/>
      <c r="M303" s="254"/>
      <c r="N303" s="255"/>
      <c r="O303" s="255"/>
      <c r="P303" s="255"/>
      <c r="Q303" s="255"/>
      <c r="R303" s="255"/>
      <c r="S303" s="255"/>
      <c r="T303" s="256"/>
      <c r="U303" s="14"/>
      <c r="V303" s="14"/>
      <c r="W303" s="14"/>
      <c r="X303" s="14"/>
      <c r="Y303" s="14"/>
      <c r="Z303" s="14"/>
      <c r="AA303" s="14"/>
      <c r="AB303" s="14"/>
      <c r="AC303" s="14"/>
      <c r="AD303" s="14"/>
      <c r="AE303" s="14"/>
      <c r="AT303" s="257" t="s">
        <v>180</v>
      </c>
      <c r="AU303" s="257" t="s">
        <v>86</v>
      </c>
      <c r="AV303" s="14" t="s">
        <v>86</v>
      </c>
      <c r="AW303" s="14" t="s">
        <v>32</v>
      </c>
      <c r="AX303" s="14" t="s">
        <v>76</v>
      </c>
      <c r="AY303" s="257" t="s">
        <v>168</v>
      </c>
    </row>
    <row r="304" s="14" customFormat="1">
      <c r="A304" s="14"/>
      <c r="B304" s="247"/>
      <c r="C304" s="248"/>
      <c r="D304" s="232" t="s">
        <v>180</v>
      </c>
      <c r="E304" s="249" t="s">
        <v>1</v>
      </c>
      <c r="F304" s="250" t="s">
        <v>434</v>
      </c>
      <c r="G304" s="248"/>
      <c r="H304" s="251">
        <v>17.774999999999999</v>
      </c>
      <c r="I304" s="252"/>
      <c r="J304" s="248"/>
      <c r="K304" s="248"/>
      <c r="L304" s="253"/>
      <c r="M304" s="254"/>
      <c r="N304" s="255"/>
      <c r="O304" s="255"/>
      <c r="P304" s="255"/>
      <c r="Q304" s="255"/>
      <c r="R304" s="255"/>
      <c r="S304" s="255"/>
      <c r="T304" s="256"/>
      <c r="U304" s="14"/>
      <c r="V304" s="14"/>
      <c r="W304" s="14"/>
      <c r="X304" s="14"/>
      <c r="Y304" s="14"/>
      <c r="Z304" s="14"/>
      <c r="AA304" s="14"/>
      <c r="AB304" s="14"/>
      <c r="AC304" s="14"/>
      <c r="AD304" s="14"/>
      <c r="AE304" s="14"/>
      <c r="AT304" s="257" t="s">
        <v>180</v>
      </c>
      <c r="AU304" s="257" t="s">
        <v>86</v>
      </c>
      <c r="AV304" s="14" t="s">
        <v>86</v>
      </c>
      <c r="AW304" s="14" t="s">
        <v>32</v>
      </c>
      <c r="AX304" s="14" t="s">
        <v>76</v>
      </c>
      <c r="AY304" s="257" t="s">
        <v>168</v>
      </c>
    </row>
    <row r="305" s="14" customFormat="1">
      <c r="A305" s="14"/>
      <c r="B305" s="247"/>
      <c r="C305" s="248"/>
      <c r="D305" s="232" t="s">
        <v>180</v>
      </c>
      <c r="E305" s="249" t="s">
        <v>1</v>
      </c>
      <c r="F305" s="250" t="s">
        <v>435</v>
      </c>
      <c r="G305" s="248"/>
      <c r="H305" s="251">
        <v>35.700000000000003</v>
      </c>
      <c r="I305" s="252"/>
      <c r="J305" s="248"/>
      <c r="K305" s="248"/>
      <c r="L305" s="253"/>
      <c r="M305" s="254"/>
      <c r="N305" s="255"/>
      <c r="O305" s="255"/>
      <c r="P305" s="255"/>
      <c r="Q305" s="255"/>
      <c r="R305" s="255"/>
      <c r="S305" s="255"/>
      <c r="T305" s="256"/>
      <c r="U305" s="14"/>
      <c r="V305" s="14"/>
      <c r="W305" s="14"/>
      <c r="X305" s="14"/>
      <c r="Y305" s="14"/>
      <c r="Z305" s="14"/>
      <c r="AA305" s="14"/>
      <c r="AB305" s="14"/>
      <c r="AC305" s="14"/>
      <c r="AD305" s="14"/>
      <c r="AE305" s="14"/>
      <c r="AT305" s="257" t="s">
        <v>180</v>
      </c>
      <c r="AU305" s="257" t="s">
        <v>86</v>
      </c>
      <c r="AV305" s="14" t="s">
        <v>86</v>
      </c>
      <c r="AW305" s="14" t="s">
        <v>32</v>
      </c>
      <c r="AX305" s="14" t="s">
        <v>76</v>
      </c>
      <c r="AY305" s="257" t="s">
        <v>168</v>
      </c>
    </row>
    <row r="306" s="14" customFormat="1">
      <c r="A306" s="14"/>
      <c r="B306" s="247"/>
      <c r="C306" s="248"/>
      <c r="D306" s="232" t="s">
        <v>180</v>
      </c>
      <c r="E306" s="249" t="s">
        <v>1</v>
      </c>
      <c r="F306" s="250" t="s">
        <v>436</v>
      </c>
      <c r="G306" s="248"/>
      <c r="H306" s="251">
        <v>69.885000000000005</v>
      </c>
      <c r="I306" s="252"/>
      <c r="J306" s="248"/>
      <c r="K306" s="248"/>
      <c r="L306" s="253"/>
      <c r="M306" s="254"/>
      <c r="N306" s="255"/>
      <c r="O306" s="255"/>
      <c r="P306" s="255"/>
      <c r="Q306" s="255"/>
      <c r="R306" s="255"/>
      <c r="S306" s="255"/>
      <c r="T306" s="256"/>
      <c r="U306" s="14"/>
      <c r="V306" s="14"/>
      <c r="W306" s="14"/>
      <c r="X306" s="14"/>
      <c r="Y306" s="14"/>
      <c r="Z306" s="14"/>
      <c r="AA306" s="14"/>
      <c r="AB306" s="14"/>
      <c r="AC306" s="14"/>
      <c r="AD306" s="14"/>
      <c r="AE306" s="14"/>
      <c r="AT306" s="257" t="s">
        <v>180</v>
      </c>
      <c r="AU306" s="257" t="s">
        <v>86</v>
      </c>
      <c r="AV306" s="14" t="s">
        <v>86</v>
      </c>
      <c r="AW306" s="14" t="s">
        <v>32</v>
      </c>
      <c r="AX306" s="14" t="s">
        <v>76</v>
      </c>
      <c r="AY306" s="257" t="s">
        <v>168</v>
      </c>
    </row>
    <row r="307" s="14" customFormat="1">
      <c r="A307" s="14"/>
      <c r="B307" s="247"/>
      <c r="C307" s="248"/>
      <c r="D307" s="232" t="s">
        <v>180</v>
      </c>
      <c r="E307" s="249" t="s">
        <v>1</v>
      </c>
      <c r="F307" s="250" t="s">
        <v>437</v>
      </c>
      <c r="G307" s="248"/>
      <c r="H307" s="251">
        <v>86.055000000000007</v>
      </c>
      <c r="I307" s="252"/>
      <c r="J307" s="248"/>
      <c r="K307" s="248"/>
      <c r="L307" s="253"/>
      <c r="M307" s="254"/>
      <c r="N307" s="255"/>
      <c r="O307" s="255"/>
      <c r="P307" s="255"/>
      <c r="Q307" s="255"/>
      <c r="R307" s="255"/>
      <c r="S307" s="255"/>
      <c r="T307" s="256"/>
      <c r="U307" s="14"/>
      <c r="V307" s="14"/>
      <c r="W307" s="14"/>
      <c r="X307" s="14"/>
      <c r="Y307" s="14"/>
      <c r="Z307" s="14"/>
      <c r="AA307" s="14"/>
      <c r="AB307" s="14"/>
      <c r="AC307" s="14"/>
      <c r="AD307" s="14"/>
      <c r="AE307" s="14"/>
      <c r="AT307" s="257" t="s">
        <v>180</v>
      </c>
      <c r="AU307" s="257" t="s">
        <v>86</v>
      </c>
      <c r="AV307" s="14" t="s">
        <v>86</v>
      </c>
      <c r="AW307" s="14" t="s">
        <v>32</v>
      </c>
      <c r="AX307" s="14" t="s">
        <v>76</v>
      </c>
      <c r="AY307" s="257" t="s">
        <v>168</v>
      </c>
    </row>
    <row r="308" s="14" customFormat="1">
      <c r="A308" s="14"/>
      <c r="B308" s="247"/>
      <c r="C308" s="248"/>
      <c r="D308" s="232" t="s">
        <v>180</v>
      </c>
      <c r="E308" s="249" t="s">
        <v>1</v>
      </c>
      <c r="F308" s="250" t="s">
        <v>438</v>
      </c>
      <c r="G308" s="248"/>
      <c r="H308" s="251">
        <v>25.440000000000001</v>
      </c>
      <c r="I308" s="252"/>
      <c r="J308" s="248"/>
      <c r="K308" s="248"/>
      <c r="L308" s="253"/>
      <c r="M308" s="254"/>
      <c r="N308" s="255"/>
      <c r="O308" s="255"/>
      <c r="P308" s="255"/>
      <c r="Q308" s="255"/>
      <c r="R308" s="255"/>
      <c r="S308" s="255"/>
      <c r="T308" s="256"/>
      <c r="U308" s="14"/>
      <c r="V308" s="14"/>
      <c r="W308" s="14"/>
      <c r="X308" s="14"/>
      <c r="Y308" s="14"/>
      <c r="Z308" s="14"/>
      <c r="AA308" s="14"/>
      <c r="AB308" s="14"/>
      <c r="AC308" s="14"/>
      <c r="AD308" s="14"/>
      <c r="AE308" s="14"/>
      <c r="AT308" s="257" t="s">
        <v>180</v>
      </c>
      <c r="AU308" s="257" t="s">
        <v>86</v>
      </c>
      <c r="AV308" s="14" t="s">
        <v>86</v>
      </c>
      <c r="AW308" s="14" t="s">
        <v>32</v>
      </c>
      <c r="AX308" s="14" t="s">
        <v>76</v>
      </c>
      <c r="AY308" s="257" t="s">
        <v>168</v>
      </c>
    </row>
    <row r="309" s="14" customFormat="1">
      <c r="A309" s="14"/>
      <c r="B309" s="247"/>
      <c r="C309" s="248"/>
      <c r="D309" s="232" t="s">
        <v>180</v>
      </c>
      <c r="E309" s="249" t="s">
        <v>1</v>
      </c>
      <c r="F309" s="250" t="s">
        <v>439</v>
      </c>
      <c r="G309" s="248"/>
      <c r="H309" s="251">
        <v>42.329999999999998</v>
      </c>
      <c r="I309" s="252"/>
      <c r="J309" s="248"/>
      <c r="K309" s="248"/>
      <c r="L309" s="253"/>
      <c r="M309" s="254"/>
      <c r="N309" s="255"/>
      <c r="O309" s="255"/>
      <c r="P309" s="255"/>
      <c r="Q309" s="255"/>
      <c r="R309" s="255"/>
      <c r="S309" s="255"/>
      <c r="T309" s="256"/>
      <c r="U309" s="14"/>
      <c r="V309" s="14"/>
      <c r="W309" s="14"/>
      <c r="X309" s="14"/>
      <c r="Y309" s="14"/>
      <c r="Z309" s="14"/>
      <c r="AA309" s="14"/>
      <c r="AB309" s="14"/>
      <c r="AC309" s="14"/>
      <c r="AD309" s="14"/>
      <c r="AE309" s="14"/>
      <c r="AT309" s="257" t="s">
        <v>180</v>
      </c>
      <c r="AU309" s="257" t="s">
        <v>86</v>
      </c>
      <c r="AV309" s="14" t="s">
        <v>86</v>
      </c>
      <c r="AW309" s="14" t="s">
        <v>32</v>
      </c>
      <c r="AX309" s="14" t="s">
        <v>76</v>
      </c>
      <c r="AY309" s="257" t="s">
        <v>168</v>
      </c>
    </row>
    <row r="310" s="15" customFormat="1">
      <c r="A310" s="15"/>
      <c r="B310" s="258"/>
      <c r="C310" s="259"/>
      <c r="D310" s="232" t="s">
        <v>180</v>
      </c>
      <c r="E310" s="260" t="s">
        <v>1</v>
      </c>
      <c r="F310" s="261" t="s">
        <v>184</v>
      </c>
      <c r="G310" s="259"/>
      <c r="H310" s="262">
        <v>884.05800000000011</v>
      </c>
      <c r="I310" s="263"/>
      <c r="J310" s="259"/>
      <c r="K310" s="259"/>
      <c r="L310" s="264"/>
      <c r="M310" s="265"/>
      <c r="N310" s="266"/>
      <c r="O310" s="266"/>
      <c r="P310" s="266"/>
      <c r="Q310" s="266"/>
      <c r="R310" s="266"/>
      <c r="S310" s="266"/>
      <c r="T310" s="267"/>
      <c r="U310" s="15"/>
      <c r="V310" s="15"/>
      <c r="W310" s="15"/>
      <c r="X310" s="15"/>
      <c r="Y310" s="15"/>
      <c r="Z310" s="15"/>
      <c r="AA310" s="15"/>
      <c r="AB310" s="15"/>
      <c r="AC310" s="15"/>
      <c r="AD310" s="15"/>
      <c r="AE310" s="15"/>
      <c r="AT310" s="268" t="s">
        <v>180</v>
      </c>
      <c r="AU310" s="268" t="s">
        <v>86</v>
      </c>
      <c r="AV310" s="15" t="s">
        <v>176</v>
      </c>
      <c r="AW310" s="15" t="s">
        <v>32</v>
      </c>
      <c r="AX310" s="15" t="s">
        <v>84</v>
      </c>
      <c r="AY310" s="268" t="s">
        <v>168</v>
      </c>
    </row>
    <row r="311" s="2" customFormat="1" ht="24.15" customHeight="1">
      <c r="A311" s="39"/>
      <c r="B311" s="40"/>
      <c r="C311" s="219" t="s">
        <v>440</v>
      </c>
      <c r="D311" s="219" t="s">
        <v>171</v>
      </c>
      <c r="E311" s="220" t="s">
        <v>441</v>
      </c>
      <c r="F311" s="221" t="s">
        <v>442</v>
      </c>
      <c r="G311" s="222" t="s">
        <v>174</v>
      </c>
      <c r="H311" s="223">
        <v>884.05799999999999</v>
      </c>
      <c r="I311" s="224"/>
      <c r="J311" s="225">
        <f>ROUND(I311*H311,2)</f>
        <v>0</v>
      </c>
      <c r="K311" s="221" t="s">
        <v>175</v>
      </c>
      <c r="L311" s="45"/>
      <c r="M311" s="226" t="s">
        <v>1</v>
      </c>
      <c r="N311" s="227" t="s">
        <v>41</v>
      </c>
      <c r="O311" s="92"/>
      <c r="P311" s="228">
        <f>O311*H311</f>
        <v>0</v>
      </c>
      <c r="Q311" s="228">
        <v>0.0067999999999999996</v>
      </c>
      <c r="R311" s="228">
        <f>Q311*H311</f>
        <v>6.0115943999999999</v>
      </c>
      <c r="S311" s="228">
        <v>0</v>
      </c>
      <c r="T311" s="229">
        <f>S311*H311</f>
        <v>0</v>
      </c>
      <c r="U311" s="39"/>
      <c r="V311" s="39"/>
      <c r="W311" s="39"/>
      <c r="X311" s="39"/>
      <c r="Y311" s="39"/>
      <c r="Z311" s="39"/>
      <c r="AA311" s="39"/>
      <c r="AB311" s="39"/>
      <c r="AC311" s="39"/>
      <c r="AD311" s="39"/>
      <c r="AE311" s="39"/>
      <c r="AR311" s="230" t="s">
        <v>176</v>
      </c>
      <c r="AT311" s="230" t="s">
        <v>171</v>
      </c>
      <c r="AU311" s="230" t="s">
        <v>86</v>
      </c>
      <c r="AY311" s="18" t="s">
        <v>168</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176</v>
      </c>
      <c r="BM311" s="230" t="s">
        <v>443</v>
      </c>
    </row>
    <row r="312" s="2" customFormat="1">
      <c r="A312" s="39"/>
      <c r="B312" s="40"/>
      <c r="C312" s="41"/>
      <c r="D312" s="232" t="s">
        <v>178</v>
      </c>
      <c r="E312" s="41"/>
      <c r="F312" s="233" t="s">
        <v>444</v>
      </c>
      <c r="G312" s="41"/>
      <c r="H312" s="41"/>
      <c r="I312" s="234"/>
      <c r="J312" s="41"/>
      <c r="K312" s="41"/>
      <c r="L312" s="45"/>
      <c r="M312" s="235"/>
      <c r="N312" s="236"/>
      <c r="O312" s="92"/>
      <c r="P312" s="92"/>
      <c r="Q312" s="92"/>
      <c r="R312" s="92"/>
      <c r="S312" s="92"/>
      <c r="T312" s="93"/>
      <c r="U312" s="39"/>
      <c r="V312" s="39"/>
      <c r="W312" s="39"/>
      <c r="X312" s="39"/>
      <c r="Y312" s="39"/>
      <c r="Z312" s="39"/>
      <c r="AA312" s="39"/>
      <c r="AB312" s="39"/>
      <c r="AC312" s="39"/>
      <c r="AD312" s="39"/>
      <c r="AE312" s="39"/>
      <c r="AT312" s="18" t="s">
        <v>178</v>
      </c>
      <c r="AU312" s="18" t="s">
        <v>86</v>
      </c>
    </row>
    <row r="313" s="13" customFormat="1">
      <c r="A313" s="13"/>
      <c r="B313" s="237"/>
      <c r="C313" s="238"/>
      <c r="D313" s="232" t="s">
        <v>180</v>
      </c>
      <c r="E313" s="239" t="s">
        <v>1</v>
      </c>
      <c r="F313" s="240" t="s">
        <v>363</v>
      </c>
      <c r="G313" s="238"/>
      <c r="H313" s="239" t="s">
        <v>1</v>
      </c>
      <c r="I313" s="241"/>
      <c r="J313" s="238"/>
      <c r="K313" s="238"/>
      <c r="L313" s="242"/>
      <c r="M313" s="243"/>
      <c r="N313" s="244"/>
      <c r="O313" s="244"/>
      <c r="P313" s="244"/>
      <c r="Q313" s="244"/>
      <c r="R313" s="244"/>
      <c r="S313" s="244"/>
      <c r="T313" s="245"/>
      <c r="U313" s="13"/>
      <c r="V313" s="13"/>
      <c r="W313" s="13"/>
      <c r="X313" s="13"/>
      <c r="Y313" s="13"/>
      <c r="Z313" s="13"/>
      <c r="AA313" s="13"/>
      <c r="AB313" s="13"/>
      <c r="AC313" s="13"/>
      <c r="AD313" s="13"/>
      <c r="AE313" s="13"/>
      <c r="AT313" s="246" t="s">
        <v>180</v>
      </c>
      <c r="AU313" s="246" t="s">
        <v>86</v>
      </c>
      <c r="AV313" s="13" t="s">
        <v>84</v>
      </c>
      <c r="AW313" s="13" t="s">
        <v>32</v>
      </c>
      <c r="AX313" s="13" t="s">
        <v>76</v>
      </c>
      <c r="AY313" s="246" t="s">
        <v>168</v>
      </c>
    </row>
    <row r="314" s="14" customFormat="1">
      <c r="A314" s="14"/>
      <c r="B314" s="247"/>
      <c r="C314" s="248"/>
      <c r="D314" s="232" t="s">
        <v>180</v>
      </c>
      <c r="E314" s="249" t="s">
        <v>1</v>
      </c>
      <c r="F314" s="250" t="s">
        <v>420</v>
      </c>
      <c r="G314" s="248"/>
      <c r="H314" s="251">
        <v>42.329999999999998</v>
      </c>
      <c r="I314" s="252"/>
      <c r="J314" s="248"/>
      <c r="K314" s="248"/>
      <c r="L314" s="253"/>
      <c r="M314" s="254"/>
      <c r="N314" s="255"/>
      <c r="O314" s="255"/>
      <c r="P314" s="255"/>
      <c r="Q314" s="255"/>
      <c r="R314" s="255"/>
      <c r="S314" s="255"/>
      <c r="T314" s="256"/>
      <c r="U314" s="14"/>
      <c r="V314" s="14"/>
      <c r="W314" s="14"/>
      <c r="X314" s="14"/>
      <c r="Y314" s="14"/>
      <c r="Z314" s="14"/>
      <c r="AA314" s="14"/>
      <c r="AB314" s="14"/>
      <c r="AC314" s="14"/>
      <c r="AD314" s="14"/>
      <c r="AE314" s="14"/>
      <c r="AT314" s="257" t="s">
        <v>180</v>
      </c>
      <c r="AU314" s="257" t="s">
        <v>86</v>
      </c>
      <c r="AV314" s="14" t="s">
        <v>86</v>
      </c>
      <c r="AW314" s="14" t="s">
        <v>32</v>
      </c>
      <c r="AX314" s="14" t="s">
        <v>76</v>
      </c>
      <c r="AY314" s="257" t="s">
        <v>168</v>
      </c>
    </row>
    <row r="315" s="14" customFormat="1">
      <c r="A315" s="14"/>
      <c r="B315" s="247"/>
      <c r="C315" s="248"/>
      <c r="D315" s="232" t="s">
        <v>180</v>
      </c>
      <c r="E315" s="249" t="s">
        <v>1</v>
      </c>
      <c r="F315" s="250" t="s">
        <v>421</v>
      </c>
      <c r="G315" s="248"/>
      <c r="H315" s="251">
        <v>60.494999999999997</v>
      </c>
      <c r="I315" s="252"/>
      <c r="J315" s="248"/>
      <c r="K315" s="248"/>
      <c r="L315" s="253"/>
      <c r="M315" s="254"/>
      <c r="N315" s="255"/>
      <c r="O315" s="255"/>
      <c r="P315" s="255"/>
      <c r="Q315" s="255"/>
      <c r="R315" s="255"/>
      <c r="S315" s="255"/>
      <c r="T315" s="256"/>
      <c r="U315" s="14"/>
      <c r="V315" s="14"/>
      <c r="W315" s="14"/>
      <c r="X315" s="14"/>
      <c r="Y315" s="14"/>
      <c r="Z315" s="14"/>
      <c r="AA315" s="14"/>
      <c r="AB315" s="14"/>
      <c r="AC315" s="14"/>
      <c r="AD315" s="14"/>
      <c r="AE315" s="14"/>
      <c r="AT315" s="257" t="s">
        <v>180</v>
      </c>
      <c r="AU315" s="257" t="s">
        <v>86</v>
      </c>
      <c r="AV315" s="14" t="s">
        <v>86</v>
      </c>
      <c r="AW315" s="14" t="s">
        <v>32</v>
      </c>
      <c r="AX315" s="14" t="s">
        <v>76</v>
      </c>
      <c r="AY315" s="257" t="s">
        <v>168</v>
      </c>
    </row>
    <row r="316" s="14" customFormat="1">
      <c r="A316" s="14"/>
      <c r="B316" s="247"/>
      <c r="C316" s="248"/>
      <c r="D316" s="232" t="s">
        <v>180</v>
      </c>
      <c r="E316" s="249" t="s">
        <v>1</v>
      </c>
      <c r="F316" s="250" t="s">
        <v>422</v>
      </c>
      <c r="G316" s="248"/>
      <c r="H316" s="251">
        <v>16.303000000000001</v>
      </c>
      <c r="I316" s="252"/>
      <c r="J316" s="248"/>
      <c r="K316" s="248"/>
      <c r="L316" s="253"/>
      <c r="M316" s="254"/>
      <c r="N316" s="255"/>
      <c r="O316" s="255"/>
      <c r="P316" s="255"/>
      <c r="Q316" s="255"/>
      <c r="R316" s="255"/>
      <c r="S316" s="255"/>
      <c r="T316" s="256"/>
      <c r="U316" s="14"/>
      <c r="V316" s="14"/>
      <c r="W316" s="14"/>
      <c r="X316" s="14"/>
      <c r="Y316" s="14"/>
      <c r="Z316" s="14"/>
      <c r="AA316" s="14"/>
      <c r="AB316" s="14"/>
      <c r="AC316" s="14"/>
      <c r="AD316" s="14"/>
      <c r="AE316" s="14"/>
      <c r="AT316" s="257" t="s">
        <v>180</v>
      </c>
      <c r="AU316" s="257" t="s">
        <v>86</v>
      </c>
      <c r="AV316" s="14" t="s">
        <v>86</v>
      </c>
      <c r="AW316" s="14" t="s">
        <v>32</v>
      </c>
      <c r="AX316" s="14" t="s">
        <v>76</v>
      </c>
      <c r="AY316" s="257" t="s">
        <v>168</v>
      </c>
    </row>
    <row r="317" s="14" customFormat="1">
      <c r="A317" s="14"/>
      <c r="B317" s="247"/>
      <c r="C317" s="248"/>
      <c r="D317" s="232" t="s">
        <v>180</v>
      </c>
      <c r="E317" s="249" t="s">
        <v>1</v>
      </c>
      <c r="F317" s="250" t="s">
        <v>423</v>
      </c>
      <c r="G317" s="248"/>
      <c r="H317" s="251">
        <v>23.843</v>
      </c>
      <c r="I317" s="252"/>
      <c r="J317" s="248"/>
      <c r="K317" s="248"/>
      <c r="L317" s="253"/>
      <c r="M317" s="254"/>
      <c r="N317" s="255"/>
      <c r="O317" s="255"/>
      <c r="P317" s="255"/>
      <c r="Q317" s="255"/>
      <c r="R317" s="255"/>
      <c r="S317" s="255"/>
      <c r="T317" s="256"/>
      <c r="U317" s="14"/>
      <c r="V317" s="14"/>
      <c r="W317" s="14"/>
      <c r="X317" s="14"/>
      <c r="Y317" s="14"/>
      <c r="Z317" s="14"/>
      <c r="AA317" s="14"/>
      <c r="AB317" s="14"/>
      <c r="AC317" s="14"/>
      <c r="AD317" s="14"/>
      <c r="AE317" s="14"/>
      <c r="AT317" s="257" t="s">
        <v>180</v>
      </c>
      <c r="AU317" s="257" t="s">
        <v>86</v>
      </c>
      <c r="AV317" s="14" t="s">
        <v>86</v>
      </c>
      <c r="AW317" s="14" t="s">
        <v>32</v>
      </c>
      <c r="AX317" s="14" t="s">
        <v>76</v>
      </c>
      <c r="AY317" s="257" t="s">
        <v>168</v>
      </c>
    </row>
    <row r="318" s="14" customFormat="1">
      <c r="A318" s="14"/>
      <c r="B318" s="247"/>
      <c r="C318" s="248"/>
      <c r="D318" s="232" t="s">
        <v>180</v>
      </c>
      <c r="E318" s="249" t="s">
        <v>1</v>
      </c>
      <c r="F318" s="250" t="s">
        <v>424</v>
      </c>
      <c r="G318" s="248"/>
      <c r="H318" s="251">
        <v>3.548</v>
      </c>
      <c r="I318" s="252"/>
      <c r="J318" s="248"/>
      <c r="K318" s="248"/>
      <c r="L318" s="253"/>
      <c r="M318" s="254"/>
      <c r="N318" s="255"/>
      <c r="O318" s="255"/>
      <c r="P318" s="255"/>
      <c r="Q318" s="255"/>
      <c r="R318" s="255"/>
      <c r="S318" s="255"/>
      <c r="T318" s="256"/>
      <c r="U318" s="14"/>
      <c r="V318" s="14"/>
      <c r="W318" s="14"/>
      <c r="X318" s="14"/>
      <c r="Y318" s="14"/>
      <c r="Z318" s="14"/>
      <c r="AA318" s="14"/>
      <c r="AB318" s="14"/>
      <c r="AC318" s="14"/>
      <c r="AD318" s="14"/>
      <c r="AE318" s="14"/>
      <c r="AT318" s="257" t="s">
        <v>180</v>
      </c>
      <c r="AU318" s="257" t="s">
        <v>86</v>
      </c>
      <c r="AV318" s="14" t="s">
        <v>86</v>
      </c>
      <c r="AW318" s="14" t="s">
        <v>32</v>
      </c>
      <c r="AX318" s="14" t="s">
        <v>76</v>
      </c>
      <c r="AY318" s="257" t="s">
        <v>168</v>
      </c>
    </row>
    <row r="319" s="14" customFormat="1">
      <c r="A319" s="14"/>
      <c r="B319" s="247"/>
      <c r="C319" s="248"/>
      <c r="D319" s="232" t="s">
        <v>180</v>
      </c>
      <c r="E319" s="249" t="s">
        <v>1</v>
      </c>
      <c r="F319" s="250" t="s">
        <v>425</v>
      </c>
      <c r="G319" s="248"/>
      <c r="H319" s="251">
        <v>5.4829999999999997</v>
      </c>
      <c r="I319" s="252"/>
      <c r="J319" s="248"/>
      <c r="K319" s="248"/>
      <c r="L319" s="253"/>
      <c r="M319" s="254"/>
      <c r="N319" s="255"/>
      <c r="O319" s="255"/>
      <c r="P319" s="255"/>
      <c r="Q319" s="255"/>
      <c r="R319" s="255"/>
      <c r="S319" s="255"/>
      <c r="T319" s="256"/>
      <c r="U319" s="14"/>
      <c r="V319" s="14"/>
      <c r="W319" s="14"/>
      <c r="X319" s="14"/>
      <c r="Y319" s="14"/>
      <c r="Z319" s="14"/>
      <c r="AA319" s="14"/>
      <c r="AB319" s="14"/>
      <c r="AC319" s="14"/>
      <c r="AD319" s="14"/>
      <c r="AE319" s="14"/>
      <c r="AT319" s="257" t="s">
        <v>180</v>
      </c>
      <c r="AU319" s="257" t="s">
        <v>86</v>
      </c>
      <c r="AV319" s="14" t="s">
        <v>86</v>
      </c>
      <c r="AW319" s="14" t="s">
        <v>32</v>
      </c>
      <c r="AX319" s="14" t="s">
        <v>76</v>
      </c>
      <c r="AY319" s="257" t="s">
        <v>168</v>
      </c>
    </row>
    <row r="320" s="14" customFormat="1">
      <c r="A320" s="14"/>
      <c r="B320" s="247"/>
      <c r="C320" s="248"/>
      <c r="D320" s="232" t="s">
        <v>180</v>
      </c>
      <c r="E320" s="249" t="s">
        <v>1</v>
      </c>
      <c r="F320" s="250" t="s">
        <v>426</v>
      </c>
      <c r="G320" s="248"/>
      <c r="H320" s="251">
        <v>54.854999999999997</v>
      </c>
      <c r="I320" s="252"/>
      <c r="J320" s="248"/>
      <c r="K320" s="248"/>
      <c r="L320" s="253"/>
      <c r="M320" s="254"/>
      <c r="N320" s="255"/>
      <c r="O320" s="255"/>
      <c r="P320" s="255"/>
      <c r="Q320" s="255"/>
      <c r="R320" s="255"/>
      <c r="S320" s="255"/>
      <c r="T320" s="256"/>
      <c r="U320" s="14"/>
      <c r="V320" s="14"/>
      <c r="W320" s="14"/>
      <c r="X320" s="14"/>
      <c r="Y320" s="14"/>
      <c r="Z320" s="14"/>
      <c r="AA320" s="14"/>
      <c r="AB320" s="14"/>
      <c r="AC320" s="14"/>
      <c r="AD320" s="14"/>
      <c r="AE320" s="14"/>
      <c r="AT320" s="257" t="s">
        <v>180</v>
      </c>
      <c r="AU320" s="257" t="s">
        <v>86</v>
      </c>
      <c r="AV320" s="14" t="s">
        <v>86</v>
      </c>
      <c r="AW320" s="14" t="s">
        <v>32</v>
      </c>
      <c r="AX320" s="14" t="s">
        <v>76</v>
      </c>
      <c r="AY320" s="257" t="s">
        <v>168</v>
      </c>
    </row>
    <row r="321" s="14" customFormat="1">
      <c r="A321" s="14"/>
      <c r="B321" s="247"/>
      <c r="C321" s="248"/>
      <c r="D321" s="232" t="s">
        <v>180</v>
      </c>
      <c r="E321" s="249" t="s">
        <v>1</v>
      </c>
      <c r="F321" s="250" t="s">
        <v>427</v>
      </c>
      <c r="G321" s="248"/>
      <c r="H321" s="251">
        <v>105.02500000000001</v>
      </c>
      <c r="I321" s="252"/>
      <c r="J321" s="248"/>
      <c r="K321" s="248"/>
      <c r="L321" s="253"/>
      <c r="M321" s="254"/>
      <c r="N321" s="255"/>
      <c r="O321" s="255"/>
      <c r="P321" s="255"/>
      <c r="Q321" s="255"/>
      <c r="R321" s="255"/>
      <c r="S321" s="255"/>
      <c r="T321" s="256"/>
      <c r="U321" s="14"/>
      <c r="V321" s="14"/>
      <c r="W321" s="14"/>
      <c r="X321" s="14"/>
      <c r="Y321" s="14"/>
      <c r="Z321" s="14"/>
      <c r="AA321" s="14"/>
      <c r="AB321" s="14"/>
      <c r="AC321" s="14"/>
      <c r="AD321" s="14"/>
      <c r="AE321" s="14"/>
      <c r="AT321" s="257" t="s">
        <v>180</v>
      </c>
      <c r="AU321" s="257" t="s">
        <v>86</v>
      </c>
      <c r="AV321" s="14" t="s">
        <v>86</v>
      </c>
      <c r="AW321" s="14" t="s">
        <v>32</v>
      </c>
      <c r="AX321" s="14" t="s">
        <v>76</v>
      </c>
      <c r="AY321" s="257" t="s">
        <v>168</v>
      </c>
    </row>
    <row r="322" s="14" customFormat="1">
      <c r="A322" s="14"/>
      <c r="B322" s="247"/>
      <c r="C322" s="248"/>
      <c r="D322" s="232" t="s">
        <v>180</v>
      </c>
      <c r="E322" s="249" t="s">
        <v>1</v>
      </c>
      <c r="F322" s="250" t="s">
        <v>428</v>
      </c>
      <c r="G322" s="248"/>
      <c r="H322" s="251">
        <v>90.674999999999997</v>
      </c>
      <c r="I322" s="252"/>
      <c r="J322" s="248"/>
      <c r="K322" s="248"/>
      <c r="L322" s="253"/>
      <c r="M322" s="254"/>
      <c r="N322" s="255"/>
      <c r="O322" s="255"/>
      <c r="P322" s="255"/>
      <c r="Q322" s="255"/>
      <c r="R322" s="255"/>
      <c r="S322" s="255"/>
      <c r="T322" s="256"/>
      <c r="U322" s="14"/>
      <c r="V322" s="14"/>
      <c r="W322" s="14"/>
      <c r="X322" s="14"/>
      <c r="Y322" s="14"/>
      <c r="Z322" s="14"/>
      <c r="AA322" s="14"/>
      <c r="AB322" s="14"/>
      <c r="AC322" s="14"/>
      <c r="AD322" s="14"/>
      <c r="AE322" s="14"/>
      <c r="AT322" s="257" t="s">
        <v>180</v>
      </c>
      <c r="AU322" s="257" t="s">
        <v>86</v>
      </c>
      <c r="AV322" s="14" t="s">
        <v>86</v>
      </c>
      <c r="AW322" s="14" t="s">
        <v>32</v>
      </c>
      <c r="AX322" s="14" t="s">
        <v>76</v>
      </c>
      <c r="AY322" s="257" t="s">
        <v>168</v>
      </c>
    </row>
    <row r="323" s="14" customFormat="1">
      <c r="A323" s="14"/>
      <c r="B323" s="247"/>
      <c r="C323" s="248"/>
      <c r="D323" s="232" t="s">
        <v>180</v>
      </c>
      <c r="E323" s="249" t="s">
        <v>1</v>
      </c>
      <c r="F323" s="250" t="s">
        <v>429</v>
      </c>
      <c r="G323" s="248"/>
      <c r="H323" s="251">
        <v>88.859999999999999</v>
      </c>
      <c r="I323" s="252"/>
      <c r="J323" s="248"/>
      <c r="K323" s="248"/>
      <c r="L323" s="253"/>
      <c r="M323" s="254"/>
      <c r="N323" s="255"/>
      <c r="O323" s="255"/>
      <c r="P323" s="255"/>
      <c r="Q323" s="255"/>
      <c r="R323" s="255"/>
      <c r="S323" s="255"/>
      <c r="T323" s="256"/>
      <c r="U323" s="14"/>
      <c r="V323" s="14"/>
      <c r="W323" s="14"/>
      <c r="X323" s="14"/>
      <c r="Y323" s="14"/>
      <c r="Z323" s="14"/>
      <c r="AA323" s="14"/>
      <c r="AB323" s="14"/>
      <c r="AC323" s="14"/>
      <c r="AD323" s="14"/>
      <c r="AE323" s="14"/>
      <c r="AT323" s="257" t="s">
        <v>180</v>
      </c>
      <c r="AU323" s="257" t="s">
        <v>86</v>
      </c>
      <c r="AV323" s="14" t="s">
        <v>86</v>
      </c>
      <c r="AW323" s="14" t="s">
        <v>32</v>
      </c>
      <c r="AX323" s="14" t="s">
        <v>76</v>
      </c>
      <c r="AY323" s="257" t="s">
        <v>168</v>
      </c>
    </row>
    <row r="324" s="14" customFormat="1">
      <c r="A324" s="14"/>
      <c r="B324" s="247"/>
      <c r="C324" s="248"/>
      <c r="D324" s="232" t="s">
        <v>180</v>
      </c>
      <c r="E324" s="249" t="s">
        <v>1</v>
      </c>
      <c r="F324" s="250" t="s">
        <v>430</v>
      </c>
      <c r="G324" s="248"/>
      <c r="H324" s="251">
        <v>67.575000000000003</v>
      </c>
      <c r="I324" s="252"/>
      <c r="J324" s="248"/>
      <c r="K324" s="248"/>
      <c r="L324" s="253"/>
      <c r="M324" s="254"/>
      <c r="N324" s="255"/>
      <c r="O324" s="255"/>
      <c r="P324" s="255"/>
      <c r="Q324" s="255"/>
      <c r="R324" s="255"/>
      <c r="S324" s="255"/>
      <c r="T324" s="256"/>
      <c r="U324" s="14"/>
      <c r="V324" s="14"/>
      <c r="W324" s="14"/>
      <c r="X324" s="14"/>
      <c r="Y324" s="14"/>
      <c r="Z324" s="14"/>
      <c r="AA324" s="14"/>
      <c r="AB324" s="14"/>
      <c r="AC324" s="14"/>
      <c r="AD324" s="14"/>
      <c r="AE324" s="14"/>
      <c r="AT324" s="257" t="s">
        <v>180</v>
      </c>
      <c r="AU324" s="257" t="s">
        <v>86</v>
      </c>
      <c r="AV324" s="14" t="s">
        <v>86</v>
      </c>
      <c r="AW324" s="14" t="s">
        <v>32</v>
      </c>
      <c r="AX324" s="14" t="s">
        <v>76</v>
      </c>
      <c r="AY324" s="257" t="s">
        <v>168</v>
      </c>
    </row>
    <row r="325" s="14" customFormat="1">
      <c r="A325" s="14"/>
      <c r="B325" s="247"/>
      <c r="C325" s="248"/>
      <c r="D325" s="232" t="s">
        <v>180</v>
      </c>
      <c r="E325" s="249" t="s">
        <v>1</v>
      </c>
      <c r="F325" s="250" t="s">
        <v>431</v>
      </c>
      <c r="G325" s="248"/>
      <c r="H325" s="251">
        <v>28.088000000000001</v>
      </c>
      <c r="I325" s="252"/>
      <c r="J325" s="248"/>
      <c r="K325" s="248"/>
      <c r="L325" s="253"/>
      <c r="M325" s="254"/>
      <c r="N325" s="255"/>
      <c r="O325" s="255"/>
      <c r="P325" s="255"/>
      <c r="Q325" s="255"/>
      <c r="R325" s="255"/>
      <c r="S325" s="255"/>
      <c r="T325" s="256"/>
      <c r="U325" s="14"/>
      <c r="V325" s="14"/>
      <c r="W325" s="14"/>
      <c r="X325" s="14"/>
      <c r="Y325" s="14"/>
      <c r="Z325" s="14"/>
      <c r="AA325" s="14"/>
      <c r="AB325" s="14"/>
      <c r="AC325" s="14"/>
      <c r="AD325" s="14"/>
      <c r="AE325" s="14"/>
      <c r="AT325" s="257" t="s">
        <v>180</v>
      </c>
      <c r="AU325" s="257" t="s">
        <v>86</v>
      </c>
      <c r="AV325" s="14" t="s">
        <v>86</v>
      </c>
      <c r="AW325" s="14" t="s">
        <v>32</v>
      </c>
      <c r="AX325" s="14" t="s">
        <v>76</v>
      </c>
      <c r="AY325" s="257" t="s">
        <v>168</v>
      </c>
    </row>
    <row r="326" s="14" customFormat="1">
      <c r="A326" s="14"/>
      <c r="B326" s="247"/>
      <c r="C326" s="248"/>
      <c r="D326" s="232" t="s">
        <v>180</v>
      </c>
      <c r="E326" s="249" t="s">
        <v>1</v>
      </c>
      <c r="F326" s="250" t="s">
        <v>432</v>
      </c>
      <c r="G326" s="248"/>
      <c r="H326" s="251">
        <v>14.475</v>
      </c>
      <c r="I326" s="252"/>
      <c r="J326" s="248"/>
      <c r="K326" s="248"/>
      <c r="L326" s="253"/>
      <c r="M326" s="254"/>
      <c r="N326" s="255"/>
      <c r="O326" s="255"/>
      <c r="P326" s="255"/>
      <c r="Q326" s="255"/>
      <c r="R326" s="255"/>
      <c r="S326" s="255"/>
      <c r="T326" s="256"/>
      <c r="U326" s="14"/>
      <c r="V326" s="14"/>
      <c r="W326" s="14"/>
      <c r="X326" s="14"/>
      <c r="Y326" s="14"/>
      <c r="Z326" s="14"/>
      <c r="AA326" s="14"/>
      <c r="AB326" s="14"/>
      <c r="AC326" s="14"/>
      <c r="AD326" s="14"/>
      <c r="AE326" s="14"/>
      <c r="AT326" s="257" t="s">
        <v>180</v>
      </c>
      <c r="AU326" s="257" t="s">
        <v>86</v>
      </c>
      <c r="AV326" s="14" t="s">
        <v>86</v>
      </c>
      <c r="AW326" s="14" t="s">
        <v>32</v>
      </c>
      <c r="AX326" s="14" t="s">
        <v>76</v>
      </c>
      <c r="AY326" s="257" t="s">
        <v>168</v>
      </c>
    </row>
    <row r="327" s="14" customFormat="1">
      <c r="A327" s="14"/>
      <c r="B327" s="247"/>
      <c r="C327" s="248"/>
      <c r="D327" s="232" t="s">
        <v>180</v>
      </c>
      <c r="E327" s="249" t="s">
        <v>1</v>
      </c>
      <c r="F327" s="250" t="s">
        <v>433</v>
      </c>
      <c r="G327" s="248"/>
      <c r="H327" s="251">
        <v>5.3179999999999996</v>
      </c>
      <c r="I327" s="252"/>
      <c r="J327" s="248"/>
      <c r="K327" s="248"/>
      <c r="L327" s="253"/>
      <c r="M327" s="254"/>
      <c r="N327" s="255"/>
      <c r="O327" s="255"/>
      <c r="P327" s="255"/>
      <c r="Q327" s="255"/>
      <c r="R327" s="255"/>
      <c r="S327" s="255"/>
      <c r="T327" s="256"/>
      <c r="U327" s="14"/>
      <c r="V327" s="14"/>
      <c r="W327" s="14"/>
      <c r="X327" s="14"/>
      <c r="Y327" s="14"/>
      <c r="Z327" s="14"/>
      <c r="AA327" s="14"/>
      <c r="AB327" s="14"/>
      <c r="AC327" s="14"/>
      <c r="AD327" s="14"/>
      <c r="AE327" s="14"/>
      <c r="AT327" s="257" t="s">
        <v>180</v>
      </c>
      <c r="AU327" s="257" t="s">
        <v>86</v>
      </c>
      <c r="AV327" s="14" t="s">
        <v>86</v>
      </c>
      <c r="AW327" s="14" t="s">
        <v>32</v>
      </c>
      <c r="AX327" s="14" t="s">
        <v>76</v>
      </c>
      <c r="AY327" s="257" t="s">
        <v>168</v>
      </c>
    </row>
    <row r="328" s="14" customFormat="1">
      <c r="A328" s="14"/>
      <c r="B328" s="247"/>
      <c r="C328" s="248"/>
      <c r="D328" s="232" t="s">
        <v>180</v>
      </c>
      <c r="E328" s="249" t="s">
        <v>1</v>
      </c>
      <c r="F328" s="250" t="s">
        <v>434</v>
      </c>
      <c r="G328" s="248"/>
      <c r="H328" s="251">
        <v>17.774999999999999</v>
      </c>
      <c r="I328" s="252"/>
      <c r="J328" s="248"/>
      <c r="K328" s="248"/>
      <c r="L328" s="253"/>
      <c r="M328" s="254"/>
      <c r="N328" s="255"/>
      <c r="O328" s="255"/>
      <c r="P328" s="255"/>
      <c r="Q328" s="255"/>
      <c r="R328" s="255"/>
      <c r="S328" s="255"/>
      <c r="T328" s="256"/>
      <c r="U328" s="14"/>
      <c r="V328" s="14"/>
      <c r="W328" s="14"/>
      <c r="X328" s="14"/>
      <c r="Y328" s="14"/>
      <c r="Z328" s="14"/>
      <c r="AA328" s="14"/>
      <c r="AB328" s="14"/>
      <c r="AC328" s="14"/>
      <c r="AD328" s="14"/>
      <c r="AE328" s="14"/>
      <c r="AT328" s="257" t="s">
        <v>180</v>
      </c>
      <c r="AU328" s="257" t="s">
        <v>86</v>
      </c>
      <c r="AV328" s="14" t="s">
        <v>86</v>
      </c>
      <c r="AW328" s="14" t="s">
        <v>32</v>
      </c>
      <c r="AX328" s="14" t="s">
        <v>76</v>
      </c>
      <c r="AY328" s="257" t="s">
        <v>168</v>
      </c>
    </row>
    <row r="329" s="14" customFormat="1">
      <c r="A329" s="14"/>
      <c r="B329" s="247"/>
      <c r="C329" s="248"/>
      <c r="D329" s="232" t="s">
        <v>180</v>
      </c>
      <c r="E329" s="249" t="s">
        <v>1</v>
      </c>
      <c r="F329" s="250" t="s">
        <v>435</v>
      </c>
      <c r="G329" s="248"/>
      <c r="H329" s="251">
        <v>35.700000000000003</v>
      </c>
      <c r="I329" s="252"/>
      <c r="J329" s="248"/>
      <c r="K329" s="248"/>
      <c r="L329" s="253"/>
      <c r="M329" s="254"/>
      <c r="N329" s="255"/>
      <c r="O329" s="255"/>
      <c r="P329" s="255"/>
      <c r="Q329" s="255"/>
      <c r="R329" s="255"/>
      <c r="S329" s="255"/>
      <c r="T329" s="256"/>
      <c r="U329" s="14"/>
      <c r="V329" s="14"/>
      <c r="W329" s="14"/>
      <c r="X329" s="14"/>
      <c r="Y329" s="14"/>
      <c r="Z329" s="14"/>
      <c r="AA329" s="14"/>
      <c r="AB329" s="14"/>
      <c r="AC329" s="14"/>
      <c r="AD329" s="14"/>
      <c r="AE329" s="14"/>
      <c r="AT329" s="257" t="s">
        <v>180</v>
      </c>
      <c r="AU329" s="257" t="s">
        <v>86</v>
      </c>
      <c r="AV329" s="14" t="s">
        <v>86</v>
      </c>
      <c r="AW329" s="14" t="s">
        <v>32</v>
      </c>
      <c r="AX329" s="14" t="s">
        <v>76</v>
      </c>
      <c r="AY329" s="257" t="s">
        <v>168</v>
      </c>
    </row>
    <row r="330" s="14" customFormat="1">
      <c r="A330" s="14"/>
      <c r="B330" s="247"/>
      <c r="C330" s="248"/>
      <c r="D330" s="232" t="s">
        <v>180</v>
      </c>
      <c r="E330" s="249" t="s">
        <v>1</v>
      </c>
      <c r="F330" s="250" t="s">
        <v>436</v>
      </c>
      <c r="G330" s="248"/>
      <c r="H330" s="251">
        <v>69.885000000000005</v>
      </c>
      <c r="I330" s="252"/>
      <c r="J330" s="248"/>
      <c r="K330" s="248"/>
      <c r="L330" s="253"/>
      <c r="M330" s="254"/>
      <c r="N330" s="255"/>
      <c r="O330" s="255"/>
      <c r="P330" s="255"/>
      <c r="Q330" s="255"/>
      <c r="R330" s="255"/>
      <c r="S330" s="255"/>
      <c r="T330" s="256"/>
      <c r="U330" s="14"/>
      <c r="V330" s="14"/>
      <c r="W330" s="14"/>
      <c r="X330" s="14"/>
      <c r="Y330" s="14"/>
      <c r="Z330" s="14"/>
      <c r="AA330" s="14"/>
      <c r="AB330" s="14"/>
      <c r="AC330" s="14"/>
      <c r="AD330" s="14"/>
      <c r="AE330" s="14"/>
      <c r="AT330" s="257" t="s">
        <v>180</v>
      </c>
      <c r="AU330" s="257" t="s">
        <v>86</v>
      </c>
      <c r="AV330" s="14" t="s">
        <v>86</v>
      </c>
      <c r="AW330" s="14" t="s">
        <v>32</v>
      </c>
      <c r="AX330" s="14" t="s">
        <v>76</v>
      </c>
      <c r="AY330" s="257" t="s">
        <v>168</v>
      </c>
    </row>
    <row r="331" s="14" customFormat="1">
      <c r="A331" s="14"/>
      <c r="B331" s="247"/>
      <c r="C331" s="248"/>
      <c r="D331" s="232" t="s">
        <v>180</v>
      </c>
      <c r="E331" s="249" t="s">
        <v>1</v>
      </c>
      <c r="F331" s="250" t="s">
        <v>437</v>
      </c>
      <c r="G331" s="248"/>
      <c r="H331" s="251">
        <v>86.055000000000007</v>
      </c>
      <c r="I331" s="252"/>
      <c r="J331" s="248"/>
      <c r="K331" s="248"/>
      <c r="L331" s="253"/>
      <c r="M331" s="254"/>
      <c r="N331" s="255"/>
      <c r="O331" s="255"/>
      <c r="P331" s="255"/>
      <c r="Q331" s="255"/>
      <c r="R331" s="255"/>
      <c r="S331" s="255"/>
      <c r="T331" s="256"/>
      <c r="U331" s="14"/>
      <c r="V331" s="14"/>
      <c r="W331" s="14"/>
      <c r="X331" s="14"/>
      <c r="Y331" s="14"/>
      <c r="Z331" s="14"/>
      <c r="AA331" s="14"/>
      <c r="AB331" s="14"/>
      <c r="AC331" s="14"/>
      <c r="AD331" s="14"/>
      <c r="AE331" s="14"/>
      <c r="AT331" s="257" t="s">
        <v>180</v>
      </c>
      <c r="AU331" s="257" t="s">
        <v>86</v>
      </c>
      <c r="AV331" s="14" t="s">
        <v>86</v>
      </c>
      <c r="AW331" s="14" t="s">
        <v>32</v>
      </c>
      <c r="AX331" s="14" t="s">
        <v>76</v>
      </c>
      <c r="AY331" s="257" t="s">
        <v>168</v>
      </c>
    </row>
    <row r="332" s="14" customFormat="1">
      <c r="A332" s="14"/>
      <c r="B332" s="247"/>
      <c r="C332" s="248"/>
      <c r="D332" s="232" t="s">
        <v>180</v>
      </c>
      <c r="E332" s="249" t="s">
        <v>1</v>
      </c>
      <c r="F332" s="250" t="s">
        <v>438</v>
      </c>
      <c r="G332" s="248"/>
      <c r="H332" s="251">
        <v>25.440000000000001</v>
      </c>
      <c r="I332" s="252"/>
      <c r="J332" s="248"/>
      <c r="K332" s="248"/>
      <c r="L332" s="253"/>
      <c r="M332" s="254"/>
      <c r="N332" s="255"/>
      <c r="O332" s="255"/>
      <c r="P332" s="255"/>
      <c r="Q332" s="255"/>
      <c r="R332" s="255"/>
      <c r="S332" s="255"/>
      <c r="T332" s="256"/>
      <c r="U332" s="14"/>
      <c r="V332" s="14"/>
      <c r="W332" s="14"/>
      <c r="X332" s="14"/>
      <c r="Y332" s="14"/>
      <c r="Z332" s="14"/>
      <c r="AA332" s="14"/>
      <c r="AB332" s="14"/>
      <c r="AC332" s="14"/>
      <c r="AD332" s="14"/>
      <c r="AE332" s="14"/>
      <c r="AT332" s="257" t="s">
        <v>180</v>
      </c>
      <c r="AU332" s="257" t="s">
        <v>86</v>
      </c>
      <c r="AV332" s="14" t="s">
        <v>86</v>
      </c>
      <c r="AW332" s="14" t="s">
        <v>32</v>
      </c>
      <c r="AX332" s="14" t="s">
        <v>76</v>
      </c>
      <c r="AY332" s="257" t="s">
        <v>168</v>
      </c>
    </row>
    <row r="333" s="14" customFormat="1">
      <c r="A333" s="14"/>
      <c r="B333" s="247"/>
      <c r="C333" s="248"/>
      <c r="D333" s="232" t="s">
        <v>180</v>
      </c>
      <c r="E333" s="249" t="s">
        <v>1</v>
      </c>
      <c r="F333" s="250" t="s">
        <v>439</v>
      </c>
      <c r="G333" s="248"/>
      <c r="H333" s="251">
        <v>42.329999999999998</v>
      </c>
      <c r="I333" s="252"/>
      <c r="J333" s="248"/>
      <c r="K333" s="248"/>
      <c r="L333" s="253"/>
      <c r="M333" s="254"/>
      <c r="N333" s="255"/>
      <c r="O333" s="255"/>
      <c r="P333" s="255"/>
      <c r="Q333" s="255"/>
      <c r="R333" s="255"/>
      <c r="S333" s="255"/>
      <c r="T333" s="256"/>
      <c r="U333" s="14"/>
      <c r="V333" s="14"/>
      <c r="W333" s="14"/>
      <c r="X333" s="14"/>
      <c r="Y333" s="14"/>
      <c r="Z333" s="14"/>
      <c r="AA333" s="14"/>
      <c r="AB333" s="14"/>
      <c r="AC333" s="14"/>
      <c r="AD333" s="14"/>
      <c r="AE333" s="14"/>
      <c r="AT333" s="257" t="s">
        <v>180</v>
      </c>
      <c r="AU333" s="257" t="s">
        <v>86</v>
      </c>
      <c r="AV333" s="14" t="s">
        <v>86</v>
      </c>
      <c r="AW333" s="14" t="s">
        <v>32</v>
      </c>
      <c r="AX333" s="14" t="s">
        <v>76</v>
      </c>
      <c r="AY333" s="257" t="s">
        <v>168</v>
      </c>
    </row>
    <row r="334" s="15" customFormat="1">
      <c r="A334" s="15"/>
      <c r="B334" s="258"/>
      <c r="C334" s="259"/>
      <c r="D334" s="232" t="s">
        <v>180</v>
      </c>
      <c r="E334" s="260" t="s">
        <v>1</v>
      </c>
      <c r="F334" s="261" t="s">
        <v>184</v>
      </c>
      <c r="G334" s="259"/>
      <c r="H334" s="262">
        <v>884.05800000000011</v>
      </c>
      <c r="I334" s="263"/>
      <c r="J334" s="259"/>
      <c r="K334" s="259"/>
      <c r="L334" s="264"/>
      <c r="M334" s="265"/>
      <c r="N334" s="266"/>
      <c r="O334" s="266"/>
      <c r="P334" s="266"/>
      <c r="Q334" s="266"/>
      <c r="R334" s="266"/>
      <c r="S334" s="266"/>
      <c r="T334" s="267"/>
      <c r="U334" s="15"/>
      <c r="V334" s="15"/>
      <c r="W334" s="15"/>
      <c r="X334" s="15"/>
      <c r="Y334" s="15"/>
      <c r="Z334" s="15"/>
      <c r="AA334" s="15"/>
      <c r="AB334" s="15"/>
      <c r="AC334" s="15"/>
      <c r="AD334" s="15"/>
      <c r="AE334" s="15"/>
      <c r="AT334" s="268" t="s">
        <v>180</v>
      </c>
      <c r="AU334" s="268" t="s">
        <v>86</v>
      </c>
      <c r="AV334" s="15" t="s">
        <v>176</v>
      </c>
      <c r="AW334" s="15" t="s">
        <v>32</v>
      </c>
      <c r="AX334" s="15" t="s">
        <v>84</v>
      </c>
      <c r="AY334" s="268" t="s">
        <v>168</v>
      </c>
    </row>
    <row r="335" s="2" customFormat="1" ht="24.15" customHeight="1">
      <c r="A335" s="39"/>
      <c r="B335" s="40"/>
      <c r="C335" s="219" t="s">
        <v>445</v>
      </c>
      <c r="D335" s="219" t="s">
        <v>171</v>
      </c>
      <c r="E335" s="220" t="s">
        <v>446</v>
      </c>
      <c r="F335" s="221" t="s">
        <v>447</v>
      </c>
      <c r="G335" s="222" t="s">
        <v>174</v>
      </c>
      <c r="H335" s="223">
        <v>72.099999999999994</v>
      </c>
      <c r="I335" s="224"/>
      <c r="J335" s="225">
        <f>ROUND(I335*H335,2)</f>
        <v>0</v>
      </c>
      <c r="K335" s="221" t="s">
        <v>226</v>
      </c>
      <c r="L335" s="45"/>
      <c r="M335" s="226" t="s">
        <v>1</v>
      </c>
      <c r="N335" s="227" t="s">
        <v>41</v>
      </c>
      <c r="O335" s="92"/>
      <c r="P335" s="228">
        <f>O335*H335</f>
        <v>0</v>
      </c>
      <c r="Q335" s="228">
        <v>0.020480000000000002</v>
      </c>
      <c r="R335" s="228">
        <f>Q335*H335</f>
        <v>1.4766079999999999</v>
      </c>
      <c r="S335" s="228">
        <v>0</v>
      </c>
      <c r="T335" s="229">
        <f>S335*H335</f>
        <v>0</v>
      </c>
      <c r="U335" s="39"/>
      <c r="V335" s="39"/>
      <c r="W335" s="39"/>
      <c r="X335" s="39"/>
      <c r="Y335" s="39"/>
      <c r="Z335" s="39"/>
      <c r="AA335" s="39"/>
      <c r="AB335" s="39"/>
      <c r="AC335" s="39"/>
      <c r="AD335" s="39"/>
      <c r="AE335" s="39"/>
      <c r="AR335" s="230" t="s">
        <v>176</v>
      </c>
      <c r="AT335" s="230" t="s">
        <v>171</v>
      </c>
      <c r="AU335" s="230" t="s">
        <v>86</v>
      </c>
      <c r="AY335" s="18" t="s">
        <v>168</v>
      </c>
      <c r="BE335" s="231">
        <f>IF(N335="základní",J335,0)</f>
        <v>0</v>
      </c>
      <c r="BF335" s="231">
        <f>IF(N335="snížená",J335,0)</f>
        <v>0</v>
      </c>
      <c r="BG335" s="231">
        <f>IF(N335="zákl. přenesená",J335,0)</f>
        <v>0</v>
      </c>
      <c r="BH335" s="231">
        <f>IF(N335="sníž. přenesená",J335,0)</f>
        <v>0</v>
      </c>
      <c r="BI335" s="231">
        <f>IF(N335="nulová",J335,0)</f>
        <v>0</v>
      </c>
      <c r="BJ335" s="18" t="s">
        <v>84</v>
      </c>
      <c r="BK335" s="231">
        <f>ROUND(I335*H335,2)</f>
        <v>0</v>
      </c>
      <c r="BL335" s="18" t="s">
        <v>176</v>
      </c>
      <c r="BM335" s="230" t="s">
        <v>448</v>
      </c>
    </row>
    <row r="336" s="2" customFormat="1">
      <c r="A336" s="39"/>
      <c r="B336" s="40"/>
      <c r="C336" s="41"/>
      <c r="D336" s="232" t="s">
        <v>178</v>
      </c>
      <c r="E336" s="41"/>
      <c r="F336" s="233" t="s">
        <v>449</v>
      </c>
      <c r="G336" s="41"/>
      <c r="H336" s="41"/>
      <c r="I336" s="234"/>
      <c r="J336" s="41"/>
      <c r="K336" s="41"/>
      <c r="L336" s="45"/>
      <c r="M336" s="235"/>
      <c r="N336" s="236"/>
      <c r="O336" s="92"/>
      <c r="P336" s="92"/>
      <c r="Q336" s="92"/>
      <c r="R336" s="92"/>
      <c r="S336" s="92"/>
      <c r="T336" s="93"/>
      <c r="U336" s="39"/>
      <c r="V336" s="39"/>
      <c r="W336" s="39"/>
      <c r="X336" s="39"/>
      <c r="Y336" s="39"/>
      <c r="Z336" s="39"/>
      <c r="AA336" s="39"/>
      <c r="AB336" s="39"/>
      <c r="AC336" s="39"/>
      <c r="AD336" s="39"/>
      <c r="AE336" s="39"/>
      <c r="AT336" s="18" t="s">
        <v>178</v>
      </c>
      <c r="AU336" s="18" t="s">
        <v>86</v>
      </c>
    </row>
    <row r="337" s="13" customFormat="1">
      <c r="A337" s="13"/>
      <c r="B337" s="237"/>
      <c r="C337" s="238"/>
      <c r="D337" s="232" t="s">
        <v>180</v>
      </c>
      <c r="E337" s="239" t="s">
        <v>1</v>
      </c>
      <c r="F337" s="240" t="s">
        <v>450</v>
      </c>
      <c r="G337" s="238"/>
      <c r="H337" s="239" t="s">
        <v>1</v>
      </c>
      <c r="I337" s="241"/>
      <c r="J337" s="238"/>
      <c r="K337" s="238"/>
      <c r="L337" s="242"/>
      <c r="M337" s="243"/>
      <c r="N337" s="244"/>
      <c r="O337" s="244"/>
      <c r="P337" s="244"/>
      <c r="Q337" s="244"/>
      <c r="R337" s="244"/>
      <c r="S337" s="244"/>
      <c r="T337" s="245"/>
      <c r="U337" s="13"/>
      <c r="V337" s="13"/>
      <c r="W337" s="13"/>
      <c r="X337" s="13"/>
      <c r="Y337" s="13"/>
      <c r="Z337" s="13"/>
      <c r="AA337" s="13"/>
      <c r="AB337" s="13"/>
      <c r="AC337" s="13"/>
      <c r="AD337" s="13"/>
      <c r="AE337" s="13"/>
      <c r="AT337" s="246" t="s">
        <v>180</v>
      </c>
      <c r="AU337" s="246" t="s">
        <v>86</v>
      </c>
      <c r="AV337" s="13" t="s">
        <v>84</v>
      </c>
      <c r="AW337" s="13" t="s">
        <v>32</v>
      </c>
      <c r="AX337" s="13" t="s">
        <v>76</v>
      </c>
      <c r="AY337" s="246" t="s">
        <v>168</v>
      </c>
    </row>
    <row r="338" s="14" customFormat="1">
      <c r="A338" s="14"/>
      <c r="B338" s="247"/>
      <c r="C338" s="248"/>
      <c r="D338" s="232" t="s">
        <v>180</v>
      </c>
      <c r="E338" s="249" t="s">
        <v>1</v>
      </c>
      <c r="F338" s="250" t="s">
        <v>451</v>
      </c>
      <c r="G338" s="248"/>
      <c r="H338" s="251">
        <v>72.099999999999994</v>
      </c>
      <c r="I338" s="252"/>
      <c r="J338" s="248"/>
      <c r="K338" s="248"/>
      <c r="L338" s="253"/>
      <c r="M338" s="254"/>
      <c r="N338" s="255"/>
      <c r="O338" s="255"/>
      <c r="P338" s="255"/>
      <c r="Q338" s="255"/>
      <c r="R338" s="255"/>
      <c r="S338" s="255"/>
      <c r="T338" s="256"/>
      <c r="U338" s="14"/>
      <c r="V338" s="14"/>
      <c r="W338" s="14"/>
      <c r="X338" s="14"/>
      <c r="Y338" s="14"/>
      <c r="Z338" s="14"/>
      <c r="AA338" s="14"/>
      <c r="AB338" s="14"/>
      <c r="AC338" s="14"/>
      <c r="AD338" s="14"/>
      <c r="AE338" s="14"/>
      <c r="AT338" s="257" t="s">
        <v>180</v>
      </c>
      <c r="AU338" s="257" t="s">
        <v>86</v>
      </c>
      <c r="AV338" s="14" t="s">
        <v>86</v>
      </c>
      <c r="AW338" s="14" t="s">
        <v>32</v>
      </c>
      <c r="AX338" s="14" t="s">
        <v>84</v>
      </c>
      <c r="AY338" s="257" t="s">
        <v>168</v>
      </c>
    </row>
    <row r="339" s="2" customFormat="1" ht="24.15" customHeight="1">
      <c r="A339" s="39"/>
      <c r="B339" s="40"/>
      <c r="C339" s="219" t="s">
        <v>452</v>
      </c>
      <c r="D339" s="219" t="s">
        <v>171</v>
      </c>
      <c r="E339" s="220" t="s">
        <v>453</v>
      </c>
      <c r="F339" s="221" t="s">
        <v>454</v>
      </c>
      <c r="G339" s="222" t="s">
        <v>174</v>
      </c>
      <c r="H339" s="223">
        <v>36.049999999999997</v>
      </c>
      <c r="I339" s="224"/>
      <c r="J339" s="225">
        <f>ROUND(I339*H339,2)</f>
        <v>0</v>
      </c>
      <c r="K339" s="221" t="s">
        <v>226</v>
      </c>
      <c r="L339" s="45"/>
      <c r="M339" s="226" t="s">
        <v>1</v>
      </c>
      <c r="N339" s="227" t="s">
        <v>41</v>
      </c>
      <c r="O339" s="92"/>
      <c r="P339" s="228">
        <f>O339*H339</f>
        <v>0</v>
      </c>
      <c r="Q339" s="228">
        <v>0.018380000000000001</v>
      </c>
      <c r="R339" s="228">
        <f>Q339*H339</f>
        <v>0.66259899999999994</v>
      </c>
      <c r="S339" s="228">
        <v>0</v>
      </c>
      <c r="T339" s="229">
        <f>S339*H339</f>
        <v>0</v>
      </c>
      <c r="U339" s="39"/>
      <c r="V339" s="39"/>
      <c r="W339" s="39"/>
      <c r="X339" s="39"/>
      <c r="Y339" s="39"/>
      <c r="Z339" s="39"/>
      <c r="AA339" s="39"/>
      <c r="AB339" s="39"/>
      <c r="AC339" s="39"/>
      <c r="AD339" s="39"/>
      <c r="AE339" s="39"/>
      <c r="AR339" s="230" t="s">
        <v>176</v>
      </c>
      <c r="AT339" s="230" t="s">
        <v>171</v>
      </c>
      <c r="AU339" s="230" t="s">
        <v>86</v>
      </c>
      <c r="AY339" s="18" t="s">
        <v>168</v>
      </c>
      <c r="BE339" s="231">
        <f>IF(N339="základní",J339,0)</f>
        <v>0</v>
      </c>
      <c r="BF339" s="231">
        <f>IF(N339="snížená",J339,0)</f>
        <v>0</v>
      </c>
      <c r="BG339" s="231">
        <f>IF(N339="zákl. přenesená",J339,0)</f>
        <v>0</v>
      </c>
      <c r="BH339" s="231">
        <f>IF(N339="sníž. přenesená",J339,0)</f>
        <v>0</v>
      </c>
      <c r="BI339" s="231">
        <f>IF(N339="nulová",J339,0)</f>
        <v>0</v>
      </c>
      <c r="BJ339" s="18" t="s">
        <v>84</v>
      </c>
      <c r="BK339" s="231">
        <f>ROUND(I339*H339,2)</f>
        <v>0</v>
      </c>
      <c r="BL339" s="18" t="s">
        <v>176</v>
      </c>
      <c r="BM339" s="230" t="s">
        <v>455</v>
      </c>
    </row>
    <row r="340" s="2" customFormat="1">
      <c r="A340" s="39"/>
      <c r="B340" s="40"/>
      <c r="C340" s="41"/>
      <c r="D340" s="232" t="s">
        <v>178</v>
      </c>
      <c r="E340" s="41"/>
      <c r="F340" s="233" t="s">
        <v>456</v>
      </c>
      <c r="G340" s="41"/>
      <c r="H340" s="41"/>
      <c r="I340" s="234"/>
      <c r="J340" s="41"/>
      <c r="K340" s="41"/>
      <c r="L340" s="45"/>
      <c r="M340" s="235"/>
      <c r="N340" s="236"/>
      <c r="O340" s="92"/>
      <c r="P340" s="92"/>
      <c r="Q340" s="92"/>
      <c r="R340" s="92"/>
      <c r="S340" s="92"/>
      <c r="T340" s="93"/>
      <c r="U340" s="39"/>
      <c r="V340" s="39"/>
      <c r="W340" s="39"/>
      <c r="X340" s="39"/>
      <c r="Y340" s="39"/>
      <c r="Z340" s="39"/>
      <c r="AA340" s="39"/>
      <c r="AB340" s="39"/>
      <c r="AC340" s="39"/>
      <c r="AD340" s="39"/>
      <c r="AE340" s="39"/>
      <c r="AT340" s="18" t="s">
        <v>178</v>
      </c>
      <c r="AU340" s="18" t="s">
        <v>86</v>
      </c>
    </row>
    <row r="341" s="13" customFormat="1">
      <c r="A341" s="13"/>
      <c r="B341" s="237"/>
      <c r="C341" s="238"/>
      <c r="D341" s="232" t="s">
        <v>180</v>
      </c>
      <c r="E341" s="239" t="s">
        <v>1</v>
      </c>
      <c r="F341" s="240" t="s">
        <v>450</v>
      </c>
      <c r="G341" s="238"/>
      <c r="H341" s="239" t="s">
        <v>1</v>
      </c>
      <c r="I341" s="241"/>
      <c r="J341" s="238"/>
      <c r="K341" s="238"/>
      <c r="L341" s="242"/>
      <c r="M341" s="243"/>
      <c r="N341" s="244"/>
      <c r="O341" s="244"/>
      <c r="P341" s="244"/>
      <c r="Q341" s="244"/>
      <c r="R341" s="244"/>
      <c r="S341" s="244"/>
      <c r="T341" s="245"/>
      <c r="U341" s="13"/>
      <c r="V341" s="13"/>
      <c r="W341" s="13"/>
      <c r="X341" s="13"/>
      <c r="Y341" s="13"/>
      <c r="Z341" s="13"/>
      <c r="AA341" s="13"/>
      <c r="AB341" s="13"/>
      <c r="AC341" s="13"/>
      <c r="AD341" s="13"/>
      <c r="AE341" s="13"/>
      <c r="AT341" s="246" t="s">
        <v>180</v>
      </c>
      <c r="AU341" s="246" t="s">
        <v>86</v>
      </c>
      <c r="AV341" s="13" t="s">
        <v>84</v>
      </c>
      <c r="AW341" s="13" t="s">
        <v>32</v>
      </c>
      <c r="AX341" s="13" t="s">
        <v>76</v>
      </c>
      <c r="AY341" s="246" t="s">
        <v>168</v>
      </c>
    </row>
    <row r="342" s="14" customFormat="1">
      <c r="A342" s="14"/>
      <c r="B342" s="247"/>
      <c r="C342" s="248"/>
      <c r="D342" s="232" t="s">
        <v>180</v>
      </c>
      <c r="E342" s="249" t="s">
        <v>1</v>
      </c>
      <c r="F342" s="250" t="s">
        <v>457</v>
      </c>
      <c r="G342" s="248"/>
      <c r="H342" s="251">
        <v>36.049999999999997</v>
      </c>
      <c r="I342" s="252"/>
      <c r="J342" s="248"/>
      <c r="K342" s="248"/>
      <c r="L342" s="253"/>
      <c r="M342" s="254"/>
      <c r="N342" s="255"/>
      <c r="O342" s="255"/>
      <c r="P342" s="255"/>
      <c r="Q342" s="255"/>
      <c r="R342" s="255"/>
      <c r="S342" s="255"/>
      <c r="T342" s="256"/>
      <c r="U342" s="14"/>
      <c r="V342" s="14"/>
      <c r="W342" s="14"/>
      <c r="X342" s="14"/>
      <c r="Y342" s="14"/>
      <c r="Z342" s="14"/>
      <c r="AA342" s="14"/>
      <c r="AB342" s="14"/>
      <c r="AC342" s="14"/>
      <c r="AD342" s="14"/>
      <c r="AE342" s="14"/>
      <c r="AT342" s="257" t="s">
        <v>180</v>
      </c>
      <c r="AU342" s="257" t="s">
        <v>86</v>
      </c>
      <c r="AV342" s="14" t="s">
        <v>86</v>
      </c>
      <c r="AW342" s="14" t="s">
        <v>32</v>
      </c>
      <c r="AX342" s="14" t="s">
        <v>84</v>
      </c>
      <c r="AY342" s="257" t="s">
        <v>168</v>
      </c>
    </row>
    <row r="343" s="2" customFormat="1" ht="21.75" customHeight="1">
      <c r="A343" s="39"/>
      <c r="B343" s="40"/>
      <c r="C343" s="219" t="s">
        <v>458</v>
      </c>
      <c r="D343" s="219" t="s">
        <v>171</v>
      </c>
      <c r="E343" s="220" t="s">
        <v>459</v>
      </c>
      <c r="F343" s="221" t="s">
        <v>460</v>
      </c>
      <c r="G343" s="222" t="s">
        <v>174</v>
      </c>
      <c r="H343" s="223">
        <v>36.399999999999999</v>
      </c>
      <c r="I343" s="224"/>
      <c r="J343" s="225">
        <f>ROUND(I343*H343,2)</f>
        <v>0</v>
      </c>
      <c r="K343" s="221" t="s">
        <v>226</v>
      </c>
      <c r="L343" s="45"/>
      <c r="M343" s="226" t="s">
        <v>1</v>
      </c>
      <c r="N343" s="227" t="s">
        <v>41</v>
      </c>
      <c r="O343" s="92"/>
      <c r="P343" s="228">
        <f>O343*H343</f>
        <v>0</v>
      </c>
      <c r="Q343" s="228">
        <v>0.0043800000000000002</v>
      </c>
      <c r="R343" s="228">
        <f>Q343*H343</f>
        <v>0.15943199999999999</v>
      </c>
      <c r="S343" s="228">
        <v>0</v>
      </c>
      <c r="T343" s="229">
        <f>S343*H343</f>
        <v>0</v>
      </c>
      <c r="U343" s="39"/>
      <c r="V343" s="39"/>
      <c r="W343" s="39"/>
      <c r="X343" s="39"/>
      <c r="Y343" s="39"/>
      <c r="Z343" s="39"/>
      <c r="AA343" s="39"/>
      <c r="AB343" s="39"/>
      <c r="AC343" s="39"/>
      <c r="AD343" s="39"/>
      <c r="AE343" s="39"/>
      <c r="AR343" s="230" t="s">
        <v>176</v>
      </c>
      <c r="AT343" s="230" t="s">
        <v>171</v>
      </c>
      <c r="AU343" s="230" t="s">
        <v>86</v>
      </c>
      <c r="AY343" s="18" t="s">
        <v>168</v>
      </c>
      <c r="BE343" s="231">
        <f>IF(N343="základní",J343,0)</f>
        <v>0</v>
      </c>
      <c r="BF343" s="231">
        <f>IF(N343="snížená",J343,0)</f>
        <v>0</v>
      </c>
      <c r="BG343" s="231">
        <f>IF(N343="zákl. přenesená",J343,0)</f>
        <v>0</v>
      </c>
      <c r="BH343" s="231">
        <f>IF(N343="sníž. přenesená",J343,0)</f>
        <v>0</v>
      </c>
      <c r="BI343" s="231">
        <f>IF(N343="nulová",J343,0)</f>
        <v>0</v>
      </c>
      <c r="BJ343" s="18" t="s">
        <v>84</v>
      </c>
      <c r="BK343" s="231">
        <f>ROUND(I343*H343,2)</f>
        <v>0</v>
      </c>
      <c r="BL343" s="18" t="s">
        <v>176</v>
      </c>
      <c r="BM343" s="230" t="s">
        <v>461</v>
      </c>
    </row>
    <row r="344" s="2" customFormat="1">
      <c r="A344" s="39"/>
      <c r="B344" s="40"/>
      <c r="C344" s="41"/>
      <c r="D344" s="232" t="s">
        <v>178</v>
      </c>
      <c r="E344" s="41"/>
      <c r="F344" s="233" t="s">
        <v>462</v>
      </c>
      <c r="G344" s="41"/>
      <c r="H344" s="41"/>
      <c r="I344" s="234"/>
      <c r="J344" s="41"/>
      <c r="K344" s="41"/>
      <c r="L344" s="45"/>
      <c r="M344" s="235"/>
      <c r="N344" s="236"/>
      <c r="O344" s="92"/>
      <c r="P344" s="92"/>
      <c r="Q344" s="92"/>
      <c r="R344" s="92"/>
      <c r="S344" s="92"/>
      <c r="T344" s="93"/>
      <c r="U344" s="39"/>
      <c r="V344" s="39"/>
      <c r="W344" s="39"/>
      <c r="X344" s="39"/>
      <c r="Y344" s="39"/>
      <c r="Z344" s="39"/>
      <c r="AA344" s="39"/>
      <c r="AB344" s="39"/>
      <c r="AC344" s="39"/>
      <c r="AD344" s="39"/>
      <c r="AE344" s="39"/>
      <c r="AT344" s="18" t="s">
        <v>178</v>
      </c>
      <c r="AU344" s="18" t="s">
        <v>86</v>
      </c>
    </row>
    <row r="345" s="13" customFormat="1">
      <c r="A345" s="13"/>
      <c r="B345" s="237"/>
      <c r="C345" s="238"/>
      <c r="D345" s="232" t="s">
        <v>180</v>
      </c>
      <c r="E345" s="239" t="s">
        <v>1</v>
      </c>
      <c r="F345" s="240" t="s">
        <v>463</v>
      </c>
      <c r="G345" s="238"/>
      <c r="H345" s="239" t="s">
        <v>1</v>
      </c>
      <c r="I345" s="241"/>
      <c r="J345" s="238"/>
      <c r="K345" s="238"/>
      <c r="L345" s="242"/>
      <c r="M345" s="243"/>
      <c r="N345" s="244"/>
      <c r="O345" s="244"/>
      <c r="P345" s="244"/>
      <c r="Q345" s="244"/>
      <c r="R345" s="244"/>
      <c r="S345" s="244"/>
      <c r="T345" s="245"/>
      <c r="U345" s="13"/>
      <c r="V345" s="13"/>
      <c r="W345" s="13"/>
      <c r="X345" s="13"/>
      <c r="Y345" s="13"/>
      <c r="Z345" s="13"/>
      <c r="AA345" s="13"/>
      <c r="AB345" s="13"/>
      <c r="AC345" s="13"/>
      <c r="AD345" s="13"/>
      <c r="AE345" s="13"/>
      <c r="AT345" s="246" t="s">
        <v>180</v>
      </c>
      <c r="AU345" s="246" t="s">
        <v>86</v>
      </c>
      <c r="AV345" s="13" t="s">
        <v>84</v>
      </c>
      <c r="AW345" s="13" t="s">
        <v>32</v>
      </c>
      <c r="AX345" s="13" t="s">
        <v>76</v>
      </c>
      <c r="AY345" s="246" t="s">
        <v>168</v>
      </c>
    </row>
    <row r="346" s="14" customFormat="1">
      <c r="A346" s="14"/>
      <c r="B346" s="247"/>
      <c r="C346" s="248"/>
      <c r="D346" s="232" t="s">
        <v>180</v>
      </c>
      <c r="E346" s="249" t="s">
        <v>1</v>
      </c>
      <c r="F346" s="250" t="s">
        <v>464</v>
      </c>
      <c r="G346" s="248"/>
      <c r="H346" s="251">
        <v>36.399999999999999</v>
      </c>
      <c r="I346" s="252"/>
      <c r="J346" s="248"/>
      <c r="K346" s="248"/>
      <c r="L346" s="253"/>
      <c r="M346" s="254"/>
      <c r="N346" s="255"/>
      <c r="O346" s="255"/>
      <c r="P346" s="255"/>
      <c r="Q346" s="255"/>
      <c r="R346" s="255"/>
      <c r="S346" s="255"/>
      <c r="T346" s="256"/>
      <c r="U346" s="14"/>
      <c r="V346" s="14"/>
      <c r="W346" s="14"/>
      <c r="X346" s="14"/>
      <c r="Y346" s="14"/>
      <c r="Z346" s="14"/>
      <c r="AA346" s="14"/>
      <c r="AB346" s="14"/>
      <c r="AC346" s="14"/>
      <c r="AD346" s="14"/>
      <c r="AE346" s="14"/>
      <c r="AT346" s="257" t="s">
        <v>180</v>
      </c>
      <c r="AU346" s="257" t="s">
        <v>86</v>
      </c>
      <c r="AV346" s="14" t="s">
        <v>86</v>
      </c>
      <c r="AW346" s="14" t="s">
        <v>32</v>
      </c>
      <c r="AX346" s="14" t="s">
        <v>76</v>
      </c>
      <c r="AY346" s="257" t="s">
        <v>168</v>
      </c>
    </row>
    <row r="347" s="15" customFormat="1">
      <c r="A347" s="15"/>
      <c r="B347" s="258"/>
      <c r="C347" s="259"/>
      <c r="D347" s="232" t="s">
        <v>180</v>
      </c>
      <c r="E347" s="260" t="s">
        <v>1</v>
      </c>
      <c r="F347" s="261" t="s">
        <v>184</v>
      </c>
      <c r="G347" s="259"/>
      <c r="H347" s="262">
        <v>36.399999999999999</v>
      </c>
      <c r="I347" s="263"/>
      <c r="J347" s="259"/>
      <c r="K347" s="259"/>
      <c r="L347" s="264"/>
      <c r="M347" s="265"/>
      <c r="N347" s="266"/>
      <c r="O347" s="266"/>
      <c r="P347" s="266"/>
      <c r="Q347" s="266"/>
      <c r="R347" s="266"/>
      <c r="S347" s="266"/>
      <c r="T347" s="267"/>
      <c r="U347" s="15"/>
      <c r="V347" s="15"/>
      <c r="W347" s="15"/>
      <c r="X347" s="15"/>
      <c r="Y347" s="15"/>
      <c r="Z347" s="15"/>
      <c r="AA347" s="15"/>
      <c r="AB347" s="15"/>
      <c r="AC347" s="15"/>
      <c r="AD347" s="15"/>
      <c r="AE347" s="15"/>
      <c r="AT347" s="268" t="s">
        <v>180</v>
      </c>
      <c r="AU347" s="268" t="s">
        <v>86</v>
      </c>
      <c r="AV347" s="15" t="s">
        <v>176</v>
      </c>
      <c r="AW347" s="15" t="s">
        <v>32</v>
      </c>
      <c r="AX347" s="15" t="s">
        <v>84</v>
      </c>
      <c r="AY347" s="268" t="s">
        <v>168</v>
      </c>
    </row>
    <row r="348" s="2" customFormat="1" ht="24.15" customHeight="1">
      <c r="A348" s="39"/>
      <c r="B348" s="40"/>
      <c r="C348" s="219" t="s">
        <v>465</v>
      </c>
      <c r="D348" s="219" t="s">
        <v>171</v>
      </c>
      <c r="E348" s="220" t="s">
        <v>466</v>
      </c>
      <c r="F348" s="221" t="s">
        <v>467</v>
      </c>
      <c r="G348" s="222" t="s">
        <v>174</v>
      </c>
      <c r="H348" s="223">
        <v>36.399999999999999</v>
      </c>
      <c r="I348" s="224"/>
      <c r="J348" s="225">
        <f>ROUND(I348*H348,2)</f>
        <v>0</v>
      </c>
      <c r="K348" s="221" t="s">
        <v>226</v>
      </c>
      <c r="L348" s="45"/>
      <c r="M348" s="226" t="s">
        <v>1</v>
      </c>
      <c r="N348" s="227" t="s">
        <v>41</v>
      </c>
      <c r="O348" s="92"/>
      <c r="P348" s="228">
        <f>O348*H348</f>
        <v>0</v>
      </c>
      <c r="Q348" s="228">
        <v>0.00013999999999999999</v>
      </c>
      <c r="R348" s="228">
        <f>Q348*H348</f>
        <v>0.005095999999999999</v>
      </c>
      <c r="S348" s="228">
        <v>0</v>
      </c>
      <c r="T348" s="229">
        <f>S348*H348</f>
        <v>0</v>
      </c>
      <c r="U348" s="39"/>
      <c r="V348" s="39"/>
      <c r="W348" s="39"/>
      <c r="X348" s="39"/>
      <c r="Y348" s="39"/>
      <c r="Z348" s="39"/>
      <c r="AA348" s="39"/>
      <c r="AB348" s="39"/>
      <c r="AC348" s="39"/>
      <c r="AD348" s="39"/>
      <c r="AE348" s="39"/>
      <c r="AR348" s="230" t="s">
        <v>176</v>
      </c>
      <c r="AT348" s="230" t="s">
        <v>171</v>
      </c>
      <c r="AU348" s="230" t="s">
        <v>86</v>
      </c>
      <c r="AY348" s="18" t="s">
        <v>168</v>
      </c>
      <c r="BE348" s="231">
        <f>IF(N348="základní",J348,0)</f>
        <v>0</v>
      </c>
      <c r="BF348" s="231">
        <f>IF(N348="snížená",J348,0)</f>
        <v>0</v>
      </c>
      <c r="BG348" s="231">
        <f>IF(N348="zákl. přenesená",J348,0)</f>
        <v>0</v>
      </c>
      <c r="BH348" s="231">
        <f>IF(N348="sníž. přenesená",J348,0)</f>
        <v>0</v>
      </c>
      <c r="BI348" s="231">
        <f>IF(N348="nulová",J348,0)</f>
        <v>0</v>
      </c>
      <c r="BJ348" s="18" t="s">
        <v>84</v>
      </c>
      <c r="BK348" s="231">
        <f>ROUND(I348*H348,2)</f>
        <v>0</v>
      </c>
      <c r="BL348" s="18" t="s">
        <v>176</v>
      </c>
      <c r="BM348" s="230" t="s">
        <v>468</v>
      </c>
    </row>
    <row r="349" s="2" customFormat="1">
      <c r="A349" s="39"/>
      <c r="B349" s="40"/>
      <c r="C349" s="41"/>
      <c r="D349" s="232" t="s">
        <v>178</v>
      </c>
      <c r="E349" s="41"/>
      <c r="F349" s="233" t="s">
        <v>469</v>
      </c>
      <c r="G349" s="41"/>
      <c r="H349" s="41"/>
      <c r="I349" s="234"/>
      <c r="J349" s="41"/>
      <c r="K349" s="41"/>
      <c r="L349" s="45"/>
      <c r="M349" s="235"/>
      <c r="N349" s="236"/>
      <c r="O349" s="92"/>
      <c r="P349" s="92"/>
      <c r="Q349" s="92"/>
      <c r="R349" s="92"/>
      <c r="S349" s="92"/>
      <c r="T349" s="93"/>
      <c r="U349" s="39"/>
      <c r="V349" s="39"/>
      <c r="W349" s="39"/>
      <c r="X349" s="39"/>
      <c r="Y349" s="39"/>
      <c r="Z349" s="39"/>
      <c r="AA349" s="39"/>
      <c r="AB349" s="39"/>
      <c r="AC349" s="39"/>
      <c r="AD349" s="39"/>
      <c r="AE349" s="39"/>
      <c r="AT349" s="18" t="s">
        <v>178</v>
      </c>
      <c r="AU349" s="18" t="s">
        <v>86</v>
      </c>
    </row>
    <row r="350" s="13" customFormat="1">
      <c r="A350" s="13"/>
      <c r="B350" s="237"/>
      <c r="C350" s="238"/>
      <c r="D350" s="232" t="s">
        <v>180</v>
      </c>
      <c r="E350" s="239" t="s">
        <v>1</v>
      </c>
      <c r="F350" s="240" t="s">
        <v>463</v>
      </c>
      <c r="G350" s="238"/>
      <c r="H350" s="239" t="s">
        <v>1</v>
      </c>
      <c r="I350" s="241"/>
      <c r="J350" s="238"/>
      <c r="K350" s="238"/>
      <c r="L350" s="242"/>
      <c r="M350" s="243"/>
      <c r="N350" s="244"/>
      <c r="O350" s="244"/>
      <c r="P350" s="244"/>
      <c r="Q350" s="244"/>
      <c r="R350" s="244"/>
      <c r="S350" s="244"/>
      <c r="T350" s="245"/>
      <c r="U350" s="13"/>
      <c r="V350" s="13"/>
      <c r="W350" s="13"/>
      <c r="X350" s="13"/>
      <c r="Y350" s="13"/>
      <c r="Z350" s="13"/>
      <c r="AA350" s="13"/>
      <c r="AB350" s="13"/>
      <c r="AC350" s="13"/>
      <c r="AD350" s="13"/>
      <c r="AE350" s="13"/>
      <c r="AT350" s="246" t="s">
        <v>180</v>
      </c>
      <c r="AU350" s="246" t="s">
        <v>86</v>
      </c>
      <c r="AV350" s="13" t="s">
        <v>84</v>
      </c>
      <c r="AW350" s="13" t="s">
        <v>32</v>
      </c>
      <c r="AX350" s="13" t="s">
        <v>76</v>
      </c>
      <c r="AY350" s="246" t="s">
        <v>168</v>
      </c>
    </row>
    <row r="351" s="14" customFormat="1">
      <c r="A351" s="14"/>
      <c r="B351" s="247"/>
      <c r="C351" s="248"/>
      <c r="D351" s="232" t="s">
        <v>180</v>
      </c>
      <c r="E351" s="249" t="s">
        <v>1</v>
      </c>
      <c r="F351" s="250" t="s">
        <v>464</v>
      </c>
      <c r="G351" s="248"/>
      <c r="H351" s="251">
        <v>36.399999999999999</v>
      </c>
      <c r="I351" s="252"/>
      <c r="J351" s="248"/>
      <c r="K351" s="248"/>
      <c r="L351" s="253"/>
      <c r="M351" s="254"/>
      <c r="N351" s="255"/>
      <c r="O351" s="255"/>
      <c r="P351" s="255"/>
      <c r="Q351" s="255"/>
      <c r="R351" s="255"/>
      <c r="S351" s="255"/>
      <c r="T351" s="256"/>
      <c r="U351" s="14"/>
      <c r="V351" s="14"/>
      <c r="W351" s="14"/>
      <c r="X351" s="14"/>
      <c r="Y351" s="14"/>
      <c r="Z351" s="14"/>
      <c r="AA351" s="14"/>
      <c r="AB351" s="14"/>
      <c r="AC351" s="14"/>
      <c r="AD351" s="14"/>
      <c r="AE351" s="14"/>
      <c r="AT351" s="257" t="s">
        <v>180</v>
      </c>
      <c r="AU351" s="257" t="s">
        <v>86</v>
      </c>
      <c r="AV351" s="14" t="s">
        <v>86</v>
      </c>
      <c r="AW351" s="14" t="s">
        <v>32</v>
      </c>
      <c r="AX351" s="14" t="s">
        <v>76</v>
      </c>
      <c r="AY351" s="257" t="s">
        <v>168</v>
      </c>
    </row>
    <row r="352" s="15" customFormat="1">
      <c r="A352" s="15"/>
      <c r="B352" s="258"/>
      <c r="C352" s="259"/>
      <c r="D352" s="232" t="s">
        <v>180</v>
      </c>
      <c r="E352" s="260" t="s">
        <v>1</v>
      </c>
      <c r="F352" s="261" t="s">
        <v>184</v>
      </c>
      <c r="G352" s="259"/>
      <c r="H352" s="262">
        <v>36.399999999999999</v>
      </c>
      <c r="I352" s="263"/>
      <c r="J352" s="259"/>
      <c r="K352" s="259"/>
      <c r="L352" s="264"/>
      <c r="M352" s="265"/>
      <c r="N352" s="266"/>
      <c r="O352" s="266"/>
      <c r="P352" s="266"/>
      <c r="Q352" s="266"/>
      <c r="R352" s="266"/>
      <c r="S352" s="266"/>
      <c r="T352" s="267"/>
      <c r="U352" s="15"/>
      <c r="V352" s="15"/>
      <c r="W352" s="15"/>
      <c r="X352" s="15"/>
      <c r="Y352" s="15"/>
      <c r="Z352" s="15"/>
      <c r="AA352" s="15"/>
      <c r="AB352" s="15"/>
      <c r="AC352" s="15"/>
      <c r="AD352" s="15"/>
      <c r="AE352" s="15"/>
      <c r="AT352" s="268" t="s">
        <v>180</v>
      </c>
      <c r="AU352" s="268" t="s">
        <v>86</v>
      </c>
      <c r="AV352" s="15" t="s">
        <v>176</v>
      </c>
      <c r="AW352" s="15" t="s">
        <v>32</v>
      </c>
      <c r="AX352" s="15" t="s">
        <v>84</v>
      </c>
      <c r="AY352" s="268" t="s">
        <v>168</v>
      </c>
    </row>
    <row r="353" s="2" customFormat="1" ht="24.15" customHeight="1">
      <c r="A353" s="39"/>
      <c r="B353" s="40"/>
      <c r="C353" s="219" t="s">
        <v>470</v>
      </c>
      <c r="D353" s="219" t="s">
        <v>171</v>
      </c>
      <c r="E353" s="220" t="s">
        <v>471</v>
      </c>
      <c r="F353" s="221" t="s">
        <v>472</v>
      </c>
      <c r="G353" s="222" t="s">
        <v>174</v>
      </c>
      <c r="H353" s="223">
        <v>36.399999999999999</v>
      </c>
      <c r="I353" s="224"/>
      <c r="J353" s="225">
        <f>ROUND(I353*H353,2)</f>
        <v>0</v>
      </c>
      <c r="K353" s="221" t="s">
        <v>226</v>
      </c>
      <c r="L353" s="45"/>
      <c r="M353" s="226" t="s">
        <v>1</v>
      </c>
      <c r="N353" s="227" t="s">
        <v>41</v>
      </c>
      <c r="O353" s="92"/>
      <c r="P353" s="228">
        <f>O353*H353</f>
        <v>0</v>
      </c>
      <c r="Q353" s="228">
        <v>0.0033</v>
      </c>
      <c r="R353" s="228">
        <f>Q353*H353</f>
        <v>0.12011999999999999</v>
      </c>
      <c r="S353" s="228">
        <v>0</v>
      </c>
      <c r="T353" s="229">
        <f>S353*H353</f>
        <v>0</v>
      </c>
      <c r="U353" s="39"/>
      <c r="V353" s="39"/>
      <c r="W353" s="39"/>
      <c r="X353" s="39"/>
      <c r="Y353" s="39"/>
      <c r="Z353" s="39"/>
      <c r="AA353" s="39"/>
      <c r="AB353" s="39"/>
      <c r="AC353" s="39"/>
      <c r="AD353" s="39"/>
      <c r="AE353" s="39"/>
      <c r="AR353" s="230" t="s">
        <v>176</v>
      </c>
      <c r="AT353" s="230" t="s">
        <v>171</v>
      </c>
      <c r="AU353" s="230" t="s">
        <v>86</v>
      </c>
      <c r="AY353" s="18" t="s">
        <v>168</v>
      </c>
      <c r="BE353" s="231">
        <f>IF(N353="základní",J353,0)</f>
        <v>0</v>
      </c>
      <c r="BF353" s="231">
        <f>IF(N353="snížená",J353,0)</f>
        <v>0</v>
      </c>
      <c r="BG353" s="231">
        <f>IF(N353="zákl. přenesená",J353,0)</f>
        <v>0</v>
      </c>
      <c r="BH353" s="231">
        <f>IF(N353="sníž. přenesená",J353,0)</f>
        <v>0</v>
      </c>
      <c r="BI353" s="231">
        <f>IF(N353="nulová",J353,0)</f>
        <v>0</v>
      </c>
      <c r="BJ353" s="18" t="s">
        <v>84</v>
      </c>
      <c r="BK353" s="231">
        <f>ROUND(I353*H353,2)</f>
        <v>0</v>
      </c>
      <c r="BL353" s="18" t="s">
        <v>176</v>
      </c>
      <c r="BM353" s="230" t="s">
        <v>473</v>
      </c>
    </row>
    <row r="354" s="2" customFormat="1">
      <c r="A354" s="39"/>
      <c r="B354" s="40"/>
      <c r="C354" s="41"/>
      <c r="D354" s="232" t="s">
        <v>178</v>
      </c>
      <c r="E354" s="41"/>
      <c r="F354" s="233" t="s">
        <v>474</v>
      </c>
      <c r="G354" s="41"/>
      <c r="H354" s="41"/>
      <c r="I354" s="234"/>
      <c r="J354" s="41"/>
      <c r="K354" s="41"/>
      <c r="L354" s="45"/>
      <c r="M354" s="235"/>
      <c r="N354" s="236"/>
      <c r="O354" s="92"/>
      <c r="P354" s="92"/>
      <c r="Q354" s="92"/>
      <c r="R354" s="92"/>
      <c r="S354" s="92"/>
      <c r="T354" s="93"/>
      <c r="U354" s="39"/>
      <c r="V354" s="39"/>
      <c r="W354" s="39"/>
      <c r="X354" s="39"/>
      <c r="Y354" s="39"/>
      <c r="Z354" s="39"/>
      <c r="AA354" s="39"/>
      <c r="AB354" s="39"/>
      <c r="AC354" s="39"/>
      <c r="AD354" s="39"/>
      <c r="AE354" s="39"/>
      <c r="AT354" s="18" t="s">
        <v>178</v>
      </c>
      <c r="AU354" s="18" t="s">
        <v>86</v>
      </c>
    </row>
    <row r="355" s="13" customFormat="1">
      <c r="A355" s="13"/>
      <c r="B355" s="237"/>
      <c r="C355" s="238"/>
      <c r="D355" s="232" t="s">
        <v>180</v>
      </c>
      <c r="E355" s="239" t="s">
        <v>1</v>
      </c>
      <c r="F355" s="240" t="s">
        <v>463</v>
      </c>
      <c r="G355" s="238"/>
      <c r="H355" s="239" t="s">
        <v>1</v>
      </c>
      <c r="I355" s="241"/>
      <c r="J355" s="238"/>
      <c r="K355" s="238"/>
      <c r="L355" s="242"/>
      <c r="M355" s="243"/>
      <c r="N355" s="244"/>
      <c r="O355" s="244"/>
      <c r="P355" s="244"/>
      <c r="Q355" s="244"/>
      <c r="R355" s="244"/>
      <c r="S355" s="244"/>
      <c r="T355" s="245"/>
      <c r="U355" s="13"/>
      <c r="V355" s="13"/>
      <c r="W355" s="13"/>
      <c r="X355" s="13"/>
      <c r="Y355" s="13"/>
      <c r="Z355" s="13"/>
      <c r="AA355" s="13"/>
      <c r="AB355" s="13"/>
      <c r="AC355" s="13"/>
      <c r="AD355" s="13"/>
      <c r="AE355" s="13"/>
      <c r="AT355" s="246" t="s">
        <v>180</v>
      </c>
      <c r="AU355" s="246" t="s">
        <v>86</v>
      </c>
      <c r="AV355" s="13" t="s">
        <v>84</v>
      </c>
      <c r="AW355" s="13" t="s">
        <v>32</v>
      </c>
      <c r="AX355" s="13" t="s">
        <v>76</v>
      </c>
      <c r="AY355" s="246" t="s">
        <v>168</v>
      </c>
    </row>
    <row r="356" s="14" customFormat="1">
      <c r="A356" s="14"/>
      <c r="B356" s="247"/>
      <c r="C356" s="248"/>
      <c r="D356" s="232" t="s">
        <v>180</v>
      </c>
      <c r="E356" s="249" t="s">
        <v>1</v>
      </c>
      <c r="F356" s="250" t="s">
        <v>464</v>
      </c>
      <c r="G356" s="248"/>
      <c r="H356" s="251">
        <v>36.399999999999999</v>
      </c>
      <c r="I356" s="252"/>
      <c r="J356" s="248"/>
      <c r="K356" s="248"/>
      <c r="L356" s="253"/>
      <c r="M356" s="254"/>
      <c r="N356" s="255"/>
      <c r="O356" s="255"/>
      <c r="P356" s="255"/>
      <c r="Q356" s="255"/>
      <c r="R356" s="255"/>
      <c r="S356" s="255"/>
      <c r="T356" s="256"/>
      <c r="U356" s="14"/>
      <c r="V356" s="14"/>
      <c r="W356" s="14"/>
      <c r="X356" s="14"/>
      <c r="Y356" s="14"/>
      <c r="Z356" s="14"/>
      <c r="AA356" s="14"/>
      <c r="AB356" s="14"/>
      <c r="AC356" s="14"/>
      <c r="AD356" s="14"/>
      <c r="AE356" s="14"/>
      <c r="AT356" s="257" t="s">
        <v>180</v>
      </c>
      <c r="AU356" s="257" t="s">
        <v>86</v>
      </c>
      <c r="AV356" s="14" t="s">
        <v>86</v>
      </c>
      <c r="AW356" s="14" t="s">
        <v>32</v>
      </c>
      <c r="AX356" s="14" t="s">
        <v>76</v>
      </c>
      <c r="AY356" s="257" t="s">
        <v>168</v>
      </c>
    </row>
    <row r="357" s="15" customFormat="1">
      <c r="A357" s="15"/>
      <c r="B357" s="258"/>
      <c r="C357" s="259"/>
      <c r="D357" s="232" t="s">
        <v>180</v>
      </c>
      <c r="E357" s="260" t="s">
        <v>1</v>
      </c>
      <c r="F357" s="261" t="s">
        <v>184</v>
      </c>
      <c r="G357" s="259"/>
      <c r="H357" s="262">
        <v>36.399999999999999</v>
      </c>
      <c r="I357" s="263"/>
      <c r="J357" s="259"/>
      <c r="K357" s="259"/>
      <c r="L357" s="264"/>
      <c r="M357" s="265"/>
      <c r="N357" s="266"/>
      <c r="O357" s="266"/>
      <c r="P357" s="266"/>
      <c r="Q357" s="266"/>
      <c r="R357" s="266"/>
      <c r="S357" s="266"/>
      <c r="T357" s="267"/>
      <c r="U357" s="15"/>
      <c r="V357" s="15"/>
      <c r="W357" s="15"/>
      <c r="X357" s="15"/>
      <c r="Y357" s="15"/>
      <c r="Z357" s="15"/>
      <c r="AA357" s="15"/>
      <c r="AB357" s="15"/>
      <c r="AC357" s="15"/>
      <c r="AD357" s="15"/>
      <c r="AE357" s="15"/>
      <c r="AT357" s="268" t="s">
        <v>180</v>
      </c>
      <c r="AU357" s="268" t="s">
        <v>86</v>
      </c>
      <c r="AV357" s="15" t="s">
        <v>176</v>
      </c>
      <c r="AW357" s="15" t="s">
        <v>32</v>
      </c>
      <c r="AX357" s="15" t="s">
        <v>84</v>
      </c>
      <c r="AY357" s="268" t="s">
        <v>168</v>
      </c>
    </row>
    <row r="358" s="2" customFormat="1" ht="24.15" customHeight="1">
      <c r="A358" s="39"/>
      <c r="B358" s="40"/>
      <c r="C358" s="219" t="s">
        <v>475</v>
      </c>
      <c r="D358" s="219" t="s">
        <v>171</v>
      </c>
      <c r="E358" s="220" t="s">
        <v>476</v>
      </c>
      <c r="F358" s="221" t="s">
        <v>477</v>
      </c>
      <c r="G358" s="222" t="s">
        <v>174</v>
      </c>
      <c r="H358" s="223">
        <v>25.75</v>
      </c>
      <c r="I358" s="224"/>
      <c r="J358" s="225">
        <f>ROUND(I358*H358,2)</f>
        <v>0</v>
      </c>
      <c r="K358" s="221" t="s">
        <v>226</v>
      </c>
      <c r="L358" s="45"/>
      <c r="M358" s="226" t="s">
        <v>1</v>
      </c>
      <c r="N358" s="227" t="s">
        <v>41</v>
      </c>
      <c r="O358" s="92"/>
      <c r="P358" s="228">
        <f>O358*H358</f>
        <v>0</v>
      </c>
      <c r="Q358" s="228">
        <v>0.0044099999999999999</v>
      </c>
      <c r="R358" s="228">
        <f>Q358*H358</f>
        <v>0.11355749999999999</v>
      </c>
      <c r="S358" s="228">
        <v>0</v>
      </c>
      <c r="T358" s="229">
        <f>S358*H358</f>
        <v>0</v>
      </c>
      <c r="U358" s="39"/>
      <c r="V358" s="39"/>
      <c r="W358" s="39"/>
      <c r="X358" s="39"/>
      <c r="Y358" s="39"/>
      <c r="Z358" s="39"/>
      <c r="AA358" s="39"/>
      <c r="AB358" s="39"/>
      <c r="AC358" s="39"/>
      <c r="AD358" s="39"/>
      <c r="AE358" s="39"/>
      <c r="AR358" s="230" t="s">
        <v>176</v>
      </c>
      <c r="AT358" s="230" t="s">
        <v>171</v>
      </c>
      <c r="AU358" s="230" t="s">
        <v>86</v>
      </c>
      <c r="AY358" s="18" t="s">
        <v>168</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176</v>
      </c>
      <c r="BM358" s="230" t="s">
        <v>478</v>
      </c>
    </row>
    <row r="359" s="2" customFormat="1">
      <c r="A359" s="39"/>
      <c r="B359" s="40"/>
      <c r="C359" s="41"/>
      <c r="D359" s="232" t="s">
        <v>178</v>
      </c>
      <c r="E359" s="41"/>
      <c r="F359" s="233" t="s">
        <v>479</v>
      </c>
      <c r="G359" s="41"/>
      <c r="H359" s="41"/>
      <c r="I359" s="234"/>
      <c r="J359" s="41"/>
      <c r="K359" s="41"/>
      <c r="L359" s="45"/>
      <c r="M359" s="235"/>
      <c r="N359" s="236"/>
      <c r="O359" s="92"/>
      <c r="P359" s="92"/>
      <c r="Q359" s="92"/>
      <c r="R359" s="92"/>
      <c r="S359" s="92"/>
      <c r="T359" s="93"/>
      <c r="U359" s="39"/>
      <c r="V359" s="39"/>
      <c r="W359" s="39"/>
      <c r="X359" s="39"/>
      <c r="Y359" s="39"/>
      <c r="Z359" s="39"/>
      <c r="AA359" s="39"/>
      <c r="AB359" s="39"/>
      <c r="AC359" s="39"/>
      <c r="AD359" s="39"/>
      <c r="AE359" s="39"/>
      <c r="AT359" s="18" t="s">
        <v>178</v>
      </c>
      <c r="AU359" s="18" t="s">
        <v>86</v>
      </c>
    </row>
    <row r="360" s="13" customFormat="1">
      <c r="A360" s="13"/>
      <c r="B360" s="237"/>
      <c r="C360" s="238"/>
      <c r="D360" s="232" t="s">
        <v>180</v>
      </c>
      <c r="E360" s="239" t="s">
        <v>1</v>
      </c>
      <c r="F360" s="240" t="s">
        <v>450</v>
      </c>
      <c r="G360" s="238"/>
      <c r="H360" s="239" t="s">
        <v>1</v>
      </c>
      <c r="I360" s="241"/>
      <c r="J360" s="238"/>
      <c r="K360" s="238"/>
      <c r="L360" s="242"/>
      <c r="M360" s="243"/>
      <c r="N360" s="244"/>
      <c r="O360" s="244"/>
      <c r="P360" s="244"/>
      <c r="Q360" s="244"/>
      <c r="R360" s="244"/>
      <c r="S360" s="244"/>
      <c r="T360" s="245"/>
      <c r="U360" s="13"/>
      <c r="V360" s="13"/>
      <c r="W360" s="13"/>
      <c r="X360" s="13"/>
      <c r="Y360" s="13"/>
      <c r="Z360" s="13"/>
      <c r="AA360" s="13"/>
      <c r="AB360" s="13"/>
      <c r="AC360" s="13"/>
      <c r="AD360" s="13"/>
      <c r="AE360" s="13"/>
      <c r="AT360" s="246" t="s">
        <v>180</v>
      </c>
      <c r="AU360" s="246" t="s">
        <v>86</v>
      </c>
      <c r="AV360" s="13" t="s">
        <v>84</v>
      </c>
      <c r="AW360" s="13" t="s">
        <v>32</v>
      </c>
      <c r="AX360" s="13" t="s">
        <v>76</v>
      </c>
      <c r="AY360" s="246" t="s">
        <v>168</v>
      </c>
    </row>
    <row r="361" s="14" customFormat="1">
      <c r="A361" s="14"/>
      <c r="B361" s="247"/>
      <c r="C361" s="248"/>
      <c r="D361" s="232" t="s">
        <v>180</v>
      </c>
      <c r="E361" s="249" t="s">
        <v>1</v>
      </c>
      <c r="F361" s="250" t="s">
        <v>480</v>
      </c>
      <c r="G361" s="248"/>
      <c r="H361" s="251">
        <v>25.75</v>
      </c>
      <c r="I361" s="252"/>
      <c r="J361" s="248"/>
      <c r="K361" s="248"/>
      <c r="L361" s="253"/>
      <c r="M361" s="254"/>
      <c r="N361" s="255"/>
      <c r="O361" s="255"/>
      <c r="P361" s="255"/>
      <c r="Q361" s="255"/>
      <c r="R361" s="255"/>
      <c r="S361" s="255"/>
      <c r="T361" s="256"/>
      <c r="U361" s="14"/>
      <c r="V361" s="14"/>
      <c r="W361" s="14"/>
      <c r="X361" s="14"/>
      <c r="Y361" s="14"/>
      <c r="Z361" s="14"/>
      <c r="AA361" s="14"/>
      <c r="AB361" s="14"/>
      <c r="AC361" s="14"/>
      <c r="AD361" s="14"/>
      <c r="AE361" s="14"/>
      <c r="AT361" s="257" t="s">
        <v>180</v>
      </c>
      <c r="AU361" s="257" t="s">
        <v>86</v>
      </c>
      <c r="AV361" s="14" t="s">
        <v>86</v>
      </c>
      <c r="AW361" s="14" t="s">
        <v>32</v>
      </c>
      <c r="AX361" s="14" t="s">
        <v>84</v>
      </c>
      <c r="AY361" s="257" t="s">
        <v>168</v>
      </c>
    </row>
    <row r="362" s="2" customFormat="1" ht="24.15" customHeight="1">
      <c r="A362" s="39"/>
      <c r="B362" s="40"/>
      <c r="C362" s="219" t="s">
        <v>481</v>
      </c>
      <c r="D362" s="219" t="s">
        <v>171</v>
      </c>
      <c r="E362" s="220" t="s">
        <v>482</v>
      </c>
      <c r="F362" s="221" t="s">
        <v>483</v>
      </c>
      <c r="G362" s="222" t="s">
        <v>174</v>
      </c>
      <c r="H362" s="223">
        <v>25.75</v>
      </c>
      <c r="I362" s="224"/>
      <c r="J362" s="225">
        <f>ROUND(I362*H362,2)</f>
        <v>0</v>
      </c>
      <c r="K362" s="221" t="s">
        <v>226</v>
      </c>
      <c r="L362" s="45"/>
      <c r="M362" s="226" t="s">
        <v>1</v>
      </c>
      <c r="N362" s="227" t="s">
        <v>41</v>
      </c>
      <c r="O362" s="92"/>
      <c r="P362" s="228">
        <f>O362*H362</f>
        <v>0</v>
      </c>
      <c r="Q362" s="228">
        <v>0.00013999999999999999</v>
      </c>
      <c r="R362" s="228">
        <f>Q362*H362</f>
        <v>0.0036049999999999997</v>
      </c>
      <c r="S362" s="228">
        <v>0</v>
      </c>
      <c r="T362" s="229">
        <f>S362*H362</f>
        <v>0</v>
      </c>
      <c r="U362" s="39"/>
      <c r="V362" s="39"/>
      <c r="W362" s="39"/>
      <c r="X362" s="39"/>
      <c r="Y362" s="39"/>
      <c r="Z362" s="39"/>
      <c r="AA362" s="39"/>
      <c r="AB362" s="39"/>
      <c r="AC362" s="39"/>
      <c r="AD362" s="39"/>
      <c r="AE362" s="39"/>
      <c r="AR362" s="230" t="s">
        <v>176</v>
      </c>
      <c r="AT362" s="230" t="s">
        <v>171</v>
      </c>
      <c r="AU362" s="230" t="s">
        <v>86</v>
      </c>
      <c r="AY362" s="18" t="s">
        <v>168</v>
      </c>
      <c r="BE362" s="231">
        <f>IF(N362="základní",J362,0)</f>
        <v>0</v>
      </c>
      <c r="BF362" s="231">
        <f>IF(N362="snížená",J362,0)</f>
        <v>0</v>
      </c>
      <c r="BG362" s="231">
        <f>IF(N362="zákl. přenesená",J362,0)</f>
        <v>0</v>
      </c>
      <c r="BH362" s="231">
        <f>IF(N362="sníž. přenesená",J362,0)</f>
        <v>0</v>
      </c>
      <c r="BI362" s="231">
        <f>IF(N362="nulová",J362,0)</f>
        <v>0</v>
      </c>
      <c r="BJ362" s="18" t="s">
        <v>84</v>
      </c>
      <c r="BK362" s="231">
        <f>ROUND(I362*H362,2)</f>
        <v>0</v>
      </c>
      <c r="BL362" s="18" t="s">
        <v>176</v>
      </c>
      <c r="BM362" s="230" t="s">
        <v>484</v>
      </c>
    </row>
    <row r="363" s="2" customFormat="1">
      <c r="A363" s="39"/>
      <c r="B363" s="40"/>
      <c r="C363" s="41"/>
      <c r="D363" s="232" t="s">
        <v>178</v>
      </c>
      <c r="E363" s="41"/>
      <c r="F363" s="233" t="s">
        <v>485</v>
      </c>
      <c r="G363" s="41"/>
      <c r="H363" s="41"/>
      <c r="I363" s="234"/>
      <c r="J363" s="41"/>
      <c r="K363" s="41"/>
      <c r="L363" s="45"/>
      <c r="M363" s="235"/>
      <c r="N363" s="236"/>
      <c r="O363" s="92"/>
      <c r="P363" s="92"/>
      <c r="Q363" s="92"/>
      <c r="R363" s="92"/>
      <c r="S363" s="92"/>
      <c r="T363" s="93"/>
      <c r="U363" s="39"/>
      <c r="V363" s="39"/>
      <c r="W363" s="39"/>
      <c r="X363" s="39"/>
      <c r="Y363" s="39"/>
      <c r="Z363" s="39"/>
      <c r="AA363" s="39"/>
      <c r="AB363" s="39"/>
      <c r="AC363" s="39"/>
      <c r="AD363" s="39"/>
      <c r="AE363" s="39"/>
      <c r="AT363" s="18" t="s">
        <v>178</v>
      </c>
      <c r="AU363" s="18" t="s">
        <v>86</v>
      </c>
    </row>
    <row r="364" s="13" customFormat="1">
      <c r="A364" s="13"/>
      <c r="B364" s="237"/>
      <c r="C364" s="238"/>
      <c r="D364" s="232" t="s">
        <v>180</v>
      </c>
      <c r="E364" s="239" t="s">
        <v>1</v>
      </c>
      <c r="F364" s="240" t="s">
        <v>450</v>
      </c>
      <c r="G364" s="238"/>
      <c r="H364" s="239" t="s">
        <v>1</v>
      </c>
      <c r="I364" s="241"/>
      <c r="J364" s="238"/>
      <c r="K364" s="238"/>
      <c r="L364" s="242"/>
      <c r="M364" s="243"/>
      <c r="N364" s="244"/>
      <c r="O364" s="244"/>
      <c r="P364" s="244"/>
      <c r="Q364" s="244"/>
      <c r="R364" s="244"/>
      <c r="S364" s="244"/>
      <c r="T364" s="245"/>
      <c r="U364" s="13"/>
      <c r="V364" s="13"/>
      <c r="W364" s="13"/>
      <c r="X364" s="13"/>
      <c r="Y364" s="13"/>
      <c r="Z364" s="13"/>
      <c r="AA364" s="13"/>
      <c r="AB364" s="13"/>
      <c r="AC364" s="13"/>
      <c r="AD364" s="13"/>
      <c r="AE364" s="13"/>
      <c r="AT364" s="246" t="s">
        <v>180</v>
      </c>
      <c r="AU364" s="246" t="s">
        <v>86</v>
      </c>
      <c r="AV364" s="13" t="s">
        <v>84</v>
      </c>
      <c r="AW364" s="13" t="s">
        <v>32</v>
      </c>
      <c r="AX364" s="13" t="s">
        <v>76</v>
      </c>
      <c r="AY364" s="246" t="s">
        <v>168</v>
      </c>
    </row>
    <row r="365" s="14" customFormat="1">
      <c r="A365" s="14"/>
      <c r="B365" s="247"/>
      <c r="C365" s="248"/>
      <c r="D365" s="232" t="s">
        <v>180</v>
      </c>
      <c r="E365" s="249" t="s">
        <v>1</v>
      </c>
      <c r="F365" s="250" t="s">
        <v>480</v>
      </c>
      <c r="G365" s="248"/>
      <c r="H365" s="251">
        <v>25.75</v>
      </c>
      <c r="I365" s="252"/>
      <c r="J365" s="248"/>
      <c r="K365" s="248"/>
      <c r="L365" s="253"/>
      <c r="M365" s="254"/>
      <c r="N365" s="255"/>
      <c r="O365" s="255"/>
      <c r="P365" s="255"/>
      <c r="Q365" s="255"/>
      <c r="R365" s="255"/>
      <c r="S365" s="255"/>
      <c r="T365" s="256"/>
      <c r="U365" s="14"/>
      <c r="V365" s="14"/>
      <c r="W365" s="14"/>
      <c r="X365" s="14"/>
      <c r="Y365" s="14"/>
      <c r="Z365" s="14"/>
      <c r="AA365" s="14"/>
      <c r="AB365" s="14"/>
      <c r="AC365" s="14"/>
      <c r="AD365" s="14"/>
      <c r="AE365" s="14"/>
      <c r="AT365" s="257" t="s">
        <v>180</v>
      </c>
      <c r="AU365" s="257" t="s">
        <v>86</v>
      </c>
      <c r="AV365" s="14" t="s">
        <v>86</v>
      </c>
      <c r="AW365" s="14" t="s">
        <v>32</v>
      </c>
      <c r="AX365" s="14" t="s">
        <v>84</v>
      </c>
      <c r="AY365" s="257" t="s">
        <v>168</v>
      </c>
    </row>
    <row r="366" s="2" customFormat="1" ht="24.15" customHeight="1">
      <c r="A366" s="39"/>
      <c r="B366" s="40"/>
      <c r="C366" s="219" t="s">
        <v>486</v>
      </c>
      <c r="D366" s="219" t="s">
        <v>171</v>
      </c>
      <c r="E366" s="220" t="s">
        <v>487</v>
      </c>
      <c r="F366" s="221" t="s">
        <v>488</v>
      </c>
      <c r="G366" s="222" t="s">
        <v>174</v>
      </c>
      <c r="H366" s="223">
        <v>25.75</v>
      </c>
      <c r="I366" s="224"/>
      <c r="J366" s="225">
        <f>ROUND(I366*H366,2)</f>
        <v>0</v>
      </c>
      <c r="K366" s="221" t="s">
        <v>226</v>
      </c>
      <c r="L366" s="45"/>
      <c r="M366" s="226" t="s">
        <v>1</v>
      </c>
      <c r="N366" s="227" t="s">
        <v>41</v>
      </c>
      <c r="O366" s="92"/>
      <c r="P366" s="228">
        <f>O366*H366</f>
        <v>0</v>
      </c>
      <c r="Q366" s="228">
        <v>0.0033600000000000001</v>
      </c>
      <c r="R366" s="228">
        <f>Q366*H366</f>
        <v>0.08652</v>
      </c>
      <c r="S366" s="228">
        <v>0</v>
      </c>
      <c r="T366" s="229">
        <f>S366*H366</f>
        <v>0</v>
      </c>
      <c r="U366" s="39"/>
      <c r="V366" s="39"/>
      <c r="W366" s="39"/>
      <c r="X366" s="39"/>
      <c r="Y366" s="39"/>
      <c r="Z366" s="39"/>
      <c r="AA366" s="39"/>
      <c r="AB366" s="39"/>
      <c r="AC366" s="39"/>
      <c r="AD366" s="39"/>
      <c r="AE366" s="39"/>
      <c r="AR366" s="230" t="s">
        <v>176</v>
      </c>
      <c r="AT366" s="230" t="s">
        <v>171</v>
      </c>
      <c r="AU366" s="230" t="s">
        <v>86</v>
      </c>
      <c r="AY366" s="18" t="s">
        <v>168</v>
      </c>
      <c r="BE366" s="231">
        <f>IF(N366="základní",J366,0)</f>
        <v>0</v>
      </c>
      <c r="BF366" s="231">
        <f>IF(N366="snížená",J366,0)</f>
        <v>0</v>
      </c>
      <c r="BG366" s="231">
        <f>IF(N366="zákl. přenesená",J366,0)</f>
        <v>0</v>
      </c>
      <c r="BH366" s="231">
        <f>IF(N366="sníž. přenesená",J366,0)</f>
        <v>0</v>
      </c>
      <c r="BI366" s="231">
        <f>IF(N366="nulová",J366,0)</f>
        <v>0</v>
      </c>
      <c r="BJ366" s="18" t="s">
        <v>84</v>
      </c>
      <c r="BK366" s="231">
        <f>ROUND(I366*H366,2)</f>
        <v>0</v>
      </c>
      <c r="BL366" s="18" t="s">
        <v>176</v>
      </c>
      <c r="BM366" s="230" t="s">
        <v>489</v>
      </c>
    </row>
    <row r="367" s="2" customFormat="1">
      <c r="A367" s="39"/>
      <c r="B367" s="40"/>
      <c r="C367" s="41"/>
      <c r="D367" s="232" t="s">
        <v>178</v>
      </c>
      <c r="E367" s="41"/>
      <c r="F367" s="233" t="s">
        <v>490</v>
      </c>
      <c r="G367" s="41"/>
      <c r="H367" s="41"/>
      <c r="I367" s="234"/>
      <c r="J367" s="41"/>
      <c r="K367" s="41"/>
      <c r="L367" s="45"/>
      <c r="M367" s="235"/>
      <c r="N367" s="236"/>
      <c r="O367" s="92"/>
      <c r="P367" s="92"/>
      <c r="Q367" s="92"/>
      <c r="R367" s="92"/>
      <c r="S367" s="92"/>
      <c r="T367" s="93"/>
      <c r="U367" s="39"/>
      <c r="V367" s="39"/>
      <c r="W367" s="39"/>
      <c r="X367" s="39"/>
      <c r="Y367" s="39"/>
      <c r="Z367" s="39"/>
      <c r="AA367" s="39"/>
      <c r="AB367" s="39"/>
      <c r="AC367" s="39"/>
      <c r="AD367" s="39"/>
      <c r="AE367" s="39"/>
      <c r="AT367" s="18" t="s">
        <v>178</v>
      </c>
      <c r="AU367" s="18" t="s">
        <v>86</v>
      </c>
    </row>
    <row r="368" s="13" customFormat="1">
      <c r="A368" s="13"/>
      <c r="B368" s="237"/>
      <c r="C368" s="238"/>
      <c r="D368" s="232" t="s">
        <v>180</v>
      </c>
      <c r="E368" s="239" t="s">
        <v>1</v>
      </c>
      <c r="F368" s="240" t="s">
        <v>450</v>
      </c>
      <c r="G368" s="238"/>
      <c r="H368" s="239" t="s">
        <v>1</v>
      </c>
      <c r="I368" s="241"/>
      <c r="J368" s="238"/>
      <c r="K368" s="238"/>
      <c r="L368" s="242"/>
      <c r="M368" s="243"/>
      <c r="N368" s="244"/>
      <c r="O368" s="244"/>
      <c r="P368" s="244"/>
      <c r="Q368" s="244"/>
      <c r="R368" s="244"/>
      <c r="S368" s="244"/>
      <c r="T368" s="245"/>
      <c r="U368" s="13"/>
      <c r="V368" s="13"/>
      <c r="W368" s="13"/>
      <c r="X368" s="13"/>
      <c r="Y368" s="13"/>
      <c r="Z368" s="13"/>
      <c r="AA368" s="13"/>
      <c r="AB368" s="13"/>
      <c r="AC368" s="13"/>
      <c r="AD368" s="13"/>
      <c r="AE368" s="13"/>
      <c r="AT368" s="246" t="s">
        <v>180</v>
      </c>
      <c r="AU368" s="246" t="s">
        <v>86</v>
      </c>
      <c r="AV368" s="13" t="s">
        <v>84</v>
      </c>
      <c r="AW368" s="13" t="s">
        <v>32</v>
      </c>
      <c r="AX368" s="13" t="s">
        <v>76</v>
      </c>
      <c r="AY368" s="246" t="s">
        <v>168</v>
      </c>
    </row>
    <row r="369" s="14" customFormat="1">
      <c r="A369" s="14"/>
      <c r="B369" s="247"/>
      <c r="C369" s="248"/>
      <c r="D369" s="232" t="s">
        <v>180</v>
      </c>
      <c r="E369" s="249" t="s">
        <v>1</v>
      </c>
      <c r="F369" s="250" t="s">
        <v>480</v>
      </c>
      <c r="G369" s="248"/>
      <c r="H369" s="251">
        <v>25.75</v>
      </c>
      <c r="I369" s="252"/>
      <c r="J369" s="248"/>
      <c r="K369" s="248"/>
      <c r="L369" s="253"/>
      <c r="M369" s="254"/>
      <c r="N369" s="255"/>
      <c r="O369" s="255"/>
      <c r="P369" s="255"/>
      <c r="Q369" s="255"/>
      <c r="R369" s="255"/>
      <c r="S369" s="255"/>
      <c r="T369" s="256"/>
      <c r="U369" s="14"/>
      <c r="V369" s="14"/>
      <c r="W369" s="14"/>
      <c r="X369" s="14"/>
      <c r="Y369" s="14"/>
      <c r="Z369" s="14"/>
      <c r="AA369" s="14"/>
      <c r="AB369" s="14"/>
      <c r="AC369" s="14"/>
      <c r="AD369" s="14"/>
      <c r="AE369" s="14"/>
      <c r="AT369" s="257" t="s">
        <v>180</v>
      </c>
      <c r="AU369" s="257" t="s">
        <v>86</v>
      </c>
      <c r="AV369" s="14" t="s">
        <v>86</v>
      </c>
      <c r="AW369" s="14" t="s">
        <v>32</v>
      </c>
      <c r="AX369" s="14" t="s">
        <v>84</v>
      </c>
      <c r="AY369" s="257" t="s">
        <v>168</v>
      </c>
    </row>
    <row r="370" s="2" customFormat="1" ht="24.15" customHeight="1">
      <c r="A370" s="39"/>
      <c r="B370" s="40"/>
      <c r="C370" s="219" t="s">
        <v>491</v>
      </c>
      <c r="D370" s="219" t="s">
        <v>171</v>
      </c>
      <c r="E370" s="220" t="s">
        <v>492</v>
      </c>
      <c r="F370" s="221" t="s">
        <v>493</v>
      </c>
      <c r="G370" s="222" t="s">
        <v>174</v>
      </c>
      <c r="H370" s="223">
        <v>584.09000000000003</v>
      </c>
      <c r="I370" s="224"/>
      <c r="J370" s="225">
        <f>ROUND(I370*H370,2)</f>
        <v>0</v>
      </c>
      <c r="K370" s="221" t="s">
        <v>1</v>
      </c>
      <c r="L370" s="45"/>
      <c r="M370" s="226" t="s">
        <v>1</v>
      </c>
      <c r="N370" s="227" t="s">
        <v>41</v>
      </c>
      <c r="O370" s="92"/>
      <c r="P370" s="228">
        <f>O370*H370</f>
        <v>0</v>
      </c>
      <c r="Q370" s="228">
        <v>0.11219999999999999</v>
      </c>
      <c r="R370" s="228">
        <f>Q370*H370</f>
        <v>65.534897999999998</v>
      </c>
      <c r="S370" s="228">
        <v>0</v>
      </c>
      <c r="T370" s="229">
        <f>S370*H370</f>
        <v>0</v>
      </c>
      <c r="U370" s="39"/>
      <c r="V370" s="39"/>
      <c r="W370" s="39"/>
      <c r="X370" s="39"/>
      <c r="Y370" s="39"/>
      <c r="Z370" s="39"/>
      <c r="AA370" s="39"/>
      <c r="AB370" s="39"/>
      <c r="AC370" s="39"/>
      <c r="AD370" s="39"/>
      <c r="AE370" s="39"/>
      <c r="AR370" s="230" t="s">
        <v>176</v>
      </c>
      <c r="AT370" s="230" t="s">
        <v>171</v>
      </c>
      <c r="AU370" s="230" t="s">
        <v>86</v>
      </c>
      <c r="AY370" s="18" t="s">
        <v>168</v>
      </c>
      <c r="BE370" s="231">
        <f>IF(N370="základní",J370,0)</f>
        <v>0</v>
      </c>
      <c r="BF370" s="231">
        <f>IF(N370="snížená",J370,0)</f>
        <v>0</v>
      </c>
      <c r="BG370" s="231">
        <f>IF(N370="zákl. přenesená",J370,0)</f>
        <v>0</v>
      </c>
      <c r="BH370" s="231">
        <f>IF(N370="sníž. přenesená",J370,0)</f>
        <v>0</v>
      </c>
      <c r="BI370" s="231">
        <f>IF(N370="nulová",J370,0)</f>
        <v>0</v>
      </c>
      <c r="BJ370" s="18" t="s">
        <v>84</v>
      </c>
      <c r="BK370" s="231">
        <f>ROUND(I370*H370,2)</f>
        <v>0</v>
      </c>
      <c r="BL370" s="18" t="s">
        <v>176</v>
      </c>
      <c r="BM370" s="230" t="s">
        <v>494</v>
      </c>
    </row>
    <row r="371" s="13" customFormat="1">
      <c r="A371" s="13"/>
      <c r="B371" s="237"/>
      <c r="C371" s="238"/>
      <c r="D371" s="232" t="s">
        <v>180</v>
      </c>
      <c r="E371" s="239" t="s">
        <v>1</v>
      </c>
      <c r="F371" s="240" t="s">
        <v>495</v>
      </c>
      <c r="G371" s="238"/>
      <c r="H371" s="239" t="s">
        <v>1</v>
      </c>
      <c r="I371" s="241"/>
      <c r="J371" s="238"/>
      <c r="K371" s="238"/>
      <c r="L371" s="242"/>
      <c r="M371" s="243"/>
      <c r="N371" s="244"/>
      <c r="O371" s="244"/>
      <c r="P371" s="244"/>
      <c r="Q371" s="244"/>
      <c r="R371" s="244"/>
      <c r="S371" s="244"/>
      <c r="T371" s="245"/>
      <c r="U371" s="13"/>
      <c r="V371" s="13"/>
      <c r="W371" s="13"/>
      <c r="X371" s="13"/>
      <c r="Y371" s="13"/>
      <c r="Z371" s="13"/>
      <c r="AA371" s="13"/>
      <c r="AB371" s="13"/>
      <c r="AC371" s="13"/>
      <c r="AD371" s="13"/>
      <c r="AE371" s="13"/>
      <c r="AT371" s="246" t="s">
        <v>180</v>
      </c>
      <c r="AU371" s="246" t="s">
        <v>86</v>
      </c>
      <c r="AV371" s="13" t="s">
        <v>84</v>
      </c>
      <c r="AW371" s="13" t="s">
        <v>32</v>
      </c>
      <c r="AX371" s="13" t="s">
        <v>76</v>
      </c>
      <c r="AY371" s="246" t="s">
        <v>168</v>
      </c>
    </row>
    <row r="372" s="14" customFormat="1">
      <c r="A372" s="14"/>
      <c r="B372" s="247"/>
      <c r="C372" s="248"/>
      <c r="D372" s="232" t="s">
        <v>180</v>
      </c>
      <c r="E372" s="249" t="s">
        <v>1</v>
      </c>
      <c r="F372" s="250" t="s">
        <v>496</v>
      </c>
      <c r="G372" s="248"/>
      <c r="H372" s="251">
        <v>111.41</v>
      </c>
      <c r="I372" s="252"/>
      <c r="J372" s="248"/>
      <c r="K372" s="248"/>
      <c r="L372" s="253"/>
      <c r="M372" s="254"/>
      <c r="N372" s="255"/>
      <c r="O372" s="255"/>
      <c r="P372" s="255"/>
      <c r="Q372" s="255"/>
      <c r="R372" s="255"/>
      <c r="S372" s="255"/>
      <c r="T372" s="256"/>
      <c r="U372" s="14"/>
      <c r="V372" s="14"/>
      <c r="W372" s="14"/>
      <c r="X372" s="14"/>
      <c r="Y372" s="14"/>
      <c r="Z372" s="14"/>
      <c r="AA372" s="14"/>
      <c r="AB372" s="14"/>
      <c r="AC372" s="14"/>
      <c r="AD372" s="14"/>
      <c r="AE372" s="14"/>
      <c r="AT372" s="257" t="s">
        <v>180</v>
      </c>
      <c r="AU372" s="257" t="s">
        <v>86</v>
      </c>
      <c r="AV372" s="14" t="s">
        <v>86</v>
      </c>
      <c r="AW372" s="14" t="s">
        <v>32</v>
      </c>
      <c r="AX372" s="14" t="s">
        <v>76</v>
      </c>
      <c r="AY372" s="257" t="s">
        <v>168</v>
      </c>
    </row>
    <row r="373" s="13" customFormat="1">
      <c r="A373" s="13"/>
      <c r="B373" s="237"/>
      <c r="C373" s="238"/>
      <c r="D373" s="232" t="s">
        <v>180</v>
      </c>
      <c r="E373" s="239" t="s">
        <v>1</v>
      </c>
      <c r="F373" s="240" t="s">
        <v>497</v>
      </c>
      <c r="G373" s="238"/>
      <c r="H373" s="239" t="s">
        <v>1</v>
      </c>
      <c r="I373" s="241"/>
      <c r="J373" s="238"/>
      <c r="K373" s="238"/>
      <c r="L373" s="242"/>
      <c r="M373" s="243"/>
      <c r="N373" s="244"/>
      <c r="O373" s="244"/>
      <c r="P373" s="244"/>
      <c r="Q373" s="244"/>
      <c r="R373" s="244"/>
      <c r="S373" s="244"/>
      <c r="T373" s="245"/>
      <c r="U373" s="13"/>
      <c r="V373" s="13"/>
      <c r="W373" s="13"/>
      <c r="X373" s="13"/>
      <c r="Y373" s="13"/>
      <c r="Z373" s="13"/>
      <c r="AA373" s="13"/>
      <c r="AB373" s="13"/>
      <c r="AC373" s="13"/>
      <c r="AD373" s="13"/>
      <c r="AE373" s="13"/>
      <c r="AT373" s="246" t="s">
        <v>180</v>
      </c>
      <c r="AU373" s="246" t="s">
        <v>86</v>
      </c>
      <c r="AV373" s="13" t="s">
        <v>84</v>
      </c>
      <c r="AW373" s="13" t="s">
        <v>32</v>
      </c>
      <c r="AX373" s="13" t="s">
        <v>76</v>
      </c>
      <c r="AY373" s="246" t="s">
        <v>168</v>
      </c>
    </row>
    <row r="374" s="14" customFormat="1">
      <c r="A374" s="14"/>
      <c r="B374" s="247"/>
      <c r="C374" s="248"/>
      <c r="D374" s="232" t="s">
        <v>180</v>
      </c>
      <c r="E374" s="249" t="s">
        <v>1</v>
      </c>
      <c r="F374" s="250" t="s">
        <v>498</v>
      </c>
      <c r="G374" s="248"/>
      <c r="H374" s="251">
        <v>22</v>
      </c>
      <c r="I374" s="252"/>
      <c r="J374" s="248"/>
      <c r="K374" s="248"/>
      <c r="L374" s="253"/>
      <c r="M374" s="254"/>
      <c r="N374" s="255"/>
      <c r="O374" s="255"/>
      <c r="P374" s="255"/>
      <c r="Q374" s="255"/>
      <c r="R374" s="255"/>
      <c r="S374" s="255"/>
      <c r="T374" s="256"/>
      <c r="U374" s="14"/>
      <c r="V374" s="14"/>
      <c r="W374" s="14"/>
      <c r="X374" s="14"/>
      <c r="Y374" s="14"/>
      <c r="Z374" s="14"/>
      <c r="AA374" s="14"/>
      <c r="AB374" s="14"/>
      <c r="AC374" s="14"/>
      <c r="AD374" s="14"/>
      <c r="AE374" s="14"/>
      <c r="AT374" s="257" t="s">
        <v>180</v>
      </c>
      <c r="AU374" s="257" t="s">
        <v>86</v>
      </c>
      <c r="AV374" s="14" t="s">
        <v>86</v>
      </c>
      <c r="AW374" s="14" t="s">
        <v>32</v>
      </c>
      <c r="AX374" s="14" t="s">
        <v>76</v>
      </c>
      <c r="AY374" s="257" t="s">
        <v>168</v>
      </c>
    </row>
    <row r="375" s="13" customFormat="1">
      <c r="A375" s="13"/>
      <c r="B375" s="237"/>
      <c r="C375" s="238"/>
      <c r="D375" s="232" t="s">
        <v>180</v>
      </c>
      <c r="E375" s="239" t="s">
        <v>1</v>
      </c>
      <c r="F375" s="240" t="s">
        <v>499</v>
      </c>
      <c r="G375" s="238"/>
      <c r="H375" s="239" t="s">
        <v>1</v>
      </c>
      <c r="I375" s="241"/>
      <c r="J375" s="238"/>
      <c r="K375" s="238"/>
      <c r="L375" s="242"/>
      <c r="M375" s="243"/>
      <c r="N375" s="244"/>
      <c r="O375" s="244"/>
      <c r="P375" s="244"/>
      <c r="Q375" s="244"/>
      <c r="R375" s="244"/>
      <c r="S375" s="244"/>
      <c r="T375" s="245"/>
      <c r="U375" s="13"/>
      <c r="V375" s="13"/>
      <c r="W375" s="13"/>
      <c r="X375" s="13"/>
      <c r="Y375" s="13"/>
      <c r="Z375" s="13"/>
      <c r="AA375" s="13"/>
      <c r="AB375" s="13"/>
      <c r="AC375" s="13"/>
      <c r="AD375" s="13"/>
      <c r="AE375" s="13"/>
      <c r="AT375" s="246" t="s">
        <v>180</v>
      </c>
      <c r="AU375" s="246" t="s">
        <v>86</v>
      </c>
      <c r="AV375" s="13" t="s">
        <v>84</v>
      </c>
      <c r="AW375" s="13" t="s">
        <v>32</v>
      </c>
      <c r="AX375" s="13" t="s">
        <v>76</v>
      </c>
      <c r="AY375" s="246" t="s">
        <v>168</v>
      </c>
    </row>
    <row r="376" s="14" customFormat="1">
      <c r="A376" s="14"/>
      <c r="B376" s="247"/>
      <c r="C376" s="248"/>
      <c r="D376" s="232" t="s">
        <v>180</v>
      </c>
      <c r="E376" s="249" t="s">
        <v>1</v>
      </c>
      <c r="F376" s="250" t="s">
        <v>500</v>
      </c>
      <c r="G376" s="248"/>
      <c r="H376" s="251">
        <v>450.68000000000001</v>
      </c>
      <c r="I376" s="252"/>
      <c r="J376" s="248"/>
      <c r="K376" s="248"/>
      <c r="L376" s="253"/>
      <c r="M376" s="254"/>
      <c r="N376" s="255"/>
      <c r="O376" s="255"/>
      <c r="P376" s="255"/>
      <c r="Q376" s="255"/>
      <c r="R376" s="255"/>
      <c r="S376" s="255"/>
      <c r="T376" s="256"/>
      <c r="U376" s="14"/>
      <c r="V376" s="14"/>
      <c r="W376" s="14"/>
      <c r="X376" s="14"/>
      <c r="Y376" s="14"/>
      <c r="Z376" s="14"/>
      <c r="AA376" s="14"/>
      <c r="AB376" s="14"/>
      <c r="AC376" s="14"/>
      <c r="AD376" s="14"/>
      <c r="AE376" s="14"/>
      <c r="AT376" s="257" t="s">
        <v>180</v>
      </c>
      <c r="AU376" s="257" t="s">
        <v>86</v>
      </c>
      <c r="AV376" s="14" t="s">
        <v>86</v>
      </c>
      <c r="AW376" s="14" t="s">
        <v>32</v>
      </c>
      <c r="AX376" s="14" t="s">
        <v>76</v>
      </c>
      <c r="AY376" s="257" t="s">
        <v>168</v>
      </c>
    </row>
    <row r="377" s="15" customFormat="1">
      <c r="A377" s="15"/>
      <c r="B377" s="258"/>
      <c r="C377" s="259"/>
      <c r="D377" s="232" t="s">
        <v>180</v>
      </c>
      <c r="E377" s="260" t="s">
        <v>1</v>
      </c>
      <c r="F377" s="261" t="s">
        <v>184</v>
      </c>
      <c r="G377" s="259"/>
      <c r="H377" s="262">
        <v>584.09000000000003</v>
      </c>
      <c r="I377" s="263"/>
      <c r="J377" s="259"/>
      <c r="K377" s="259"/>
      <c r="L377" s="264"/>
      <c r="M377" s="265"/>
      <c r="N377" s="266"/>
      <c r="O377" s="266"/>
      <c r="P377" s="266"/>
      <c r="Q377" s="266"/>
      <c r="R377" s="266"/>
      <c r="S377" s="266"/>
      <c r="T377" s="267"/>
      <c r="U377" s="15"/>
      <c r="V377" s="15"/>
      <c r="W377" s="15"/>
      <c r="X377" s="15"/>
      <c r="Y377" s="15"/>
      <c r="Z377" s="15"/>
      <c r="AA377" s="15"/>
      <c r="AB377" s="15"/>
      <c r="AC377" s="15"/>
      <c r="AD377" s="15"/>
      <c r="AE377" s="15"/>
      <c r="AT377" s="268" t="s">
        <v>180</v>
      </c>
      <c r="AU377" s="268" t="s">
        <v>86</v>
      </c>
      <c r="AV377" s="15" t="s">
        <v>176</v>
      </c>
      <c r="AW377" s="15" t="s">
        <v>32</v>
      </c>
      <c r="AX377" s="15" t="s">
        <v>84</v>
      </c>
      <c r="AY377" s="268" t="s">
        <v>168</v>
      </c>
    </row>
    <row r="378" s="2" customFormat="1" ht="24.15" customHeight="1">
      <c r="A378" s="39"/>
      <c r="B378" s="40"/>
      <c r="C378" s="219" t="s">
        <v>501</v>
      </c>
      <c r="D378" s="219" t="s">
        <v>171</v>
      </c>
      <c r="E378" s="220" t="s">
        <v>502</v>
      </c>
      <c r="F378" s="221" t="s">
        <v>503</v>
      </c>
      <c r="G378" s="222" t="s">
        <v>174</v>
      </c>
      <c r="H378" s="223">
        <v>10.199999999999999</v>
      </c>
      <c r="I378" s="224"/>
      <c r="J378" s="225">
        <f>ROUND(I378*H378,2)</f>
        <v>0</v>
      </c>
      <c r="K378" s="221" t="s">
        <v>1</v>
      </c>
      <c r="L378" s="45"/>
      <c r="M378" s="226" t="s">
        <v>1</v>
      </c>
      <c r="N378" s="227" t="s">
        <v>41</v>
      </c>
      <c r="O378" s="92"/>
      <c r="P378" s="228">
        <f>O378*H378</f>
        <v>0</v>
      </c>
      <c r="Q378" s="228">
        <v>0.122</v>
      </c>
      <c r="R378" s="228">
        <f>Q378*H378</f>
        <v>1.2444</v>
      </c>
      <c r="S378" s="228">
        <v>0</v>
      </c>
      <c r="T378" s="229">
        <f>S378*H378</f>
        <v>0</v>
      </c>
      <c r="U378" s="39"/>
      <c r="V378" s="39"/>
      <c r="W378" s="39"/>
      <c r="X378" s="39"/>
      <c r="Y378" s="39"/>
      <c r="Z378" s="39"/>
      <c r="AA378" s="39"/>
      <c r="AB378" s="39"/>
      <c r="AC378" s="39"/>
      <c r="AD378" s="39"/>
      <c r="AE378" s="39"/>
      <c r="AR378" s="230" t="s">
        <v>176</v>
      </c>
      <c r="AT378" s="230" t="s">
        <v>171</v>
      </c>
      <c r="AU378" s="230" t="s">
        <v>86</v>
      </c>
      <c r="AY378" s="18" t="s">
        <v>168</v>
      </c>
      <c r="BE378" s="231">
        <f>IF(N378="základní",J378,0)</f>
        <v>0</v>
      </c>
      <c r="BF378" s="231">
        <f>IF(N378="snížená",J378,0)</f>
        <v>0</v>
      </c>
      <c r="BG378" s="231">
        <f>IF(N378="zákl. přenesená",J378,0)</f>
        <v>0</v>
      </c>
      <c r="BH378" s="231">
        <f>IF(N378="sníž. přenesená",J378,0)</f>
        <v>0</v>
      </c>
      <c r="BI378" s="231">
        <f>IF(N378="nulová",J378,0)</f>
        <v>0</v>
      </c>
      <c r="BJ378" s="18" t="s">
        <v>84</v>
      </c>
      <c r="BK378" s="231">
        <f>ROUND(I378*H378,2)</f>
        <v>0</v>
      </c>
      <c r="BL378" s="18" t="s">
        <v>176</v>
      </c>
      <c r="BM378" s="230" t="s">
        <v>504</v>
      </c>
    </row>
    <row r="379" s="14" customFormat="1">
      <c r="A379" s="14"/>
      <c r="B379" s="247"/>
      <c r="C379" s="248"/>
      <c r="D379" s="232" t="s">
        <v>180</v>
      </c>
      <c r="E379" s="249" t="s">
        <v>1</v>
      </c>
      <c r="F379" s="250" t="s">
        <v>505</v>
      </c>
      <c r="G379" s="248"/>
      <c r="H379" s="251">
        <v>10.199999999999999</v>
      </c>
      <c r="I379" s="252"/>
      <c r="J379" s="248"/>
      <c r="K379" s="248"/>
      <c r="L379" s="253"/>
      <c r="M379" s="254"/>
      <c r="N379" s="255"/>
      <c r="O379" s="255"/>
      <c r="P379" s="255"/>
      <c r="Q379" s="255"/>
      <c r="R379" s="255"/>
      <c r="S379" s="255"/>
      <c r="T379" s="256"/>
      <c r="U379" s="14"/>
      <c r="V379" s="14"/>
      <c r="W379" s="14"/>
      <c r="X379" s="14"/>
      <c r="Y379" s="14"/>
      <c r="Z379" s="14"/>
      <c r="AA379" s="14"/>
      <c r="AB379" s="14"/>
      <c r="AC379" s="14"/>
      <c r="AD379" s="14"/>
      <c r="AE379" s="14"/>
      <c r="AT379" s="257" t="s">
        <v>180</v>
      </c>
      <c r="AU379" s="257" t="s">
        <v>86</v>
      </c>
      <c r="AV379" s="14" t="s">
        <v>86</v>
      </c>
      <c r="AW379" s="14" t="s">
        <v>32</v>
      </c>
      <c r="AX379" s="14" t="s">
        <v>84</v>
      </c>
      <c r="AY379" s="257" t="s">
        <v>168</v>
      </c>
    </row>
    <row r="380" s="2" customFormat="1" ht="16.5" customHeight="1">
      <c r="A380" s="39"/>
      <c r="B380" s="40"/>
      <c r="C380" s="219" t="s">
        <v>506</v>
      </c>
      <c r="D380" s="219" t="s">
        <v>171</v>
      </c>
      <c r="E380" s="220" t="s">
        <v>507</v>
      </c>
      <c r="F380" s="221" t="s">
        <v>508</v>
      </c>
      <c r="G380" s="222" t="s">
        <v>174</v>
      </c>
      <c r="H380" s="223">
        <v>584.09000000000003</v>
      </c>
      <c r="I380" s="224"/>
      <c r="J380" s="225">
        <f>ROUND(I380*H380,2)</f>
        <v>0</v>
      </c>
      <c r="K380" s="221" t="s">
        <v>226</v>
      </c>
      <c r="L380" s="45"/>
      <c r="M380" s="226" t="s">
        <v>1</v>
      </c>
      <c r="N380" s="227" t="s">
        <v>41</v>
      </c>
      <c r="O380" s="92"/>
      <c r="P380" s="228">
        <f>O380*H380</f>
        <v>0</v>
      </c>
      <c r="Q380" s="228">
        <v>0.00012999999999999999</v>
      </c>
      <c r="R380" s="228">
        <f>Q380*H380</f>
        <v>0.075931699999999991</v>
      </c>
      <c r="S380" s="228">
        <v>0</v>
      </c>
      <c r="T380" s="229">
        <f>S380*H380</f>
        <v>0</v>
      </c>
      <c r="U380" s="39"/>
      <c r="V380" s="39"/>
      <c r="W380" s="39"/>
      <c r="X380" s="39"/>
      <c r="Y380" s="39"/>
      <c r="Z380" s="39"/>
      <c r="AA380" s="39"/>
      <c r="AB380" s="39"/>
      <c r="AC380" s="39"/>
      <c r="AD380" s="39"/>
      <c r="AE380" s="39"/>
      <c r="AR380" s="230" t="s">
        <v>176</v>
      </c>
      <c r="AT380" s="230" t="s">
        <v>171</v>
      </c>
      <c r="AU380" s="230" t="s">
        <v>86</v>
      </c>
      <c r="AY380" s="18" t="s">
        <v>168</v>
      </c>
      <c r="BE380" s="231">
        <f>IF(N380="základní",J380,0)</f>
        <v>0</v>
      </c>
      <c r="BF380" s="231">
        <f>IF(N380="snížená",J380,0)</f>
        <v>0</v>
      </c>
      <c r="BG380" s="231">
        <f>IF(N380="zákl. přenesená",J380,0)</f>
        <v>0</v>
      </c>
      <c r="BH380" s="231">
        <f>IF(N380="sníž. přenesená",J380,0)</f>
        <v>0</v>
      </c>
      <c r="BI380" s="231">
        <f>IF(N380="nulová",J380,0)</f>
        <v>0</v>
      </c>
      <c r="BJ380" s="18" t="s">
        <v>84</v>
      </c>
      <c r="BK380" s="231">
        <f>ROUND(I380*H380,2)</f>
        <v>0</v>
      </c>
      <c r="BL380" s="18" t="s">
        <v>176</v>
      </c>
      <c r="BM380" s="230" t="s">
        <v>509</v>
      </c>
    </row>
    <row r="381" s="2" customFormat="1">
      <c r="A381" s="39"/>
      <c r="B381" s="40"/>
      <c r="C381" s="41"/>
      <c r="D381" s="232" t="s">
        <v>178</v>
      </c>
      <c r="E381" s="41"/>
      <c r="F381" s="233" t="s">
        <v>510</v>
      </c>
      <c r="G381" s="41"/>
      <c r="H381" s="41"/>
      <c r="I381" s="234"/>
      <c r="J381" s="41"/>
      <c r="K381" s="41"/>
      <c r="L381" s="45"/>
      <c r="M381" s="235"/>
      <c r="N381" s="236"/>
      <c r="O381" s="92"/>
      <c r="P381" s="92"/>
      <c r="Q381" s="92"/>
      <c r="R381" s="92"/>
      <c r="S381" s="92"/>
      <c r="T381" s="93"/>
      <c r="U381" s="39"/>
      <c r="V381" s="39"/>
      <c r="W381" s="39"/>
      <c r="X381" s="39"/>
      <c r="Y381" s="39"/>
      <c r="Z381" s="39"/>
      <c r="AA381" s="39"/>
      <c r="AB381" s="39"/>
      <c r="AC381" s="39"/>
      <c r="AD381" s="39"/>
      <c r="AE381" s="39"/>
      <c r="AT381" s="18" t="s">
        <v>178</v>
      </c>
      <c r="AU381" s="18" t="s">
        <v>86</v>
      </c>
    </row>
    <row r="382" s="13" customFormat="1">
      <c r="A382" s="13"/>
      <c r="B382" s="237"/>
      <c r="C382" s="238"/>
      <c r="D382" s="232" t="s">
        <v>180</v>
      </c>
      <c r="E382" s="239" t="s">
        <v>1</v>
      </c>
      <c r="F382" s="240" t="s">
        <v>495</v>
      </c>
      <c r="G382" s="238"/>
      <c r="H382" s="239" t="s">
        <v>1</v>
      </c>
      <c r="I382" s="241"/>
      <c r="J382" s="238"/>
      <c r="K382" s="238"/>
      <c r="L382" s="242"/>
      <c r="M382" s="243"/>
      <c r="N382" s="244"/>
      <c r="O382" s="244"/>
      <c r="P382" s="244"/>
      <c r="Q382" s="244"/>
      <c r="R382" s="244"/>
      <c r="S382" s="244"/>
      <c r="T382" s="245"/>
      <c r="U382" s="13"/>
      <c r="V382" s="13"/>
      <c r="W382" s="13"/>
      <c r="X382" s="13"/>
      <c r="Y382" s="13"/>
      <c r="Z382" s="13"/>
      <c r="AA382" s="13"/>
      <c r="AB382" s="13"/>
      <c r="AC382" s="13"/>
      <c r="AD382" s="13"/>
      <c r="AE382" s="13"/>
      <c r="AT382" s="246" t="s">
        <v>180</v>
      </c>
      <c r="AU382" s="246" t="s">
        <v>86</v>
      </c>
      <c r="AV382" s="13" t="s">
        <v>84</v>
      </c>
      <c r="AW382" s="13" t="s">
        <v>32</v>
      </c>
      <c r="AX382" s="13" t="s">
        <v>76</v>
      </c>
      <c r="AY382" s="246" t="s">
        <v>168</v>
      </c>
    </row>
    <row r="383" s="14" customFormat="1">
      <c r="A383" s="14"/>
      <c r="B383" s="247"/>
      <c r="C383" s="248"/>
      <c r="D383" s="232" t="s">
        <v>180</v>
      </c>
      <c r="E383" s="249" t="s">
        <v>1</v>
      </c>
      <c r="F383" s="250" t="s">
        <v>496</v>
      </c>
      <c r="G383" s="248"/>
      <c r="H383" s="251">
        <v>111.41</v>
      </c>
      <c r="I383" s="252"/>
      <c r="J383" s="248"/>
      <c r="K383" s="248"/>
      <c r="L383" s="253"/>
      <c r="M383" s="254"/>
      <c r="N383" s="255"/>
      <c r="O383" s="255"/>
      <c r="P383" s="255"/>
      <c r="Q383" s="255"/>
      <c r="R383" s="255"/>
      <c r="S383" s="255"/>
      <c r="T383" s="256"/>
      <c r="U383" s="14"/>
      <c r="V383" s="14"/>
      <c r="W383" s="14"/>
      <c r="X383" s="14"/>
      <c r="Y383" s="14"/>
      <c r="Z383" s="14"/>
      <c r="AA383" s="14"/>
      <c r="AB383" s="14"/>
      <c r="AC383" s="14"/>
      <c r="AD383" s="14"/>
      <c r="AE383" s="14"/>
      <c r="AT383" s="257" t="s">
        <v>180</v>
      </c>
      <c r="AU383" s="257" t="s">
        <v>86</v>
      </c>
      <c r="AV383" s="14" t="s">
        <v>86</v>
      </c>
      <c r="AW383" s="14" t="s">
        <v>32</v>
      </c>
      <c r="AX383" s="14" t="s">
        <v>76</v>
      </c>
      <c r="AY383" s="257" t="s">
        <v>168</v>
      </c>
    </row>
    <row r="384" s="13" customFormat="1">
      <c r="A384" s="13"/>
      <c r="B384" s="237"/>
      <c r="C384" s="238"/>
      <c r="D384" s="232" t="s">
        <v>180</v>
      </c>
      <c r="E384" s="239" t="s">
        <v>1</v>
      </c>
      <c r="F384" s="240" t="s">
        <v>497</v>
      </c>
      <c r="G384" s="238"/>
      <c r="H384" s="239" t="s">
        <v>1</v>
      </c>
      <c r="I384" s="241"/>
      <c r="J384" s="238"/>
      <c r="K384" s="238"/>
      <c r="L384" s="242"/>
      <c r="M384" s="243"/>
      <c r="N384" s="244"/>
      <c r="O384" s="244"/>
      <c r="P384" s="244"/>
      <c r="Q384" s="244"/>
      <c r="R384" s="244"/>
      <c r="S384" s="244"/>
      <c r="T384" s="245"/>
      <c r="U384" s="13"/>
      <c r="V384" s="13"/>
      <c r="W384" s="13"/>
      <c r="X384" s="13"/>
      <c r="Y384" s="13"/>
      <c r="Z384" s="13"/>
      <c r="AA384" s="13"/>
      <c r="AB384" s="13"/>
      <c r="AC384" s="13"/>
      <c r="AD384" s="13"/>
      <c r="AE384" s="13"/>
      <c r="AT384" s="246" t="s">
        <v>180</v>
      </c>
      <c r="AU384" s="246" t="s">
        <v>86</v>
      </c>
      <c r="AV384" s="13" t="s">
        <v>84</v>
      </c>
      <c r="AW384" s="13" t="s">
        <v>32</v>
      </c>
      <c r="AX384" s="13" t="s">
        <v>76</v>
      </c>
      <c r="AY384" s="246" t="s">
        <v>168</v>
      </c>
    </row>
    <row r="385" s="14" customFormat="1">
      <c r="A385" s="14"/>
      <c r="B385" s="247"/>
      <c r="C385" s="248"/>
      <c r="D385" s="232" t="s">
        <v>180</v>
      </c>
      <c r="E385" s="249" t="s">
        <v>1</v>
      </c>
      <c r="F385" s="250" t="s">
        <v>498</v>
      </c>
      <c r="G385" s="248"/>
      <c r="H385" s="251">
        <v>22</v>
      </c>
      <c r="I385" s="252"/>
      <c r="J385" s="248"/>
      <c r="K385" s="248"/>
      <c r="L385" s="253"/>
      <c r="M385" s="254"/>
      <c r="N385" s="255"/>
      <c r="O385" s="255"/>
      <c r="P385" s="255"/>
      <c r="Q385" s="255"/>
      <c r="R385" s="255"/>
      <c r="S385" s="255"/>
      <c r="T385" s="256"/>
      <c r="U385" s="14"/>
      <c r="V385" s="14"/>
      <c r="W385" s="14"/>
      <c r="X385" s="14"/>
      <c r="Y385" s="14"/>
      <c r="Z385" s="14"/>
      <c r="AA385" s="14"/>
      <c r="AB385" s="14"/>
      <c r="AC385" s="14"/>
      <c r="AD385" s="14"/>
      <c r="AE385" s="14"/>
      <c r="AT385" s="257" t="s">
        <v>180</v>
      </c>
      <c r="AU385" s="257" t="s">
        <v>86</v>
      </c>
      <c r="AV385" s="14" t="s">
        <v>86</v>
      </c>
      <c r="AW385" s="14" t="s">
        <v>32</v>
      </c>
      <c r="AX385" s="14" t="s">
        <v>76</v>
      </c>
      <c r="AY385" s="257" t="s">
        <v>168</v>
      </c>
    </row>
    <row r="386" s="13" customFormat="1">
      <c r="A386" s="13"/>
      <c r="B386" s="237"/>
      <c r="C386" s="238"/>
      <c r="D386" s="232" t="s">
        <v>180</v>
      </c>
      <c r="E386" s="239" t="s">
        <v>1</v>
      </c>
      <c r="F386" s="240" t="s">
        <v>499</v>
      </c>
      <c r="G386" s="238"/>
      <c r="H386" s="239" t="s">
        <v>1</v>
      </c>
      <c r="I386" s="241"/>
      <c r="J386" s="238"/>
      <c r="K386" s="238"/>
      <c r="L386" s="242"/>
      <c r="M386" s="243"/>
      <c r="N386" s="244"/>
      <c r="O386" s="244"/>
      <c r="P386" s="244"/>
      <c r="Q386" s="244"/>
      <c r="R386" s="244"/>
      <c r="S386" s="244"/>
      <c r="T386" s="245"/>
      <c r="U386" s="13"/>
      <c r="V386" s="13"/>
      <c r="W386" s="13"/>
      <c r="X386" s="13"/>
      <c r="Y386" s="13"/>
      <c r="Z386" s="13"/>
      <c r="AA386" s="13"/>
      <c r="AB386" s="13"/>
      <c r="AC386" s="13"/>
      <c r="AD386" s="13"/>
      <c r="AE386" s="13"/>
      <c r="AT386" s="246" t="s">
        <v>180</v>
      </c>
      <c r="AU386" s="246" t="s">
        <v>86</v>
      </c>
      <c r="AV386" s="13" t="s">
        <v>84</v>
      </c>
      <c r="AW386" s="13" t="s">
        <v>32</v>
      </c>
      <c r="AX386" s="13" t="s">
        <v>76</v>
      </c>
      <c r="AY386" s="246" t="s">
        <v>168</v>
      </c>
    </row>
    <row r="387" s="14" customFormat="1">
      <c r="A387" s="14"/>
      <c r="B387" s="247"/>
      <c r="C387" s="248"/>
      <c r="D387" s="232" t="s">
        <v>180</v>
      </c>
      <c r="E387" s="249" t="s">
        <v>1</v>
      </c>
      <c r="F387" s="250" t="s">
        <v>500</v>
      </c>
      <c r="G387" s="248"/>
      <c r="H387" s="251">
        <v>450.68000000000001</v>
      </c>
      <c r="I387" s="252"/>
      <c r="J387" s="248"/>
      <c r="K387" s="248"/>
      <c r="L387" s="253"/>
      <c r="M387" s="254"/>
      <c r="N387" s="255"/>
      <c r="O387" s="255"/>
      <c r="P387" s="255"/>
      <c r="Q387" s="255"/>
      <c r="R387" s="255"/>
      <c r="S387" s="255"/>
      <c r="T387" s="256"/>
      <c r="U387" s="14"/>
      <c r="V387" s="14"/>
      <c r="W387" s="14"/>
      <c r="X387" s="14"/>
      <c r="Y387" s="14"/>
      <c r="Z387" s="14"/>
      <c r="AA387" s="14"/>
      <c r="AB387" s="14"/>
      <c r="AC387" s="14"/>
      <c r="AD387" s="14"/>
      <c r="AE387" s="14"/>
      <c r="AT387" s="257" t="s">
        <v>180</v>
      </c>
      <c r="AU387" s="257" t="s">
        <v>86</v>
      </c>
      <c r="AV387" s="14" t="s">
        <v>86</v>
      </c>
      <c r="AW387" s="14" t="s">
        <v>32</v>
      </c>
      <c r="AX387" s="14" t="s">
        <v>76</v>
      </c>
      <c r="AY387" s="257" t="s">
        <v>168</v>
      </c>
    </row>
    <row r="388" s="15" customFormat="1">
      <c r="A388" s="15"/>
      <c r="B388" s="258"/>
      <c r="C388" s="259"/>
      <c r="D388" s="232" t="s">
        <v>180</v>
      </c>
      <c r="E388" s="260" t="s">
        <v>1</v>
      </c>
      <c r="F388" s="261" t="s">
        <v>184</v>
      </c>
      <c r="G388" s="259"/>
      <c r="H388" s="262">
        <v>584.09000000000003</v>
      </c>
      <c r="I388" s="263"/>
      <c r="J388" s="259"/>
      <c r="K388" s="259"/>
      <c r="L388" s="264"/>
      <c r="M388" s="265"/>
      <c r="N388" s="266"/>
      <c r="O388" s="266"/>
      <c r="P388" s="266"/>
      <c r="Q388" s="266"/>
      <c r="R388" s="266"/>
      <c r="S388" s="266"/>
      <c r="T388" s="267"/>
      <c r="U388" s="15"/>
      <c r="V388" s="15"/>
      <c r="W388" s="15"/>
      <c r="X388" s="15"/>
      <c r="Y388" s="15"/>
      <c r="Z388" s="15"/>
      <c r="AA388" s="15"/>
      <c r="AB388" s="15"/>
      <c r="AC388" s="15"/>
      <c r="AD388" s="15"/>
      <c r="AE388" s="15"/>
      <c r="AT388" s="268" t="s">
        <v>180</v>
      </c>
      <c r="AU388" s="268" t="s">
        <v>86</v>
      </c>
      <c r="AV388" s="15" t="s">
        <v>176</v>
      </c>
      <c r="AW388" s="15" t="s">
        <v>32</v>
      </c>
      <c r="AX388" s="15" t="s">
        <v>84</v>
      </c>
      <c r="AY388" s="268" t="s">
        <v>168</v>
      </c>
    </row>
    <row r="389" s="12" customFormat="1" ht="22.8" customHeight="1">
      <c r="A389" s="12"/>
      <c r="B389" s="203"/>
      <c r="C389" s="204"/>
      <c r="D389" s="205" t="s">
        <v>75</v>
      </c>
      <c r="E389" s="217" t="s">
        <v>230</v>
      </c>
      <c r="F389" s="217" t="s">
        <v>511</v>
      </c>
      <c r="G389" s="204"/>
      <c r="H389" s="204"/>
      <c r="I389" s="207"/>
      <c r="J389" s="218">
        <f>BK389</f>
        <v>0</v>
      </c>
      <c r="K389" s="204"/>
      <c r="L389" s="209"/>
      <c r="M389" s="210"/>
      <c r="N389" s="211"/>
      <c r="O389" s="211"/>
      <c r="P389" s="212">
        <f>SUM(P390:P499)</f>
        <v>0</v>
      </c>
      <c r="Q389" s="211"/>
      <c r="R389" s="212">
        <f>SUM(R390:R499)</f>
        <v>0.12380910000000001</v>
      </c>
      <c r="S389" s="211"/>
      <c r="T389" s="213">
        <f>SUM(T390:T499)</f>
        <v>393.81761</v>
      </c>
      <c r="U389" s="12"/>
      <c r="V389" s="12"/>
      <c r="W389" s="12"/>
      <c r="X389" s="12"/>
      <c r="Y389" s="12"/>
      <c r="Z389" s="12"/>
      <c r="AA389" s="12"/>
      <c r="AB389" s="12"/>
      <c r="AC389" s="12"/>
      <c r="AD389" s="12"/>
      <c r="AE389" s="12"/>
      <c r="AR389" s="214" t="s">
        <v>84</v>
      </c>
      <c r="AT389" s="215" t="s">
        <v>75</v>
      </c>
      <c r="AU389" s="215" t="s">
        <v>84</v>
      </c>
      <c r="AY389" s="214" t="s">
        <v>168</v>
      </c>
      <c r="BK389" s="216">
        <f>SUM(BK390:BK499)</f>
        <v>0</v>
      </c>
    </row>
    <row r="390" s="2" customFormat="1" ht="16.5" customHeight="1">
      <c r="A390" s="39"/>
      <c r="B390" s="40"/>
      <c r="C390" s="219" t="s">
        <v>512</v>
      </c>
      <c r="D390" s="219" t="s">
        <v>171</v>
      </c>
      <c r="E390" s="220" t="s">
        <v>513</v>
      </c>
      <c r="F390" s="221" t="s">
        <v>514</v>
      </c>
      <c r="G390" s="222" t="s">
        <v>174</v>
      </c>
      <c r="H390" s="223">
        <v>745</v>
      </c>
      <c r="I390" s="224"/>
      <c r="J390" s="225">
        <f>ROUND(I390*H390,2)</f>
        <v>0</v>
      </c>
      <c r="K390" s="221" t="s">
        <v>226</v>
      </c>
      <c r="L390" s="45"/>
      <c r="M390" s="226" t="s">
        <v>1</v>
      </c>
      <c r="N390" s="227" t="s">
        <v>41</v>
      </c>
      <c r="O390" s="92"/>
      <c r="P390" s="228">
        <f>O390*H390</f>
        <v>0</v>
      </c>
      <c r="Q390" s="228">
        <v>0</v>
      </c>
      <c r="R390" s="228">
        <f>Q390*H390</f>
        <v>0</v>
      </c>
      <c r="S390" s="228">
        <v>0</v>
      </c>
      <c r="T390" s="229">
        <f>S390*H390</f>
        <v>0</v>
      </c>
      <c r="U390" s="39"/>
      <c r="V390" s="39"/>
      <c r="W390" s="39"/>
      <c r="X390" s="39"/>
      <c r="Y390" s="39"/>
      <c r="Z390" s="39"/>
      <c r="AA390" s="39"/>
      <c r="AB390" s="39"/>
      <c r="AC390" s="39"/>
      <c r="AD390" s="39"/>
      <c r="AE390" s="39"/>
      <c r="AR390" s="230" t="s">
        <v>176</v>
      </c>
      <c r="AT390" s="230" t="s">
        <v>171</v>
      </c>
      <c r="AU390" s="230" t="s">
        <v>86</v>
      </c>
      <c r="AY390" s="18" t="s">
        <v>168</v>
      </c>
      <c r="BE390" s="231">
        <f>IF(N390="základní",J390,0)</f>
        <v>0</v>
      </c>
      <c r="BF390" s="231">
        <f>IF(N390="snížená",J390,0)</f>
        <v>0</v>
      </c>
      <c r="BG390" s="231">
        <f>IF(N390="zákl. přenesená",J390,0)</f>
        <v>0</v>
      </c>
      <c r="BH390" s="231">
        <f>IF(N390="sníž. přenesená",J390,0)</f>
        <v>0</v>
      </c>
      <c r="BI390" s="231">
        <f>IF(N390="nulová",J390,0)</f>
        <v>0</v>
      </c>
      <c r="BJ390" s="18" t="s">
        <v>84</v>
      </c>
      <c r="BK390" s="231">
        <f>ROUND(I390*H390,2)</f>
        <v>0</v>
      </c>
      <c r="BL390" s="18" t="s">
        <v>176</v>
      </c>
      <c r="BM390" s="230" t="s">
        <v>515</v>
      </c>
    </row>
    <row r="391" s="2" customFormat="1">
      <c r="A391" s="39"/>
      <c r="B391" s="40"/>
      <c r="C391" s="41"/>
      <c r="D391" s="232" t="s">
        <v>178</v>
      </c>
      <c r="E391" s="41"/>
      <c r="F391" s="233" t="s">
        <v>516</v>
      </c>
      <c r="G391" s="41"/>
      <c r="H391" s="41"/>
      <c r="I391" s="234"/>
      <c r="J391" s="41"/>
      <c r="K391" s="41"/>
      <c r="L391" s="45"/>
      <c r="M391" s="235"/>
      <c r="N391" s="236"/>
      <c r="O391" s="92"/>
      <c r="P391" s="92"/>
      <c r="Q391" s="92"/>
      <c r="R391" s="92"/>
      <c r="S391" s="92"/>
      <c r="T391" s="93"/>
      <c r="U391" s="39"/>
      <c r="V391" s="39"/>
      <c r="W391" s="39"/>
      <c r="X391" s="39"/>
      <c r="Y391" s="39"/>
      <c r="Z391" s="39"/>
      <c r="AA391" s="39"/>
      <c r="AB391" s="39"/>
      <c r="AC391" s="39"/>
      <c r="AD391" s="39"/>
      <c r="AE391" s="39"/>
      <c r="AT391" s="18" t="s">
        <v>178</v>
      </c>
      <c r="AU391" s="18" t="s">
        <v>86</v>
      </c>
    </row>
    <row r="392" s="14" customFormat="1">
      <c r="A392" s="14"/>
      <c r="B392" s="247"/>
      <c r="C392" s="248"/>
      <c r="D392" s="232" t="s">
        <v>180</v>
      </c>
      <c r="E392" s="249" t="s">
        <v>1</v>
      </c>
      <c r="F392" s="250" t="s">
        <v>517</v>
      </c>
      <c r="G392" s="248"/>
      <c r="H392" s="251">
        <v>260</v>
      </c>
      <c r="I392" s="252"/>
      <c r="J392" s="248"/>
      <c r="K392" s="248"/>
      <c r="L392" s="253"/>
      <c r="M392" s="254"/>
      <c r="N392" s="255"/>
      <c r="O392" s="255"/>
      <c r="P392" s="255"/>
      <c r="Q392" s="255"/>
      <c r="R392" s="255"/>
      <c r="S392" s="255"/>
      <c r="T392" s="256"/>
      <c r="U392" s="14"/>
      <c r="V392" s="14"/>
      <c r="W392" s="14"/>
      <c r="X392" s="14"/>
      <c r="Y392" s="14"/>
      <c r="Z392" s="14"/>
      <c r="AA392" s="14"/>
      <c r="AB392" s="14"/>
      <c r="AC392" s="14"/>
      <c r="AD392" s="14"/>
      <c r="AE392" s="14"/>
      <c r="AT392" s="257" t="s">
        <v>180</v>
      </c>
      <c r="AU392" s="257" t="s">
        <v>86</v>
      </c>
      <c r="AV392" s="14" t="s">
        <v>86</v>
      </c>
      <c r="AW392" s="14" t="s">
        <v>32</v>
      </c>
      <c r="AX392" s="14" t="s">
        <v>76</v>
      </c>
      <c r="AY392" s="257" t="s">
        <v>168</v>
      </c>
    </row>
    <row r="393" s="14" customFormat="1">
      <c r="A393" s="14"/>
      <c r="B393" s="247"/>
      <c r="C393" s="248"/>
      <c r="D393" s="232" t="s">
        <v>180</v>
      </c>
      <c r="E393" s="249" t="s">
        <v>1</v>
      </c>
      <c r="F393" s="250" t="s">
        <v>518</v>
      </c>
      <c r="G393" s="248"/>
      <c r="H393" s="251">
        <v>320</v>
      </c>
      <c r="I393" s="252"/>
      <c r="J393" s="248"/>
      <c r="K393" s="248"/>
      <c r="L393" s="253"/>
      <c r="M393" s="254"/>
      <c r="N393" s="255"/>
      <c r="O393" s="255"/>
      <c r="P393" s="255"/>
      <c r="Q393" s="255"/>
      <c r="R393" s="255"/>
      <c r="S393" s="255"/>
      <c r="T393" s="256"/>
      <c r="U393" s="14"/>
      <c r="V393" s="14"/>
      <c r="W393" s="14"/>
      <c r="X393" s="14"/>
      <c r="Y393" s="14"/>
      <c r="Z393" s="14"/>
      <c r="AA393" s="14"/>
      <c r="AB393" s="14"/>
      <c r="AC393" s="14"/>
      <c r="AD393" s="14"/>
      <c r="AE393" s="14"/>
      <c r="AT393" s="257" t="s">
        <v>180</v>
      </c>
      <c r="AU393" s="257" t="s">
        <v>86</v>
      </c>
      <c r="AV393" s="14" t="s">
        <v>86</v>
      </c>
      <c r="AW393" s="14" t="s">
        <v>32</v>
      </c>
      <c r="AX393" s="14" t="s">
        <v>76</v>
      </c>
      <c r="AY393" s="257" t="s">
        <v>168</v>
      </c>
    </row>
    <row r="394" s="14" customFormat="1">
      <c r="A394" s="14"/>
      <c r="B394" s="247"/>
      <c r="C394" s="248"/>
      <c r="D394" s="232" t="s">
        <v>180</v>
      </c>
      <c r="E394" s="249" t="s">
        <v>1</v>
      </c>
      <c r="F394" s="250" t="s">
        <v>519</v>
      </c>
      <c r="G394" s="248"/>
      <c r="H394" s="251">
        <v>165</v>
      </c>
      <c r="I394" s="252"/>
      <c r="J394" s="248"/>
      <c r="K394" s="248"/>
      <c r="L394" s="253"/>
      <c r="M394" s="254"/>
      <c r="N394" s="255"/>
      <c r="O394" s="255"/>
      <c r="P394" s="255"/>
      <c r="Q394" s="255"/>
      <c r="R394" s="255"/>
      <c r="S394" s="255"/>
      <c r="T394" s="256"/>
      <c r="U394" s="14"/>
      <c r="V394" s="14"/>
      <c r="W394" s="14"/>
      <c r="X394" s="14"/>
      <c r="Y394" s="14"/>
      <c r="Z394" s="14"/>
      <c r="AA394" s="14"/>
      <c r="AB394" s="14"/>
      <c r="AC394" s="14"/>
      <c r="AD394" s="14"/>
      <c r="AE394" s="14"/>
      <c r="AT394" s="257" t="s">
        <v>180</v>
      </c>
      <c r="AU394" s="257" t="s">
        <v>86</v>
      </c>
      <c r="AV394" s="14" t="s">
        <v>86</v>
      </c>
      <c r="AW394" s="14" t="s">
        <v>32</v>
      </c>
      <c r="AX394" s="14" t="s">
        <v>76</v>
      </c>
      <c r="AY394" s="257" t="s">
        <v>168</v>
      </c>
    </row>
    <row r="395" s="15" customFormat="1">
      <c r="A395" s="15"/>
      <c r="B395" s="258"/>
      <c r="C395" s="259"/>
      <c r="D395" s="232" t="s">
        <v>180</v>
      </c>
      <c r="E395" s="260" t="s">
        <v>1</v>
      </c>
      <c r="F395" s="261" t="s">
        <v>184</v>
      </c>
      <c r="G395" s="259"/>
      <c r="H395" s="262">
        <v>745</v>
      </c>
      <c r="I395" s="263"/>
      <c r="J395" s="259"/>
      <c r="K395" s="259"/>
      <c r="L395" s="264"/>
      <c r="M395" s="265"/>
      <c r="N395" s="266"/>
      <c r="O395" s="266"/>
      <c r="P395" s="266"/>
      <c r="Q395" s="266"/>
      <c r="R395" s="266"/>
      <c r="S395" s="266"/>
      <c r="T395" s="267"/>
      <c r="U395" s="15"/>
      <c r="V395" s="15"/>
      <c r="W395" s="15"/>
      <c r="X395" s="15"/>
      <c r="Y395" s="15"/>
      <c r="Z395" s="15"/>
      <c r="AA395" s="15"/>
      <c r="AB395" s="15"/>
      <c r="AC395" s="15"/>
      <c r="AD395" s="15"/>
      <c r="AE395" s="15"/>
      <c r="AT395" s="268" t="s">
        <v>180</v>
      </c>
      <c r="AU395" s="268" t="s">
        <v>86</v>
      </c>
      <c r="AV395" s="15" t="s">
        <v>176</v>
      </c>
      <c r="AW395" s="15" t="s">
        <v>32</v>
      </c>
      <c r="AX395" s="15" t="s">
        <v>84</v>
      </c>
      <c r="AY395" s="268" t="s">
        <v>168</v>
      </c>
    </row>
    <row r="396" s="2" customFormat="1" ht="21.75" customHeight="1">
      <c r="A396" s="39"/>
      <c r="B396" s="40"/>
      <c r="C396" s="219" t="s">
        <v>520</v>
      </c>
      <c r="D396" s="219" t="s">
        <v>171</v>
      </c>
      <c r="E396" s="220" t="s">
        <v>521</v>
      </c>
      <c r="F396" s="221" t="s">
        <v>522</v>
      </c>
      <c r="G396" s="222" t="s">
        <v>174</v>
      </c>
      <c r="H396" s="223">
        <v>156450</v>
      </c>
      <c r="I396" s="224"/>
      <c r="J396" s="225">
        <f>ROUND(I396*H396,2)</f>
        <v>0</v>
      </c>
      <c r="K396" s="221" t="s">
        <v>226</v>
      </c>
      <c r="L396" s="45"/>
      <c r="M396" s="226" t="s">
        <v>1</v>
      </c>
      <c r="N396" s="227" t="s">
        <v>41</v>
      </c>
      <c r="O396" s="92"/>
      <c r="P396" s="228">
        <f>O396*H396</f>
        <v>0</v>
      </c>
      <c r="Q396" s="228">
        <v>0</v>
      </c>
      <c r="R396" s="228">
        <f>Q396*H396</f>
        <v>0</v>
      </c>
      <c r="S396" s="228">
        <v>0</v>
      </c>
      <c r="T396" s="229">
        <f>S396*H396</f>
        <v>0</v>
      </c>
      <c r="U396" s="39"/>
      <c r="V396" s="39"/>
      <c r="W396" s="39"/>
      <c r="X396" s="39"/>
      <c r="Y396" s="39"/>
      <c r="Z396" s="39"/>
      <c r="AA396" s="39"/>
      <c r="AB396" s="39"/>
      <c r="AC396" s="39"/>
      <c r="AD396" s="39"/>
      <c r="AE396" s="39"/>
      <c r="AR396" s="230" t="s">
        <v>176</v>
      </c>
      <c r="AT396" s="230" t="s">
        <v>171</v>
      </c>
      <c r="AU396" s="230" t="s">
        <v>86</v>
      </c>
      <c r="AY396" s="18" t="s">
        <v>168</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176</v>
      </c>
      <c r="BM396" s="230" t="s">
        <v>523</v>
      </c>
    </row>
    <row r="397" s="2" customFormat="1">
      <c r="A397" s="39"/>
      <c r="B397" s="40"/>
      <c r="C397" s="41"/>
      <c r="D397" s="232" t="s">
        <v>178</v>
      </c>
      <c r="E397" s="41"/>
      <c r="F397" s="233" t="s">
        <v>524</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178</v>
      </c>
      <c r="AU397" s="18" t="s">
        <v>86</v>
      </c>
    </row>
    <row r="398" s="14" customFormat="1">
      <c r="A398" s="14"/>
      <c r="B398" s="247"/>
      <c r="C398" s="248"/>
      <c r="D398" s="232" t="s">
        <v>180</v>
      </c>
      <c r="E398" s="249" t="s">
        <v>1</v>
      </c>
      <c r="F398" s="250" t="s">
        <v>517</v>
      </c>
      <c r="G398" s="248"/>
      <c r="H398" s="251">
        <v>260</v>
      </c>
      <c r="I398" s="252"/>
      <c r="J398" s="248"/>
      <c r="K398" s="248"/>
      <c r="L398" s="253"/>
      <c r="M398" s="254"/>
      <c r="N398" s="255"/>
      <c r="O398" s="255"/>
      <c r="P398" s="255"/>
      <c r="Q398" s="255"/>
      <c r="R398" s="255"/>
      <c r="S398" s="255"/>
      <c r="T398" s="256"/>
      <c r="U398" s="14"/>
      <c r="V398" s="14"/>
      <c r="W398" s="14"/>
      <c r="X398" s="14"/>
      <c r="Y398" s="14"/>
      <c r="Z398" s="14"/>
      <c r="AA398" s="14"/>
      <c r="AB398" s="14"/>
      <c r="AC398" s="14"/>
      <c r="AD398" s="14"/>
      <c r="AE398" s="14"/>
      <c r="AT398" s="257" t="s">
        <v>180</v>
      </c>
      <c r="AU398" s="257" t="s">
        <v>86</v>
      </c>
      <c r="AV398" s="14" t="s">
        <v>86</v>
      </c>
      <c r="AW398" s="14" t="s">
        <v>32</v>
      </c>
      <c r="AX398" s="14" t="s">
        <v>76</v>
      </c>
      <c r="AY398" s="257" t="s">
        <v>168</v>
      </c>
    </row>
    <row r="399" s="14" customFormat="1">
      <c r="A399" s="14"/>
      <c r="B399" s="247"/>
      <c r="C399" s="248"/>
      <c r="D399" s="232" t="s">
        <v>180</v>
      </c>
      <c r="E399" s="249" t="s">
        <v>1</v>
      </c>
      <c r="F399" s="250" t="s">
        <v>518</v>
      </c>
      <c r="G399" s="248"/>
      <c r="H399" s="251">
        <v>320</v>
      </c>
      <c r="I399" s="252"/>
      <c r="J399" s="248"/>
      <c r="K399" s="248"/>
      <c r="L399" s="253"/>
      <c r="M399" s="254"/>
      <c r="N399" s="255"/>
      <c r="O399" s="255"/>
      <c r="P399" s="255"/>
      <c r="Q399" s="255"/>
      <c r="R399" s="255"/>
      <c r="S399" s="255"/>
      <c r="T399" s="256"/>
      <c r="U399" s="14"/>
      <c r="V399" s="14"/>
      <c r="W399" s="14"/>
      <c r="X399" s="14"/>
      <c r="Y399" s="14"/>
      <c r="Z399" s="14"/>
      <c r="AA399" s="14"/>
      <c r="AB399" s="14"/>
      <c r="AC399" s="14"/>
      <c r="AD399" s="14"/>
      <c r="AE399" s="14"/>
      <c r="AT399" s="257" t="s">
        <v>180</v>
      </c>
      <c r="AU399" s="257" t="s">
        <v>86</v>
      </c>
      <c r="AV399" s="14" t="s">
        <v>86</v>
      </c>
      <c r="AW399" s="14" t="s">
        <v>32</v>
      </c>
      <c r="AX399" s="14" t="s">
        <v>76</v>
      </c>
      <c r="AY399" s="257" t="s">
        <v>168</v>
      </c>
    </row>
    <row r="400" s="14" customFormat="1">
      <c r="A400" s="14"/>
      <c r="B400" s="247"/>
      <c r="C400" s="248"/>
      <c r="D400" s="232" t="s">
        <v>180</v>
      </c>
      <c r="E400" s="249" t="s">
        <v>1</v>
      </c>
      <c r="F400" s="250" t="s">
        <v>519</v>
      </c>
      <c r="G400" s="248"/>
      <c r="H400" s="251">
        <v>165</v>
      </c>
      <c r="I400" s="252"/>
      <c r="J400" s="248"/>
      <c r="K400" s="248"/>
      <c r="L400" s="253"/>
      <c r="M400" s="254"/>
      <c r="N400" s="255"/>
      <c r="O400" s="255"/>
      <c r="P400" s="255"/>
      <c r="Q400" s="255"/>
      <c r="R400" s="255"/>
      <c r="S400" s="255"/>
      <c r="T400" s="256"/>
      <c r="U400" s="14"/>
      <c r="V400" s="14"/>
      <c r="W400" s="14"/>
      <c r="X400" s="14"/>
      <c r="Y400" s="14"/>
      <c r="Z400" s="14"/>
      <c r="AA400" s="14"/>
      <c r="AB400" s="14"/>
      <c r="AC400" s="14"/>
      <c r="AD400" s="14"/>
      <c r="AE400" s="14"/>
      <c r="AT400" s="257" t="s">
        <v>180</v>
      </c>
      <c r="AU400" s="257" t="s">
        <v>86</v>
      </c>
      <c r="AV400" s="14" t="s">
        <v>86</v>
      </c>
      <c r="AW400" s="14" t="s">
        <v>32</v>
      </c>
      <c r="AX400" s="14" t="s">
        <v>76</v>
      </c>
      <c r="AY400" s="257" t="s">
        <v>168</v>
      </c>
    </row>
    <row r="401" s="15" customFormat="1">
      <c r="A401" s="15"/>
      <c r="B401" s="258"/>
      <c r="C401" s="259"/>
      <c r="D401" s="232" t="s">
        <v>180</v>
      </c>
      <c r="E401" s="260" t="s">
        <v>1</v>
      </c>
      <c r="F401" s="261" t="s">
        <v>184</v>
      </c>
      <c r="G401" s="259"/>
      <c r="H401" s="262">
        <v>745</v>
      </c>
      <c r="I401" s="263"/>
      <c r="J401" s="259"/>
      <c r="K401" s="259"/>
      <c r="L401" s="264"/>
      <c r="M401" s="265"/>
      <c r="N401" s="266"/>
      <c r="O401" s="266"/>
      <c r="P401" s="266"/>
      <c r="Q401" s="266"/>
      <c r="R401" s="266"/>
      <c r="S401" s="266"/>
      <c r="T401" s="267"/>
      <c r="U401" s="15"/>
      <c r="V401" s="15"/>
      <c r="W401" s="15"/>
      <c r="X401" s="15"/>
      <c r="Y401" s="15"/>
      <c r="Z401" s="15"/>
      <c r="AA401" s="15"/>
      <c r="AB401" s="15"/>
      <c r="AC401" s="15"/>
      <c r="AD401" s="15"/>
      <c r="AE401" s="15"/>
      <c r="AT401" s="268" t="s">
        <v>180</v>
      </c>
      <c r="AU401" s="268" t="s">
        <v>86</v>
      </c>
      <c r="AV401" s="15" t="s">
        <v>176</v>
      </c>
      <c r="AW401" s="15" t="s">
        <v>32</v>
      </c>
      <c r="AX401" s="15" t="s">
        <v>84</v>
      </c>
      <c r="AY401" s="268" t="s">
        <v>168</v>
      </c>
    </row>
    <row r="402" s="14" customFormat="1">
      <c r="A402" s="14"/>
      <c r="B402" s="247"/>
      <c r="C402" s="248"/>
      <c r="D402" s="232" t="s">
        <v>180</v>
      </c>
      <c r="E402" s="248"/>
      <c r="F402" s="250" t="s">
        <v>525</v>
      </c>
      <c r="G402" s="248"/>
      <c r="H402" s="251">
        <v>156450</v>
      </c>
      <c r="I402" s="252"/>
      <c r="J402" s="248"/>
      <c r="K402" s="248"/>
      <c r="L402" s="253"/>
      <c r="M402" s="254"/>
      <c r="N402" s="255"/>
      <c r="O402" s="255"/>
      <c r="P402" s="255"/>
      <c r="Q402" s="255"/>
      <c r="R402" s="255"/>
      <c r="S402" s="255"/>
      <c r="T402" s="256"/>
      <c r="U402" s="14"/>
      <c r="V402" s="14"/>
      <c r="W402" s="14"/>
      <c r="X402" s="14"/>
      <c r="Y402" s="14"/>
      <c r="Z402" s="14"/>
      <c r="AA402" s="14"/>
      <c r="AB402" s="14"/>
      <c r="AC402" s="14"/>
      <c r="AD402" s="14"/>
      <c r="AE402" s="14"/>
      <c r="AT402" s="257" t="s">
        <v>180</v>
      </c>
      <c r="AU402" s="257" t="s">
        <v>86</v>
      </c>
      <c r="AV402" s="14" t="s">
        <v>86</v>
      </c>
      <c r="AW402" s="14" t="s">
        <v>4</v>
      </c>
      <c r="AX402" s="14" t="s">
        <v>84</v>
      </c>
      <c r="AY402" s="257" t="s">
        <v>168</v>
      </c>
    </row>
    <row r="403" s="2" customFormat="1" ht="21.75" customHeight="1">
      <c r="A403" s="39"/>
      <c r="B403" s="40"/>
      <c r="C403" s="219" t="s">
        <v>526</v>
      </c>
      <c r="D403" s="219" t="s">
        <v>171</v>
      </c>
      <c r="E403" s="220" t="s">
        <v>527</v>
      </c>
      <c r="F403" s="221" t="s">
        <v>528</v>
      </c>
      <c r="G403" s="222" t="s">
        <v>174</v>
      </c>
      <c r="H403" s="223">
        <v>745</v>
      </c>
      <c r="I403" s="224"/>
      <c r="J403" s="225">
        <f>ROUND(I403*H403,2)</f>
        <v>0</v>
      </c>
      <c r="K403" s="221" t="s">
        <v>226</v>
      </c>
      <c r="L403" s="45"/>
      <c r="M403" s="226" t="s">
        <v>1</v>
      </c>
      <c r="N403" s="227" t="s">
        <v>41</v>
      </c>
      <c r="O403" s="92"/>
      <c r="P403" s="228">
        <f>O403*H403</f>
        <v>0</v>
      </c>
      <c r="Q403" s="228">
        <v>0</v>
      </c>
      <c r="R403" s="228">
        <f>Q403*H403</f>
        <v>0</v>
      </c>
      <c r="S403" s="228">
        <v>0</v>
      </c>
      <c r="T403" s="229">
        <f>S403*H403</f>
        <v>0</v>
      </c>
      <c r="U403" s="39"/>
      <c r="V403" s="39"/>
      <c r="W403" s="39"/>
      <c r="X403" s="39"/>
      <c r="Y403" s="39"/>
      <c r="Z403" s="39"/>
      <c r="AA403" s="39"/>
      <c r="AB403" s="39"/>
      <c r="AC403" s="39"/>
      <c r="AD403" s="39"/>
      <c r="AE403" s="39"/>
      <c r="AR403" s="230" t="s">
        <v>176</v>
      </c>
      <c r="AT403" s="230" t="s">
        <v>171</v>
      </c>
      <c r="AU403" s="230" t="s">
        <v>86</v>
      </c>
      <c r="AY403" s="18" t="s">
        <v>168</v>
      </c>
      <c r="BE403" s="231">
        <f>IF(N403="základní",J403,0)</f>
        <v>0</v>
      </c>
      <c r="BF403" s="231">
        <f>IF(N403="snížená",J403,0)</f>
        <v>0</v>
      </c>
      <c r="BG403" s="231">
        <f>IF(N403="zákl. přenesená",J403,0)</f>
        <v>0</v>
      </c>
      <c r="BH403" s="231">
        <f>IF(N403="sníž. přenesená",J403,0)</f>
        <v>0</v>
      </c>
      <c r="BI403" s="231">
        <f>IF(N403="nulová",J403,0)</f>
        <v>0</v>
      </c>
      <c r="BJ403" s="18" t="s">
        <v>84</v>
      </c>
      <c r="BK403" s="231">
        <f>ROUND(I403*H403,2)</f>
        <v>0</v>
      </c>
      <c r="BL403" s="18" t="s">
        <v>176</v>
      </c>
      <c r="BM403" s="230" t="s">
        <v>529</v>
      </c>
    </row>
    <row r="404" s="2" customFormat="1">
      <c r="A404" s="39"/>
      <c r="B404" s="40"/>
      <c r="C404" s="41"/>
      <c r="D404" s="232" t="s">
        <v>178</v>
      </c>
      <c r="E404" s="41"/>
      <c r="F404" s="233" t="s">
        <v>530</v>
      </c>
      <c r="G404" s="41"/>
      <c r="H404" s="41"/>
      <c r="I404" s="234"/>
      <c r="J404" s="41"/>
      <c r="K404" s="41"/>
      <c r="L404" s="45"/>
      <c r="M404" s="235"/>
      <c r="N404" s="236"/>
      <c r="O404" s="92"/>
      <c r="P404" s="92"/>
      <c r="Q404" s="92"/>
      <c r="R404" s="92"/>
      <c r="S404" s="92"/>
      <c r="T404" s="93"/>
      <c r="U404" s="39"/>
      <c r="V404" s="39"/>
      <c r="W404" s="39"/>
      <c r="X404" s="39"/>
      <c r="Y404" s="39"/>
      <c r="Z404" s="39"/>
      <c r="AA404" s="39"/>
      <c r="AB404" s="39"/>
      <c r="AC404" s="39"/>
      <c r="AD404" s="39"/>
      <c r="AE404" s="39"/>
      <c r="AT404" s="18" t="s">
        <v>178</v>
      </c>
      <c r="AU404" s="18" t="s">
        <v>86</v>
      </c>
    </row>
    <row r="405" s="14" customFormat="1">
      <c r="A405" s="14"/>
      <c r="B405" s="247"/>
      <c r="C405" s="248"/>
      <c r="D405" s="232" t="s">
        <v>180</v>
      </c>
      <c r="E405" s="249" t="s">
        <v>1</v>
      </c>
      <c r="F405" s="250" t="s">
        <v>517</v>
      </c>
      <c r="G405" s="248"/>
      <c r="H405" s="251">
        <v>260</v>
      </c>
      <c r="I405" s="252"/>
      <c r="J405" s="248"/>
      <c r="K405" s="248"/>
      <c r="L405" s="253"/>
      <c r="M405" s="254"/>
      <c r="N405" s="255"/>
      <c r="O405" s="255"/>
      <c r="P405" s="255"/>
      <c r="Q405" s="255"/>
      <c r="R405" s="255"/>
      <c r="S405" s="255"/>
      <c r="T405" s="256"/>
      <c r="U405" s="14"/>
      <c r="V405" s="14"/>
      <c r="W405" s="14"/>
      <c r="X405" s="14"/>
      <c r="Y405" s="14"/>
      <c r="Z405" s="14"/>
      <c r="AA405" s="14"/>
      <c r="AB405" s="14"/>
      <c r="AC405" s="14"/>
      <c r="AD405" s="14"/>
      <c r="AE405" s="14"/>
      <c r="AT405" s="257" t="s">
        <v>180</v>
      </c>
      <c r="AU405" s="257" t="s">
        <v>86</v>
      </c>
      <c r="AV405" s="14" t="s">
        <v>86</v>
      </c>
      <c r="AW405" s="14" t="s">
        <v>32</v>
      </c>
      <c r="AX405" s="14" t="s">
        <v>76</v>
      </c>
      <c r="AY405" s="257" t="s">
        <v>168</v>
      </c>
    </row>
    <row r="406" s="14" customFormat="1">
      <c r="A406" s="14"/>
      <c r="B406" s="247"/>
      <c r="C406" s="248"/>
      <c r="D406" s="232" t="s">
        <v>180</v>
      </c>
      <c r="E406" s="249" t="s">
        <v>1</v>
      </c>
      <c r="F406" s="250" t="s">
        <v>518</v>
      </c>
      <c r="G406" s="248"/>
      <c r="H406" s="251">
        <v>320</v>
      </c>
      <c r="I406" s="252"/>
      <c r="J406" s="248"/>
      <c r="K406" s="248"/>
      <c r="L406" s="253"/>
      <c r="M406" s="254"/>
      <c r="N406" s="255"/>
      <c r="O406" s="255"/>
      <c r="P406" s="255"/>
      <c r="Q406" s="255"/>
      <c r="R406" s="255"/>
      <c r="S406" s="255"/>
      <c r="T406" s="256"/>
      <c r="U406" s="14"/>
      <c r="V406" s="14"/>
      <c r="W406" s="14"/>
      <c r="X406" s="14"/>
      <c r="Y406" s="14"/>
      <c r="Z406" s="14"/>
      <c r="AA406" s="14"/>
      <c r="AB406" s="14"/>
      <c r="AC406" s="14"/>
      <c r="AD406" s="14"/>
      <c r="AE406" s="14"/>
      <c r="AT406" s="257" t="s">
        <v>180</v>
      </c>
      <c r="AU406" s="257" t="s">
        <v>86</v>
      </c>
      <c r="AV406" s="14" t="s">
        <v>86</v>
      </c>
      <c r="AW406" s="14" t="s">
        <v>32</v>
      </c>
      <c r="AX406" s="14" t="s">
        <v>76</v>
      </c>
      <c r="AY406" s="257" t="s">
        <v>168</v>
      </c>
    </row>
    <row r="407" s="14" customFormat="1">
      <c r="A407" s="14"/>
      <c r="B407" s="247"/>
      <c r="C407" s="248"/>
      <c r="D407" s="232" t="s">
        <v>180</v>
      </c>
      <c r="E407" s="249" t="s">
        <v>1</v>
      </c>
      <c r="F407" s="250" t="s">
        <v>519</v>
      </c>
      <c r="G407" s="248"/>
      <c r="H407" s="251">
        <v>165</v>
      </c>
      <c r="I407" s="252"/>
      <c r="J407" s="248"/>
      <c r="K407" s="248"/>
      <c r="L407" s="253"/>
      <c r="M407" s="254"/>
      <c r="N407" s="255"/>
      <c r="O407" s="255"/>
      <c r="P407" s="255"/>
      <c r="Q407" s="255"/>
      <c r="R407" s="255"/>
      <c r="S407" s="255"/>
      <c r="T407" s="256"/>
      <c r="U407" s="14"/>
      <c r="V407" s="14"/>
      <c r="W407" s="14"/>
      <c r="X407" s="14"/>
      <c r="Y407" s="14"/>
      <c r="Z407" s="14"/>
      <c r="AA407" s="14"/>
      <c r="AB407" s="14"/>
      <c r="AC407" s="14"/>
      <c r="AD407" s="14"/>
      <c r="AE407" s="14"/>
      <c r="AT407" s="257" t="s">
        <v>180</v>
      </c>
      <c r="AU407" s="257" t="s">
        <v>86</v>
      </c>
      <c r="AV407" s="14" t="s">
        <v>86</v>
      </c>
      <c r="AW407" s="14" t="s">
        <v>32</v>
      </c>
      <c r="AX407" s="14" t="s">
        <v>76</v>
      </c>
      <c r="AY407" s="257" t="s">
        <v>168</v>
      </c>
    </row>
    <row r="408" s="15" customFormat="1">
      <c r="A408" s="15"/>
      <c r="B408" s="258"/>
      <c r="C408" s="259"/>
      <c r="D408" s="232" t="s">
        <v>180</v>
      </c>
      <c r="E408" s="260" t="s">
        <v>1</v>
      </c>
      <c r="F408" s="261" t="s">
        <v>184</v>
      </c>
      <c r="G408" s="259"/>
      <c r="H408" s="262">
        <v>745</v>
      </c>
      <c r="I408" s="263"/>
      <c r="J408" s="259"/>
      <c r="K408" s="259"/>
      <c r="L408" s="264"/>
      <c r="M408" s="265"/>
      <c r="N408" s="266"/>
      <c r="O408" s="266"/>
      <c r="P408" s="266"/>
      <c r="Q408" s="266"/>
      <c r="R408" s="266"/>
      <c r="S408" s="266"/>
      <c r="T408" s="267"/>
      <c r="U408" s="15"/>
      <c r="V408" s="15"/>
      <c r="W408" s="15"/>
      <c r="X408" s="15"/>
      <c r="Y408" s="15"/>
      <c r="Z408" s="15"/>
      <c r="AA408" s="15"/>
      <c r="AB408" s="15"/>
      <c r="AC408" s="15"/>
      <c r="AD408" s="15"/>
      <c r="AE408" s="15"/>
      <c r="AT408" s="268" t="s">
        <v>180</v>
      </c>
      <c r="AU408" s="268" t="s">
        <v>86</v>
      </c>
      <c r="AV408" s="15" t="s">
        <v>176</v>
      </c>
      <c r="AW408" s="15" t="s">
        <v>32</v>
      </c>
      <c r="AX408" s="15" t="s">
        <v>84</v>
      </c>
      <c r="AY408" s="268" t="s">
        <v>168</v>
      </c>
    </row>
    <row r="409" s="2" customFormat="1" ht="24.15" customHeight="1">
      <c r="A409" s="39"/>
      <c r="B409" s="40"/>
      <c r="C409" s="219" t="s">
        <v>531</v>
      </c>
      <c r="D409" s="219" t="s">
        <v>171</v>
      </c>
      <c r="E409" s="220" t="s">
        <v>532</v>
      </c>
      <c r="F409" s="221" t="s">
        <v>533</v>
      </c>
      <c r="G409" s="222" t="s">
        <v>174</v>
      </c>
      <c r="H409" s="223">
        <v>745</v>
      </c>
      <c r="I409" s="224"/>
      <c r="J409" s="225">
        <f>ROUND(I409*H409,2)</f>
        <v>0</v>
      </c>
      <c r="K409" s="221" t="s">
        <v>175</v>
      </c>
      <c r="L409" s="45"/>
      <c r="M409" s="226" t="s">
        <v>1</v>
      </c>
      <c r="N409" s="227" t="s">
        <v>41</v>
      </c>
      <c r="O409" s="92"/>
      <c r="P409" s="228">
        <f>O409*H409</f>
        <v>0</v>
      </c>
      <c r="Q409" s="228">
        <v>0</v>
      </c>
      <c r="R409" s="228">
        <f>Q409*H409</f>
        <v>0</v>
      </c>
      <c r="S409" s="228">
        <v>0</v>
      </c>
      <c r="T409" s="229">
        <f>S409*H409</f>
        <v>0</v>
      </c>
      <c r="U409" s="39"/>
      <c r="V409" s="39"/>
      <c r="W409" s="39"/>
      <c r="X409" s="39"/>
      <c r="Y409" s="39"/>
      <c r="Z409" s="39"/>
      <c r="AA409" s="39"/>
      <c r="AB409" s="39"/>
      <c r="AC409" s="39"/>
      <c r="AD409" s="39"/>
      <c r="AE409" s="39"/>
      <c r="AR409" s="230" t="s">
        <v>176</v>
      </c>
      <c r="AT409" s="230" t="s">
        <v>171</v>
      </c>
      <c r="AU409" s="230" t="s">
        <v>86</v>
      </c>
      <c r="AY409" s="18" t="s">
        <v>168</v>
      </c>
      <c r="BE409" s="231">
        <f>IF(N409="základní",J409,0)</f>
        <v>0</v>
      </c>
      <c r="BF409" s="231">
        <f>IF(N409="snížená",J409,0)</f>
        <v>0</v>
      </c>
      <c r="BG409" s="231">
        <f>IF(N409="zákl. přenesená",J409,0)</f>
        <v>0</v>
      </c>
      <c r="BH409" s="231">
        <f>IF(N409="sníž. přenesená",J409,0)</f>
        <v>0</v>
      </c>
      <c r="BI409" s="231">
        <f>IF(N409="nulová",J409,0)</f>
        <v>0</v>
      </c>
      <c r="BJ409" s="18" t="s">
        <v>84</v>
      </c>
      <c r="BK409" s="231">
        <f>ROUND(I409*H409,2)</f>
        <v>0</v>
      </c>
      <c r="BL409" s="18" t="s">
        <v>176</v>
      </c>
      <c r="BM409" s="230" t="s">
        <v>534</v>
      </c>
    </row>
    <row r="410" s="2" customFormat="1">
      <c r="A410" s="39"/>
      <c r="B410" s="40"/>
      <c r="C410" s="41"/>
      <c r="D410" s="232" t="s">
        <v>178</v>
      </c>
      <c r="E410" s="41"/>
      <c r="F410" s="233" t="s">
        <v>535</v>
      </c>
      <c r="G410" s="41"/>
      <c r="H410" s="41"/>
      <c r="I410" s="234"/>
      <c r="J410" s="41"/>
      <c r="K410" s="41"/>
      <c r="L410" s="45"/>
      <c r="M410" s="235"/>
      <c r="N410" s="236"/>
      <c r="O410" s="92"/>
      <c r="P410" s="92"/>
      <c r="Q410" s="92"/>
      <c r="R410" s="92"/>
      <c r="S410" s="92"/>
      <c r="T410" s="93"/>
      <c r="U410" s="39"/>
      <c r="V410" s="39"/>
      <c r="W410" s="39"/>
      <c r="X410" s="39"/>
      <c r="Y410" s="39"/>
      <c r="Z410" s="39"/>
      <c r="AA410" s="39"/>
      <c r="AB410" s="39"/>
      <c r="AC410" s="39"/>
      <c r="AD410" s="39"/>
      <c r="AE410" s="39"/>
      <c r="AT410" s="18" t="s">
        <v>178</v>
      </c>
      <c r="AU410" s="18" t="s">
        <v>86</v>
      </c>
    </row>
    <row r="411" s="14" customFormat="1">
      <c r="A411" s="14"/>
      <c r="B411" s="247"/>
      <c r="C411" s="248"/>
      <c r="D411" s="232" t="s">
        <v>180</v>
      </c>
      <c r="E411" s="249" t="s">
        <v>1</v>
      </c>
      <c r="F411" s="250" t="s">
        <v>517</v>
      </c>
      <c r="G411" s="248"/>
      <c r="H411" s="251">
        <v>260</v>
      </c>
      <c r="I411" s="252"/>
      <c r="J411" s="248"/>
      <c r="K411" s="248"/>
      <c r="L411" s="253"/>
      <c r="M411" s="254"/>
      <c r="N411" s="255"/>
      <c r="O411" s="255"/>
      <c r="P411" s="255"/>
      <c r="Q411" s="255"/>
      <c r="R411" s="255"/>
      <c r="S411" s="255"/>
      <c r="T411" s="256"/>
      <c r="U411" s="14"/>
      <c r="V411" s="14"/>
      <c r="W411" s="14"/>
      <c r="X411" s="14"/>
      <c r="Y411" s="14"/>
      <c r="Z411" s="14"/>
      <c r="AA411" s="14"/>
      <c r="AB411" s="14"/>
      <c r="AC411" s="14"/>
      <c r="AD411" s="14"/>
      <c r="AE411" s="14"/>
      <c r="AT411" s="257" t="s">
        <v>180</v>
      </c>
      <c r="AU411" s="257" t="s">
        <v>86</v>
      </c>
      <c r="AV411" s="14" t="s">
        <v>86</v>
      </c>
      <c r="AW411" s="14" t="s">
        <v>32</v>
      </c>
      <c r="AX411" s="14" t="s">
        <v>76</v>
      </c>
      <c r="AY411" s="257" t="s">
        <v>168</v>
      </c>
    </row>
    <row r="412" s="14" customFormat="1">
      <c r="A412" s="14"/>
      <c r="B412" s="247"/>
      <c r="C412" s="248"/>
      <c r="D412" s="232" t="s">
        <v>180</v>
      </c>
      <c r="E412" s="249" t="s">
        <v>1</v>
      </c>
      <c r="F412" s="250" t="s">
        <v>518</v>
      </c>
      <c r="G412" s="248"/>
      <c r="H412" s="251">
        <v>320</v>
      </c>
      <c r="I412" s="252"/>
      <c r="J412" s="248"/>
      <c r="K412" s="248"/>
      <c r="L412" s="253"/>
      <c r="M412" s="254"/>
      <c r="N412" s="255"/>
      <c r="O412" s="255"/>
      <c r="P412" s="255"/>
      <c r="Q412" s="255"/>
      <c r="R412" s="255"/>
      <c r="S412" s="255"/>
      <c r="T412" s="256"/>
      <c r="U412" s="14"/>
      <c r="V412" s="14"/>
      <c r="W412" s="14"/>
      <c r="X412" s="14"/>
      <c r="Y412" s="14"/>
      <c r="Z412" s="14"/>
      <c r="AA412" s="14"/>
      <c r="AB412" s="14"/>
      <c r="AC412" s="14"/>
      <c r="AD412" s="14"/>
      <c r="AE412" s="14"/>
      <c r="AT412" s="257" t="s">
        <v>180</v>
      </c>
      <c r="AU412" s="257" t="s">
        <v>86</v>
      </c>
      <c r="AV412" s="14" t="s">
        <v>86</v>
      </c>
      <c r="AW412" s="14" t="s">
        <v>32</v>
      </c>
      <c r="AX412" s="14" t="s">
        <v>76</v>
      </c>
      <c r="AY412" s="257" t="s">
        <v>168</v>
      </c>
    </row>
    <row r="413" s="14" customFormat="1">
      <c r="A413" s="14"/>
      <c r="B413" s="247"/>
      <c r="C413" s="248"/>
      <c r="D413" s="232" t="s">
        <v>180</v>
      </c>
      <c r="E413" s="249" t="s">
        <v>1</v>
      </c>
      <c r="F413" s="250" t="s">
        <v>519</v>
      </c>
      <c r="G413" s="248"/>
      <c r="H413" s="251">
        <v>165</v>
      </c>
      <c r="I413" s="252"/>
      <c r="J413" s="248"/>
      <c r="K413" s="248"/>
      <c r="L413" s="253"/>
      <c r="M413" s="254"/>
      <c r="N413" s="255"/>
      <c r="O413" s="255"/>
      <c r="P413" s="255"/>
      <c r="Q413" s="255"/>
      <c r="R413" s="255"/>
      <c r="S413" s="255"/>
      <c r="T413" s="256"/>
      <c r="U413" s="14"/>
      <c r="V413" s="14"/>
      <c r="W413" s="14"/>
      <c r="X413" s="14"/>
      <c r="Y413" s="14"/>
      <c r="Z413" s="14"/>
      <c r="AA413" s="14"/>
      <c r="AB413" s="14"/>
      <c r="AC413" s="14"/>
      <c r="AD413" s="14"/>
      <c r="AE413" s="14"/>
      <c r="AT413" s="257" t="s">
        <v>180</v>
      </c>
      <c r="AU413" s="257" t="s">
        <v>86</v>
      </c>
      <c r="AV413" s="14" t="s">
        <v>86</v>
      </c>
      <c r="AW413" s="14" t="s">
        <v>32</v>
      </c>
      <c r="AX413" s="14" t="s">
        <v>76</v>
      </c>
      <c r="AY413" s="257" t="s">
        <v>168</v>
      </c>
    </row>
    <row r="414" s="15" customFormat="1">
      <c r="A414" s="15"/>
      <c r="B414" s="258"/>
      <c r="C414" s="259"/>
      <c r="D414" s="232" t="s">
        <v>180</v>
      </c>
      <c r="E414" s="260" t="s">
        <v>1</v>
      </c>
      <c r="F414" s="261" t="s">
        <v>184</v>
      </c>
      <c r="G414" s="259"/>
      <c r="H414" s="262">
        <v>745</v>
      </c>
      <c r="I414" s="263"/>
      <c r="J414" s="259"/>
      <c r="K414" s="259"/>
      <c r="L414" s="264"/>
      <c r="M414" s="265"/>
      <c r="N414" s="266"/>
      <c r="O414" s="266"/>
      <c r="P414" s="266"/>
      <c r="Q414" s="266"/>
      <c r="R414" s="266"/>
      <c r="S414" s="266"/>
      <c r="T414" s="267"/>
      <c r="U414" s="15"/>
      <c r="V414" s="15"/>
      <c r="W414" s="15"/>
      <c r="X414" s="15"/>
      <c r="Y414" s="15"/>
      <c r="Z414" s="15"/>
      <c r="AA414" s="15"/>
      <c r="AB414" s="15"/>
      <c r="AC414" s="15"/>
      <c r="AD414" s="15"/>
      <c r="AE414" s="15"/>
      <c r="AT414" s="268" t="s">
        <v>180</v>
      </c>
      <c r="AU414" s="268" t="s">
        <v>86</v>
      </c>
      <c r="AV414" s="15" t="s">
        <v>176</v>
      </c>
      <c r="AW414" s="15" t="s">
        <v>32</v>
      </c>
      <c r="AX414" s="15" t="s">
        <v>84</v>
      </c>
      <c r="AY414" s="268" t="s">
        <v>168</v>
      </c>
    </row>
    <row r="415" s="2" customFormat="1" ht="33" customHeight="1">
      <c r="A415" s="39"/>
      <c r="B415" s="40"/>
      <c r="C415" s="219" t="s">
        <v>536</v>
      </c>
      <c r="D415" s="219" t="s">
        <v>171</v>
      </c>
      <c r="E415" s="220" t="s">
        <v>537</v>
      </c>
      <c r="F415" s="221" t="s">
        <v>538</v>
      </c>
      <c r="G415" s="222" t="s">
        <v>174</v>
      </c>
      <c r="H415" s="223">
        <v>156450</v>
      </c>
      <c r="I415" s="224"/>
      <c r="J415" s="225">
        <f>ROUND(I415*H415,2)</f>
        <v>0</v>
      </c>
      <c r="K415" s="221" t="s">
        <v>175</v>
      </c>
      <c r="L415" s="45"/>
      <c r="M415" s="226" t="s">
        <v>1</v>
      </c>
      <c r="N415" s="227" t="s">
        <v>41</v>
      </c>
      <c r="O415" s="92"/>
      <c r="P415" s="228">
        <f>O415*H415</f>
        <v>0</v>
      </c>
      <c r="Q415" s="228">
        <v>0</v>
      </c>
      <c r="R415" s="228">
        <f>Q415*H415</f>
        <v>0</v>
      </c>
      <c r="S415" s="228">
        <v>0</v>
      </c>
      <c r="T415" s="229">
        <f>S415*H415</f>
        <v>0</v>
      </c>
      <c r="U415" s="39"/>
      <c r="V415" s="39"/>
      <c r="W415" s="39"/>
      <c r="X415" s="39"/>
      <c r="Y415" s="39"/>
      <c r="Z415" s="39"/>
      <c r="AA415" s="39"/>
      <c r="AB415" s="39"/>
      <c r="AC415" s="39"/>
      <c r="AD415" s="39"/>
      <c r="AE415" s="39"/>
      <c r="AR415" s="230" t="s">
        <v>176</v>
      </c>
      <c r="AT415" s="230" t="s">
        <v>171</v>
      </c>
      <c r="AU415" s="230" t="s">
        <v>86</v>
      </c>
      <c r="AY415" s="18" t="s">
        <v>168</v>
      </c>
      <c r="BE415" s="231">
        <f>IF(N415="základní",J415,0)</f>
        <v>0</v>
      </c>
      <c r="BF415" s="231">
        <f>IF(N415="snížená",J415,0)</f>
        <v>0</v>
      </c>
      <c r="BG415" s="231">
        <f>IF(N415="zákl. přenesená",J415,0)</f>
        <v>0</v>
      </c>
      <c r="BH415" s="231">
        <f>IF(N415="sníž. přenesená",J415,0)</f>
        <v>0</v>
      </c>
      <c r="BI415" s="231">
        <f>IF(N415="nulová",J415,0)</f>
        <v>0</v>
      </c>
      <c r="BJ415" s="18" t="s">
        <v>84</v>
      </c>
      <c r="BK415" s="231">
        <f>ROUND(I415*H415,2)</f>
        <v>0</v>
      </c>
      <c r="BL415" s="18" t="s">
        <v>176</v>
      </c>
      <c r="BM415" s="230" t="s">
        <v>539</v>
      </c>
    </row>
    <row r="416" s="2" customFormat="1">
      <c r="A416" s="39"/>
      <c r="B416" s="40"/>
      <c r="C416" s="41"/>
      <c r="D416" s="232" t="s">
        <v>178</v>
      </c>
      <c r="E416" s="41"/>
      <c r="F416" s="233" t="s">
        <v>540</v>
      </c>
      <c r="G416" s="41"/>
      <c r="H416" s="41"/>
      <c r="I416" s="234"/>
      <c r="J416" s="41"/>
      <c r="K416" s="41"/>
      <c r="L416" s="45"/>
      <c r="M416" s="235"/>
      <c r="N416" s="236"/>
      <c r="O416" s="92"/>
      <c r="P416" s="92"/>
      <c r="Q416" s="92"/>
      <c r="R416" s="92"/>
      <c r="S416" s="92"/>
      <c r="T416" s="93"/>
      <c r="U416" s="39"/>
      <c r="V416" s="39"/>
      <c r="W416" s="39"/>
      <c r="X416" s="39"/>
      <c r="Y416" s="39"/>
      <c r="Z416" s="39"/>
      <c r="AA416" s="39"/>
      <c r="AB416" s="39"/>
      <c r="AC416" s="39"/>
      <c r="AD416" s="39"/>
      <c r="AE416" s="39"/>
      <c r="AT416" s="18" t="s">
        <v>178</v>
      </c>
      <c r="AU416" s="18" t="s">
        <v>86</v>
      </c>
    </row>
    <row r="417" s="14" customFormat="1">
      <c r="A417" s="14"/>
      <c r="B417" s="247"/>
      <c r="C417" s="248"/>
      <c r="D417" s="232" t="s">
        <v>180</v>
      </c>
      <c r="E417" s="249" t="s">
        <v>1</v>
      </c>
      <c r="F417" s="250" t="s">
        <v>517</v>
      </c>
      <c r="G417" s="248"/>
      <c r="H417" s="251">
        <v>260</v>
      </c>
      <c r="I417" s="252"/>
      <c r="J417" s="248"/>
      <c r="K417" s="248"/>
      <c r="L417" s="253"/>
      <c r="M417" s="254"/>
      <c r="N417" s="255"/>
      <c r="O417" s="255"/>
      <c r="P417" s="255"/>
      <c r="Q417" s="255"/>
      <c r="R417" s="255"/>
      <c r="S417" s="255"/>
      <c r="T417" s="256"/>
      <c r="U417" s="14"/>
      <c r="V417" s="14"/>
      <c r="W417" s="14"/>
      <c r="X417" s="14"/>
      <c r="Y417" s="14"/>
      <c r="Z417" s="14"/>
      <c r="AA417" s="14"/>
      <c r="AB417" s="14"/>
      <c r="AC417" s="14"/>
      <c r="AD417" s="14"/>
      <c r="AE417" s="14"/>
      <c r="AT417" s="257" t="s">
        <v>180</v>
      </c>
      <c r="AU417" s="257" t="s">
        <v>86</v>
      </c>
      <c r="AV417" s="14" t="s">
        <v>86</v>
      </c>
      <c r="AW417" s="14" t="s">
        <v>32</v>
      </c>
      <c r="AX417" s="14" t="s">
        <v>76</v>
      </c>
      <c r="AY417" s="257" t="s">
        <v>168</v>
      </c>
    </row>
    <row r="418" s="14" customFormat="1">
      <c r="A418" s="14"/>
      <c r="B418" s="247"/>
      <c r="C418" s="248"/>
      <c r="D418" s="232" t="s">
        <v>180</v>
      </c>
      <c r="E418" s="249" t="s">
        <v>1</v>
      </c>
      <c r="F418" s="250" t="s">
        <v>518</v>
      </c>
      <c r="G418" s="248"/>
      <c r="H418" s="251">
        <v>320</v>
      </c>
      <c r="I418" s="252"/>
      <c r="J418" s="248"/>
      <c r="K418" s="248"/>
      <c r="L418" s="253"/>
      <c r="M418" s="254"/>
      <c r="N418" s="255"/>
      <c r="O418" s="255"/>
      <c r="P418" s="255"/>
      <c r="Q418" s="255"/>
      <c r="R418" s="255"/>
      <c r="S418" s="255"/>
      <c r="T418" s="256"/>
      <c r="U418" s="14"/>
      <c r="V418" s="14"/>
      <c r="W418" s="14"/>
      <c r="X418" s="14"/>
      <c r="Y418" s="14"/>
      <c r="Z418" s="14"/>
      <c r="AA418" s="14"/>
      <c r="AB418" s="14"/>
      <c r="AC418" s="14"/>
      <c r="AD418" s="14"/>
      <c r="AE418" s="14"/>
      <c r="AT418" s="257" t="s">
        <v>180</v>
      </c>
      <c r="AU418" s="257" t="s">
        <v>86</v>
      </c>
      <c r="AV418" s="14" t="s">
        <v>86</v>
      </c>
      <c r="AW418" s="14" t="s">
        <v>32</v>
      </c>
      <c r="AX418" s="14" t="s">
        <v>76</v>
      </c>
      <c r="AY418" s="257" t="s">
        <v>168</v>
      </c>
    </row>
    <row r="419" s="14" customFormat="1">
      <c r="A419" s="14"/>
      <c r="B419" s="247"/>
      <c r="C419" s="248"/>
      <c r="D419" s="232" t="s">
        <v>180</v>
      </c>
      <c r="E419" s="249" t="s">
        <v>1</v>
      </c>
      <c r="F419" s="250" t="s">
        <v>519</v>
      </c>
      <c r="G419" s="248"/>
      <c r="H419" s="251">
        <v>165</v>
      </c>
      <c r="I419" s="252"/>
      <c r="J419" s="248"/>
      <c r="K419" s="248"/>
      <c r="L419" s="253"/>
      <c r="M419" s="254"/>
      <c r="N419" s="255"/>
      <c r="O419" s="255"/>
      <c r="P419" s="255"/>
      <c r="Q419" s="255"/>
      <c r="R419" s="255"/>
      <c r="S419" s="255"/>
      <c r="T419" s="256"/>
      <c r="U419" s="14"/>
      <c r="V419" s="14"/>
      <c r="W419" s="14"/>
      <c r="X419" s="14"/>
      <c r="Y419" s="14"/>
      <c r="Z419" s="14"/>
      <c r="AA419" s="14"/>
      <c r="AB419" s="14"/>
      <c r="AC419" s="14"/>
      <c r="AD419" s="14"/>
      <c r="AE419" s="14"/>
      <c r="AT419" s="257" t="s">
        <v>180</v>
      </c>
      <c r="AU419" s="257" t="s">
        <v>86</v>
      </c>
      <c r="AV419" s="14" t="s">
        <v>86</v>
      </c>
      <c r="AW419" s="14" t="s">
        <v>32</v>
      </c>
      <c r="AX419" s="14" t="s">
        <v>76</v>
      </c>
      <c r="AY419" s="257" t="s">
        <v>168</v>
      </c>
    </row>
    <row r="420" s="15" customFormat="1">
      <c r="A420" s="15"/>
      <c r="B420" s="258"/>
      <c r="C420" s="259"/>
      <c r="D420" s="232" t="s">
        <v>180</v>
      </c>
      <c r="E420" s="260" t="s">
        <v>1</v>
      </c>
      <c r="F420" s="261" t="s">
        <v>184</v>
      </c>
      <c r="G420" s="259"/>
      <c r="H420" s="262">
        <v>745</v>
      </c>
      <c r="I420" s="263"/>
      <c r="J420" s="259"/>
      <c r="K420" s="259"/>
      <c r="L420" s="264"/>
      <c r="M420" s="265"/>
      <c r="N420" s="266"/>
      <c r="O420" s="266"/>
      <c r="P420" s="266"/>
      <c r="Q420" s="266"/>
      <c r="R420" s="266"/>
      <c r="S420" s="266"/>
      <c r="T420" s="267"/>
      <c r="U420" s="15"/>
      <c r="V420" s="15"/>
      <c r="W420" s="15"/>
      <c r="X420" s="15"/>
      <c r="Y420" s="15"/>
      <c r="Z420" s="15"/>
      <c r="AA420" s="15"/>
      <c r="AB420" s="15"/>
      <c r="AC420" s="15"/>
      <c r="AD420" s="15"/>
      <c r="AE420" s="15"/>
      <c r="AT420" s="268" t="s">
        <v>180</v>
      </c>
      <c r="AU420" s="268" t="s">
        <v>86</v>
      </c>
      <c r="AV420" s="15" t="s">
        <v>176</v>
      </c>
      <c r="AW420" s="15" t="s">
        <v>32</v>
      </c>
      <c r="AX420" s="15" t="s">
        <v>84</v>
      </c>
      <c r="AY420" s="268" t="s">
        <v>168</v>
      </c>
    </row>
    <row r="421" s="14" customFormat="1">
      <c r="A421" s="14"/>
      <c r="B421" s="247"/>
      <c r="C421" s="248"/>
      <c r="D421" s="232" t="s">
        <v>180</v>
      </c>
      <c r="E421" s="248"/>
      <c r="F421" s="250" t="s">
        <v>525</v>
      </c>
      <c r="G421" s="248"/>
      <c r="H421" s="251">
        <v>156450</v>
      </c>
      <c r="I421" s="252"/>
      <c r="J421" s="248"/>
      <c r="K421" s="248"/>
      <c r="L421" s="253"/>
      <c r="M421" s="254"/>
      <c r="N421" s="255"/>
      <c r="O421" s="255"/>
      <c r="P421" s="255"/>
      <c r="Q421" s="255"/>
      <c r="R421" s="255"/>
      <c r="S421" s="255"/>
      <c r="T421" s="256"/>
      <c r="U421" s="14"/>
      <c r="V421" s="14"/>
      <c r="W421" s="14"/>
      <c r="X421" s="14"/>
      <c r="Y421" s="14"/>
      <c r="Z421" s="14"/>
      <c r="AA421" s="14"/>
      <c r="AB421" s="14"/>
      <c r="AC421" s="14"/>
      <c r="AD421" s="14"/>
      <c r="AE421" s="14"/>
      <c r="AT421" s="257" t="s">
        <v>180</v>
      </c>
      <c r="AU421" s="257" t="s">
        <v>86</v>
      </c>
      <c r="AV421" s="14" t="s">
        <v>86</v>
      </c>
      <c r="AW421" s="14" t="s">
        <v>4</v>
      </c>
      <c r="AX421" s="14" t="s">
        <v>84</v>
      </c>
      <c r="AY421" s="257" t="s">
        <v>168</v>
      </c>
    </row>
    <row r="422" s="2" customFormat="1" ht="24.15" customHeight="1">
      <c r="A422" s="39"/>
      <c r="B422" s="40"/>
      <c r="C422" s="219" t="s">
        <v>541</v>
      </c>
      <c r="D422" s="219" t="s">
        <v>171</v>
      </c>
      <c r="E422" s="220" t="s">
        <v>542</v>
      </c>
      <c r="F422" s="221" t="s">
        <v>543</v>
      </c>
      <c r="G422" s="222" t="s">
        <v>174</v>
      </c>
      <c r="H422" s="223">
        <v>745</v>
      </c>
      <c r="I422" s="224"/>
      <c r="J422" s="225">
        <f>ROUND(I422*H422,2)</f>
        <v>0</v>
      </c>
      <c r="K422" s="221" t="s">
        <v>175</v>
      </c>
      <c r="L422" s="45"/>
      <c r="M422" s="226" t="s">
        <v>1</v>
      </c>
      <c r="N422" s="227" t="s">
        <v>41</v>
      </c>
      <c r="O422" s="92"/>
      <c r="P422" s="228">
        <f>O422*H422</f>
        <v>0</v>
      </c>
      <c r="Q422" s="228">
        <v>0</v>
      </c>
      <c r="R422" s="228">
        <f>Q422*H422</f>
        <v>0</v>
      </c>
      <c r="S422" s="228">
        <v>0</v>
      </c>
      <c r="T422" s="229">
        <f>S422*H422</f>
        <v>0</v>
      </c>
      <c r="U422" s="39"/>
      <c r="V422" s="39"/>
      <c r="W422" s="39"/>
      <c r="X422" s="39"/>
      <c r="Y422" s="39"/>
      <c r="Z422" s="39"/>
      <c r="AA422" s="39"/>
      <c r="AB422" s="39"/>
      <c r="AC422" s="39"/>
      <c r="AD422" s="39"/>
      <c r="AE422" s="39"/>
      <c r="AR422" s="230" t="s">
        <v>176</v>
      </c>
      <c r="AT422" s="230" t="s">
        <v>171</v>
      </c>
      <c r="AU422" s="230" t="s">
        <v>86</v>
      </c>
      <c r="AY422" s="18" t="s">
        <v>168</v>
      </c>
      <c r="BE422" s="231">
        <f>IF(N422="základní",J422,0)</f>
        <v>0</v>
      </c>
      <c r="BF422" s="231">
        <f>IF(N422="snížená",J422,0)</f>
        <v>0</v>
      </c>
      <c r="BG422" s="231">
        <f>IF(N422="zákl. přenesená",J422,0)</f>
        <v>0</v>
      </c>
      <c r="BH422" s="231">
        <f>IF(N422="sníž. přenesená",J422,0)</f>
        <v>0</v>
      </c>
      <c r="BI422" s="231">
        <f>IF(N422="nulová",J422,0)</f>
        <v>0</v>
      </c>
      <c r="BJ422" s="18" t="s">
        <v>84</v>
      </c>
      <c r="BK422" s="231">
        <f>ROUND(I422*H422,2)</f>
        <v>0</v>
      </c>
      <c r="BL422" s="18" t="s">
        <v>176</v>
      </c>
      <c r="BM422" s="230" t="s">
        <v>544</v>
      </c>
    </row>
    <row r="423" s="2" customFormat="1">
      <c r="A423" s="39"/>
      <c r="B423" s="40"/>
      <c r="C423" s="41"/>
      <c r="D423" s="232" t="s">
        <v>178</v>
      </c>
      <c r="E423" s="41"/>
      <c r="F423" s="233" t="s">
        <v>545</v>
      </c>
      <c r="G423" s="41"/>
      <c r="H423" s="41"/>
      <c r="I423" s="234"/>
      <c r="J423" s="41"/>
      <c r="K423" s="41"/>
      <c r="L423" s="45"/>
      <c r="M423" s="235"/>
      <c r="N423" s="236"/>
      <c r="O423" s="92"/>
      <c r="P423" s="92"/>
      <c r="Q423" s="92"/>
      <c r="R423" s="92"/>
      <c r="S423" s="92"/>
      <c r="T423" s="93"/>
      <c r="U423" s="39"/>
      <c r="V423" s="39"/>
      <c r="W423" s="39"/>
      <c r="X423" s="39"/>
      <c r="Y423" s="39"/>
      <c r="Z423" s="39"/>
      <c r="AA423" s="39"/>
      <c r="AB423" s="39"/>
      <c r="AC423" s="39"/>
      <c r="AD423" s="39"/>
      <c r="AE423" s="39"/>
      <c r="AT423" s="18" t="s">
        <v>178</v>
      </c>
      <c r="AU423" s="18" t="s">
        <v>86</v>
      </c>
    </row>
    <row r="424" s="14" customFormat="1">
      <c r="A424" s="14"/>
      <c r="B424" s="247"/>
      <c r="C424" s="248"/>
      <c r="D424" s="232" t="s">
        <v>180</v>
      </c>
      <c r="E424" s="249" t="s">
        <v>1</v>
      </c>
      <c r="F424" s="250" t="s">
        <v>517</v>
      </c>
      <c r="G424" s="248"/>
      <c r="H424" s="251">
        <v>260</v>
      </c>
      <c r="I424" s="252"/>
      <c r="J424" s="248"/>
      <c r="K424" s="248"/>
      <c r="L424" s="253"/>
      <c r="M424" s="254"/>
      <c r="N424" s="255"/>
      <c r="O424" s="255"/>
      <c r="P424" s="255"/>
      <c r="Q424" s="255"/>
      <c r="R424" s="255"/>
      <c r="S424" s="255"/>
      <c r="T424" s="256"/>
      <c r="U424" s="14"/>
      <c r="V424" s="14"/>
      <c r="W424" s="14"/>
      <c r="X424" s="14"/>
      <c r="Y424" s="14"/>
      <c r="Z424" s="14"/>
      <c r="AA424" s="14"/>
      <c r="AB424" s="14"/>
      <c r="AC424" s="14"/>
      <c r="AD424" s="14"/>
      <c r="AE424" s="14"/>
      <c r="AT424" s="257" t="s">
        <v>180</v>
      </c>
      <c r="AU424" s="257" t="s">
        <v>86</v>
      </c>
      <c r="AV424" s="14" t="s">
        <v>86</v>
      </c>
      <c r="AW424" s="14" t="s">
        <v>32</v>
      </c>
      <c r="AX424" s="14" t="s">
        <v>76</v>
      </c>
      <c r="AY424" s="257" t="s">
        <v>168</v>
      </c>
    </row>
    <row r="425" s="14" customFormat="1">
      <c r="A425" s="14"/>
      <c r="B425" s="247"/>
      <c r="C425" s="248"/>
      <c r="D425" s="232" t="s">
        <v>180</v>
      </c>
      <c r="E425" s="249" t="s">
        <v>1</v>
      </c>
      <c r="F425" s="250" t="s">
        <v>518</v>
      </c>
      <c r="G425" s="248"/>
      <c r="H425" s="251">
        <v>320</v>
      </c>
      <c r="I425" s="252"/>
      <c r="J425" s="248"/>
      <c r="K425" s="248"/>
      <c r="L425" s="253"/>
      <c r="M425" s="254"/>
      <c r="N425" s="255"/>
      <c r="O425" s="255"/>
      <c r="P425" s="255"/>
      <c r="Q425" s="255"/>
      <c r="R425" s="255"/>
      <c r="S425" s="255"/>
      <c r="T425" s="256"/>
      <c r="U425" s="14"/>
      <c r="V425" s="14"/>
      <c r="W425" s="14"/>
      <c r="X425" s="14"/>
      <c r="Y425" s="14"/>
      <c r="Z425" s="14"/>
      <c r="AA425" s="14"/>
      <c r="AB425" s="14"/>
      <c r="AC425" s="14"/>
      <c r="AD425" s="14"/>
      <c r="AE425" s="14"/>
      <c r="AT425" s="257" t="s">
        <v>180</v>
      </c>
      <c r="AU425" s="257" t="s">
        <v>86</v>
      </c>
      <c r="AV425" s="14" t="s">
        <v>86</v>
      </c>
      <c r="AW425" s="14" t="s">
        <v>32</v>
      </c>
      <c r="AX425" s="14" t="s">
        <v>76</v>
      </c>
      <c r="AY425" s="257" t="s">
        <v>168</v>
      </c>
    </row>
    <row r="426" s="14" customFormat="1">
      <c r="A426" s="14"/>
      <c r="B426" s="247"/>
      <c r="C426" s="248"/>
      <c r="D426" s="232" t="s">
        <v>180</v>
      </c>
      <c r="E426" s="249" t="s">
        <v>1</v>
      </c>
      <c r="F426" s="250" t="s">
        <v>519</v>
      </c>
      <c r="G426" s="248"/>
      <c r="H426" s="251">
        <v>165</v>
      </c>
      <c r="I426" s="252"/>
      <c r="J426" s="248"/>
      <c r="K426" s="248"/>
      <c r="L426" s="253"/>
      <c r="M426" s="254"/>
      <c r="N426" s="255"/>
      <c r="O426" s="255"/>
      <c r="P426" s="255"/>
      <c r="Q426" s="255"/>
      <c r="R426" s="255"/>
      <c r="S426" s="255"/>
      <c r="T426" s="256"/>
      <c r="U426" s="14"/>
      <c r="V426" s="14"/>
      <c r="W426" s="14"/>
      <c r="X426" s="14"/>
      <c r="Y426" s="14"/>
      <c r="Z426" s="14"/>
      <c r="AA426" s="14"/>
      <c r="AB426" s="14"/>
      <c r="AC426" s="14"/>
      <c r="AD426" s="14"/>
      <c r="AE426" s="14"/>
      <c r="AT426" s="257" t="s">
        <v>180</v>
      </c>
      <c r="AU426" s="257" t="s">
        <v>86</v>
      </c>
      <c r="AV426" s="14" t="s">
        <v>86</v>
      </c>
      <c r="AW426" s="14" t="s">
        <v>32</v>
      </c>
      <c r="AX426" s="14" t="s">
        <v>76</v>
      </c>
      <c r="AY426" s="257" t="s">
        <v>168</v>
      </c>
    </row>
    <row r="427" s="15" customFormat="1">
      <c r="A427" s="15"/>
      <c r="B427" s="258"/>
      <c r="C427" s="259"/>
      <c r="D427" s="232" t="s">
        <v>180</v>
      </c>
      <c r="E427" s="260" t="s">
        <v>1</v>
      </c>
      <c r="F427" s="261" t="s">
        <v>184</v>
      </c>
      <c r="G427" s="259"/>
      <c r="H427" s="262">
        <v>745</v>
      </c>
      <c r="I427" s="263"/>
      <c r="J427" s="259"/>
      <c r="K427" s="259"/>
      <c r="L427" s="264"/>
      <c r="M427" s="265"/>
      <c r="N427" s="266"/>
      <c r="O427" s="266"/>
      <c r="P427" s="266"/>
      <c r="Q427" s="266"/>
      <c r="R427" s="266"/>
      <c r="S427" s="266"/>
      <c r="T427" s="267"/>
      <c r="U427" s="15"/>
      <c r="V427" s="15"/>
      <c r="W427" s="15"/>
      <c r="X427" s="15"/>
      <c r="Y427" s="15"/>
      <c r="Z427" s="15"/>
      <c r="AA427" s="15"/>
      <c r="AB427" s="15"/>
      <c r="AC427" s="15"/>
      <c r="AD427" s="15"/>
      <c r="AE427" s="15"/>
      <c r="AT427" s="268" t="s">
        <v>180</v>
      </c>
      <c r="AU427" s="268" t="s">
        <v>86</v>
      </c>
      <c r="AV427" s="15" t="s">
        <v>176</v>
      </c>
      <c r="AW427" s="15" t="s">
        <v>32</v>
      </c>
      <c r="AX427" s="15" t="s">
        <v>84</v>
      </c>
      <c r="AY427" s="268" t="s">
        <v>168</v>
      </c>
    </row>
    <row r="428" s="2" customFormat="1" ht="33" customHeight="1">
      <c r="A428" s="39"/>
      <c r="B428" s="40"/>
      <c r="C428" s="219" t="s">
        <v>546</v>
      </c>
      <c r="D428" s="219" t="s">
        <v>171</v>
      </c>
      <c r="E428" s="220" t="s">
        <v>547</v>
      </c>
      <c r="F428" s="221" t="s">
        <v>548</v>
      </c>
      <c r="G428" s="222" t="s">
        <v>174</v>
      </c>
      <c r="H428" s="223">
        <v>619.23000000000002</v>
      </c>
      <c r="I428" s="224"/>
      <c r="J428" s="225">
        <f>ROUND(I428*H428,2)</f>
        <v>0</v>
      </c>
      <c r="K428" s="221" t="s">
        <v>226</v>
      </c>
      <c r="L428" s="45"/>
      <c r="M428" s="226" t="s">
        <v>1</v>
      </c>
      <c r="N428" s="227" t="s">
        <v>41</v>
      </c>
      <c r="O428" s="92"/>
      <c r="P428" s="228">
        <f>O428*H428</f>
        <v>0</v>
      </c>
      <c r="Q428" s="228">
        <v>0.00012999999999999999</v>
      </c>
      <c r="R428" s="228">
        <f>Q428*H428</f>
        <v>0.080499899999999999</v>
      </c>
      <c r="S428" s="228">
        <v>0</v>
      </c>
      <c r="T428" s="229">
        <f>S428*H428</f>
        <v>0</v>
      </c>
      <c r="U428" s="39"/>
      <c r="V428" s="39"/>
      <c r="W428" s="39"/>
      <c r="X428" s="39"/>
      <c r="Y428" s="39"/>
      <c r="Z428" s="39"/>
      <c r="AA428" s="39"/>
      <c r="AB428" s="39"/>
      <c r="AC428" s="39"/>
      <c r="AD428" s="39"/>
      <c r="AE428" s="39"/>
      <c r="AR428" s="230" t="s">
        <v>176</v>
      </c>
      <c r="AT428" s="230" t="s">
        <v>171</v>
      </c>
      <c r="AU428" s="230" t="s">
        <v>86</v>
      </c>
      <c r="AY428" s="18" t="s">
        <v>168</v>
      </c>
      <c r="BE428" s="231">
        <f>IF(N428="základní",J428,0)</f>
        <v>0</v>
      </c>
      <c r="BF428" s="231">
        <f>IF(N428="snížená",J428,0)</f>
        <v>0</v>
      </c>
      <c r="BG428" s="231">
        <f>IF(N428="zákl. přenesená",J428,0)</f>
        <v>0</v>
      </c>
      <c r="BH428" s="231">
        <f>IF(N428="sníž. přenesená",J428,0)</f>
        <v>0</v>
      </c>
      <c r="BI428" s="231">
        <f>IF(N428="nulová",J428,0)</f>
        <v>0</v>
      </c>
      <c r="BJ428" s="18" t="s">
        <v>84</v>
      </c>
      <c r="BK428" s="231">
        <f>ROUND(I428*H428,2)</f>
        <v>0</v>
      </c>
      <c r="BL428" s="18" t="s">
        <v>176</v>
      </c>
      <c r="BM428" s="230" t="s">
        <v>549</v>
      </c>
    </row>
    <row r="429" s="2" customFormat="1">
      <c r="A429" s="39"/>
      <c r="B429" s="40"/>
      <c r="C429" s="41"/>
      <c r="D429" s="232" t="s">
        <v>178</v>
      </c>
      <c r="E429" s="41"/>
      <c r="F429" s="233" t="s">
        <v>550</v>
      </c>
      <c r="G429" s="41"/>
      <c r="H429" s="41"/>
      <c r="I429" s="234"/>
      <c r="J429" s="41"/>
      <c r="K429" s="41"/>
      <c r="L429" s="45"/>
      <c r="M429" s="235"/>
      <c r="N429" s="236"/>
      <c r="O429" s="92"/>
      <c r="P429" s="92"/>
      <c r="Q429" s="92"/>
      <c r="R429" s="92"/>
      <c r="S429" s="92"/>
      <c r="T429" s="93"/>
      <c r="U429" s="39"/>
      <c r="V429" s="39"/>
      <c r="W429" s="39"/>
      <c r="X429" s="39"/>
      <c r="Y429" s="39"/>
      <c r="Z429" s="39"/>
      <c r="AA429" s="39"/>
      <c r="AB429" s="39"/>
      <c r="AC429" s="39"/>
      <c r="AD429" s="39"/>
      <c r="AE429" s="39"/>
      <c r="AT429" s="18" t="s">
        <v>178</v>
      </c>
      <c r="AU429" s="18" t="s">
        <v>86</v>
      </c>
    </row>
    <row r="430" s="14" customFormat="1">
      <c r="A430" s="14"/>
      <c r="B430" s="247"/>
      <c r="C430" s="248"/>
      <c r="D430" s="232" t="s">
        <v>180</v>
      </c>
      <c r="E430" s="249" t="s">
        <v>1</v>
      </c>
      <c r="F430" s="250" t="s">
        <v>551</v>
      </c>
      <c r="G430" s="248"/>
      <c r="H430" s="251">
        <v>35.140000000000001</v>
      </c>
      <c r="I430" s="252"/>
      <c r="J430" s="248"/>
      <c r="K430" s="248"/>
      <c r="L430" s="253"/>
      <c r="M430" s="254"/>
      <c r="N430" s="255"/>
      <c r="O430" s="255"/>
      <c r="P430" s="255"/>
      <c r="Q430" s="255"/>
      <c r="R430" s="255"/>
      <c r="S430" s="255"/>
      <c r="T430" s="256"/>
      <c r="U430" s="14"/>
      <c r="V430" s="14"/>
      <c r="W430" s="14"/>
      <c r="X430" s="14"/>
      <c r="Y430" s="14"/>
      <c r="Z430" s="14"/>
      <c r="AA430" s="14"/>
      <c r="AB430" s="14"/>
      <c r="AC430" s="14"/>
      <c r="AD430" s="14"/>
      <c r="AE430" s="14"/>
      <c r="AT430" s="257" t="s">
        <v>180</v>
      </c>
      <c r="AU430" s="257" t="s">
        <v>86</v>
      </c>
      <c r="AV430" s="14" t="s">
        <v>86</v>
      </c>
      <c r="AW430" s="14" t="s">
        <v>32</v>
      </c>
      <c r="AX430" s="14" t="s">
        <v>76</v>
      </c>
      <c r="AY430" s="257" t="s">
        <v>168</v>
      </c>
    </row>
    <row r="431" s="13" customFormat="1">
      <c r="A431" s="13"/>
      <c r="B431" s="237"/>
      <c r="C431" s="238"/>
      <c r="D431" s="232" t="s">
        <v>180</v>
      </c>
      <c r="E431" s="239" t="s">
        <v>1</v>
      </c>
      <c r="F431" s="240" t="s">
        <v>495</v>
      </c>
      <c r="G431" s="238"/>
      <c r="H431" s="239" t="s">
        <v>1</v>
      </c>
      <c r="I431" s="241"/>
      <c r="J431" s="238"/>
      <c r="K431" s="238"/>
      <c r="L431" s="242"/>
      <c r="M431" s="243"/>
      <c r="N431" s="244"/>
      <c r="O431" s="244"/>
      <c r="P431" s="244"/>
      <c r="Q431" s="244"/>
      <c r="R431" s="244"/>
      <c r="S431" s="244"/>
      <c r="T431" s="245"/>
      <c r="U431" s="13"/>
      <c r="V431" s="13"/>
      <c r="W431" s="13"/>
      <c r="X431" s="13"/>
      <c r="Y431" s="13"/>
      <c r="Z431" s="13"/>
      <c r="AA431" s="13"/>
      <c r="AB431" s="13"/>
      <c r="AC431" s="13"/>
      <c r="AD431" s="13"/>
      <c r="AE431" s="13"/>
      <c r="AT431" s="246" t="s">
        <v>180</v>
      </c>
      <c r="AU431" s="246" t="s">
        <v>86</v>
      </c>
      <c r="AV431" s="13" t="s">
        <v>84</v>
      </c>
      <c r="AW431" s="13" t="s">
        <v>32</v>
      </c>
      <c r="AX431" s="13" t="s">
        <v>76</v>
      </c>
      <c r="AY431" s="246" t="s">
        <v>168</v>
      </c>
    </row>
    <row r="432" s="14" customFormat="1">
      <c r="A432" s="14"/>
      <c r="B432" s="247"/>
      <c r="C432" s="248"/>
      <c r="D432" s="232" t="s">
        <v>180</v>
      </c>
      <c r="E432" s="249" t="s">
        <v>1</v>
      </c>
      <c r="F432" s="250" t="s">
        <v>496</v>
      </c>
      <c r="G432" s="248"/>
      <c r="H432" s="251">
        <v>111.41</v>
      </c>
      <c r="I432" s="252"/>
      <c r="J432" s="248"/>
      <c r="K432" s="248"/>
      <c r="L432" s="253"/>
      <c r="M432" s="254"/>
      <c r="N432" s="255"/>
      <c r="O432" s="255"/>
      <c r="P432" s="255"/>
      <c r="Q432" s="255"/>
      <c r="R432" s="255"/>
      <c r="S432" s="255"/>
      <c r="T432" s="256"/>
      <c r="U432" s="14"/>
      <c r="V432" s="14"/>
      <c r="W432" s="14"/>
      <c r="X432" s="14"/>
      <c r="Y432" s="14"/>
      <c r="Z432" s="14"/>
      <c r="AA432" s="14"/>
      <c r="AB432" s="14"/>
      <c r="AC432" s="14"/>
      <c r="AD432" s="14"/>
      <c r="AE432" s="14"/>
      <c r="AT432" s="257" t="s">
        <v>180</v>
      </c>
      <c r="AU432" s="257" t="s">
        <v>86</v>
      </c>
      <c r="AV432" s="14" t="s">
        <v>86</v>
      </c>
      <c r="AW432" s="14" t="s">
        <v>32</v>
      </c>
      <c r="AX432" s="14" t="s">
        <v>76</v>
      </c>
      <c r="AY432" s="257" t="s">
        <v>168</v>
      </c>
    </row>
    <row r="433" s="13" customFormat="1">
      <c r="A433" s="13"/>
      <c r="B433" s="237"/>
      <c r="C433" s="238"/>
      <c r="D433" s="232" t="s">
        <v>180</v>
      </c>
      <c r="E433" s="239" t="s">
        <v>1</v>
      </c>
      <c r="F433" s="240" t="s">
        <v>497</v>
      </c>
      <c r="G433" s="238"/>
      <c r="H433" s="239" t="s">
        <v>1</v>
      </c>
      <c r="I433" s="241"/>
      <c r="J433" s="238"/>
      <c r="K433" s="238"/>
      <c r="L433" s="242"/>
      <c r="M433" s="243"/>
      <c r="N433" s="244"/>
      <c r="O433" s="244"/>
      <c r="P433" s="244"/>
      <c r="Q433" s="244"/>
      <c r="R433" s="244"/>
      <c r="S433" s="244"/>
      <c r="T433" s="245"/>
      <c r="U433" s="13"/>
      <c r="V433" s="13"/>
      <c r="W433" s="13"/>
      <c r="X433" s="13"/>
      <c r="Y433" s="13"/>
      <c r="Z433" s="13"/>
      <c r="AA433" s="13"/>
      <c r="AB433" s="13"/>
      <c r="AC433" s="13"/>
      <c r="AD433" s="13"/>
      <c r="AE433" s="13"/>
      <c r="AT433" s="246" t="s">
        <v>180</v>
      </c>
      <c r="AU433" s="246" t="s">
        <v>86</v>
      </c>
      <c r="AV433" s="13" t="s">
        <v>84</v>
      </c>
      <c r="AW433" s="13" t="s">
        <v>32</v>
      </c>
      <c r="AX433" s="13" t="s">
        <v>76</v>
      </c>
      <c r="AY433" s="246" t="s">
        <v>168</v>
      </c>
    </row>
    <row r="434" s="14" customFormat="1">
      <c r="A434" s="14"/>
      <c r="B434" s="247"/>
      <c r="C434" s="248"/>
      <c r="D434" s="232" t="s">
        <v>180</v>
      </c>
      <c r="E434" s="249" t="s">
        <v>1</v>
      </c>
      <c r="F434" s="250" t="s">
        <v>498</v>
      </c>
      <c r="G434" s="248"/>
      <c r="H434" s="251">
        <v>22</v>
      </c>
      <c r="I434" s="252"/>
      <c r="J434" s="248"/>
      <c r="K434" s="248"/>
      <c r="L434" s="253"/>
      <c r="M434" s="254"/>
      <c r="N434" s="255"/>
      <c r="O434" s="255"/>
      <c r="P434" s="255"/>
      <c r="Q434" s="255"/>
      <c r="R434" s="255"/>
      <c r="S434" s="255"/>
      <c r="T434" s="256"/>
      <c r="U434" s="14"/>
      <c r="V434" s="14"/>
      <c r="W434" s="14"/>
      <c r="X434" s="14"/>
      <c r="Y434" s="14"/>
      <c r="Z434" s="14"/>
      <c r="AA434" s="14"/>
      <c r="AB434" s="14"/>
      <c r="AC434" s="14"/>
      <c r="AD434" s="14"/>
      <c r="AE434" s="14"/>
      <c r="AT434" s="257" t="s">
        <v>180</v>
      </c>
      <c r="AU434" s="257" t="s">
        <v>86</v>
      </c>
      <c r="AV434" s="14" t="s">
        <v>86</v>
      </c>
      <c r="AW434" s="14" t="s">
        <v>32</v>
      </c>
      <c r="AX434" s="14" t="s">
        <v>76</v>
      </c>
      <c r="AY434" s="257" t="s">
        <v>168</v>
      </c>
    </row>
    <row r="435" s="13" customFormat="1">
      <c r="A435" s="13"/>
      <c r="B435" s="237"/>
      <c r="C435" s="238"/>
      <c r="D435" s="232" t="s">
        <v>180</v>
      </c>
      <c r="E435" s="239" t="s">
        <v>1</v>
      </c>
      <c r="F435" s="240" t="s">
        <v>499</v>
      </c>
      <c r="G435" s="238"/>
      <c r="H435" s="239" t="s">
        <v>1</v>
      </c>
      <c r="I435" s="241"/>
      <c r="J435" s="238"/>
      <c r="K435" s="238"/>
      <c r="L435" s="242"/>
      <c r="M435" s="243"/>
      <c r="N435" s="244"/>
      <c r="O435" s="244"/>
      <c r="P435" s="244"/>
      <c r="Q435" s="244"/>
      <c r="R435" s="244"/>
      <c r="S435" s="244"/>
      <c r="T435" s="245"/>
      <c r="U435" s="13"/>
      <c r="V435" s="13"/>
      <c r="W435" s="13"/>
      <c r="X435" s="13"/>
      <c r="Y435" s="13"/>
      <c r="Z435" s="13"/>
      <c r="AA435" s="13"/>
      <c r="AB435" s="13"/>
      <c r="AC435" s="13"/>
      <c r="AD435" s="13"/>
      <c r="AE435" s="13"/>
      <c r="AT435" s="246" t="s">
        <v>180</v>
      </c>
      <c r="AU435" s="246" t="s">
        <v>86</v>
      </c>
      <c r="AV435" s="13" t="s">
        <v>84</v>
      </c>
      <c r="AW435" s="13" t="s">
        <v>32</v>
      </c>
      <c r="AX435" s="13" t="s">
        <v>76</v>
      </c>
      <c r="AY435" s="246" t="s">
        <v>168</v>
      </c>
    </row>
    <row r="436" s="14" customFormat="1">
      <c r="A436" s="14"/>
      <c r="B436" s="247"/>
      <c r="C436" s="248"/>
      <c r="D436" s="232" t="s">
        <v>180</v>
      </c>
      <c r="E436" s="249" t="s">
        <v>1</v>
      </c>
      <c r="F436" s="250" t="s">
        <v>500</v>
      </c>
      <c r="G436" s="248"/>
      <c r="H436" s="251">
        <v>450.68000000000001</v>
      </c>
      <c r="I436" s="252"/>
      <c r="J436" s="248"/>
      <c r="K436" s="248"/>
      <c r="L436" s="253"/>
      <c r="M436" s="254"/>
      <c r="N436" s="255"/>
      <c r="O436" s="255"/>
      <c r="P436" s="255"/>
      <c r="Q436" s="255"/>
      <c r="R436" s="255"/>
      <c r="S436" s="255"/>
      <c r="T436" s="256"/>
      <c r="U436" s="14"/>
      <c r="V436" s="14"/>
      <c r="W436" s="14"/>
      <c r="X436" s="14"/>
      <c r="Y436" s="14"/>
      <c r="Z436" s="14"/>
      <c r="AA436" s="14"/>
      <c r="AB436" s="14"/>
      <c r="AC436" s="14"/>
      <c r="AD436" s="14"/>
      <c r="AE436" s="14"/>
      <c r="AT436" s="257" t="s">
        <v>180</v>
      </c>
      <c r="AU436" s="257" t="s">
        <v>86</v>
      </c>
      <c r="AV436" s="14" t="s">
        <v>86</v>
      </c>
      <c r="AW436" s="14" t="s">
        <v>32</v>
      </c>
      <c r="AX436" s="14" t="s">
        <v>76</v>
      </c>
      <c r="AY436" s="257" t="s">
        <v>168</v>
      </c>
    </row>
    <row r="437" s="15" customFormat="1">
      <c r="A437" s="15"/>
      <c r="B437" s="258"/>
      <c r="C437" s="259"/>
      <c r="D437" s="232" t="s">
        <v>180</v>
      </c>
      <c r="E437" s="260" t="s">
        <v>1</v>
      </c>
      <c r="F437" s="261" t="s">
        <v>184</v>
      </c>
      <c r="G437" s="259"/>
      <c r="H437" s="262">
        <v>619.23000000000002</v>
      </c>
      <c r="I437" s="263"/>
      <c r="J437" s="259"/>
      <c r="K437" s="259"/>
      <c r="L437" s="264"/>
      <c r="M437" s="265"/>
      <c r="N437" s="266"/>
      <c r="O437" s="266"/>
      <c r="P437" s="266"/>
      <c r="Q437" s="266"/>
      <c r="R437" s="266"/>
      <c r="S437" s="266"/>
      <c r="T437" s="267"/>
      <c r="U437" s="15"/>
      <c r="V437" s="15"/>
      <c r="W437" s="15"/>
      <c r="X437" s="15"/>
      <c r="Y437" s="15"/>
      <c r="Z437" s="15"/>
      <c r="AA437" s="15"/>
      <c r="AB437" s="15"/>
      <c r="AC437" s="15"/>
      <c r="AD437" s="15"/>
      <c r="AE437" s="15"/>
      <c r="AT437" s="268" t="s">
        <v>180</v>
      </c>
      <c r="AU437" s="268" t="s">
        <v>86</v>
      </c>
      <c r="AV437" s="15" t="s">
        <v>176</v>
      </c>
      <c r="AW437" s="15" t="s">
        <v>32</v>
      </c>
      <c r="AX437" s="15" t="s">
        <v>84</v>
      </c>
      <c r="AY437" s="268" t="s">
        <v>168</v>
      </c>
    </row>
    <row r="438" s="2" customFormat="1" ht="24.15" customHeight="1">
      <c r="A438" s="39"/>
      <c r="B438" s="40"/>
      <c r="C438" s="219" t="s">
        <v>552</v>
      </c>
      <c r="D438" s="219" t="s">
        <v>171</v>
      </c>
      <c r="E438" s="220" t="s">
        <v>553</v>
      </c>
      <c r="F438" s="221" t="s">
        <v>554</v>
      </c>
      <c r="G438" s="222" t="s">
        <v>174</v>
      </c>
      <c r="H438" s="223">
        <v>619.23000000000002</v>
      </c>
      <c r="I438" s="224"/>
      <c r="J438" s="225">
        <f>ROUND(I438*H438,2)</f>
        <v>0</v>
      </c>
      <c r="K438" s="221" t="s">
        <v>226</v>
      </c>
      <c r="L438" s="45"/>
      <c r="M438" s="226" t="s">
        <v>1</v>
      </c>
      <c r="N438" s="227" t="s">
        <v>41</v>
      </c>
      <c r="O438" s="92"/>
      <c r="P438" s="228">
        <f>O438*H438</f>
        <v>0</v>
      </c>
      <c r="Q438" s="228">
        <v>4.0000000000000003E-05</v>
      </c>
      <c r="R438" s="228">
        <f>Q438*H438</f>
        <v>0.024769200000000002</v>
      </c>
      <c r="S438" s="228">
        <v>0</v>
      </c>
      <c r="T438" s="229">
        <f>S438*H438</f>
        <v>0</v>
      </c>
      <c r="U438" s="39"/>
      <c r="V438" s="39"/>
      <c r="W438" s="39"/>
      <c r="X438" s="39"/>
      <c r="Y438" s="39"/>
      <c r="Z438" s="39"/>
      <c r="AA438" s="39"/>
      <c r="AB438" s="39"/>
      <c r="AC438" s="39"/>
      <c r="AD438" s="39"/>
      <c r="AE438" s="39"/>
      <c r="AR438" s="230" t="s">
        <v>176</v>
      </c>
      <c r="AT438" s="230" t="s">
        <v>171</v>
      </c>
      <c r="AU438" s="230" t="s">
        <v>86</v>
      </c>
      <c r="AY438" s="18" t="s">
        <v>168</v>
      </c>
      <c r="BE438" s="231">
        <f>IF(N438="základní",J438,0)</f>
        <v>0</v>
      </c>
      <c r="BF438" s="231">
        <f>IF(N438="snížená",J438,0)</f>
        <v>0</v>
      </c>
      <c r="BG438" s="231">
        <f>IF(N438="zákl. přenesená",J438,0)</f>
        <v>0</v>
      </c>
      <c r="BH438" s="231">
        <f>IF(N438="sníž. přenesená",J438,0)</f>
        <v>0</v>
      </c>
      <c r="BI438" s="231">
        <f>IF(N438="nulová",J438,0)</f>
        <v>0</v>
      </c>
      <c r="BJ438" s="18" t="s">
        <v>84</v>
      </c>
      <c r="BK438" s="231">
        <f>ROUND(I438*H438,2)</f>
        <v>0</v>
      </c>
      <c r="BL438" s="18" t="s">
        <v>176</v>
      </c>
      <c r="BM438" s="230" t="s">
        <v>555</v>
      </c>
    </row>
    <row r="439" s="2" customFormat="1">
      <c r="A439" s="39"/>
      <c r="B439" s="40"/>
      <c r="C439" s="41"/>
      <c r="D439" s="232" t="s">
        <v>178</v>
      </c>
      <c r="E439" s="41"/>
      <c r="F439" s="233" t="s">
        <v>556</v>
      </c>
      <c r="G439" s="41"/>
      <c r="H439" s="41"/>
      <c r="I439" s="234"/>
      <c r="J439" s="41"/>
      <c r="K439" s="41"/>
      <c r="L439" s="45"/>
      <c r="M439" s="235"/>
      <c r="N439" s="236"/>
      <c r="O439" s="92"/>
      <c r="P439" s="92"/>
      <c r="Q439" s="92"/>
      <c r="R439" s="92"/>
      <c r="S439" s="92"/>
      <c r="T439" s="93"/>
      <c r="U439" s="39"/>
      <c r="V439" s="39"/>
      <c r="W439" s="39"/>
      <c r="X439" s="39"/>
      <c r="Y439" s="39"/>
      <c r="Z439" s="39"/>
      <c r="AA439" s="39"/>
      <c r="AB439" s="39"/>
      <c r="AC439" s="39"/>
      <c r="AD439" s="39"/>
      <c r="AE439" s="39"/>
      <c r="AT439" s="18" t="s">
        <v>178</v>
      </c>
      <c r="AU439" s="18" t="s">
        <v>86</v>
      </c>
    </row>
    <row r="440" s="14" customFormat="1">
      <c r="A440" s="14"/>
      <c r="B440" s="247"/>
      <c r="C440" s="248"/>
      <c r="D440" s="232" t="s">
        <v>180</v>
      </c>
      <c r="E440" s="249" t="s">
        <v>1</v>
      </c>
      <c r="F440" s="250" t="s">
        <v>551</v>
      </c>
      <c r="G440" s="248"/>
      <c r="H440" s="251">
        <v>35.140000000000001</v>
      </c>
      <c r="I440" s="252"/>
      <c r="J440" s="248"/>
      <c r="K440" s="248"/>
      <c r="L440" s="253"/>
      <c r="M440" s="254"/>
      <c r="N440" s="255"/>
      <c r="O440" s="255"/>
      <c r="P440" s="255"/>
      <c r="Q440" s="255"/>
      <c r="R440" s="255"/>
      <c r="S440" s="255"/>
      <c r="T440" s="256"/>
      <c r="U440" s="14"/>
      <c r="V440" s="14"/>
      <c r="W440" s="14"/>
      <c r="X440" s="14"/>
      <c r="Y440" s="14"/>
      <c r="Z440" s="14"/>
      <c r="AA440" s="14"/>
      <c r="AB440" s="14"/>
      <c r="AC440" s="14"/>
      <c r="AD440" s="14"/>
      <c r="AE440" s="14"/>
      <c r="AT440" s="257" t="s">
        <v>180</v>
      </c>
      <c r="AU440" s="257" t="s">
        <v>86</v>
      </c>
      <c r="AV440" s="14" t="s">
        <v>86</v>
      </c>
      <c r="AW440" s="14" t="s">
        <v>32</v>
      </c>
      <c r="AX440" s="14" t="s">
        <v>76</v>
      </c>
      <c r="AY440" s="257" t="s">
        <v>168</v>
      </c>
    </row>
    <row r="441" s="13" customFormat="1">
      <c r="A441" s="13"/>
      <c r="B441" s="237"/>
      <c r="C441" s="238"/>
      <c r="D441" s="232" t="s">
        <v>180</v>
      </c>
      <c r="E441" s="239" t="s">
        <v>1</v>
      </c>
      <c r="F441" s="240" t="s">
        <v>495</v>
      </c>
      <c r="G441" s="238"/>
      <c r="H441" s="239" t="s">
        <v>1</v>
      </c>
      <c r="I441" s="241"/>
      <c r="J441" s="238"/>
      <c r="K441" s="238"/>
      <c r="L441" s="242"/>
      <c r="M441" s="243"/>
      <c r="N441" s="244"/>
      <c r="O441" s="244"/>
      <c r="P441" s="244"/>
      <c r="Q441" s="244"/>
      <c r="R441" s="244"/>
      <c r="S441" s="244"/>
      <c r="T441" s="245"/>
      <c r="U441" s="13"/>
      <c r="V441" s="13"/>
      <c r="W441" s="13"/>
      <c r="X441" s="13"/>
      <c r="Y441" s="13"/>
      <c r="Z441" s="13"/>
      <c r="AA441" s="13"/>
      <c r="AB441" s="13"/>
      <c r="AC441" s="13"/>
      <c r="AD441" s="13"/>
      <c r="AE441" s="13"/>
      <c r="AT441" s="246" t="s">
        <v>180</v>
      </c>
      <c r="AU441" s="246" t="s">
        <v>86</v>
      </c>
      <c r="AV441" s="13" t="s">
        <v>84</v>
      </c>
      <c r="AW441" s="13" t="s">
        <v>32</v>
      </c>
      <c r="AX441" s="13" t="s">
        <v>76</v>
      </c>
      <c r="AY441" s="246" t="s">
        <v>168</v>
      </c>
    </row>
    <row r="442" s="14" customFormat="1">
      <c r="A442" s="14"/>
      <c r="B442" s="247"/>
      <c r="C442" s="248"/>
      <c r="D442" s="232" t="s">
        <v>180</v>
      </c>
      <c r="E442" s="249" t="s">
        <v>1</v>
      </c>
      <c r="F442" s="250" t="s">
        <v>496</v>
      </c>
      <c r="G442" s="248"/>
      <c r="H442" s="251">
        <v>111.41</v>
      </c>
      <c r="I442" s="252"/>
      <c r="J442" s="248"/>
      <c r="K442" s="248"/>
      <c r="L442" s="253"/>
      <c r="M442" s="254"/>
      <c r="N442" s="255"/>
      <c r="O442" s="255"/>
      <c r="P442" s="255"/>
      <c r="Q442" s="255"/>
      <c r="R442" s="255"/>
      <c r="S442" s="255"/>
      <c r="T442" s="256"/>
      <c r="U442" s="14"/>
      <c r="V442" s="14"/>
      <c r="W442" s="14"/>
      <c r="X442" s="14"/>
      <c r="Y442" s="14"/>
      <c r="Z442" s="14"/>
      <c r="AA442" s="14"/>
      <c r="AB442" s="14"/>
      <c r="AC442" s="14"/>
      <c r="AD442" s="14"/>
      <c r="AE442" s="14"/>
      <c r="AT442" s="257" t="s">
        <v>180</v>
      </c>
      <c r="AU442" s="257" t="s">
        <v>86</v>
      </c>
      <c r="AV442" s="14" t="s">
        <v>86</v>
      </c>
      <c r="AW442" s="14" t="s">
        <v>32</v>
      </c>
      <c r="AX442" s="14" t="s">
        <v>76</v>
      </c>
      <c r="AY442" s="257" t="s">
        <v>168</v>
      </c>
    </row>
    <row r="443" s="13" customFormat="1">
      <c r="A443" s="13"/>
      <c r="B443" s="237"/>
      <c r="C443" s="238"/>
      <c r="D443" s="232" t="s">
        <v>180</v>
      </c>
      <c r="E443" s="239" t="s">
        <v>1</v>
      </c>
      <c r="F443" s="240" t="s">
        <v>497</v>
      </c>
      <c r="G443" s="238"/>
      <c r="H443" s="239" t="s">
        <v>1</v>
      </c>
      <c r="I443" s="241"/>
      <c r="J443" s="238"/>
      <c r="K443" s="238"/>
      <c r="L443" s="242"/>
      <c r="M443" s="243"/>
      <c r="N443" s="244"/>
      <c r="O443" s="244"/>
      <c r="P443" s="244"/>
      <c r="Q443" s="244"/>
      <c r="R443" s="244"/>
      <c r="S443" s="244"/>
      <c r="T443" s="245"/>
      <c r="U443" s="13"/>
      <c r="V443" s="13"/>
      <c r="W443" s="13"/>
      <c r="X443" s="13"/>
      <c r="Y443" s="13"/>
      <c r="Z443" s="13"/>
      <c r="AA443" s="13"/>
      <c r="AB443" s="13"/>
      <c r="AC443" s="13"/>
      <c r="AD443" s="13"/>
      <c r="AE443" s="13"/>
      <c r="AT443" s="246" t="s">
        <v>180</v>
      </c>
      <c r="AU443" s="246" t="s">
        <v>86</v>
      </c>
      <c r="AV443" s="13" t="s">
        <v>84</v>
      </c>
      <c r="AW443" s="13" t="s">
        <v>32</v>
      </c>
      <c r="AX443" s="13" t="s">
        <v>76</v>
      </c>
      <c r="AY443" s="246" t="s">
        <v>168</v>
      </c>
    </row>
    <row r="444" s="14" customFormat="1">
      <c r="A444" s="14"/>
      <c r="B444" s="247"/>
      <c r="C444" s="248"/>
      <c r="D444" s="232" t="s">
        <v>180</v>
      </c>
      <c r="E444" s="249" t="s">
        <v>1</v>
      </c>
      <c r="F444" s="250" t="s">
        <v>498</v>
      </c>
      <c r="G444" s="248"/>
      <c r="H444" s="251">
        <v>22</v>
      </c>
      <c r="I444" s="252"/>
      <c r="J444" s="248"/>
      <c r="K444" s="248"/>
      <c r="L444" s="253"/>
      <c r="M444" s="254"/>
      <c r="N444" s="255"/>
      <c r="O444" s="255"/>
      <c r="P444" s="255"/>
      <c r="Q444" s="255"/>
      <c r="R444" s="255"/>
      <c r="S444" s="255"/>
      <c r="T444" s="256"/>
      <c r="U444" s="14"/>
      <c r="V444" s="14"/>
      <c r="W444" s="14"/>
      <c r="X444" s="14"/>
      <c r="Y444" s="14"/>
      <c r="Z444" s="14"/>
      <c r="AA444" s="14"/>
      <c r="AB444" s="14"/>
      <c r="AC444" s="14"/>
      <c r="AD444" s="14"/>
      <c r="AE444" s="14"/>
      <c r="AT444" s="257" t="s">
        <v>180</v>
      </c>
      <c r="AU444" s="257" t="s">
        <v>86</v>
      </c>
      <c r="AV444" s="14" t="s">
        <v>86</v>
      </c>
      <c r="AW444" s="14" t="s">
        <v>32</v>
      </c>
      <c r="AX444" s="14" t="s">
        <v>76</v>
      </c>
      <c r="AY444" s="257" t="s">
        <v>168</v>
      </c>
    </row>
    <row r="445" s="13" customFormat="1">
      <c r="A445" s="13"/>
      <c r="B445" s="237"/>
      <c r="C445" s="238"/>
      <c r="D445" s="232" t="s">
        <v>180</v>
      </c>
      <c r="E445" s="239" t="s">
        <v>1</v>
      </c>
      <c r="F445" s="240" t="s">
        <v>499</v>
      </c>
      <c r="G445" s="238"/>
      <c r="H445" s="239" t="s">
        <v>1</v>
      </c>
      <c r="I445" s="241"/>
      <c r="J445" s="238"/>
      <c r="K445" s="238"/>
      <c r="L445" s="242"/>
      <c r="M445" s="243"/>
      <c r="N445" s="244"/>
      <c r="O445" s="244"/>
      <c r="P445" s="244"/>
      <c r="Q445" s="244"/>
      <c r="R445" s="244"/>
      <c r="S445" s="244"/>
      <c r="T445" s="245"/>
      <c r="U445" s="13"/>
      <c r="V445" s="13"/>
      <c r="W445" s="13"/>
      <c r="X445" s="13"/>
      <c r="Y445" s="13"/>
      <c r="Z445" s="13"/>
      <c r="AA445" s="13"/>
      <c r="AB445" s="13"/>
      <c r="AC445" s="13"/>
      <c r="AD445" s="13"/>
      <c r="AE445" s="13"/>
      <c r="AT445" s="246" t="s">
        <v>180</v>
      </c>
      <c r="AU445" s="246" t="s">
        <v>86</v>
      </c>
      <c r="AV445" s="13" t="s">
        <v>84</v>
      </c>
      <c r="AW445" s="13" t="s">
        <v>32</v>
      </c>
      <c r="AX445" s="13" t="s">
        <v>76</v>
      </c>
      <c r="AY445" s="246" t="s">
        <v>168</v>
      </c>
    </row>
    <row r="446" s="14" customFormat="1">
      <c r="A446" s="14"/>
      <c r="B446" s="247"/>
      <c r="C446" s="248"/>
      <c r="D446" s="232" t="s">
        <v>180</v>
      </c>
      <c r="E446" s="249" t="s">
        <v>1</v>
      </c>
      <c r="F446" s="250" t="s">
        <v>500</v>
      </c>
      <c r="G446" s="248"/>
      <c r="H446" s="251">
        <v>450.68000000000001</v>
      </c>
      <c r="I446" s="252"/>
      <c r="J446" s="248"/>
      <c r="K446" s="248"/>
      <c r="L446" s="253"/>
      <c r="M446" s="254"/>
      <c r="N446" s="255"/>
      <c r="O446" s="255"/>
      <c r="P446" s="255"/>
      <c r="Q446" s="255"/>
      <c r="R446" s="255"/>
      <c r="S446" s="255"/>
      <c r="T446" s="256"/>
      <c r="U446" s="14"/>
      <c r="V446" s="14"/>
      <c r="W446" s="14"/>
      <c r="X446" s="14"/>
      <c r="Y446" s="14"/>
      <c r="Z446" s="14"/>
      <c r="AA446" s="14"/>
      <c r="AB446" s="14"/>
      <c r="AC446" s="14"/>
      <c r="AD446" s="14"/>
      <c r="AE446" s="14"/>
      <c r="AT446" s="257" t="s">
        <v>180</v>
      </c>
      <c r="AU446" s="257" t="s">
        <v>86</v>
      </c>
      <c r="AV446" s="14" t="s">
        <v>86</v>
      </c>
      <c r="AW446" s="14" t="s">
        <v>32</v>
      </c>
      <c r="AX446" s="14" t="s">
        <v>76</v>
      </c>
      <c r="AY446" s="257" t="s">
        <v>168</v>
      </c>
    </row>
    <row r="447" s="15" customFormat="1">
      <c r="A447" s="15"/>
      <c r="B447" s="258"/>
      <c r="C447" s="259"/>
      <c r="D447" s="232" t="s">
        <v>180</v>
      </c>
      <c r="E447" s="260" t="s">
        <v>1</v>
      </c>
      <c r="F447" s="261" t="s">
        <v>184</v>
      </c>
      <c r="G447" s="259"/>
      <c r="H447" s="262">
        <v>619.23000000000002</v>
      </c>
      <c r="I447" s="263"/>
      <c r="J447" s="259"/>
      <c r="K447" s="259"/>
      <c r="L447" s="264"/>
      <c r="M447" s="265"/>
      <c r="N447" s="266"/>
      <c r="O447" s="266"/>
      <c r="P447" s="266"/>
      <c r="Q447" s="266"/>
      <c r="R447" s="266"/>
      <c r="S447" s="266"/>
      <c r="T447" s="267"/>
      <c r="U447" s="15"/>
      <c r="V447" s="15"/>
      <c r="W447" s="15"/>
      <c r="X447" s="15"/>
      <c r="Y447" s="15"/>
      <c r="Z447" s="15"/>
      <c r="AA447" s="15"/>
      <c r="AB447" s="15"/>
      <c r="AC447" s="15"/>
      <c r="AD447" s="15"/>
      <c r="AE447" s="15"/>
      <c r="AT447" s="268" t="s">
        <v>180</v>
      </c>
      <c r="AU447" s="268" t="s">
        <v>86</v>
      </c>
      <c r="AV447" s="15" t="s">
        <v>176</v>
      </c>
      <c r="AW447" s="15" t="s">
        <v>32</v>
      </c>
      <c r="AX447" s="15" t="s">
        <v>84</v>
      </c>
      <c r="AY447" s="268" t="s">
        <v>168</v>
      </c>
    </row>
    <row r="448" s="2" customFormat="1" ht="24.15" customHeight="1">
      <c r="A448" s="39"/>
      <c r="B448" s="40"/>
      <c r="C448" s="219" t="s">
        <v>557</v>
      </c>
      <c r="D448" s="219" t="s">
        <v>171</v>
      </c>
      <c r="E448" s="220" t="s">
        <v>558</v>
      </c>
      <c r="F448" s="221" t="s">
        <v>559</v>
      </c>
      <c r="G448" s="222" t="s">
        <v>240</v>
      </c>
      <c r="H448" s="223">
        <v>39.962000000000003</v>
      </c>
      <c r="I448" s="224"/>
      <c r="J448" s="225">
        <f>ROUND(I448*H448,2)</f>
        <v>0</v>
      </c>
      <c r="K448" s="221" t="s">
        <v>226</v>
      </c>
      <c r="L448" s="45"/>
      <c r="M448" s="226" t="s">
        <v>1</v>
      </c>
      <c r="N448" s="227" t="s">
        <v>41</v>
      </c>
      <c r="O448" s="92"/>
      <c r="P448" s="228">
        <f>O448*H448</f>
        <v>0</v>
      </c>
      <c r="Q448" s="228">
        <v>0</v>
      </c>
      <c r="R448" s="228">
        <f>Q448*H448</f>
        <v>0</v>
      </c>
      <c r="S448" s="228">
        <v>1.6000000000000001</v>
      </c>
      <c r="T448" s="229">
        <f>S448*H448</f>
        <v>63.939200000000007</v>
      </c>
      <c r="U448" s="39"/>
      <c r="V448" s="39"/>
      <c r="W448" s="39"/>
      <c r="X448" s="39"/>
      <c r="Y448" s="39"/>
      <c r="Z448" s="39"/>
      <c r="AA448" s="39"/>
      <c r="AB448" s="39"/>
      <c r="AC448" s="39"/>
      <c r="AD448" s="39"/>
      <c r="AE448" s="39"/>
      <c r="AR448" s="230" t="s">
        <v>176</v>
      </c>
      <c r="AT448" s="230" t="s">
        <v>171</v>
      </c>
      <c r="AU448" s="230" t="s">
        <v>86</v>
      </c>
      <c r="AY448" s="18" t="s">
        <v>168</v>
      </c>
      <c r="BE448" s="231">
        <f>IF(N448="základní",J448,0)</f>
        <v>0</v>
      </c>
      <c r="BF448" s="231">
        <f>IF(N448="snížená",J448,0)</f>
        <v>0</v>
      </c>
      <c r="BG448" s="231">
        <f>IF(N448="zákl. přenesená",J448,0)</f>
        <v>0</v>
      </c>
      <c r="BH448" s="231">
        <f>IF(N448="sníž. přenesená",J448,0)</f>
        <v>0</v>
      </c>
      <c r="BI448" s="231">
        <f>IF(N448="nulová",J448,0)</f>
        <v>0</v>
      </c>
      <c r="BJ448" s="18" t="s">
        <v>84</v>
      </c>
      <c r="BK448" s="231">
        <f>ROUND(I448*H448,2)</f>
        <v>0</v>
      </c>
      <c r="BL448" s="18" t="s">
        <v>176</v>
      </c>
      <c r="BM448" s="230" t="s">
        <v>560</v>
      </c>
    </row>
    <row r="449" s="2" customFormat="1">
      <c r="A449" s="39"/>
      <c r="B449" s="40"/>
      <c r="C449" s="41"/>
      <c r="D449" s="232" t="s">
        <v>178</v>
      </c>
      <c r="E449" s="41"/>
      <c r="F449" s="233" t="s">
        <v>561</v>
      </c>
      <c r="G449" s="41"/>
      <c r="H449" s="41"/>
      <c r="I449" s="234"/>
      <c r="J449" s="41"/>
      <c r="K449" s="41"/>
      <c r="L449" s="45"/>
      <c r="M449" s="235"/>
      <c r="N449" s="236"/>
      <c r="O449" s="92"/>
      <c r="P449" s="92"/>
      <c r="Q449" s="92"/>
      <c r="R449" s="92"/>
      <c r="S449" s="92"/>
      <c r="T449" s="93"/>
      <c r="U449" s="39"/>
      <c r="V449" s="39"/>
      <c r="W449" s="39"/>
      <c r="X449" s="39"/>
      <c r="Y449" s="39"/>
      <c r="Z449" s="39"/>
      <c r="AA449" s="39"/>
      <c r="AB449" s="39"/>
      <c r="AC449" s="39"/>
      <c r="AD449" s="39"/>
      <c r="AE449" s="39"/>
      <c r="AT449" s="18" t="s">
        <v>178</v>
      </c>
      <c r="AU449" s="18" t="s">
        <v>86</v>
      </c>
    </row>
    <row r="450" s="13" customFormat="1">
      <c r="A450" s="13"/>
      <c r="B450" s="237"/>
      <c r="C450" s="238"/>
      <c r="D450" s="232" t="s">
        <v>180</v>
      </c>
      <c r="E450" s="239" t="s">
        <v>1</v>
      </c>
      <c r="F450" s="240" t="s">
        <v>562</v>
      </c>
      <c r="G450" s="238"/>
      <c r="H450" s="239" t="s">
        <v>1</v>
      </c>
      <c r="I450" s="241"/>
      <c r="J450" s="238"/>
      <c r="K450" s="238"/>
      <c r="L450" s="242"/>
      <c r="M450" s="243"/>
      <c r="N450" s="244"/>
      <c r="O450" s="244"/>
      <c r="P450" s="244"/>
      <c r="Q450" s="244"/>
      <c r="R450" s="244"/>
      <c r="S450" s="244"/>
      <c r="T450" s="245"/>
      <c r="U450" s="13"/>
      <c r="V450" s="13"/>
      <c r="W450" s="13"/>
      <c r="X450" s="13"/>
      <c r="Y450" s="13"/>
      <c r="Z450" s="13"/>
      <c r="AA450" s="13"/>
      <c r="AB450" s="13"/>
      <c r="AC450" s="13"/>
      <c r="AD450" s="13"/>
      <c r="AE450" s="13"/>
      <c r="AT450" s="246" t="s">
        <v>180</v>
      </c>
      <c r="AU450" s="246" t="s">
        <v>86</v>
      </c>
      <c r="AV450" s="13" t="s">
        <v>84</v>
      </c>
      <c r="AW450" s="13" t="s">
        <v>32</v>
      </c>
      <c r="AX450" s="13" t="s">
        <v>76</v>
      </c>
      <c r="AY450" s="246" t="s">
        <v>168</v>
      </c>
    </row>
    <row r="451" s="14" customFormat="1">
      <c r="A451" s="14"/>
      <c r="B451" s="247"/>
      <c r="C451" s="248"/>
      <c r="D451" s="232" t="s">
        <v>180</v>
      </c>
      <c r="E451" s="249" t="s">
        <v>1</v>
      </c>
      <c r="F451" s="250" t="s">
        <v>563</v>
      </c>
      <c r="G451" s="248"/>
      <c r="H451" s="251">
        <v>33.048000000000002</v>
      </c>
      <c r="I451" s="252"/>
      <c r="J451" s="248"/>
      <c r="K451" s="248"/>
      <c r="L451" s="253"/>
      <c r="M451" s="254"/>
      <c r="N451" s="255"/>
      <c r="O451" s="255"/>
      <c r="P451" s="255"/>
      <c r="Q451" s="255"/>
      <c r="R451" s="255"/>
      <c r="S451" s="255"/>
      <c r="T451" s="256"/>
      <c r="U451" s="14"/>
      <c r="V451" s="14"/>
      <c r="W451" s="14"/>
      <c r="X451" s="14"/>
      <c r="Y451" s="14"/>
      <c r="Z451" s="14"/>
      <c r="AA451" s="14"/>
      <c r="AB451" s="14"/>
      <c r="AC451" s="14"/>
      <c r="AD451" s="14"/>
      <c r="AE451" s="14"/>
      <c r="AT451" s="257" t="s">
        <v>180</v>
      </c>
      <c r="AU451" s="257" t="s">
        <v>86</v>
      </c>
      <c r="AV451" s="14" t="s">
        <v>86</v>
      </c>
      <c r="AW451" s="14" t="s">
        <v>32</v>
      </c>
      <c r="AX451" s="14" t="s">
        <v>76</v>
      </c>
      <c r="AY451" s="257" t="s">
        <v>168</v>
      </c>
    </row>
    <row r="452" s="14" customFormat="1">
      <c r="A452" s="14"/>
      <c r="B452" s="247"/>
      <c r="C452" s="248"/>
      <c r="D452" s="232" t="s">
        <v>180</v>
      </c>
      <c r="E452" s="249" t="s">
        <v>1</v>
      </c>
      <c r="F452" s="250" t="s">
        <v>564</v>
      </c>
      <c r="G452" s="248"/>
      <c r="H452" s="251">
        <v>0.56699999999999995</v>
      </c>
      <c r="I452" s="252"/>
      <c r="J452" s="248"/>
      <c r="K452" s="248"/>
      <c r="L452" s="253"/>
      <c r="M452" s="254"/>
      <c r="N452" s="255"/>
      <c r="O452" s="255"/>
      <c r="P452" s="255"/>
      <c r="Q452" s="255"/>
      <c r="R452" s="255"/>
      <c r="S452" s="255"/>
      <c r="T452" s="256"/>
      <c r="U452" s="14"/>
      <c r="V452" s="14"/>
      <c r="W452" s="14"/>
      <c r="X452" s="14"/>
      <c r="Y452" s="14"/>
      <c r="Z452" s="14"/>
      <c r="AA452" s="14"/>
      <c r="AB452" s="14"/>
      <c r="AC452" s="14"/>
      <c r="AD452" s="14"/>
      <c r="AE452" s="14"/>
      <c r="AT452" s="257" t="s">
        <v>180</v>
      </c>
      <c r="AU452" s="257" t="s">
        <v>86</v>
      </c>
      <c r="AV452" s="14" t="s">
        <v>86</v>
      </c>
      <c r="AW452" s="14" t="s">
        <v>32</v>
      </c>
      <c r="AX452" s="14" t="s">
        <v>76</v>
      </c>
      <c r="AY452" s="257" t="s">
        <v>168</v>
      </c>
    </row>
    <row r="453" s="16" customFormat="1">
      <c r="A453" s="16"/>
      <c r="B453" s="280"/>
      <c r="C453" s="281"/>
      <c r="D453" s="232" t="s">
        <v>180</v>
      </c>
      <c r="E453" s="282" t="s">
        <v>1</v>
      </c>
      <c r="F453" s="283" t="s">
        <v>565</v>
      </c>
      <c r="G453" s="281"/>
      <c r="H453" s="284">
        <v>33.615000000000002</v>
      </c>
      <c r="I453" s="285"/>
      <c r="J453" s="281"/>
      <c r="K453" s="281"/>
      <c r="L453" s="286"/>
      <c r="M453" s="287"/>
      <c r="N453" s="288"/>
      <c r="O453" s="288"/>
      <c r="P453" s="288"/>
      <c r="Q453" s="288"/>
      <c r="R453" s="288"/>
      <c r="S453" s="288"/>
      <c r="T453" s="289"/>
      <c r="U453" s="16"/>
      <c r="V453" s="16"/>
      <c r="W453" s="16"/>
      <c r="X453" s="16"/>
      <c r="Y453" s="16"/>
      <c r="Z453" s="16"/>
      <c r="AA453" s="16"/>
      <c r="AB453" s="16"/>
      <c r="AC453" s="16"/>
      <c r="AD453" s="16"/>
      <c r="AE453" s="16"/>
      <c r="AT453" s="290" t="s">
        <v>180</v>
      </c>
      <c r="AU453" s="290" t="s">
        <v>86</v>
      </c>
      <c r="AV453" s="16" t="s">
        <v>169</v>
      </c>
      <c r="AW453" s="16" t="s">
        <v>32</v>
      </c>
      <c r="AX453" s="16" t="s">
        <v>76</v>
      </c>
      <c r="AY453" s="290" t="s">
        <v>168</v>
      </c>
    </row>
    <row r="454" s="13" customFormat="1">
      <c r="A454" s="13"/>
      <c r="B454" s="237"/>
      <c r="C454" s="238"/>
      <c r="D454" s="232" t="s">
        <v>180</v>
      </c>
      <c r="E454" s="239" t="s">
        <v>1</v>
      </c>
      <c r="F454" s="240" t="s">
        <v>566</v>
      </c>
      <c r="G454" s="238"/>
      <c r="H454" s="239" t="s">
        <v>1</v>
      </c>
      <c r="I454" s="241"/>
      <c r="J454" s="238"/>
      <c r="K454" s="238"/>
      <c r="L454" s="242"/>
      <c r="M454" s="243"/>
      <c r="N454" s="244"/>
      <c r="O454" s="244"/>
      <c r="P454" s="244"/>
      <c r="Q454" s="244"/>
      <c r="R454" s="244"/>
      <c r="S454" s="244"/>
      <c r="T454" s="245"/>
      <c r="U454" s="13"/>
      <c r="V454" s="13"/>
      <c r="W454" s="13"/>
      <c r="X454" s="13"/>
      <c r="Y454" s="13"/>
      <c r="Z454" s="13"/>
      <c r="AA454" s="13"/>
      <c r="AB454" s="13"/>
      <c r="AC454" s="13"/>
      <c r="AD454" s="13"/>
      <c r="AE454" s="13"/>
      <c r="AT454" s="246" t="s">
        <v>180</v>
      </c>
      <c r="AU454" s="246" t="s">
        <v>86</v>
      </c>
      <c r="AV454" s="13" t="s">
        <v>84</v>
      </c>
      <c r="AW454" s="13" t="s">
        <v>32</v>
      </c>
      <c r="AX454" s="13" t="s">
        <v>76</v>
      </c>
      <c r="AY454" s="246" t="s">
        <v>168</v>
      </c>
    </row>
    <row r="455" s="14" customFormat="1">
      <c r="A455" s="14"/>
      <c r="B455" s="247"/>
      <c r="C455" s="248"/>
      <c r="D455" s="232" t="s">
        <v>180</v>
      </c>
      <c r="E455" s="249" t="s">
        <v>1</v>
      </c>
      <c r="F455" s="250" t="s">
        <v>567</v>
      </c>
      <c r="G455" s="248"/>
      <c r="H455" s="251">
        <v>6.3470000000000004</v>
      </c>
      <c r="I455" s="252"/>
      <c r="J455" s="248"/>
      <c r="K455" s="248"/>
      <c r="L455" s="253"/>
      <c r="M455" s="254"/>
      <c r="N455" s="255"/>
      <c r="O455" s="255"/>
      <c r="P455" s="255"/>
      <c r="Q455" s="255"/>
      <c r="R455" s="255"/>
      <c r="S455" s="255"/>
      <c r="T455" s="256"/>
      <c r="U455" s="14"/>
      <c r="V455" s="14"/>
      <c r="W455" s="14"/>
      <c r="X455" s="14"/>
      <c r="Y455" s="14"/>
      <c r="Z455" s="14"/>
      <c r="AA455" s="14"/>
      <c r="AB455" s="14"/>
      <c r="AC455" s="14"/>
      <c r="AD455" s="14"/>
      <c r="AE455" s="14"/>
      <c r="AT455" s="257" t="s">
        <v>180</v>
      </c>
      <c r="AU455" s="257" t="s">
        <v>86</v>
      </c>
      <c r="AV455" s="14" t="s">
        <v>86</v>
      </c>
      <c r="AW455" s="14" t="s">
        <v>32</v>
      </c>
      <c r="AX455" s="14" t="s">
        <v>76</v>
      </c>
      <c r="AY455" s="257" t="s">
        <v>168</v>
      </c>
    </row>
    <row r="456" s="16" customFormat="1">
      <c r="A456" s="16"/>
      <c r="B456" s="280"/>
      <c r="C456" s="281"/>
      <c r="D456" s="232" t="s">
        <v>180</v>
      </c>
      <c r="E456" s="282" t="s">
        <v>1</v>
      </c>
      <c r="F456" s="283" t="s">
        <v>565</v>
      </c>
      <c r="G456" s="281"/>
      <c r="H456" s="284">
        <v>6.3470000000000004</v>
      </c>
      <c r="I456" s="285"/>
      <c r="J456" s="281"/>
      <c r="K456" s="281"/>
      <c r="L456" s="286"/>
      <c r="M456" s="287"/>
      <c r="N456" s="288"/>
      <c r="O456" s="288"/>
      <c r="P456" s="288"/>
      <c r="Q456" s="288"/>
      <c r="R456" s="288"/>
      <c r="S456" s="288"/>
      <c r="T456" s="289"/>
      <c r="U456" s="16"/>
      <c r="V456" s="16"/>
      <c r="W456" s="16"/>
      <c r="X456" s="16"/>
      <c r="Y456" s="16"/>
      <c r="Z456" s="16"/>
      <c r="AA456" s="16"/>
      <c r="AB456" s="16"/>
      <c r="AC456" s="16"/>
      <c r="AD456" s="16"/>
      <c r="AE456" s="16"/>
      <c r="AT456" s="290" t="s">
        <v>180</v>
      </c>
      <c r="AU456" s="290" t="s">
        <v>86</v>
      </c>
      <c r="AV456" s="16" t="s">
        <v>169</v>
      </c>
      <c r="AW456" s="16" t="s">
        <v>32</v>
      </c>
      <c r="AX456" s="16" t="s">
        <v>76</v>
      </c>
      <c r="AY456" s="290" t="s">
        <v>168</v>
      </c>
    </row>
    <row r="457" s="15" customFormat="1">
      <c r="A457" s="15"/>
      <c r="B457" s="258"/>
      <c r="C457" s="259"/>
      <c r="D457" s="232" t="s">
        <v>180</v>
      </c>
      <c r="E457" s="260" t="s">
        <v>1</v>
      </c>
      <c r="F457" s="261" t="s">
        <v>184</v>
      </c>
      <c r="G457" s="259"/>
      <c r="H457" s="262">
        <v>39.962000000000003</v>
      </c>
      <c r="I457" s="263"/>
      <c r="J457" s="259"/>
      <c r="K457" s="259"/>
      <c r="L457" s="264"/>
      <c r="M457" s="265"/>
      <c r="N457" s="266"/>
      <c r="O457" s="266"/>
      <c r="P457" s="266"/>
      <c r="Q457" s="266"/>
      <c r="R457" s="266"/>
      <c r="S457" s="266"/>
      <c r="T457" s="267"/>
      <c r="U457" s="15"/>
      <c r="V457" s="15"/>
      <c r="W457" s="15"/>
      <c r="X457" s="15"/>
      <c r="Y457" s="15"/>
      <c r="Z457" s="15"/>
      <c r="AA457" s="15"/>
      <c r="AB457" s="15"/>
      <c r="AC457" s="15"/>
      <c r="AD457" s="15"/>
      <c r="AE457" s="15"/>
      <c r="AT457" s="268" t="s">
        <v>180</v>
      </c>
      <c r="AU457" s="268" t="s">
        <v>86</v>
      </c>
      <c r="AV457" s="15" t="s">
        <v>176</v>
      </c>
      <c r="AW457" s="15" t="s">
        <v>32</v>
      </c>
      <c r="AX457" s="15" t="s">
        <v>84</v>
      </c>
      <c r="AY457" s="268" t="s">
        <v>168</v>
      </c>
    </row>
    <row r="458" s="2" customFormat="1" ht="16.5" customHeight="1">
      <c r="A458" s="39"/>
      <c r="B458" s="40"/>
      <c r="C458" s="219" t="s">
        <v>568</v>
      </c>
      <c r="D458" s="219" t="s">
        <v>171</v>
      </c>
      <c r="E458" s="220" t="s">
        <v>569</v>
      </c>
      <c r="F458" s="221" t="s">
        <v>570</v>
      </c>
      <c r="G458" s="222" t="s">
        <v>240</v>
      </c>
      <c r="H458" s="223">
        <v>12.08</v>
      </c>
      <c r="I458" s="224"/>
      <c r="J458" s="225">
        <f>ROUND(I458*H458,2)</f>
        <v>0</v>
      </c>
      <c r="K458" s="221" t="s">
        <v>1</v>
      </c>
      <c r="L458" s="45"/>
      <c r="M458" s="226" t="s">
        <v>1</v>
      </c>
      <c r="N458" s="227" t="s">
        <v>41</v>
      </c>
      <c r="O458" s="92"/>
      <c r="P458" s="228">
        <f>O458*H458</f>
        <v>0</v>
      </c>
      <c r="Q458" s="228">
        <v>0</v>
      </c>
      <c r="R458" s="228">
        <f>Q458*H458</f>
        <v>0</v>
      </c>
      <c r="S458" s="228">
        <v>1.6000000000000001</v>
      </c>
      <c r="T458" s="229">
        <f>S458*H458</f>
        <v>19.328000000000003</v>
      </c>
      <c r="U458" s="39"/>
      <c r="V458" s="39"/>
      <c r="W458" s="39"/>
      <c r="X458" s="39"/>
      <c r="Y458" s="39"/>
      <c r="Z458" s="39"/>
      <c r="AA458" s="39"/>
      <c r="AB458" s="39"/>
      <c r="AC458" s="39"/>
      <c r="AD458" s="39"/>
      <c r="AE458" s="39"/>
      <c r="AR458" s="230" t="s">
        <v>176</v>
      </c>
      <c r="AT458" s="230" t="s">
        <v>171</v>
      </c>
      <c r="AU458" s="230" t="s">
        <v>86</v>
      </c>
      <c r="AY458" s="18" t="s">
        <v>168</v>
      </c>
      <c r="BE458" s="231">
        <f>IF(N458="základní",J458,0)</f>
        <v>0</v>
      </c>
      <c r="BF458" s="231">
        <f>IF(N458="snížená",J458,0)</f>
        <v>0</v>
      </c>
      <c r="BG458" s="231">
        <f>IF(N458="zákl. přenesená",J458,0)</f>
        <v>0</v>
      </c>
      <c r="BH458" s="231">
        <f>IF(N458="sníž. přenesená",J458,0)</f>
        <v>0</v>
      </c>
      <c r="BI458" s="231">
        <f>IF(N458="nulová",J458,0)</f>
        <v>0</v>
      </c>
      <c r="BJ458" s="18" t="s">
        <v>84</v>
      </c>
      <c r="BK458" s="231">
        <f>ROUND(I458*H458,2)</f>
        <v>0</v>
      </c>
      <c r="BL458" s="18" t="s">
        <v>176</v>
      </c>
      <c r="BM458" s="230" t="s">
        <v>571</v>
      </c>
    </row>
    <row r="459" s="2" customFormat="1">
      <c r="A459" s="39"/>
      <c r="B459" s="40"/>
      <c r="C459" s="41"/>
      <c r="D459" s="232" t="s">
        <v>178</v>
      </c>
      <c r="E459" s="41"/>
      <c r="F459" s="233" t="s">
        <v>570</v>
      </c>
      <c r="G459" s="41"/>
      <c r="H459" s="41"/>
      <c r="I459" s="234"/>
      <c r="J459" s="41"/>
      <c r="K459" s="41"/>
      <c r="L459" s="45"/>
      <c r="M459" s="235"/>
      <c r="N459" s="236"/>
      <c r="O459" s="92"/>
      <c r="P459" s="92"/>
      <c r="Q459" s="92"/>
      <c r="R459" s="92"/>
      <c r="S459" s="92"/>
      <c r="T459" s="93"/>
      <c r="U459" s="39"/>
      <c r="V459" s="39"/>
      <c r="W459" s="39"/>
      <c r="X459" s="39"/>
      <c r="Y459" s="39"/>
      <c r="Z459" s="39"/>
      <c r="AA459" s="39"/>
      <c r="AB459" s="39"/>
      <c r="AC459" s="39"/>
      <c r="AD459" s="39"/>
      <c r="AE459" s="39"/>
      <c r="AT459" s="18" t="s">
        <v>178</v>
      </c>
      <c r="AU459" s="18" t="s">
        <v>86</v>
      </c>
    </row>
    <row r="460" s="2" customFormat="1">
      <c r="A460" s="39"/>
      <c r="B460" s="40"/>
      <c r="C460" s="41"/>
      <c r="D460" s="232" t="s">
        <v>306</v>
      </c>
      <c r="E460" s="41"/>
      <c r="F460" s="269" t="s">
        <v>572</v>
      </c>
      <c r="G460" s="41"/>
      <c r="H460" s="41"/>
      <c r="I460" s="234"/>
      <c r="J460" s="41"/>
      <c r="K460" s="41"/>
      <c r="L460" s="45"/>
      <c r="M460" s="235"/>
      <c r="N460" s="236"/>
      <c r="O460" s="92"/>
      <c r="P460" s="92"/>
      <c r="Q460" s="92"/>
      <c r="R460" s="92"/>
      <c r="S460" s="92"/>
      <c r="T460" s="93"/>
      <c r="U460" s="39"/>
      <c r="V460" s="39"/>
      <c r="W460" s="39"/>
      <c r="X460" s="39"/>
      <c r="Y460" s="39"/>
      <c r="Z460" s="39"/>
      <c r="AA460" s="39"/>
      <c r="AB460" s="39"/>
      <c r="AC460" s="39"/>
      <c r="AD460" s="39"/>
      <c r="AE460" s="39"/>
      <c r="AT460" s="18" t="s">
        <v>306</v>
      </c>
      <c r="AU460" s="18" t="s">
        <v>86</v>
      </c>
    </row>
    <row r="461" s="13" customFormat="1">
      <c r="A461" s="13"/>
      <c r="B461" s="237"/>
      <c r="C461" s="238"/>
      <c r="D461" s="232" t="s">
        <v>180</v>
      </c>
      <c r="E461" s="239" t="s">
        <v>1</v>
      </c>
      <c r="F461" s="240" t="s">
        <v>573</v>
      </c>
      <c r="G461" s="238"/>
      <c r="H461" s="239" t="s">
        <v>1</v>
      </c>
      <c r="I461" s="241"/>
      <c r="J461" s="238"/>
      <c r="K461" s="238"/>
      <c r="L461" s="242"/>
      <c r="M461" s="243"/>
      <c r="N461" s="244"/>
      <c r="O461" s="244"/>
      <c r="P461" s="244"/>
      <c r="Q461" s="244"/>
      <c r="R461" s="244"/>
      <c r="S461" s="244"/>
      <c r="T461" s="245"/>
      <c r="U461" s="13"/>
      <c r="V461" s="13"/>
      <c r="W461" s="13"/>
      <c r="X461" s="13"/>
      <c r="Y461" s="13"/>
      <c r="Z461" s="13"/>
      <c r="AA461" s="13"/>
      <c r="AB461" s="13"/>
      <c r="AC461" s="13"/>
      <c r="AD461" s="13"/>
      <c r="AE461" s="13"/>
      <c r="AT461" s="246" t="s">
        <v>180</v>
      </c>
      <c r="AU461" s="246" t="s">
        <v>86</v>
      </c>
      <c r="AV461" s="13" t="s">
        <v>84</v>
      </c>
      <c r="AW461" s="13" t="s">
        <v>32</v>
      </c>
      <c r="AX461" s="13" t="s">
        <v>76</v>
      </c>
      <c r="AY461" s="246" t="s">
        <v>168</v>
      </c>
    </row>
    <row r="462" s="14" customFormat="1">
      <c r="A462" s="14"/>
      <c r="B462" s="247"/>
      <c r="C462" s="248"/>
      <c r="D462" s="232" t="s">
        <v>180</v>
      </c>
      <c r="E462" s="249" t="s">
        <v>1</v>
      </c>
      <c r="F462" s="250" t="s">
        <v>574</v>
      </c>
      <c r="G462" s="248"/>
      <c r="H462" s="251">
        <v>1.5800000000000001</v>
      </c>
      <c r="I462" s="252"/>
      <c r="J462" s="248"/>
      <c r="K462" s="248"/>
      <c r="L462" s="253"/>
      <c r="M462" s="254"/>
      <c r="N462" s="255"/>
      <c r="O462" s="255"/>
      <c r="P462" s="255"/>
      <c r="Q462" s="255"/>
      <c r="R462" s="255"/>
      <c r="S462" s="255"/>
      <c r="T462" s="256"/>
      <c r="U462" s="14"/>
      <c r="V462" s="14"/>
      <c r="W462" s="14"/>
      <c r="X462" s="14"/>
      <c r="Y462" s="14"/>
      <c r="Z462" s="14"/>
      <c r="AA462" s="14"/>
      <c r="AB462" s="14"/>
      <c r="AC462" s="14"/>
      <c r="AD462" s="14"/>
      <c r="AE462" s="14"/>
      <c r="AT462" s="257" t="s">
        <v>180</v>
      </c>
      <c r="AU462" s="257" t="s">
        <v>86</v>
      </c>
      <c r="AV462" s="14" t="s">
        <v>86</v>
      </c>
      <c r="AW462" s="14" t="s">
        <v>32</v>
      </c>
      <c r="AX462" s="14" t="s">
        <v>76</v>
      </c>
      <c r="AY462" s="257" t="s">
        <v>168</v>
      </c>
    </row>
    <row r="463" s="16" customFormat="1">
      <c r="A463" s="16"/>
      <c r="B463" s="280"/>
      <c r="C463" s="281"/>
      <c r="D463" s="232" t="s">
        <v>180</v>
      </c>
      <c r="E463" s="282" t="s">
        <v>1</v>
      </c>
      <c r="F463" s="283" t="s">
        <v>565</v>
      </c>
      <c r="G463" s="281"/>
      <c r="H463" s="284">
        <v>1.5800000000000001</v>
      </c>
      <c r="I463" s="285"/>
      <c r="J463" s="281"/>
      <c r="K463" s="281"/>
      <c r="L463" s="286"/>
      <c r="M463" s="287"/>
      <c r="N463" s="288"/>
      <c r="O463" s="288"/>
      <c r="P463" s="288"/>
      <c r="Q463" s="288"/>
      <c r="R463" s="288"/>
      <c r="S463" s="288"/>
      <c r="T463" s="289"/>
      <c r="U463" s="16"/>
      <c r="V463" s="16"/>
      <c r="W463" s="16"/>
      <c r="X463" s="16"/>
      <c r="Y463" s="16"/>
      <c r="Z463" s="16"/>
      <c r="AA463" s="16"/>
      <c r="AB463" s="16"/>
      <c r="AC463" s="16"/>
      <c r="AD463" s="16"/>
      <c r="AE463" s="16"/>
      <c r="AT463" s="290" t="s">
        <v>180</v>
      </c>
      <c r="AU463" s="290" t="s">
        <v>86</v>
      </c>
      <c r="AV463" s="16" t="s">
        <v>169</v>
      </c>
      <c r="AW463" s="16" t="s">
        <v>32</v>
      </c>
      <c r="AX463" s="16" t="s">
        <v>76</v>
      </c>
      <c r="AY463" s="290" t="s">
        <v>168</v>
      </c>
    </row>
    <row r="464" s="13" customFormat="1">
      <c r="A464" s="13"/>
      <c r="B464" s="237"/>
      <c r="C464" s="238"/>
      <c r="D464" s="232" t="s">
        <v>180</v>
      </c>
      <c r="E464" s="239" t="s">
        <v>1</v>
      </c>
      <c r="F464" s="240" t="s">
        <v>575</v>
      </c>
      <c r="G464" s="238"/>
      <c r="H464" s="239" t="s">
        <v>1</v>
      </c>
      <c r="I464" s="241"/>
      <c r="J464" s="238"/>
      <c r="K464" s="238"/>
      <c r="L464" s="242"/>
      <c r="M464" s="243"/>
      <c r="N464" s="244"/>
      <c r="O464" s="244"/>
      <c r="P464" s="244"/>
      <c r="Q464" s="244"/>
      <c r="R464" s="244"/>
      <c r="S464" s="244"/>
      <c r="T464" s="245"/>
      <c r="U464" s="13"/>
      <c r="V464" s="13"/>
      <c r="W464" s="13"/>
      <c r="X464" s="13"/>
      <c r="Y464" s="13"/>
      <c r="Z464" s="13"/>
      <c r="AA464" s="13"/>
      <c r="AB464" s="13"/>
      <c r="AC464" s="13"/>
      <c r="AD464" s="13"/>
      <c r="AE464" s="13"/>
      <c r="AT464" s="246" t="s">
        <v>180</v>
      </c>
      <c r="AU464" s="246" t="s">
        <v>86</v>
      </c>
      <c r="AV464" s="13" t="s">
        <v>84</v>
      </c>
      <c r="AW464" s="13" t="s">
        <v>32</v>
      </c>
      <c r="AX464" s="13" t="s">
        <v>76</v>
      </c>
      <c r="AY464" s="246" t="s">
        <v>168</v>
      </c>
    </row>
    <row r="465" s="14" customFormat="1">
      <c r="A465" s="14"/>
      <c r="B465" s="247"/>
      <c r="C465" s="248"/>
      <c r="D465" s="232" t="s">
        <v>180</v>
      </c>
      <c r="E465" s="249" t="s">
        <v>1</v>
      </c>
      <c r="F465" s="250" t="s">
        <v>576</v>
      </c>
      <c r="G465" s="248"/>
      <c r="H465" s="251">
        <v>10.5</v>
      </c>
      <c r="I465" s="252"/>
      <c r="J465" s="248"/>
      <c r="K465" s="248"/>
      <c r="L465" s="253"/>
      <c r="M465" s="254"/>
      <c r="N465" s="255"/>
      <c r="O465" s="255"/>
      <c r="P465" s="255"/>
      <c r="Q465" s="255"/>
      <c r="R465" s="255"/>
      <c r="S465" s="255"/>
      <c r="T465" s="256"/>
      <c r="U465" s="14"/>
      <c r="V465" s="14"/>
      <c r="W465" s="14"/>
      <c r="X465" s="14"/>
      <c r="Y465" s="14"/>
      <c r="Z465" s="14"/>
      <c r="AA465" s="14"/>
      <c r="AB465" s="14"/>
      <c r="AC465" s="14"/>
      <c r="AD465" s="14"/>
      <c r="AE465" s="14"/>
      <c r="AT465" s="257" t="s">
        <v>180</v>
      </c>
      <c r="AU465" s="257" t="s">
        <v>86</v>
      </c>
      <c r="AV465" s="14" t="s">
        <v>86</v>
      </c>
      <c r="AW465" s="14" t="s">
        <v>32</v>
      </c>
      <c r="AX465" s="14" t="s">
        <v>76</v>
      </c>
      <c r="AY465" s="257" t="s">
        <v>168</v>
      </c>
    </row>
    <row r="466" s="16" customFormat="1">
      <c r="A466" s="16"/>
      <c r="B466" s="280"/>
      <c r="C466" s="281"/>
      <c r="D466" s="232" t="s">
        <v>180</v>
      </c>
      <c r="E466" s="282" t="s">
        <v>1</v>
      </c>
      <c r="F466" s="283" t="s">
        <v>565</v>
      </c>
      <c r="G466" s="281"/>
      <c r="H466" s="284">
        <v>10.5</v>
      </c>
      <c r="I466" s="285"/>
      <c r="J466" s="281"/>
      <c r="K466" s="281"/>
      <c r="L466" s="286"/>
      <c r="M466" s="287"/>
      <c r="N466" s="288"/>
      <c r="O466" s="288"/>
      <c r="P466" s="288"/>
      <c r="Q466" s="288"/>
      <c r="R466" s="288"/>
      <c r="S466" s="288"/>
      <c r="T466" s="289"/>
      <c r="U466" s="16"/>
      <c r="V466" s="16"/>
      <c r="W466" s="16"/>
      <c r="X466" s="16"/>
      <c r="Y466" s="16"/>
      <c r="Z466" s="16"/>
      <c r="AA466" s="16"/>
      <c r="AB466" s="16"/>
      <c r="AC466" s="16"/>
      <c r="AD466" s="16"/>
      <c r="AE466" s="16"/>
      <c r="AT466" s="290" t="s">
        <v>180</v>
      </c>
      <c r="AU466" s="290" t="s">
        <v>86</v>
      </c>
      <c r="AV466" s="16" t="s">
        <v>169</v>
      </c>
      <c r="AW466" s="16" t="s">
        <v>32</v>
      </c>
      <c r="AX466" s="16" t="s">
        <v>76</v>
      </c>
      <c r="AY466" s="290" t="s">
        <v>168</v>
      </c>
    </row>
    <row r="467" s="15" customFormat="1">
      <c r="A467" s="15"/>
      <c r="B467" s="258"/>
      <c r="C467" s="259"/>
      <c r="D467" s="232" t="s">
        <v>180</v>
      </c>
      <c r="E467" s="260" t="s">
        <v>1</v>
      </c>
      <c r="F467" s="261" t="s">
        <v>184</v>
      </c>
      <c r="G467" s="259"/>
      <c r="H467" s="262">
        <v>12.08</v>
      </c>
      <c r="I467" s="263"/>
      <c r="J467" s="259"/>
      <c r="K467" s="259"/>
      <c r="L467" s="264"/>
      <c r="M467" s="265"/>
      <c r="N467" s="266"/>
      <c r="O467" s="266"/>
      <c r="P467" s="266"/>
      <c r="Q467" s="266"/>
      <c r="R467" s="266"/>
      <c r="S467" s="266"/>
      <c r="T467" s="267"/>
      <c r="U467" s="15"/>
      <c r="V467" s="15"/>
      <c r="W467" s="15"/>
      <c r="X467" s="15"/>
      <c r="Y467" s="15"/>
      <c r="Z467" s="15"/>
      <c r="AA467" s="15"/>
      <c r="AB467" s="15"/>
      <c r="AC467" s="15"/>
      <c r="AD467" s="15"/>
      <c r="AE467" s="15"/>
      <c r="AT467" s="268" t="s">
        <v>180</v>
      </c>
      <c r="AU467" s="268" t="s">
        <v>86</v>
      </c>
      <c r="AV467" s="15" t="s">
        <v>176</v>
      </c>
      <c r="AW467" s="15" t="s">
        <v>32</v>
      </c>
      <c r="AX467" s="15" t="s">
        <v>84</v>
      </c>
      <c r="AY467" s="268" t="s">
        <v>168</v>
      </c>
    </row>
    <row r="468" s="2" customFormat="1" ht="33" customHeight="1">
      <c r="A468" s="39"/>
      <c r="B468" s="40"/>
      <c r="C468" s="219" t="s">
        <v>577</v>
      </c>
      <c r="D468" s="219" t="s">
        <v>171</v>
      </c>
      <c r="E468" s="220" t="s">
        <v>578</v>
      </c>
      <c r="F468" s="221" t="s">
        <v>579</v>
      </c>
      <c r="G468" s="222" t="s">
        <v>240</v>
      </c>
      <c r="H468" s="223">
        <v>155.154</v>
      </c>
      <c r="I468" s="224"/>
      <c r="J468" s="225">
        <f>ROUND(I468*H468,2)</f>
        <v>0</v>
      </c>
      <c r="K468" s="221" t="s">
        <v>226</v>
      </c>
      <c r="L468" s="45"/>
      <c r="M468" s="226" t="s">
        <v>1</v>
      </c>
      <c r="N468" s="227" t="s">
        <v>41</v>
      </c>
      <c r="O468" s="92"/>
      <c r="P468" s="228">
        <f>O468*H468</f>
        <v>0</v>
      </c>
      <c r="Q468" s="228">
        <v>0</v>
      </c>
      <c r="R468" s="228">
        <f>Q468*H468</f>
        <v>0</v>
      </c>
      <c r="S468" s="228">
        <v>1.6000000000000001</v>
      </c>
      <c r="T468" s="229">
        <f>S468*H468</f>
        <v>248.24639999999999</v>
      </c>
      <c r="U468" s="39"/>
      <c r="V468" s="39"/>
      <c r="W468" s="39"/>
      <c r="X468" s="39"/>
      <c r="Y468" s="39"/>
      <c r="Z468" s="39"/>
      <c r="AA468" s="39"/>
      <c r="AB468" s="39"/>
      <c r="AC468" s="39"/>
      <c r="AD468" s="39"/>
      <c r="AE468" s="39"/>
      <c r="AR468" s="230" t="s">
        <v>176</v>
      </c>
      <c r="AT468" s="230" t="s">
        <v>171</v>
      </c>
      <c r="AU468" s="230" t="s">
        <v>86</v>
      </c>
      <c r="AY468" s="18" t="s">
        <v>168</v>
      </c>
      <c r="BE468" s="231">
        <f>IF(N468="základní",J468,0)</f>
        <v>0</v>
      </c>
      <c r="BF468" s="231">
        <f>IF(N468="snížená",J468,0)</f>
        <v>0</v>
      </c>
      <c r="BG468" s="231">
        <f>IF(N468="zákl. přenesená",J468,0)</f>
        <v>0</v>
      </c>
      <c r="BH468" s="231">
        <f>IF(N468="sníž. přenesená",J468,0)</f>
        <v>0</v>
      </c>
      <c r="BI468" s="231">
        <f>IF(N468="nulová",J468,0)</f>
        <v>0</v>
      </c>
      <c r="BJ468" s="18" t="s">
        <v>84</v>
      </c>
      <c r="BK468" s="231">
        <f>ROUND(I468*H468,2)</f>
        <v>0</v>
      </c>
      <c r="BL468" s="18" t="s">
        <v>176</v>
      </c>
      <c r="BM468" s="230" t="s">
        <v>580</v>
      </c>
    </row>
    <row r="469" s="2" customFormat="1">
      <c r="A469" s="39"/>
      <c r="B469" s="40"/>
      <c r="C469" s="41"/>
      <c r="D469" s="232" t="s">
        <v>178</v>
      </c>
      <c r="E469" s="41"/>
      <c r="F469" s="233" t="s">
        <v>581</v>
      </c>
      <c r="G469" s="41"/>
      <c r="H469" s="41"/>
      <c r="I469" s="234"/>
      <c r="J469" s="41"/>
      <c r="K469" s="41"/>
      <c r="L469" s="45"/>
      <c r="M469" s="235"/>
      <c r="N469" s="236"/>
      <c r="O469" s="92"/>
      <c r="P469" s="92"/>
      <c r="Q469" s="92"/>
      <c r="R469" s="92"/>
      <c r="S469" s="92"/>
      <c r="T469" s="93"/>
      <c r="U469" s="39"/>
      <c r="V469" s="39"/>
      <c r="W469" s="39"/>
      <c r="X469" s="39"/>
      <c r="Y469" s="39"/>
      <c r="Z469" s="39"/>
      <c r="AA469" s="39"/>
      <c r="AB469" s="39"/>
      <c r="AC469" s="39"/>
      <c r="AD469" s="39"/>
      <c r="AE469" s="39"/>
      <c r="AT469" s="18" t="s">
        <v>178</v>
      </c>
      <c r="AU469" s="18" t="s">
        <v>86</v>
      </c>
    </row>
    <row r="470" s="13" customFormat="1">
      <c r="A470" s="13"/>
      <c r="B470" s="237"/>
      <c r="C470" s="238"/>
      <c r="D470" s="232" t="s">
        <v>180</v>
      </c>
      <c r="E470" s="239" t="s">
        <v>1</v>
      </c>
      <c r="F470" s="240" t="s">
        <v>582</v>
      </c>
      <c r="G470" s="238"/>
      <c r="H470" s="239" t="s">
        <v>1</v>
      </c>
      <c r="I470" s="241"/>
      <c r="J470" s="238"/>
      <c r="K470" s="238"/>
      <c r="L470" s="242"/>
      <c r="M470" s="243"/>
      <c r="N470" s="244"/>
      <c r="O470" s="244"/>
      <c r="P470" s="244"/>
      <c r="Q470" s="244"/>
      <c r="R470" s="244"/>
      <c r="S470" s="244"/>
      <c r="T470" s="245"/>
      <c r="U470" s="13"/>
      <c r="V470" s="13"/>
      <c r="W470" s="13"/>
      <c r="X470" s="13"/>
      <c r="Y470" s="13"/>
      <c r="Z470" s="13"/>
      <c r="AA470" s="13"/>
      <c r="AB470" s="13"/>
      <c r="AC470" s="13"/>
      <c r="AD470" s="13"/>
      <c r="AE470" s="13"/>
      <c r="AT470" s="246" t="s">
        <v>180</v>
      </c>
      <c r="AU470" s="246" t="s">
        <v>86</v>
      </c>
      <c r="AV470" s="13" t="s">
        <v>84</v>
      </c>
      <c r="AW470" s="13" t="s">
        <v>32</v>
      </c>
      <c r="AX470" s="13" t="s">
        <v>76</v>
      </c>
      <c r="AY470" s="246" t="s">
        <v>168</v>
      </c>
    </row>
    <row r="471" s="13" customFormat="1">
      <c r="A471" s="13"/>
      <c r="B471" s="237"/>
      <c r="C471" s="238"/>
      <c r="D471" s="232" t="s">
        <v>180</v>
      </c>
      <c r="E471" s="239" t="s">
        <v>1</v>
      </c>
      <c r="F471" s="240" t="s">
        <v>583</v>
      </c>
      <c r="G471" s="238"/>
      <c r="H471" s="239" t="s">
        <v>1</v>
      </c>
      <c r="I471" s="241"/>
      <c r="J471" s="238"/>
      <c r="K471" s="238"/>
      <c r="L471" s="242"/>
      <c r="M471" s="243"/>
      <c r="N471" s="244"/>
      <c r="O471" s="244"/>
      <c r="P471" s="244"/>
      <c r="Q471" s="244"/>
      <c r="R471" s="244"/>
      <c r="S471" s="244"/>
      <c r="T471" s="245"/>
      <c r="U471" s="13"/>
      <c r="V471" s="13"/>
      <c r="W471" s="13"/>
      <c r="X471" s="13"/>
      <c r="Y471" s="13"/>
      <c r="Z471" s="13"/>
      <c r="AA471" s="13"/>
      <c r="AB471" s="13"/>
      <c r="AC471" s="13"/>
      <c r="AD471" s="13"/>
      <c r="AE471" s="13"/>
      <c r="AT471" s="246" t="s">
        <v>180</v>
      </c>
      <c r="AU471" s="246" t="s">
        <v>86</v>
      </c>
      <c r="AV471" s="13" t="s">
        <v>84</v>
      </c>
      <c r="AW471" s="13" t="s">
        <v>32</v>
      </c>
      <c r="AX471" s="13" t="s">
        <v>76</v>
      </c>
      <c r="AY471" s="246" t="s">
        <v>168</v>
      </c>
    </row>
    <row r="472" s="14" customFormat="1">
      <c r="A472" s="14"/>
      <c r="B472" s="247"/>
      <c r="C472" s="248"/>
      <c r="D472" s="232" t="s">
        <v>180</v>
      </c>
      <c r="E472" s="249" t="s">
        <v>1</v>
      </c>
      <c r="F472" s="250" t="s">
        <v>584</v>
      </c>
      <c r="G472" s="248"/>
      <c r="H472" s="251">
        <v>153.51599999999999</v>
      </c>
      <c r="I472" s="252"/>
      <c r="J472" s="248"/>
      <c r="K472" s="248"/>
      <c r="L472" s="253"/>
      <c r="M472" s="254"/>
      <c r="N472" s="255"/>
      <c r="O472" s="255"/>
      <c r="P472" s="255"/>
      <c r="Q472" s="255"/>
      <c r="R472" s="255"/>
      <c r="S472" s="255"/>
      <c r="T472" s="256"/>
      <c r="U472" s="14"/>
      <c r="V472" s="14"/>
      <c r="W472" s="14"/>
      <c r="X472" s="14"/>
      <c r="Y472" s="14"/>
      <c r="Z472" s="14"/>
      <c r="AA472" s="14"/>
      <c r="AB472" s="14"/>
      <c r="AC472" s="14"/>
      <c r="AD472" s="14"/>
      <c r="AE472" s="14"/>
      <c r="AT472" s="257" t="s">
        <v>180</v>
      </c>
      <c r="AU472" s="257" t="s">
        <v>86</v>
      </c>
      <c r="AV472" s="14" t="s">
        <v>86</v>
      </c>
      <c r="AW472" s="14" t="s">
        <v>32</v>
      </c>
      <c r="AX472" s="14" t="s">
        <v>76</v>
      </c>
      <c r="AY472" s="257" t="s">
        <v>168</v>
      </c>
    </row>
    <row r="473" s="16" customFormat="1">
      <c r="A473" s="16"/>
      <c r="B473" s="280"/>
      <c r="C473" s="281"/>
      <c r="D473" s="232" t="s">
        <v>180</v>
      </c>
      <c r="E473" s="282" t="s">
        <v>1</v>
      </c>
      <c r="F473" s="283" t="s">
        <v>565</v>
      </c>
      <c r="G473" s="281"/>
      <c r="H473" s="284">
        <v>153.51599999999999</v>
      </c>
      <c r="I473" s="285"/>
      <c r="J473" s="281"/>
      <c r="K473" s="281"/>
      <c r="L473" s="286"/>
      <c r="M473" s="287"/>
      <c r="N473" s="288"/>
      <c r="O473" s="288"/>
      <c r="P473" s="288"/>
      <c r="Q473" s="288"/>
      <c r="R473" s="288"/>
      <c r="S473" s="288"/>
      <c r="T473" s="289"/>
      <c r="U473" s="16"/>
      <c r="V473" s="16"/>
      <c r="W473" s="16"/>
      <c r="X473" s="16"/>
      <c r="Y473" s="16"/>
      <c r="Z473" s="16"/>
      <c r="AA473" s="16"/>
      <c r="AB473" s="16"/>
      <c r="AC473" s="16"/>
      <c r="AD473" s="16"/>
      <c r="AE473" s="16"/>
      <c r="AT473" s="290" t="s">
        <v>180</v>
      </c>
      <c r="AU473" s="290" t="s">
        <v>86</v>
      </c>
      <c r="AV473" s="16" t="s">
        <v>169</v>
      </c>
      <c r="AW473" s="16" t="s">
        <v>32</v>
      </c>
      <c r="AX473" s="16" t="s">
        <v>76</v>
      </c>
      <c r="AY473" s="290" t="s">
        <v>168</v>
      </c>
    </row>
    <row r="474" s="13" customFormat="1">
      <c r="A474" s="13"/>
      <c r="B474" s="237"/>
      <c r="C474" s="238"/>
      <c r="D474" s="232" t="s">
        <v>180</v>
      </c>
      <c r="E474" s="239" t="s">
        <v>1</v>
      </c>
      <c r="F474" s="240" t="s">
        <v>585</v>
      </c>
      <c r="G474" s="238"/>
      <c r="H474" s="239" t="s">
        <v>1</v>
      </c>
      <c r="I474" s="241"/>
      <c r="J474" s="238"/>
      <c r="K474" s="238"/>
      <c r="L474" s="242"/>
      <c r="M474" s="243"/>
      <c r="N474" s="244"/>
      <c r="O474" s="244"/>
      <c r="P474" s="244"/>
      <c r="Q474" s="244"/>
      <c r="R474" s="244"/>
      <c r="S474" s="244"/>
      <c r="T474" s="245"/>
      <c r="U474" s="13"/>
      <c r="V474" s="13"/>
      <c r="W474" s="13"/>
      <c r="X474" s="13"/>
      <c r="Y474" s="13"/>
      <c r="Z474" s="13"/>
      <c r="AA474" s="13"/>
      <c r="AB474" s="13"/>
      <c r="AC474" s="13"/>
      <c r="AD474" s="13"/>
      <c r="AE474" s="13"/>
      <c r="AT474" s="246" t="s">
        <v>180</v>
      </c>
      <c r="AU474" s="246" t="s">
        <v>86</v>
      </c>
      <c r="AV474" s="13" t="s">
        <v>84</v>
      </c>
      <c r="AW474" s="13" t="s">
        <v>32</v>
      </c>
      <c r="AX474" s="13" t="s">
        <v>76</v>
      </c>
      <c r="AY474" s="246" t="s">
        <v>168</v>
      </c>
    </row>
    <row r="475" s="14" customFormat="1">
      <c r="A475" s="14"/>
      <c r="B475" s="247"/>
      <c r="C475" s="248"/>
      <c r="D475" s="232" t="s">
        <v>180</v>
      </c>
      <c r="E475" s="249" t="s">
        <v>1</v>
      </c>
      <c r="F475" s="250" t="s">
        <v>586</v>
      </c>
      <c r="G475" s="248"/>
      <c r="H475" s="251">
        <v>1.6379999999999999</v>
      </c>
      <c r="I475" s="252"/>
      <c r="J475" s="248"/>
      <c r="K475" s="248"/>
      <c r="L475" s="253"/>
      <c r="M475" s="254"/>
      <c r="N475" s="255"/>
      <c r="O475" s="255"/>
      <c r="P475" s="255"/>
      <c r="Q475" s="255"/>
      <c r="R475" s="255"/>
      <c r="S475" s="255"/>
      <c r="T475" s="256"/>
      <c r="U475" s="14"/>
      <c r="V475" s="14"/>
      <c r="W475" s="14"/>
      <c r="X475" s="14"/>
      <c r="Y475" s="14"/>
      <c r="Z475" s="14"/>
      <c r="AA475" s="14"/>
      <c r="AB475" s="14"/>
      <c r="AC475" s="14"/>
      <c r="AD475" s="14"/>
      <c r="AE475" s="14"/>
      <c r="AT475" s="257" t="s">
        <v>180</v>
      </c>
      <c r="AU475" s="257" t="s">
        <v>86</v>
      </c>
      <c r="AV475" s="14" t="s">
        <v>86</v>
      </c>
      <c r="AW475" s="14" t="s">
        <v>32</v>
      </c>
      <c r="AX475" s="14" t="s">
        <v>76</v>
      </c>
      <c r="AY475" s="257" t="s">
        <v>168</v>
      </c>
    </row>
    <row r="476" s="16" customFormat="1">
      <c r="A476" s="16"/>
      <c r="B476" s="280"/>
      <c r="C476" s="281"/>
      <c r="D476" s="232" t="s">
        <v>180</v>
      </c>
      <c r="E476" s="282" t="s">
        <v>1</v>
      </c>
      <c r="F476" s="283" t="s">
        <v>565</v>
      </c>
      <c r="G476" s="281"/>
      <c r="H476" s="284">
        <v>1.6379999999999999</v>
      </c>
      <c r="I476" s="285"/>
      <c r="J476" s="281"/>
      <c r="K476" s="281"/>
      <c r="L476" s="286"/>
      <c r="M476" s="287"/>
      <c r="N476" s="288"/>
      <c r="O476" s="288"/>
      <c r="P476" s="288"/>
      <c r="Q476" s="288"/>
      <c r="R476" s="288"/>
      <c r="S476" s="288"/>
      <c r="T476" s="289"/>
      <c r="U476" s="16"/>
      <c r="V476" s="16"/>
      <c r="W476" s="16"/>
      <c r="X476" s="16"/>
      <c r="Y476" s="16"/>
      <c r="Z476" s="16"/>
      <c r="AA476" s="16"/>
      <c r="AB476" s="16"/>
      <c r="AC476" s="16"/>
      <c r="AD476" s="16"/>
      <c r="AE476" s="16"/>
      <c r="AT476" s="290" t="s">
        <v>180</v>
      </c>
      <c r="AU476" s="290" t="s">
        <v>86</v>
      </c>
      <c r="AV476" s="16" t="s">
        <v>169</v>
      </c>
      <c r="AW476" s="16" t="s">
        <v>32</v>
      </c>
      <c r="AX476" s="16" t="s">
        <v>76</v>
      </c>
      <c r="AY476" s="290" t="s">
        <v>168</v>
      </c>
    </row>
    <row r="477" s="15" customFormat="1">
      <c r="A477" s="15"/>
      <c r="B477" s="258"/>
      <c r="C477" s="259"/>
      <c r="D477" s="232" t="s">
        <v>180</v>
      </c>
      <c r="E477" s="260" t="s">
        <v>1</v>
      </c>
      <c r="F477" s="261" t="s">
        <v>184</v>
      </c>
      <c r="G477" s="259"/>
      <c r="H477" s="262">
        <v>155.154</v>
      </c>
      <c r="I477" s="263"/>
      <c r="J477" s="259"/>
      <c r="K477" s="259"/>
      <c r="L477" s="264"/>
      <c r="M477" s="265"/>
      <c r="N477" s="266"/>
      <c r="O477" s="266"/>
      <c r="P477" s="266"/>
      <c r="Q477" s="266"/>
      <c r="R477" s="266"/>
      <c r="S477" s="266"/>
      <c r="T477" s="267"/>
      <c r="U477" s="15"/>
      <c r="V477" s="15"/>
      <c r="W477" s="15"/>
      <c r="X477" s="15"/>
      <c r="Y477" s="15"/>
      <c r="Z477" s="15"/>
      <c r="AA477" s="15"/>
      <c r="AB477" s="15"/>
      <c r="AC477" s="15"/>
      <c r="AD477" s="15"/>
      <c r="AE477" s="15"/>
      <c r="AT477" s="268" t="s">
        <v>180</v>
      </c>
      <c r="AU477" s="268" t="s">
        <v>86</v>
      </c>
      <c r="AV477" s="15" t="s">
        <v>176</v>
      </c>
      <c r="AW477" s="15" t="s">
        <v>32</v>
      </c>
      <c r="AX477" s="15" t="s">
        <v>84</v>
      </c>
      <c r="AY477" s="268" t="s">
        <v>168</v>
      </c>
    </row>
    <row r="478" s="2" customFormat="1" ht="37.8" customHeight="1">
      <c r="A478" s="39"/>
      <c r="B478" s="40"/>
      <c r="C478" s="219" t="s">
        <v>587</v>
      </c>
      <c r="D478" s="219" t="s">
        <v>171</v>
      </c>
      <c r="E478" s="220" t="s">
        <v>588</v>
      </c>
      <c r="F478" s="221" t="s">
        <v>589</v>
      </c>
      <c r="G478" s="222" t="s">
        <v>240</v>
      </c>
      <c r="H478" s="223">
        <v>0.51600000000000001</v>
      </c>
      <c r="I478" s="224"/>
      <c r="J478" s="225">
        <f>ROUND(I478*H478,2)</f>
        <v>0</v>
      </c>
      <c r="K478" s="221" t="s">
        <v>175</v>
      </c>
      <c r="L478" s="45"/>
      <c r="M478" s="226" t="s">
        <v>1</v>
      </c>
      <c r="N478" s="227" t="s">
        <v>41</v>
      </c>
      <c r="O478" s="92"/>
      <c r="P478" s="228">
        <f>O478*H478</f>
        <v>0</v>
      </c>
      <c r="Q478" s="228">
        <v>0</v>
      </c>
      <c r="R478" s="228">
        <f>Q478*H478</f>
        <v>0</v>
      </c>
      <c r="S478" s="228">
        <v>2.2000000000000002</v>
      </c>
      <c r="T478" s="229">
        <f>S478*H478</f>
        <v>1.1352000000000002</v>
      </c>
      <c r="U478" s="39"/>
      <c r="V478" s="39"/>
      <c r="W478" s="39"/>
      <c r="X478" s="39"/>
      <c r="Y478" s="39"/>
      <c r="Z478" s="39"/>
      <c r="AA478" s="39"/>
      <c r="AB478" s="39"/>
      <c r="AC478" s="39"/>
      <c r="AD478" s="39"/>
      <c r="AE478" s="39"/>
      <c r="AR478" s="230" t="s">
        <v>176</v>
      </c>
      <c r="AT478" s="230" t="s">
        <v>171</v>
      </c>
      <c r="AU478" s="230" t="s">
        <v>86</v>
      </c>
      <c r="AY478" s="18" t="s">
        <v>168</v>
      </c>
      <c r="BE478" s="231">
        <f>IF(N478="základní",J478,0)</f>
        <v>0</v>
      </c>
      <c r="BF478" s="231">
        <f>IF(N478="snížená",J478,0)</f>
        <v>0</v>
      </c>
      <c r="BG478" s="231">
        <f>IF(N478="zákl. přenesená",J478,0)</f>
        <v>0</v>
      </c>
      <c r="BH478" s="231">
        <f>IF(N478="sníž. přenesená",J478,0)</f>
        <v>0</v>
      </c>
      <c r="BI478" s="231">
        <f>IF(N478="nulová",J478,0)</f>
        <v>0</v>
      </c>
      <c r="BJ478" s="18" t="s">
        <v>84</v>
      </c>
      <c r="BK478" s="231">
        <f>ROUND(I478*H478,2)</f>
        <v>0</v>
      </c>
      <c r="BL478" s="18" t="s">
        <v>176</v>
      </c>
      <c r="BM478" s="230" t="s">
        <v>590</v>
      </c>
    </row>
    <row r="479" s="2" customFormat="1">
      <c r="A479" s="39"/>
      <c r="B479" s="40"/>
      <c r="C479" s="41"/>
      <c r="D479" s="232" t="s">
        <v>178</v>
      </c>
      <c r="E479" s="41"/>
      <c r="F479" s="233" t="s">
        <v>591</v>
      </c>
      <c r="G479" s="41"/>
      <c r="H479" s="41"/>
      <c r="I479" s="234"/>
      <c r="J479" s="41"/>
      <c r="K479" s="41"/>
      <c r="L479" s="45"/>
      <c r="M479" s="235"/>
      <c r="N479" s="236"/>
      <c r="O479" s="92"/>
      <c r="P479" s="92"/>
      <c r="Q479" s="92"/>
      <c r="R479" s="92"/>
      <c r="S479" s="92"/>
      <c r="T479" s="93"/>
      <c r="U479" s="39"/>
      <c r="V479" s="39"/>
      <c r="W479" s="39"/>
      <c r="X479" s="39"/>
      <c r="Y479" s="39"/>
      <c r="Z479" s="39"/>
      <c r="AA479" s="39"/>
      <c r="AB479" s="39"/>
      <c r="AC479" s="39"/>
      <c r="AD479" s="39"/>
      <c r="AE479" s="39"/>
      <c r="AT479" s="18" t="s">
        <v>178</v>
      </c>
      <c r="AU479" s="18" t="s">
        <v>86</v>
      </c>
    </row>
    <row r="480" s="14" customFormat="1">
      <c r="A480" s="14"/>
      <c r="B480" s="247"/>
      <c r="C480" s="248"/>
      <c r="D480" s="232" t="s">
        <v>180</v>
      </c>
      <c r="E480" s="249" t="s">
        <v>1</v>
      </c>
      <c r="F480" s="250" t="s">
        <v>592</v>
      </c>
      <c r="G480" s="248"/>
      <c r="H480" s="251">
        <v>0.51600000000000001</v>
      </c>
      <c r="I480" s="252"/>
      <c r="J480" s="248"/>
      <c r="K480" s="248"/>
      <c r="L480" s="253"/>
      <c r="M480" s="254"/>
      <c r="N480" s="255"/>
      <c r="O480" s="255"/>
      <c r="P480" s="255"/>
      <c r="Q480" s="255"/>
      <c r="R480" s="255"/>
      <c r="S480" s="255"/>
      <c r="T480" s="256"/>
      <c r="U480" s="14"/>
      <c r="V480" s="14"/>
      <c r="W480" s="14"/>
      <c r="X480" s="14"/>
      <c r="Y480" s="14"/>
      <c r="Z480" s="14"/>
      <c r="AA480" s="14"/>
      <c r="AB480" s="14"/>
      <c r="AC480" s="14"/>
      <c r="AD480" s="14"/>
      <c r="AE480" s="14"/>
      <c r="AT480" s="257" t="s">
        <v>180</v>
      </c>
      <c r="AU480" s="257" t="s">
        <v>86</v>
      </c>
      <c r="AV480" s="14" t="s">
        <v>86</v>
      </c>
      <c r="AW480" s="14" t="s">
        <v>32</v>
      </c>
      <c r="AX480" s="14" t="s">
        <v>84</v>
      </c>
      <c r="AY480" s="257" t="s">
        <v>168</v>
      </c>
    </row>
    <row r="481" s="2" customFormat="1" ht="24.15" customHeight="1">
      <c r="A481" s="39"/>
      <c r="B481" s="40"/>
      <c r="C481" s="219" t="s">
        <v>593</v>
      </c>
      <c r="D481" s="219" t="s">
        <v>171</v>
      </c>
      <c r="E481" s="220" t="s">
        <v>594</v>
      </c>
      <c r="F481" s="221" t="s">
        <v>595</v>
      </c>
      <c r="G481" s="222" t="s">
        <v>174</v>
      </c>
      <c r="H481" s="223">
        <v>678.38</v>
      </c>
      <c r="I481" s="224"/>
      <c r="J481" s="225">
        <f>ROUND(I481*H481,2)</f>
        <v>0</v>
      </c>
      <c r="K481" s="221" t="s">
        <v>226</v>
      </c>
      <c r="L481" s="45"/>
      <c r="M481" s="226" t="s">
        <v>1</v>
      </c>
      <c r="N481" s="227" t="s">
        <v>41</v>
      </c>
      <c r="O481" s="92"/>
      <c r="P481" s="228">
        <f>O481*H481</f>
        <v>0</v>
      </c>
      <c r="Q481" s="228">
        <v>0</v>
      </c>
      <c r="R481" s="228">
        <f>Q481*H481</f>
        <v>0</v>
      </c>
      <c r="S481" s="228">
        <v>0.089999999999999997</v>
      </c>
      <c r="T481" s="229">
        <f>S481*H481</f>
        <v>61.054199999999994</v>
      </c>
      <c r="U481" s="39"/>
      <c r="V481" s="39"/>
      <c r="W481" s="39"/>
      <c r="X481" s="39"/>
      <c r="Y481" s="39"/>
      <c r="Z481" s="39"/>
      <c r="AA481" s="39"/>
      <c r="AB481" s="39"/>
      <c r="AC481" s="39"/>
      <c r="AD481" s="39"/>
      <c r="AE481" s="39"/>
      <c r="AR481" s="230" t="s">
        <v>176</v>
      </c>
      <c r="AT481" s="230" t="s">
        <v>171</v>
      </c>
      <c r="AU481" s="230" t="s">
        <v>86</v>
      </c>
      <c r="AY481" s="18" t="s">
        <v>168</v>
      </c>
      <c r="BE481" s="231">
        <f>IF(N481="základní",J481,0)</f>
        <v>0</v>
      </c>
      <c r="BF481" s="231">
        <f>IF(N481="snížená",J481,0)</f>
        <v>0</v>
      </c>
      <c r="BG481" s="231">
        <f>IF(N481="zákl. přenesená",J481,0)</f>
        <v>0</v>
      </c>
      <c r="BH481" s="231">
        <f>IF(N481="sníž. přenesená",J481,0)</f>
        <v>0</v>
      </c>
      <c r="BI481" s="231">
        <f>IF(N481="nulová",J481,0)</f>
        <v>0</v>
      </c>
      <c r="BJ481" s="18" t="s">
        <v>84</v>
      </c>
      <c r="BK481" s="231">
        <f>ROUND(I481*H481,2)</f>
        <v>0</v>
      </c>
      <c r="BL481" s="18" t="s">
        <v>176</v>
      </c>
      <c r="BM481" s="230" t="s">
        <v>596</v>
      </c>
    </row>
    <row r="482" s="2" customFormat="1">
      <c r="A482" s="39"/>
      <c r="B482" s="40"/>
      <c r="C482" s="41"/>
      <c r="D482" s="232" t="s">
        <v>178</v>
      </c>
      <c r="E482" s="41"/>
      <c r="F482" s="233" t="s">
        <v>597</v>
      </c>
      <c r="G482" s="41"/>
      <c r="H482" s="41"/>
      <c r="I482" s="234"/>
      <c r="J482" s="41"/>
      <c r="K482" s="41"/>
      <c r="L482" s="45"/>
      <c r="M482" s="235"/>
      <c r="N482" s="236"/>
      <c r="O482" s="92"/>
      <c r="P482" s="92"/>
      <c r="Q482" s="92"/>
      <c r="R482" s="92"/>
      <c r="S482" s="92"/>
      <c r="T482" s="93"/>
      <c r="U482" s="39"/>
      <c r="V482" s="39"/>
      <c r="W482" s="39"/>
      <c r="X482" s="39"/>
      <c r="Y482" s="39"/>
      <c r="Z482" s="39"/>
      <c r="AA482" s="39"/>
      <c r="AB482" s="39"/>
      <c r="AC482" s="39"/>
      <c r="AD482" s="39"/>
      <c r="AE482" s="39"/>
      <c r="AT482" s="18" t="s">
        <v>178</v>
      </c>
      <c r="AU482" s="18" t="s">
        <v>86</v>
      </c>
    </row>
    <row r="483" s="13" customFormat="1">
      <c r="A483" s="13"/>
      <c r="B483" s="237"/>
      <c r="C483" s="238"/>
      <c r="D483" s="232" t="s">
        <v>180</v>
      </c>
      <c r="E483" s="239" t="s">
        <v>1</v>
      </c>
      <c r="F483" s="240" t="s">
        <v>583</v>
      </c>
      <c r="G483" s="238"/>
      <c r="H483" s="239" t="s">
        <v>1</v>
      </c>
      <c r="I483" s="241"/>
      <c r="J483" s="238"/>
      <c r="K483" s="238"/>
      <c r="L483" s="242"/>
      <c r="M483" s="243"/>
      <c r="N483" s="244"/>
      <c r="O483" s="244"/>
      <c r="P483" s="244"/>
      <c r="Q483" s="244"/>
      <c r="R483" s="244"/>
      <c r="S483" s="244"/>
      <c r="T483" s="245"/>
      <c r="U483" s="13"/>
      <c r="V483" s="13"/>
      <c r="W483" s="13"/>
      <c r="X483" s="13"/>
      <c r="Y483" s="13"/>
      <c r="Z483" s="13"/>
      <c r="AA483" s="13"/>
      <c r="AB483" s="13"/>
      <c r="AC483" s="13"/>
      <c r="AD483" s="13"/>
      <c r="AE483" s="13"/>
      <c r="AT483" s="246" t="s">
        <v>180</v>
      </c>
      <c r="AU483" s="246" t="s">
        <v>86</v>
      </c>
      <c r="AV483" s="13" t="s">
        <v>84</v>
      </c>
      <c r="AW483" s="13" t="s">
        <v>32</v>
      </c>
      <c r="AX483" s="13" t="s">
        <v>76</v>
      </c>
      <c r="AY483" s="246" t="s">
        <v>168</v>
      </c>
    </row>
    <row r="484" s="14" customFormat="1">
      <c r="A484" s="14"/>
      <c r="B484" s="247"/>
      <c r="C484" s="248"/>
      <c r="D484" s="232" t="s">
        <v>180</v>
      </c>
      <c r="E484" s="249" t="s">
        <v>1</v>
      </c>
      <c r="F484" s="250" t="s">
        <v>598</v>
      </c>
      <c r="G484" s="248"/>
      <c r="H484" s="251">
        <v>667.46000000000004</v>
      </c>
      <c r="I484" s="252"/>
      <c r="J484" s="248"/>
      <c r="K484" s="248"/>
      <c r="L484" s="253"/>
      <c r="M484" s="254"/>
      <c r="N484" s="255"/>
      <c r="O484" s="255"/>
      <c r="P484" s="255"/>
      <c r="Q484" s="255"/>
      <c r="R484" s="255"/>
      <c r="S484" s="255"/>
      <c r="T484" s="256"/>
      <c r="U484" s="14"/>
      <c r="V484" s="14"/>
      <c r="W484" s="14"/>
      <c r="X484" s="14"/>
      <c r="Y484" s="14"/>
      <c r="Z484" s="14"/>
      <c r="AA484" s="14"/>
      <c r="AB484" s="14"/>
      <c r="AC484" s="14"/>
      <c r="AD484" s="14"/>
      <c r="AE484" s="14"/>
      <c r="AT484" s="257" t="s">
        <v>180</v>
      </c>
      <c r="AU484" s="257" t="s">
        <v>86</v>
      </c>
      <c r="AV484" s="14" t="s">
        <v>86</v>
      </c>
      <c r="AW484" s="14" t="s">
        <v>32</v>
      </c>
      <c r="AX484" s="14" t="s">
        <v>76</v>
      </c>
      <c r="AY484" s="257" t="s">
        <v>168</v>
      </c>
    </row>
    <row r="485" s="16" customFormat="1">
      <c r="A485" s="16"/>
      <c r="B485" s="280"/>
      <c r="C485" s="281"/>
      <c r="D485" s="232" t="s">
        <v>180</v>
      </c>
      <c r="E485" s="282" t="s">
        <v>1</v>
      </c>
      <c r="F485" s="283" t="s">
        <v>565</v>
      </c>
      <c r="G485" s="281"/>
      <c r="H485" s="284">
        <v>667.46000000000004</v>
      </c>
      <c r="I485" s="285"/>
      <c r="J485" s="281"/>
      <c r="K485" s="281"/>
      <c r="L485" s="286"/>
      <c r="M485" s="287"/>
      <c r="N485" s="288"/>
      <c r="O485" s="288"/>
      <c r="P485" s="288"/>
      <c r="Q485" s="288"/>
      <c r="R485" s="288"/>
      <c r="S485" s="288"/>
      <c r="T485" s="289"/>
      <c r="U485" s="16"/>
      <c r="V485" s="16"/>
      <c r="W485" s="16"/>
      <c r="X485" s="16"/>
      <c r="Y485" s="16"/>
      <c r="Z485" s="16"/>
      <c r="AA485" s="16"/>
      <c r="AB485" s="16"/>
      <c r="AC485" s="16"/>
      <c r="AD485" s="16"/>
      <c r="AE485" s="16"/>
      <c r="AT485" s="290" t="s">
        <v>180</v>
      </c>
      <c r="AU485" s="290" t="s">
        <v>86</v>
      </c>
      <c r="AV485" s="16" t="s">
        <v>169</v>
      </c>
      <c r="AW485" s="16" t="s">
        <v>32</v>
      </c>
      <c r="AX485" s="16" t="s">
        <v>76</v>
      </c>
      <c r="AY485" s="290" t="s">
        <v>168</v>
      </c>
    </row>
    <row r="486" s="13" customFormat="1">
      <c r="A486" s="13"/>
      <c r="B486" s="237"/>
      <c r="C486" s="238"/>
      <c r="D486" s="232" t="s">
        <v>180</v>
      </c>
      <c r="E486" s="239" t="s">
        <v>1</v>
      </c>
      <c r="F486" s="240" t="s">
        <v>585</v>
      </c>
      <c r="G486" s="238"/>
      <c r="H486" s="239" t="s">
        <v>1</v>
      </c>
      <c r="I486" s="241"/>
      <c r="J486" s="238"/>
      <c r="K486" s="238"/>
      <c r="L486" s="242"/>
      <c r="M486" s="243"/>
      <c r="N486" s="244"/>
      <c r="O486" s="244"/>
      <c r="P486" s="244"/>
      <c r="Q486" s="244"/>
      <c r="R486" s="244"/>
      <c r="S486" s="244"/>
      <c r="T486" s="245"/>
      <c r="U486" s="13"/>
      <c r="V486" s="13"/>
      <c r="W486" s="13"/>
      <c r="X486" s="13"/>
      <c r="Y486" s="13"/>
      <c r="Z486" s="13"/>
      <c r="AA486" s="13"/>
      <c r="AB486" s="13"/>
      <c r="AC486" s="13"/>
      <c r="AD486" s="13"/>
      <c r="AE486" s="13"/>
      <c r="AT486" s="246" t="s">
        <v>180</v>
      </c>
      <c r="AU486" s="246" t="s">
        <v>86</v>
      </c>
      <c r="AV486" s="13" t="s">
        <v>84</v>
      </c>
      <c r="AW486" s="13" t="s">
        <v>32</v>
      </c>
      <c r="AX486" s="13" t="s">
        <v>76</v>
      </c>
      <c r="AY486" s="246" t="s">
        <v>168</v>
      </c>
    </row>
    <row r="487" s="14" customFormat="1">
      <c r="A487" s="14"/>
      <c r="B487" s="247"/>
      <c r="C487" s="248"/>
      <c r="D487" s="232" t="s">
        <v>180</v>
      </c>
      <c r="E487" s="249" t="s">
        <v>1</v>
      </c>
      <c r="F487" s="250" t="s">
        <v>599</v>
      </c>
      <c r="G487" s="248"/>
      <c r="H487" s="251">
        <v>10.92</v>
      </c>
      <c r="I487" s="252"/>
      <c r="J487" s="248"/>
      <c r="K487" s="248"/>
      <c r="L487" s="253"/>
      <c r="M487" s="254"/>
      <c r="N487" s="255"/>
      <c r="O487" s="255"/>
      <c r="P487" s="255"/>
      <c r="Q487" s="255"/>
      <c r="R487" s="255"/>
      <c r="S487" s="255"/>
      <c r="T487" s="256"/>
      <c r="U487" s="14"/>
      <c r="V487" s="14"/>
      <c r="W487" s="14"/>
      <c r="X487" s="14"/>
      <c r="Y487" s="14"/>
      <c r="Z487" s="14"/>
      <c r="AA487" s="14"/>
      <c r="AB487" s="14"/>
      <c r="AC487" s="14"/>
      <c r="AD487" s="14"/>
      <c r="AE487" s="14"/>
      <c r="AT487" s="257" t="s">
        <v>180</v>
      </c>
      <c r="AU487" s="257" t="s">
        <v>86</v>
      </c>
      <c r="AV487" s="14" t="s">
        <v>86</v>
      </c>
      <c r="AW487" s="14" t="s">
        <v>32</v>
      </c>
      <c r="AX487" s="14" t="s">
        <v>76</v>
      </c>
      <c r="AY487" s="257" t="s">
        <v>168</v>
      </c>
    </row>
    <row r="488" s="16" customFormat="1">
      <c r="A488" s="16"/>
      <c r="B488" s="280"/>
      <c r="C488" s="281"/>
      <c r="D488" s="232" t="s">
        <v>180</v>
      </c>
      <c r="E488" s="282" t="s">
        <v>1</v>
      </c>
      <c r="F488" s="283" t="s">
        <v>565</v>
      </c>
      <c r="G488" s="281"/>
      <c r="H488" s="284">
        <v>10.92</v>
      </c>
      <c r="I488" s="285"/>
      <c r="J488" s="281"/>
      <c r="K488" s="281"/>
      <c r="L488" s="286"/>
      <c r="M488" s="287"/>
      <c r="N488" s="288"/>
      <c r="O488" s="288"/>
      <c r="P488" s="288"/>
      <c r="Q488" s="288"/>
      <c r="R488" s="288"/>
      <c r="S488" s="288"/>
      <c r="T488" s="289"/>
      <c r="U488" s="16"/>
      <c r="V488" s="16"/>
      <c r="W488" s="16"/>
      <c r="X488" s="16"/>
      <c r="Y488" s="16"/>
      <c r="Z488" s="16"/>
      <c r="AA488" s="16"/>
      <c r="AB488" s="16"/>
      <c r="AC488" s="16"/>
      <c r="AD488" s="16"/>
      <c r="AE488" s="16"/>
      <c r="AT488" s="290" t="s">
        <v>180</v>
      </c>
      <c r="AU488" s="290" t="s">
        <v>86</v>
      </c>
      <c r="AV488" s="16" t="s">
        <v>169</v>
      </c>
      <c r="AW488" s="16" t="s">
        <v>32</v>
      </c>
      <c r="AX488" s="16" t="s">
        <v>76</v>
      </c>
      <c r="AY488" s="290" t="s">
        <v>168</v>
      </c>
    </row>
    <row r="489" s="15" customFormat="1">
      <c r="A489" s="15"/>
      <c r="B489" s="258"/>
      <c r="C489" s="259"/>
      <c r="D489" s="232" t="s">
        <v>180</v>
      </c>
      <c r="E489" s="260" t="s">
        <v>1</v>
      </c>
      <c r="F489" s="261" t="s">
        <v>184</v>
      </c>
      <c r="G489" s="259"/>
      <c r="H489" s="262">
        <v>678.38</v>
      </c>
      <c r="I489" s="263"/>
      <c r="J489" s="259"/>
      <c r="K489" s="259"/>
      <c r="L489" s="264"/>
      <c r="M489" s="265"/>
      <c r="N489" s="266"/>
      <c r="O489" s="266"/>
      <c r="P489" s="266"/>
      <c r="Q489" s="266"/>
      <c r="R489" s="266"/>
      <c r="S489" s="266"/>
      <c r="T489" s="267"/>
      <c r="U489" s="15"/>
      <c r="V489" s="15"/>
      <c r="W489" s="15"/>
      <c r="X489" s="15"/>
      <c r="Y489" s="15"/>
      <c r="Z489" s="15"/>
      <c r="AA489" s="15"/>
      <c r="AB489" s="15"/>
      <c r="AC489" s="15"/>
      <c r="AD489" s="15"/>
      <c r="AE489" s="15"/>
      <c r="AT489" s="268" t="s">
        <v>180</v>
      </c>
      <c r="AU489" s="268" t="s">
        <v>86</v>
      </c>
      <c r="AV489" s="15" t="s">
        <v>176</v>
      </c>
      <c r="AW489" s="15" t="s">
        <v>32</v>
      </c>
      <c r="AX489" s="15" t="s">
        <v>84</v>
      </c>
      <c r="AY489" s="268" t="s">
        <v>168</v>
      </c>
    </row>
    <row r="490" s="2" customFormat="1" ht="24.15" customHeight="1">
      <c r="A490" s="39"/>
      <c r="B490" s="40"/>
      <c r="C490" s="219" t="s">
        <v>600</v>
      </c>
      <c r="D490" s="219" t="s">
        <v>171</v>
      </c>
      <c r="E490" s="220" t="s">
        <v>601</v>
      </c>
      <c r="F490" s="221" t="s">
        <v>602</v>
      </c>
      <c r="G490" s="222" t="s">
        <v>174</v>
      </c>
      <c r="H490" s="223">
        <v>0.59399999999999997</v>
      </c>
      <c r="I490" s="224"/>
      <c r="J490" s="225">
        <f>ROUND(I490*H490,2)</f>
        <v>0</v>
      </c>
      <c r="K490" s="221" t="s">
        <v>226</v>
      </c>
      <c r="L490" s="45"/>
      <c r="M490" s="226" t="s">
        <v>1</v>
      </c>
      <c r="N490" s="227" t="s">
        <v>41</v>
      </c>
      <c r="O490" s="92"/>
      <c r="P490" s="228">
        <f>O490*H490</f>
        <v>0</v>
      </c>
      <c r="Q490" s="228">
        <v>0</v>
      </c>
      <c r="R490" s="228">
        <f>Q490*H490</f>
        <v>0</v>
      </c>
      <c r="S490" s="228">
        <v>0.065000000000000002</v>
      </c>
      <c r="T490" s="229">
        <f>S490*H490</f>
        <v>0.038609999999999998</v>
      </c>
      <c r="U490" s="39"/>
      <c r="V490" s="39"/>
      <c r="W490" s="39"/>
      <c r="X490" s="39"/>
      <c r="Y490" s="39"/>
      <c r="Z490" s="39"/>
      <c r="AA490" s="39"/>
      <c r="AB490" s="39"/>
      <c r="AC490" s="39"/>
      <c r="AD490" s="39"/>
      <c r="AE490" s="39"/>
      <c r="AR490" s="230" t="s">
        <v>176</v>
      </c>
      <c r="AT490" s="230" t="s">
        <v>171</v>
      </c>
      <c r="AU490" s="230" t="s">
        <v>86</v>
      </c>
      <c r="AY490" s="18" t="s">
        <v>168</v>
      </c>
      <c r="BE490" s="231">
        <f>IF(N490="základní",J490,0)</f>
        <v>0</v>
      </c>
      <c r="BF490" s="231">
        <f>IF(N490="snížená",J490,0)</f>
        <v>0</v>
      </c>
      <c r="BG490" s="231">
        <f>IF(N490="zákl. přenesená",J490,0)</f>
        <v>0</v>
      </c>
      <c r="BH490" s="231">
        <f>IF(N490="sníž. přenesená",J490,0)</f>
        <v>0</v>
      </c>
      <c r="BI490" s="231">
        <f>IF(N490="nulová",J490,0)</f>
        <v>0</v>
      </c>
      <c r="BJ490" s="18" t="s">
        <v>84</v>
      </c>
      <c r="BK490" s="231">
        <f>ROUND(I490*H490,2)</f>
        <v>0</v>
      </c>
      <c r="BL490" s="18" t="s">
        <v>176</v>
      </c>
      <c r="BM490" s="230" t="s">
        <v>603</v>
      </c>
    </row>
    <row r="491" s="2" customFormat="1">
      <c r="A491" s="39"/>
      <c r="B491" s="40"/>
      <c r="C491" s="41"/>
      <c r="D491" s="232" t="s">
        <v>178</v>
      </c>
      <c r="E491" s="41"/>
      <c r="F491" s="233" t="s">
        <v>604</v>
      </c>
      <c r="G491" s="41"/>
      <c r="H491" s="41"/>
      <c r="I491" s="234"/>
      <c r="J491" s="41"/>
      <c r="K491" s="41"/>
      <c r="L491" s="45"/>
      <c r="M491" s="235"/>
      <c r="N491" s="236"/>
      <c r="O491" s="92"/>
      <c r="P491" s="92"/>
      <c r="Q491" s="92"/>
      <c r="R491" s="92"/>
      <c r="S491" s="92"/>
      <c r="T491" s="93"/>
      <c r="U491" s="39"/>
      <c r="V491" s="39"/>
      <c r="W491" s="39"/>
      <c r="X491" s="39"/>
      <c r="Y491" s="39"/>
      <c r="Z491" s="39"/>
      <c r="AA491" s="39"/>
      <c r="AB491" s="39"/>
      <c r="AC491" s="39"/>
      <c r="AD491" s="39"/>
      <c r="AE491" s="39"/>
      <c r="AT491" s="18" t="s">
        <v>178</v>
      </c>
      <c r="AU491" s="18" t="s">
        <v>86</v>
      </c>
    </row>
    <row r="492" s="13" customFormat="1">
      <c r="A492" s="13"/>
      <c r="B492" s="237"/>
      <c r="C492" s="238"/>
      <c r="D492" s="232" t="s">
        <v>180</v>
      </c>
      <c r="E492" s="239" t="s">
        <v>1</v>
      </c>
      <c r="F492" s="240" t="s">
        <v>605</v>
      </c>
      <c r="G492" s="238"/>
      <c r="H492" s="239" t="s">
        <v>1</v>
      </c>
      <c r="I492" s="241"/>
      <c r="J492" s="238"/>
      <c r="K492" s="238"/>
      <c r="L492" s="242"/>
      <c r="M492" s="243"/>
      <c r="N492" s="244"/>
      <c r="O492" s="244"/>
      <c r="P492" s="244"/>
      <c r="Q492" s="244"/>
      <c r="R492" s="244"/>
      <c r="S492" s="244"/>
      <c r="T492" s="245"/>
      <c r="U492" s="13"/>
      <c r="V492" s="13"/>
      <c r="W492" s="13"/>
      <c r="X492" s="13"/>
      <c r="Y492" s="13"/>
      <c r="Z492" s="13"/>
      <c r="AA492" s="13"/>
      <c r="AB492" s="13"/>
      <c r="AC492" s="13"/>
      <c r="AD492" s="13"/>
      <c r="AE492" s="13"/>
      <c r="AT492" s="246" t="s">
        <v>180</v>
      </c>
      <c r="AU492" s="246" t="s">
        <v>86</v>
      </c>
      <c r="AV492" s="13" t="s">
        <v>84</v>
      </c>
      <c r="AW492" s="13" t="s">
        <v>32</v>
      </c>
      <c r="AX492" s="13" t="s">
        <v>76</v>
      </c>
      <c r="AY492" s="246" t="s">
        <v>168</v>
      </c>
    </row>
    <row r="493" s="14" customFormat="1">
      <c r="A493" s="14"/>
      <c r="B493" s="247"/>
      <c r="C493" s="248"/>
      <c r="D493" s="232" t="s">
        <v>180</v>
      </c>
      <c r="E493" s="249" t="s">
        <v>1</v>
      </c>
      <c r="F493" s="250" t="s">
        <v>606</v>
      </c>
      <c r="G493" s="248"/>
      <c r="H493" s="251">
        <v>0.59399999999999997</v>
      </c>
      <c r="I493" s="252"/>
      <c r="J493" s="248"/>
      <c r="K493" s="248"/>
      <c r="L493" s="253"/>
      <c r="M493" s="254"/>
      <c r="N493" s="255"/>
      <c r="O493" s="255"/>
      <c r="P493" s="255"/>
      <c r="Q493" s="255"/>
      <c r="R493" s="255"/>
      <c r="S493" s="255"/>
      <c r="T493" s="256"/>
      <c r="U493" s="14"/>
      <c r="V493" s="14"/>
      <c r="W493" s="14"/>
      <c r="X493" s="14"/>
      <c r="Y493" s="14"/>
      <c r="Z493" s="14"/>
      <c r="AA493" s="14"/>
      <c r="AB493" s="14"/>
      <c r="AC493" s="14"/>
      <c r="AD493" s="14"/>
      <c r="AE493" s="14"/>
      <c r="AT493" s="257" t="s">
        <v>180</v>
      </c>
      <c r="AU493" s="257" t="s">
        <v>86</v>
      </c>
      <c r="AV493" s="14" t="s">
        <v>86</v>
      </c>
      <c r="AW493" s="14" t="s">
        <v>32</v>
      </c>
      <c r="AX493" s="14" t="s">
        <v>76</v>
      </c>
      <c r="AY493" s="257" t="s">
        <v>168</v>
      </c>
    </row>
    <row r="494" s="15" customFormat="1">
      <c r="A494" s="15"/>
      <c r="B494" s="258"/>
      <c r="C494" s="259"/>
      <c r="D494" s="232" t="s">
        <v>180</v>
      </c>
      <c r="E494" s="260" t="s">
        <v>1</v>
      </c>
      <c r="F494" s="261" t="s">
        <v>184</v>
      </c>
      <c r="G494" s="259"/>
      <c r="H494" s="262">
        <v>0.59399999999999997</v>
      </c>
      <c r="I494" s="263"/>
      <c r="J494" s="259"/>
      <c r="K494" s="259"/>
      <c r="L494" s="264"/>
      <c r="M494" s="265"/>
      <c r="N494" s="266"/>
      <c r="O494" s="266"/>
      <c r="P494" s="266"/>
      <c r="Q494" s="266"/>
      <c r="R494" s="266"/>
      <c r="S494" s="266"/>
      <c r="T494" s="267"/>
      <c r="U494" s="15"/>
      <c r="V494" s="15"/>
      <c r="W494" s="15"/>
      <c r="X494" s="15"/>
      <c r="Y494" s="15"/>
      <c r="Z494" s="15"/>
      <c r="AA494" s="15"/>
      <c r="AB494" s="15"/>
      <c r="AC494" s="15"/>
      <c r="AD494" s="15"/>
      <c r="AE494" s="15"/>
      <c r="AT494" s="268" t="s">
        <v>180</v>
      </c>
      <c r="AU494" s="268" t="s">
        <v>86</v>
      </c>
      <c r="AV494" s="15" t="s">
        <v>176</v>
      </c>
      <c r="AW494" s="15" t="s">
        <v>32</v>
      </c>
      <c r="AX494" s="15" t="s">
        <v>84</v>
      </c>
      <c r="AY494" s="268" t="s">
        <v>168</v>
      </c>
    </row>
    <row r="495" s="2" customFormat="1" ht="21.75" customHeight="1">
      <c r="A495" s="39"/>
      <c r="B495" s="40"/>
      <c r="C495" s="219" t="s">
        <v>607</v>
      </c>
      <c r="D495" s="219" t="s">
        <v>171</v>
      </c>
      <c r="E495" s="220" t="s">
        <v>608</v>
      </c>
      <c r="F495" s="221" t="s">
        <v>609</v>
      </c>
      <c r="G495" s="222" t="s">
        <v>174</v>
      </c>
      <c r="H495" s="223">
        <v>1</v>
      </c>
      <c r="I495" s="224"/>
      <c r="J495" s="225">
        <f>ROUND(I495*H495,2)</f>
        <v>0</v>
      </c>
      <c r="K495" s="221" t="s">
        <v>226</v>
      </c>
      <c r="L495" s="45"/>
      <c r="M495" s="226" t="s">
        <v>1</v>
      </c>
      <c r="N495" s="227" t="s">
        <v>41</v>
      </c>
      <c r="O495" s="92"/>
      <c r="P495" s="228">
        <f>O495*H495</f>
        <v>0</v>
      </c>
      <c r="Q495" s="228">
        <v>0</v>
      </c>
      <c r="R495" s="228">
        <f>Q495*H495</f>
        <v>0</v>
      </c>
      <c r="S495" s="228">
        <v>0.075999999999999998</v>
      </c>
      <c r="T495" s="229">
        <f>S495*H495</f>
        <v>0.075999999999999998</v>
      </c>
      <c r="U495" s="39"/>
      <c r="V495" s="39"/>
      <c r="W495" s="39"/>
      <c r="X495" s="39"/>
      <c r="Y495" s="39"/>
      <c r="Z495" s="39"/>
      <c r="AA495" s="39"/>
      <c r="AB495" s="39"/>
      <c r="AC495" s="39"/>
      <c r="AD495" s="39"/>
      <c r="AE495" s="39"/>
      <c r="AR495" s="230" t="s">
        <v>176</v>
      </c>
      <c r="AT495" s="230" t="s">
        <v>171</v>
      </c>
      <c r="AU495" s="230" t="s">
        <v>86</v>
      </c>
      <c r="AY495" s="18" t="s">
        <v>168</v>
      </c>
      <c r="BE495" s="231">
        <f>IF(N495="základní",J495,0)</f>
        <v>0</v>
      </c>
      <c r="BF495" s="231">
        <f>IF(N495="snížená",J495,0)</f>
        <v>0</v>
      </c>
      <c r="BG495" s="231">
        <f>IF(N495="zákl. přenesená",J495,0)</f>
        <v>0</v>
      </c>
      <c r="BH495" s="231">
        <f>IF(N495="sníž. přenesená",J495,0)</f>
        <v>0</v>
      </c>
      <c r="BI495" s="231">
        <f>IF(N495="nulová",J495,0)</f>
        <v>0</v>
      </c>
      <c r="BJ495" s="18" t="s">
        <v>84</v>
      </c>
      <c r="BK495" s="231">
        <f>ROUND(I495*H495,2)</f>
        <v>0</v>
      </c>
      <c r="BL495" s="18" t="s">
        <v>176</v>
      </c>
      <c r="BM495" s="230" t="s">
        <v>610</v>
      </c>
    </row>
    <row r="496" s="2" customFormat="1">
      <c r="A496" s="39"/>
      <c r="B496" s="40"/>
      <c r="C496" s="41"/>
      <c r="D496" s="232" t="s">
        <v>178</v>
      </c>
      <c r="E496" s="41"/>
      <c r="F496" s="233" t="s">
        <v>611</v>
      </c>
      <c r="G496" s="41"/>
      <c r="H496" s="41"/>
      <c r="I496" s="234"/>
      <c r="J496" s="41"/>
      <c r="K496" s="41"/>
      <c r="L496" s="45"/>
      <c r="M496" s="235"/>
      <c r="N496" s="236"/>
      <c r="O496" s="92"/>
      <c r="P496" s="92"/>
      <c r="Q496" s="92"/>
      <c r="R496" s="92"/>
      <c r="S496" s="92"/>
      <c r="T496" s="93"/>
      <c r="U496" s="39"/>
      <c r="V496" s="39"/>
      <c r="W496" s="39"/>
      <c r="X496" s="39"/>
      <c r="Y496" s="39"/>
      <c r="Z496" s="39"/>
      <c r="AA496" s="39"/>
      <c r="AB496" s="39"/>
      <c r="AC496" s="39"/>
      <c r="AD496" s="39"/>
      <c r="AE496" s="39"/>
      <c r="AT496" s="18" t="s">
        <v>178</v>
      </c>
      <c r="AU496" s="18" t="s">
        <v>86</v>
      </c>
    </row>
    <row r="497" s="14" customFormat="1">
      <c r="A497" s="14"/>
      <c r="B497" s="247"/>
      <c r="C497" s="248"/>
      <c r="D497" s="232" t="s">
        <v>180</v>
      </c>
      <c r="E497" s="249" t="s">
        <v>1</v>
      </c>
      <c r="F497" s="250" t="s">
        <v>612</v>
      </c>
      <c r="G497" s="248"/>
      <c r="H497" s="251">
        <v>1</v>
      </c>
      <c r="I497" s="252"/>
      <c r="J497" s="248"/>
      <c r="K497" s="248"/>
      <c r="L497" s="253"/>
      <c r="M497" s="254"/>
      <c r="N497" s="255"/>
      <c r="O497" s="255"/>
      <c r="P497" s="255"/>
      <c r="Q497" s="255"/>
      <c r="R497" s="255"/>
      <c r="S497" s="255"/>
      <c r="T497" s="256"/>
      <c r="U497" s="14"/>
      <c r="V497" s="14"/>
      <c r="W497" s="14"/>
      <c r="X497" s="14"/>
      <c r="Y497" s="14"/>
      <c r="Z497" s="14"/>
      <c r="AA497" s="14"/>
      <c r="AB497" s="14"/>
      <c r="AC497" s="14"/>
      <c r="AD497" s="14"/>
      <c r="AE497" s="14"/>
      <c r="AT497" s="257" t="s">
        <v>180</v>
      </c>
      <c r="AU497" s="257" t="s">
        <v>86</v>
      </c>
      <c r="AV497" s="14" t="s">
        <v>86</v>
      </c>
      <c r="AW497" s="14" t="s">
        <v>32</v>
      </c>
      <c r="AX497" s="14" t="s">
        <v>84</v>
      </c>
      <c r="AY497" s="257" t="s">
        <v>168</v>
      </c>
    </row>
    <row r="498" s="2" customFormat="1" ht="16.5" customHeight="1">
      <c r="A498" s="39"/>
      <c r="B498" s="40"/>
      <c r="C498" s="219" t="s">
        <v>613</v>
      </c>
      <c r="D498" s="219" t="s">
        <v>171</v>
      </c>
      <c r="E498" s="220" t="s">
        <v>614</v>
      </c>
      <c r="F498" s="221" t="s">
        <v>615</v>
      </c>
      <c r="G498" s="222" t="s">
        <v>251</v>
      </c>
      <c r="H498" s="223">
        <v>6</v>
      </c>
      <c r="I498" s="224"/>
      <c r="J498" s="225">
        <f>ROUND(I498*H498,2)</f>
        <v>0</v>
      </c>
      <c r="K498" s="221" t="s">
        <v>1</v>
      </c>
      <c r="L498" s="45"/>
      <c r="M498" s="226" t="s">
        <v>1</v>
      </c>
      <c r="N498" s="227" t="s">
        <v>41</v>
      </c>
      <c r="O498" s="92"/>
      <c r="P498" s="228">
        <f>O498*H498</f>
        <v>0</v>
      </c>
      <c r="Q498" s="228">
        <v>0.0030899999999999999</v>
      </c>
      <c r="R498" s="228">
        <f>Q498*H498</f>
        <v>0.018540000000000001</v>
      </c>
      <c r="S498" s="228">
        <v>0</v>
      </c>
      <c r="T498" s="229">
        <f>S498*H498</f>
        <v>0</v>
      </c>
      <c r="U498" s="39"/>
      <c r="V498" s="39"/>
      <c r="W498" s="39"/>
      <c r="X498" s="39"/>
      <c r="Y498" s="39"/>
      <c r="Z498" s="39"/>
      <c r="AA498" s="39"/>
      <c r="AB498" s="39"/>
      <c r="AC498" s="39"/>
      <c r="AD498" s="39"/>
      <c r="AE498" s="39"/>
      <c r="AR498" s="230" t="s">
        <v>176</v>
      </c>
      <c r="AT498" s="230" t="s">
        <v>171</v>
      </c>
      <c r="AU498" s="230" t="s">
        <v>86</v>
      </c>
      <c r="AY498" s="18" t="s">
        <v>168</v>
      </c>
      <c r="BE498" s="231">
        <f>IF(N498="základní",J498,0)</f>
        <v>0</v>
      </c>
      <c r="BF498" s="231">
        <f>IF(N498="snížená",J498,0)</f>
        <v>0</v>
      </c>
      <c r="BG498" s="231">
        <f>IF(N498="zákl. přenesená",J498,0)</f>
        <v>0</v>
      </c>
      <c r="BH498" s="231">
        <f>IF(N498="sníž. přenesená",J498,0)</f>
        <v>0</v>
      </c>
      <c r="BI498" s="231">
        <f>IF(N498="nulová",J498,0)</f>
        <v>0</v>
      </c>
      <c r="BJ498" s="18" t="s">
        <v>84</v>
      </c>
      <c r="BK498" s="231">
        <f>ROUND(I498*H498,2)</f>
        <v>0</v>
      </c>
      <c r="BL498" s="18" t="s">
        <v>176</v>
      </c>
      <c r="BM498" s="230" t="s">
        <v>616</v>
      </c>
    </row>
    <row r="499" s="14" customFormat="1">
      <c r="A499" s="14"/>
      <c r="B499" s="247"/>
      <c r="C499" s="248"/>
      <c r="D499" s="232" t="s">
        <v>180</v>
      </c>
      <c r="E499" s="249" t="s">
        <v>1</v>
      </c>
      <c r="F499" s="250" t="s">
        <v>210</v>
      </c>
      <c r="G499" s="248"/>
      <c r="H499" s="251">
        <v>6</v>
      </c>
      <c r="I499" s="252"/>
      <c r="J499" s="248"/>
      <c r="K499" s="248"/>
      <c r="L499" s="253"/>
      <c r="M499" s="254"/>
      <c r="N499" s="255"/>
      <c r="O499" s="255"/>
      <c r="P499" s="255"/>
      <c r="Q499" s="255"/>
      <c r="R499" s="255"/>
      <c r="S499" s="255"/>
      <c r="T499" s="256"/>
      <c r="U499" s="14"/>
      <c r="V499" s="14"/>
      <c r="W499" s="14"/>
      <c r="X499" s="14"/>
      <c r="Y499" s="14"/>
      <c r="Z499" s="14"/>
      <c r="AA499" s="14"/>
      <c r="AB499" s="14"/>
      <c r="AC499" s="14"/>
      <c r="AD499" s="14"/>
      <c r="AE499" s="14"/>
      <c r="AT499" s="257" t="s">
        <v>180</v>
      </c>
      <c r="AU499" s="257" t="s">
        <v>86</v>
      </c>
      <c r="AV499" s="14" t="s">
        <v>86</v>
      </c>
      <c r="AW499" s="14" t="s">
        <v>32</v>
      </c>
      <c r="AX499" s="14" t="s">
        <v>84</v>
      </c>
      <c r="AY499" s="257" t="s">
        <v>168</v>
      </c>
    </row>
    <row r="500" s="12" customFormat="1" ht="22.8" customHeight="1">
      <c r="A500" s="12"/>
      <c r="B500" s="203"/>
      <c r="C500" s="204"/>
      <c r="D500" s="205" t="s">
        <v>75</v>
      </c>
      <c r="E500" s="217" t="s">
        <v>617</v>
      </c>
      <c r="F500" s="217" t="s">
        <v>618</v>
      </c>
      <c r="G500" s="204"/>
      <c r="H500" s="204"/>
      <c r="I500" s="207"/>
      <c r="J500" s="218">
        <f>BK500</f>
        <v>0</v>
      </c>
      <c r="K500" s="204"/>
      <c r="L500" s="209"/>
      <c r="M500" s="210"/>
      <c r="N500" s="211"/>
      <c r="O500" s="211"/>
      <c r="P500" s="212">
        <f>SUM(P501:P516)</f>
        <v>0</v>
      </c>
      <c r="Q500" s="211"/>
      <c r="R500" s="212">
        <f>SUM(R501:R516)</f>
        <v>0</v>
      </c>
      <c r="S500" s="211"/>
      <c r="T500" s="213">
        <f>SUM(T501:T516)</f>
        <v>0</v>
      </c>
      <c r="U500" s="12"/>
      <c r="V500" s="12"/>
      <c r="W500" s="12"/>
      <c r="X500" s="12"/>
      <c r="Y500" s="12"/>
      <c r="Z500" s="12"/>
      <c r="AA500" s="12"/>
      <c r="AB500" s="12"/>
      <c r="AC500" s="12"/>
      <c r="AD500" s="12"/>
      <c r="AE500" s="12"/>
      <c r="AR500" s="214" t="s">
        <v>84</v>
      </c>
      <c r="AT500" s="215" t="s">
        <v>75</v>
      </c>
      <c r="AU500" s="215" t="s">
        <v>84</v>
      </c>
      <c r="AY500" s="214" t="s">
        <v>168</v>
      </c>
      <c r="BK500" s="216">
        <f>SUM(BK501:BK516)</f>
        <v>0</v>
      </c>
    </row>
    <row r="501" s="2" customFormat="1" ht="33" customHeight="1">
      <c r="A501" s="39"/>
      <c r="B501" s="40"/>
      <c r="C501" s="219" t="s">
        <v>619</v>
      </c>
      <c r="D501" s="219" t="s">
        <v>171</v>
      </c>
      <c r="E501" s="220" t="s">
        <v>620</v>
      </c>
      <c r="F501" s="221" t="s">
        <v>621</v>
      </c>
      <c r="G501" s="222" t="s">
        <v>342</v>
      </c>
      <c r="H501" s="223">
        <v>415.40800000000002</v>
      </c>
      <c r="I501" s="224"/>
      <c r="J501" s="225">
        <f>ROUND(I501*H501,2)</f>
        <v>0</v>
      </c>
      <c r="K501" s="221" t="s">
        <v>226</v>
      </c>
      <c r="L501" s="45"/>
      <c r="M501" s="226" t="s">
        <v>1</v>
      </c>
      <c r="N501" s="227" t="s">
        <v>41</v>
      </c>
      <c r="O501" s="92"/>
      <c r="P501" s="228">
        <f>O501*H501</f>
        <v>0</v>
      </c>
      <c r="Q501" s="228">
        <v>0</v>
      </c>
      <c r="R501" s="228">
        <f>Q501*H501</f>
        <v>0</v>
      </c>
      <c r="S501" s="228">
        <v>0</v>
      </c>
      <c r="T501" s="229">
        <f>S501*H501</f>
        <v>0</v>
      </c>
      <c r="U501" s="39"/>
      <c r="V501" s="39"/>
      <c r="W501" s="39"/>
      <c r="X501" s="39"/>
      <c r="Y501" s="39"/>
      <c r="Z501" s="39"/>
      <c r="AA501" s="39"/>
      <c r="AB501" s="39"/>
      <c r="AC501" s="39"/>
      <c r="AD501" s="39"/>
      <c r="AE501" s="39"/>
      <c r="AR501" s="230" t="s">
        <v>176</v>
      </c>
      <c r="AT501" s="230" t="s">
        <v>171</v>
      </c>
      <c r="AU501" s="230" t="s">
        <v>86</v>
      </c>
      <c r="AY501" s="18" t="s">
        <v>168</v>
      </c>
      <c r="BE501" s="231">
        <f>IF(N501="základní",J501,0)</f>
        <v>0</v>
      </c>
      <c r="BF501" s="231">
        <f>IF(N501="snížená",J501,0)</f>
        <v>0</v>
      </c>
      <c r="BG501" s="231">
        <f>IF(N501="zákl. přenesená",J501,0)</f>
        <v>0</v>
      </c>
      <c r="BH501" s="231">
        <f>IF(N501="sníž. přenesená",J501,0)</f>
        <v>0</v>
      </c>
      <c r="BI501" s="231">
        <f>IF(N501="nulová",J501,0)</f>
        <v>0</v>
      </c>
      <c r="BJ501" s="18" t="s">
        <v>84</v>
      </c>
      <c r="BK501" s="231">
        <f>ROUND(I501*H501,2)</f>
        <v>0</v>
      </c>
      <c r="BL501" s="18" t="s">
        <v>176</v>
      </c>
      <c r="BM501" s="230" t="s">
        <v>622</v>
      </c>
    </row>
    <row r="502" s="2" customFormat="1">
      <c r="A502" s="39"/>
      <c r="B502" s="40"/>
      <c r="C502" s="41"/>
      <c r="D502" s="232" t="s">
        <v>178</v>
      </c>
      <c r="E502" s="41"/>
      <c r="F502" s="233" t="s">
        <v>623</v>
      </c>
      <c r="G502" s="41"/>
      <c r="H502" s="41"/>
      <c r="I502" s="234"/>
      <c r="J502" s="41"/>
      <c r="K502" s="41"/>
      <c r="L502" s="45"/>
      <c r="M502" s="235"/>
      <c r="N502" s="236"/>
      <c r="O502" s="92"/>
      <c r="P502" s="92"/>
      <c r="Q502" s="92"/>
      <c r="R502" s="92"/>
      <c r="S502" s="92"/>
      <c r="T502" s="93"/>
      <c r="U502" s="39"/>
      <c r="V502" s="39"/>
      <c r="W502" s="39"/>
      <c r="X502" s="39"/>
      <c r="Y502" s="39"/>
      <c r="Z502" s="39"/>
      <c r="AA502" s="39"/>
      <c r="AB502" s="39"/>
      <c r="AC502" s="39"/>
      <c r="AD502" s="39"/>
      <c r="AE502" s="39"/>
      <c r="AT502" s="18" t="s">
        <v>178</v>
      </c>
      <c r="AU502" s="18" t="s">
        <v>86</v>
      </c>
    </row>
    <row r="503" s="2" customFormat="1" ht="24.15" customHeight="1">
      <c r="A503" s="39"/>
      <c r="B503" s="40"/>
      <c r="C503" s="219" t="s">
        <v>624</v>
      </c>
      <c r="D503" s="219" t="s">
        <v>171</v>
      </c>
      <c r="E503" s="220" t="s">
        <v>625</v>
      </c>
      <c r="F503" s="221" t="s">
        <v>626</v>
      </c>
      <c r="G503" s="222" t="s">
        <v>342</v>
      </c>
      <c r="H503" s="223">
        <v>415.40800000000002</v>
      </c>
      <c r="I503" s="224"/>
      <c r="J503" s="225">
        <f>ROUND(I503*H503,2)</f>
        <v>0</v>
      </c>
      <c r="K503" s="221" t="s">
        <v>627</v>
      </c>
      <c r="L503" s="45"/>
      <c r="M503" s="226" t="s">
        <v>1</v>
      </c>
      <c r="N503" s="227" t="s">
        <v>41</v>
      </c>
      <c r="O503" s="92"/>
      <c r="P503" s="228">
        <f>O503*H503</f>
        <v>0</v>
      </c>
      <c r="Q503" s="228">
        <v>0</v>
      </c>
      <c r="R503" s="228">
        <f>Q503*H503</f>
        <v>0</v>
      </c>
      <c r="S503" s="228">
        <v>0</v>
      </c>
      <c r="T503" s="229">
        <f>S503*H503</f>
        <v>0</v>
      </c>
      <c r="U503" s="39"/>
      <c r="V503" s="39"/>
      <c r="W503" s="39"/>
      <c r="X503" s="39"/>
      <c r="Y503" s="39"/>
      <c r="Z503" s="39"/>
      <c r="AA503" s="39"/>
      <c r="AB503" s="39"/>
      <c r="AC503" s="39"/>
      <c r="AD503" s="39"/>
      <c r="AE503" s="39"/>
      <c r="AR503" s="230" t="s">
        <v>176</v>
      </c>
      <c r="AT503" s="230" t="s">
        <v>171</v>
      </c>
      <c r="AU503" s="230" t="s">
        <v>86</v>
      </c>
      <c r="AY503" s="18" t="s">
        <v>168</v>
      </c>
      <c r="BE503" s="231">
        <f>IF(N503="základní",J503,0)</f>
        <v>0</v>
      </c>
      <c r="BF503" s="231">
        <f>IF(N503="snížená",J503,0)</f>
        <v>0</v>
      </c>
      <c r="BG503" s="231">
        <f>IF(N503="zákl. přenesená",J503,0)</f>
        <v>0</v>
      </c>
      <c r="BH503" s="231">
        <f>IF(N503="sníž. přenesená",J503,0)</f>
        <v>0</v>
      </c>
      <c r="BI503" s="231">
        <f>IF(N503="nulová",J503,0)</f>
        <v>0</v>
      </c>
      <c r="BJ503" s="18" t="s">
        <v>84</v>
      </c>
      <c r="BK503" s="231">
        <f>ROUND(I503*H503,2)</f>
        <v>0</v>
      </c>
      <c r="BL503" s="18" t="s">
        <v>176</v>
      </c>
      <c r="BM503" s="230" t="s">
        <v>628</v>
      </c>
    </row>
    <row r="504" s="2" customFormat="1">
      <c r="A504" s="39"/>
      <c r="B504" s="40"/>
      <c r="C504" s="41"/>
      <c r="D504" s="232" t="s">
        <v>178</v>
      </c>
      <c r="E504" s="41"/>
      <c r="F504" s="233" t="s">
        <v>629</v>
      </c>
      <c r="G504" s="41"/>
      <c r="H504" s="41"/>
      <c r="I504" s="234"/>
      <c r="J504" s="41"/>
      <c r="K504" s="41"/>
      <c r="L504" s="45"/>
      <c r="M504" s="235"/>
      <c r="N504" s="236"/>
      <c r="O504" s="92"/>
      <c r="P504" s="92"/>
      <c r="Q504" s="92"/>
      <c r="R504" s="92"/>
      <c r="S504" s="92"/>
      <c r="T504" s="93"/>
      <c r="U504" s="39"/>
      <c r="V504" s="39"/>
      <c r="W504" s="39"/>
      <c r="X504" s="39"/>
      <c r="Y504" s="39"/>
      <c r="Z504" s="39"/>
      <c r="AA504" s="39"/>
      <c r="AB504" s="39"/>
      <c r="AC504" s="39"/>
      <c r="AD504" s="39"/>
      <c r="AE504" s="39"/>
      <c r="AT504" s="18" t="s">
        <v>178</v>
      </c>
      <c r="AU504" s="18" t="s">
        <v>86</v>
      </c>
    </row>
    <row r="505" s="2" customFormat="1" ht="24.15" customHeight="1">
      <c r="A505" s="39"/>
      <c r="B505" s="40"/>
      <c r="C505" s="219" t="s">
        <v>630</v>
      </c>
      <c r="D505" s="219" t="s">
        <v>171</v>
      </c>
      <c r="E505" s="220" t="s">
        <v>631</v>
      </c>
      <c r="F505" s="221" t="s">
        <v>632</v>
      </c>
      <c r="G505" s="222" t="s">
        <v>342</v>
      </c>
      <c r="H505" s="223">
        <v>9138.9760000000006</v>
      </c>
      <c r="I505" s="224"/>
      <c r="J505" s="225">
        <f>ROUND(I505*H505,2)</f>
        <v>0</v>
      </c>
      <c r="K505" s="221" t="s">
        <v>627</v>
      </c>
      <c r="L505" s="45"/>
      <c r="M505" s="226" t="s">
        <v>1</v>
      </c>
      <c r="N505" s="227" t="s">
        <v>41</v>
      </c>
      <c r="O505" s="92"/>
      <c r="P505" s="228">
        <f>O505*H505</f>
        <v>0</v>
      </c>
      <c r="Q505" s="228">
        <v>0</v>
      </c>
      <c r="R505" s="228">
        <f>Q505*H505</f>
        <v>0</v>
      </c>
      <c r="S505" s="228">
        <v>0</v>
      </c>
      <c r="T505" s="229">
        <f>S505*H505</f>
        <v>0</v>
      </c>
      <c r="U505" s="39"/>
      <c r="V505" s="39"/>
      <c r="W505" s="39"/>
      <c r="X505" s="39"/>
      <c r="Y505" s="39"/>
      <c r="Z505" s="39"/>
      <c r="AA505" s="39"/>
      <c r="AB505" s="39"/>
      <c r="AC505" s="39"/>
      <c r="AD505" s="39"/>
      <c r="AE505" s="39"/>
      <c r="AR505" s="230" t="s">
        <v>176</v>
      </c>
      <c r="AT505" s="230" t="s">
        <v>171</v>
      </c>
      <c r="AU505" s="230" t="s">
        <v>86</v>
      </c>
      <c r="AY505" s="18" t="s">
        <v>168</v>
      </c>
      <c r="BE505" s="231">
        <f>IF(N505="základní",J505,0)</f>
        <v>0</v>
      </c>
      <c r="BF505" s="231">
        <f>IF(N505="snížená",J505,0)</f>
        <v>0</v>
      </c>
      <c r="BG505" s="231">
        <f>IF(N505="zákl. přenesená",J505,0)</f>
        <v>0</v>
      </c>
      <c r="BH505" s="231">
        <f>IF(N505="sníž. přenesená",J505,0)</f>
        <v>0</v>
      </c>
      <c r="BI505" s="231">
        <f>IF(N505="nulová",J505,0)</f>
        <v>0</v>
      </c>
      <c r="BJ505" s="18" t="s">
        <v>84</v>
      </c>
      <c r="BK505" s="231">
        <f>ROUND(I505*H505,2)</f>
        <v>0</v>
      </c>
      <c r="BL505" s="18" t="s">
        <v>176</v>
      </c>
      <c r="BM505" s="230" t="s">
        <v>633</v>
      </c>
    </row>
    <row r="506" s="2" customFormat="1">
      <c r="A506" s="39"/>
      <c r="B506" s="40"/>
      <c r="C506" s="41"/>
      <c r="D506" s="232" t="s">
        <v>178</v>
      </c>
      <c r="E506" s="41"/>
      <c r="F506" s="233" t="s">
        <v>634</v>
      </c>
      <c r="G506" s="41"/>
      <c r="H506" s="41"/>
      <c r="I506" s="234"/>
      <c r="J506" s="41"/>
      <c r="K506" s="41"/>
      <c r="L506" s="45"/>
      <c r="M506" s="235"/>
      <c r="N506" s="236"/>
      <c r="O506" s="92"/>
      <c r="P506" s="92"/>
      <c r="Q506" s="92"/>
      <c r="R506" s="92"/>
      <c r="S506" s="92"/>
      <c r="T506" s="93"/>
      <c r="U506" s="39"/>
      <c r="V506" s="39"/>
      <c r="W506" s="39"/>
      <c r="X506" s="39"/>
      <c r="Y506" s="39"/>
      <c r="Z506" s="39"/>
      <c r="AA506" s="39"/>
      <c r="AB506" s="39"/>
      <c r="AC506" s="39"/>
      <c r="AD506" s="39"/>
      <c r="AE506" s="39"/>
      <c r="AT506" s="18" t="s">
        <v>178</v>
      </c>
      <c r="AU506" s="18" t="s">
        <v>86</v>
      </c>
    </row>
    <row r="507" s="14" customFormat="1">
      <c r="A507" s="14"/>
      <c r="B507" s="247"/>
      <c r="C507" s="248"/>
      <c r="D507" s="232" t="s">
        <v>180</v>
      </c>
      <c r="E507" s="248"/>
      <c r="F507" s="250" t="s">
        <v>635</v>
      </c>
      <c r="G507" s="248"/>
      <c r="H507" s="251">
        <v>9138.9760000000006</v>
      </c>
      <c r="I507" s="252"/>
      <c r="J507" s="248"/>
      <c r="K507" s="248"/>
      <c r="L507" s="253"/>
      <c r="M507" s="254"/>
      <c r="N507" s="255"/>
      <c r="O507" s="255"/>
      <c r="P507" s="255"/>
      <c r="Q507" s="255"/>
      <c r="R507" s="255"/>
      <c r="S507" s="255"/>
      <c r="T507" s="256"/>
      <c r="U507" s="14"/>
      <c r="V507" s="14"/>
      <c r="W507" s="14"/>
      <c r="X507" s="14"/>
      <c r="Y507" s="14"/>
      <c r="Z507" s="14"/>
      <c r="AA507" s="14"/>
      <c r="AB507" s="14"/>
      <c r="AC507" s="14"/>
      <c r="AD507" s="14"/>
      <c r="AE507" s="14"/>
      <c r="AT507" s="257" t="s">
        <v>180</v>
      </c>
      <c r="AU507" s="257" t="s">
        <v>86</v>
      </c>
      <c r="AV507" s="14" t="s">
        <v>86</v>
      </c>
      <c r="AW507" s="14" t="s">
        <v>4</v>
      </c>
      <c r="AX507" s="14" t="s">
        <v>84</v>
      </c>
      <c r="AY507" s="257" t="s">
        <v>168</v>
      </c>
    </row>
    <row r="508" s="2" customFormat="1" ht="33" customHeight="1">
      <c r="A508" s="39"/>
      <c r="B508" s="40"/>
      <c r="C508" s="219" t="s">
        <v>636</v>
      </c>
      <c r="D508" s="219" t="s">
        <v>171</v>
      </c>
      <c r="E508" s="220" t="s">
        <v>637</v>
      </c>
      <c r="F508" s="221" t="s">
        <v>638</v>
      </c>
      <c r="G508" s="222" t="s">
        <v>342</v>
      </c>
      <c r="H508" s="223">
        <v>392.56700000000001</v>
      </c>
      <c r="I508" s="224"/>
      <c r="J508" s="225">
        <f>ROUND(I508*H508,2)</f>
        <v>0</v>
      </c>
      <c r="K508" s="221" t="s">
        <v>175</v>
      </c>
      <c r="L508" s="45"/>
      <c r="M508" s="226" t="s">
        <v>1</v>
      </c>
      <c r="N508" s="227" t="s">
        <v>41</v>
      </c>
      <c r="O508" s="92"/>
      <c r="P508" s="228">
        <f>O508*H508</f>
        <v>0</v>
      </c>
      <c r="Q508" s="228">
        <v>0</v>
      </c>
      <c r="R508" s="228">
        <f>Q508*H508</f>
        <v>0</v>
      </c>
      <c r="S508" s="228">
        <v>0</v>
      </c>
      <c r="T508" s="229">
        <f>S508*H508</f>
        <v>0</v>
      </c>
      <c r="U508" s="39"/>
      <c r="V508" s="39"/>
      <c r="W508" s="39"/>
      <c r="X508" s="39"/>
      <c r="Y508" s="39"/>
      <c r="Z508" s="39"/>
      <c r="AA508" s="39"/>
      <c r="AB508" s="39"/>
      <c r="AC508" s="39"/>
      <c r="AD508" s="39"/>
      <c r="AE508" s="39"/>
      <c r="AR508" s="230" t="s">
        <v>176</v>
      </c>
      <c r="AT508" s="230" t="s">
        <v>171</v>
      </c>
      <c r="AU508" s="230" t="s">
        <v>86</v>
      </c>
      <c r="AY508" s="18" t="s">
        <v>168</v>
      </c>
      <c r="BE508" s="231">
        <f>IF(N508="základní",J508,0)</f>
        <v>0</v>
      </c>
      <c r="BF508" s="231">
        <f>IF(N508="snížená",J508,0)</f>
        <v>0</v>
      </c>
      <c r="BG508" s="231">
        <f>IF(N508="zákl. přenesená",J508,0)</f>
        <v>0</v>
      </c>
      <c r="BH508" s="231">
        <f>IF(N508="sníž. přenesená",J508,0)</f>
        <v>0</v>
      </c>
      <c r="BI508" s="231">
        <f>IF(N508="nulová",J508,0)</f>
        <v>0</v>
      </c>
      <c r="BJ508" s="18" t="s">
        <v>84</v>
      </c>
      <c r="BK508" s="231">
        <f>ROUND(I508*H508,2)</f>
        <v>0</v>
      </c>
      <c r="BL508" s="18" t="s">
        <v>176</v>
      </c>
      <c r="BM508" s="230" t="s">
        <v>639</v>
      </c>
    </row>
    <row r="509" s="2" customFormat="1">
      <c r="A509" s="39"/>
      <c r="B509" s="40"/>
      <c r="C509" s="41"/>
      <c r="D509" s="232" t="s">
        <v>178</v>
      </c>
      <c r="E509" s="41"/>
      <c r="F509" s="233" t="s">
        <v>640</v>
      </c>
      <c r="G509" s="41"/>
      <c r="H509" s="41"/>
      <c r="I509" s="234"/>
      <c r="J509" s="41"/>
      <c r="K509" s="41"/>
      <c r="L509" s="45"/>
      <c r="M509" s="235"/>
      <c r="N509" s="236"/>
      <c r="O509" s="92"/>
      <c r="P509" s="92"/>
      <c r="Q509" s="92"/>
      <c r="R509" s="92"/>
      <c r="S509" s="92"/>
      <c r="T509" s="93"/>
      <c r="U509" s="39"/>
      <c r="V509" s="39"/>
      <c r="W509" s="39"/>
      <c r="X509" s="39"/>
      <c r="Y509" s="39"/>
      <c r="Z509" s="39"/>
      <c r="AA509" s="39"/>
      <c r="AB509" s="39"/>
      <c r="AC509" s="39"/>
      <c r="AD509" s="39"/>
      <c r="AE509" s="39"/>
      <c r="AT509" s="18" t="s">
        <v>178</v>
      </c>
      <c r="AU509" s="18" t="s">
        <v>86</v>
      </c>
    </row>
    <row r="510" s="14" customFormat="1">
      <c r="A510" s="14"/>
      <c r="B510" s="247"/>
      <c r="C510" s="248"/>
      <c r="D510" s="232" t="s">
        <v>180</v>
      </c>
      <c r="E510" s="249" t="s">
        <v>1</v>
      </c>
      <c r="F510" s="250" t="s">
        <v>641</v>
      </c>
      <c r="G510" s="248"/>
      <c r="H510" s="251">
        <v>392.56700000000001</v>
      </c>
      <c r="I510" s="252"/>
      <c r="J510" s="248"/>
      <c r="K510" s="248"/>
      <c r="L510" s="253"/>
      <c r="M510" s="254"/>
      <c r="N510" s="255"/>
      <c r="O510" s="255"/>
      <c r="P510" s="255"/>
      <c r="Q510" s="255"/>
      <c r="R510" s="255"/>
      <c r="S510" s="255"/>
      <c r="T510" s="256"/>
      <c r="U510" s="14"/>
      <c r="V510" s="14"/>
      <c r="W510" s="14"/>
      <c r="X510" s="14"/>
      <c r="Y510" s="14"/>
      <c r="Z510" s="14"/>
      <c r="AA510" s="14"/>
      <c r="AB510" s="14"/>
      <c r="AC510" s="14"/>
      <c r="AD510" s="14"/>
      <c r="AE510" s="14"/>
      <c r="AT510" s="257" t="s">
        <v>180</v>
      </c>
      <c r="AU510" s="257" t="s">
        <v>86</v>
      </c>
      <c r="AV510" s="14" t="s">
        <v>86</v>
      </c>
      <c r="AW510" s="14" t="s">
        <v>32</v>
      </c>
      <c r="AX510" s="14" t="s">
        <v>84</v>
      </c>
      <c r="AY510" s="257" t="s">
        <v>168</v>
      </c>
    </row>
    <row r="511" s="2" customFormat="1" ht="33" customHeight="1">
      <c r="A511" s="39"/>
      <c r="B511" s="40"/>
      <c r="C511" s="219" t="s">
        <v>642</v>
      </c>
      <c r="D511" s="219" t="s">
        <v>171</v>
      </c>
      <c r="E511" s="220" t="s">
        <v>643</v>
      </c>
      <c r="F511" s="221" t="s">
        <v>644</v>
      </c>
      <c r="G511" s="222" t="s">
        <v>342</v>
      </c>
      <c r="H511" s="223">
        <v>0.11500000000000001</v>
      </c>
      <c r="I511" s="224"/>
      <c r="J511" s="225">
        <f>ROUND(I511*H511,2)</f>
        <v>0</v>
      </c>
      <c r="K511" s="221" t="s">
        <v>627</v>
      </c>
      <c r="L511" s="45"/>
      <c r="M511" s="226" t="s">
        <v>1</v>
      </c>
      <c r="N511" s="227" t="s">
        <v>41</v>
      </c>
      <c r="O511" s="92"/>
      <c r="P511" s="228">
        <f>O511*H511</f>
        <v>0</v>
      </c>
      <c r="Q511" s="228">
        <v>0</v>
      </c>
      <c r="R511" s="228">
        <f>Q511*H511</f>
        <v>0</v>
      </c>
      <c r="S511" s="228">
        <v>0</v>
      </c>
      <c r="T511" s="229">
        <f>S511*H511</f>
        <v>0</v>
      </c>
      <c r="U511" s="39"/>
      <c r="V511" s="39"/>
      <c r="W511" s="39"/>
      <c r="X511" s="39"/>
      <c r="Y511" s="39"/>
      <c r="Z511" s="39"/>
      <c r="AA511" s="39"/>
      <c r="AB511" s="39"/>
      <c r="AC511" s="39"/>
      <c r="AD511" s="39"/>
      <c r="AE511" s="39"/>
      <c r="AR511" s="230" t="s">
        <v>176</v>
      </c>
      <c r="AT511" s="230" t="s">
        <v>171</v>
      </c>
      <c r="AU511" s="230" t="s">
        <v>86</v>
      </c>
      <c r="AY511" s="18" t="s">
        <v>168</v>
      </c>
      <c r="BE511" s="231">
        <f>IF(N511="základní",J511,0)</f>
        <v>0</v>
      </c>
      <c r="BF511" s="231">
        <f>IF(N511="snížená",J511,0)</f>
        <v>0</v>
      </c>
      <c r="BG511" s="231">
        <f>IF(N511="zákl. přenesená",J511,0)</f>
        <v>0</v>
      </c>
      <c r="BH511" s="231">
        <f>IF(N511="sníž. přenesená",J511,0)</f>
        <v>0</v>
      </c>
      <c r="BI511" s="231">
        <f>IF(N511="nulová",J511,0)</f>
        <v>0</v>
      </c>
      <c r="BJ511" s="18" t="s">
        <v>84</v>
      </c>
      <c r="BK511" s="231">
        <f>ROUND(I511*H511,2)</f>
        <v>0</v>
      </c>
      <c r="BL511" s="18" t="s">
        <v>176</v>
      </c>
      <c r="BM511" s="230" t="s">
        <v>645</v>
      </c>
    </row>
    <row r="512" s="2" customFormat="1">
      <c r="A512" s="39"/>
      <c r="B512" s="40"/>
      <c r="C512" s="41"/>
      <c r="D512" s="232" t="s">
        <v>178</v>
      </c>
      <c r="E512" s="41"/>
      <c r="F512" s="233" t="s">
        <v>646</v>
      </c>
      <c r="G512" s="41"/>
      <c r="H512" s="41"/>
      <c r="I512" s="234"/>
      <c r="J512" s="41"/>
      <c r="K512" s="41"/>
      <c r="L512" s="45"/>
      <c r="M512" s="235"/>
      <c r="N512" s="236"/>
      <c r="O512" s="92"/>
      <c r="P512" s="92"/>
      <c r="Q512" s="92"/>
      <c r="R512" s="92"/>
      <c r="S512" s="92"/>
      <c r="T512" s="93"/>
      <c r="U512" s="39"/>
      <c r="V512" s="39"/>
      <c r="W512" s="39"/>
      <c r="X512" s="39"/>
      <c r="Y512" s="39"/>
      <c r="Z512" s="39"/>
      <c r="AA512" s="39"/>
      <c r="AB512" s="39"/>
      <c r="AC512" s="39"/>
      <c r="AD512" s="39"/>
      <c r="AE512" s="39"/>
      <c r="AT512" s="18" t="s">
        <v>178</v>
      </c>
      <c r="AU512" s="18" t="s">
        <v>86</v>
      </c>
    </row>
    <row r="513" s="14" customFormat="1">
      <c r="A513" s="14"/>
      <c r="B513" s="247"/>
      <c r="C513" s="248"/>
      <c r="D513" s="232" t="s">
        <v>180</v>
      </c>
      <c r="E513" s="249" t="s">
        <v>1</v>
      </c>
      <c r="F513" s="250" t="s">
        <v>647</v>
      </c>
      <c r="G513" s="248"/>
      <c r="H513" s="251">
        <v>0.11500000000000001</v>
      </c>
      <c r="I513" s="252"/>
      <c r="J513" s="248"/>
      <c r="K513" s="248"/>
      <c r="L513" s="253"/>
      <c r="M513" s="254"/>
      <c r="N513" s="255"/>
      <c r="O513" s="255"/>
      <c r="P513" s="255"/>
      <c r="Q513" s="255"/>
      <c r="R513" s="255"/>
      <c r="S513" s="255"/>
      <c r="T513" s="256"/>
      <c r="U513" s="14"/>
      <c r="V513" s="14"/>
      <c r="W513" s="14"/>
      <c r="X513" s="14"/>
      <c r="Y513" s="14"/>
      <c r="Z513" s="14"/>
      <c r="AA513" s="14"/>
      <c r="AB513" s="14"/>
      <c r="AC513" s="14"/>
      <c r="AD513" s="14"/>
      <c r="AE513" s="14"/>
      <c r="AT513" s="257" t="s">
        <v>180</v>
      </c>
      <c r="AU513" s="257" t="s">
        <v>86</v>
      </c>
      <c r="AV513" s="14" t="s">
        <v>86</v>
      </c>
      <c r="AW513" s="14" t="s">
        <v>32</v>
      </c>
      <c r="AX513" s="14" t="s">
        <v>84</v>
      </c>
      <c r="AY513" s="257" t="s">
        <v>168</v>
      </c>
    </row>
    <row r="514" s="2" customFormat="1" ht="33" customHeight="1">
      <c r="A514" s="39"/>
      <c r="B514" s="40"/>
      <c r="C514" s="219" t="s">
        <v>648</v>
      </c>
      <c r="D514" s="219" t="s">
        <v>171</v>
      </c>
      <c r="E514" s="220" t="s">
        <v>649</v>
      </c>
      <c r="F514" s="221" t="s">
        <v>650</v>
      </c>
      <c r="G514" s="222" t="s">
        <v>342</v>
      </c>
      <c r="H514" s="223">
        <v>21.302</v>
      </c>
      <c r="I514" s="224"/>
      <c r="J514" s="225">
        <f>ROUND(I514*H514,2)</f>
        <v>0</v>
      </c>
      <c r="K514" s="221" t="s">
        <v>175</v>
      </c>
      <c r="L514" s="45"/>
      <c r="M514" s="226" t="s">
        <v>1</v>
      </c>
      <c r="N514" s="227" t="s">
        <v>41</v>
      </c>
      <c r="O514" s="92"/>
      <c r="P514" s="228">
        <f>O514*H514</f>
        <v>0</v>
      </c>
      <c r="Q514" s="228">
        <v>0</v>
      </c>
      <c r="R514" s="228">
        <f>Q514*H514</f>
        <v>0</v>
      </c>
      <c r="S514" s="228">
        <v>0</v>
      </c>
      <c r="T514" s="229">
        <f>S514*H514</f>
        <v>0</v>
      </c>
      <c r="U514" s="39"/>
      <c r="V514" s="39"/>
      <c r="W514" s="39"/>
      <c r="X514" s="39"/>
      <c r="Y514" s="39"/>
      <c r="Z514" s="39"/>
      <c r="AA514" s="39"/>
      <c r="AB514" s="39"/>
      <c r="AC514" s="39"/>
      <c r="AD514" s="39"/>
      <c r="AE514" s="39"/>
      <c r="AR514" s="230" t="s">
        <v>176</v>
      </c>
      <c r="AT514" s="230" t="s">
        <v>171</v>
      </c>
      <c r="AU514" s="230" t="s">
        <v>86</v>
      </c>
      <c r="AY514" s="18" t="s">
        <v>168</v>
      </c>
      <c r="BE514" s="231">
        <f>IF(N514="základní",J514,0)</f>
        <v>0</v>
      </c>
      <c r="BF514" s="231">
        <f>IF(N514="snížená",J514,0)</f>
        <v>0</v>
      </c>
      <c r="BG514" s="231">
        <f>IF(N514="zákl. přenesená",J514,0)</f>
        <v>0</v>
      </c>
      <c r="BH514" s="231">
        <f>IF(N514="sníž. přenesená",J514,0)</f>
        <v>0</v>
      </c>
      <c r="BI514" s="231">
        <f>IF(N514="nulová",J514,0)</f>
        <v>0</v>
      </c>
      <c r="BJ514" s="18" t="s">
        <v>84</v>
      </c>
      <c r="BK514" s="231">
        <f>ROUND(I514*H514,2)</f>
        <v>0</v>
      </c>
      <c r="BL514" s="18" t="s">
        <v>176</v>
      </c>
      <c r="BM514" s="230" t="s">
        <v>651</v>
      </c>
    </row>
    <row r="515" s="2" customFormat="1">
      <c r="A515" s="39"/>
      <c r="B515" s="40"/>
      <c r="C515" s="41"/>
      <c r="D515" s="232" t="s">
        <v>178</v>
      </c>
      <c r="E515" s="41"/>
      <c r="F515" s="233" t="s">
        <v>652</v>
      </c>
      <c r="G515" s="41"/>
      <c r="H515" s="41"/>
      <c r="I515" s="234"/>
      <c r="J515" s="41"/>
      <c r="K515" s="41"/>
      <c r="L515" s="45"/>
      <c r="M515" s="235"/>
      <c r="N515" s="236"/>
      <c r="O515" s="92"/>
      <c r="P515" s="92"/>
      <c r="Q515" s="92"/>
      <c r="R515" s="92"/>
      <c r="S515" s="92"/>
      <c r="T515" s="93"/>
      <c r="U515" s="39"/>
      <c r="V515" s="39"/>
      <c r="W515" s="39"/>
      <c r="X515" s="39"/>
      <c r="Y515" s="39"/>
      <c r="Z515" s="39"/>
      <c r="AA515" s="39"/>
      <c r="AB515" s="39"/>
      <c r="AC515" s="39"/>
      <c r="AD515" s="39"/>
      <c r="AE515" s="39"/>
      <c r="AT515" s="18" t="s">
        <v>178</v>
      </c>
      <c r="AU515" s="18" t="s">
        <v>86</v>
      </c>
    </row>
    <row r="516" s="14" customFormat="1">
      <c r="A516" s="14"/>
      <c r="B516" s="247"/>
      <c r="C516" s="248"/>
      <c r="D516" s="232" t="s">
        <v>180</v>
      </c>
      <c r="E516" s="249" t="s">
        <v>1</v>
      </c>
      <c r="F516" s="250" t="s">
        <v>653</v>
      </c>
      <c r="G516" s="248"/>
      <c r="H516" s="251">
        <v>21.302</v>
      </c>
      <c r="I516" s="252"/>
      <c r="J516" s="248"/>
      <c r="K516" s="248"/>
      <c r="L516" s="253"/>
      <c r="M516" s="254"/>
      <c r="N516" s="255"/>
      <c r="O516" s="255"/>
      <c r="P516" s="255"/>
      <c r="Q516" s="255"/>
      <c r="R516" s="255"/>
      <c r="S516" s="255"/>
      <c r="T516" s="256"/>
      <c r="U516" s="14"/>
      <c r="V516" s="14"/>
      <c r="W516" s="14"/>
      <c r="X516" s="14"/>
      <c r="Y516" s="14"/>
      <c r="Z516" s="14"/>
      <c r="AA516" s="14"/>
      <c r="AB516" s="14"/>
      <c r="AC516" s="14"/>
      <c r="AD516" s="14"/>
      <c r="AE516" s="14"/>
      <c r="AT516" s="257" t="s">
        <v>180</v>
      </c>
      <c r="AU516" s="257" t="s">
        <v>86</v>
      </c>
      <c r="AV516" s="14" t="s">
        <v>86</v>
      </c>
      <c r="AW516" s="14" t="s">
        <v>32</v>
      </c>
      <c r="AX516" s="14" t="s">
        <v>84</v>
      </c>
      <c r="AY516" s="257" t="s">
        <v>168</v>
      </c>
    </row>
    <row r="517" s="12" customFormat="1" ht="22.8" customHeight="1">
      <c r="A517" s="12"/>
      <c r="B517" s="203"/>
      <c r="C517" s="204"/>
      <c r="D517" s="205" t="s">
        <v>75</v>
      </c>
      <c r="E517" s="217" t="s">
        <v>654</v>
      </c>
      <c r="F517" s="217" t="s">
        <v>655</v>
      </c>
      <c r="G517" s="204"/>
      <c r="H517" s="204"/>
      <c r="I517" s="207"/>
      <c r="J517" s="218">
        <f>BK517</f>
        <v>0</v>
      </c>
      <c r="K517" s="204"/>
      <c r="L517" s="209"/>
      <c r="M517" s="210"/>
      <c r="N517" s="211"/>
      <c r="O517" s="211"/>
      <c r="P517" s="212">
        <f>SUM(P518:P519)</f>
        <v>0</v>
      </c>
      <c r="Q517" s="211"/>
      <c r="R517" s="212">
        <f>SUM(R518:R519)</f>
        <v>0</v>
      </c>
      <c r="S517" s="211"/>
      <c r="T517" s="213">
        <f>SUM(T518:T519)</f>
        <v>0</v>
      </c>
      <c r="U517" s="12"/>
      <c r="V517" s="12"/>
      <c r="W517" s="12"/>
      <c r="X517" s="12"/>
      <c r="Y517" s="12"/>
      <c r="Z517" s="12"/>
      <c r="AA517" s="12"/>
      <c r="AB517" s="12"/>
      <c r="AC517" s="12"/>
      <c r="AD517" s="12"/>
      <c r="AE517" s="12"/>
      <c r="AR517" s="214" t="s">
        <v>84</v>
      </c>
      <c r="AT517" s="215" t="s">
        <v>75</v>
      </c>
      <c r="AU517" s="215" t="s">
        <v>84</v>
      </c>
      <c r="AY517" s="214" t="s">
        <v>168</v>
      </c>
      <c r="BK517" s="216">
        <f>SUM(BK518:BK519)</f>
        <v>0</v>
      </c>
    </row>
    <row r="518" s="2" customFormat="1" ht="24.15" customHeight="1">
      <c r="A518" s="39"/>
      <c r="B518" s="40"/>
      <c r="C518" s="219" t="s">
        <v>656</v>
      </c>
      <c r="D518" s="219" t="s">
        <v>171</v>
      </c>
      <c r="E518" s="220" t="s">
        <v>657</v>
      </c>
      <c r="F518" s="221" t="s">
        <v>658</v>
      </c>
      <c r="G518" s="222" t="s">
        <v>342</v>
      </c>
      <c r="H518" s="223">
        <v>276.78800000000001</v>
      </c>
      <c r="I518" s="224"/>
      <c r="J518" s="225">
        <f>ROUND(I518*H518,2)</f>
        <v>0</v>
      </c>
      <c r="K518" s="221" t="s">
        <v>226</v>
      </c>
      <c r="L518" s="45"/>
      <c r="M518" s="226" t="s">
        <v>1</v>
      </c>
      <c r="N518" s="227" t="s">
        <v>41</v>
      </c>
      <c r="O518" s="92"/>
      <c r="P518" s="228">
        <f>O518*H518</f>
        <v>0</v>
      </c>
      <c r="Q518" s="228">
        <v>0</v>
      </c>
      <c r="R518" s="228">
        <f>Q518*H518</f>
        <v>0</v>
      </c>
      <c r="S518" s="228">
        <v>0</v>
      </c>
      <c r="T518" s="229">
        <f>S518*H518</f>
        <v>0</v>
      </c>
      <c r="U518" s="39"/>
      <c r="V518" s="39"/>
      <c r="W518" s="39"/>
      <c r="X518" s="39"/>
      <c r="Y518" s="39"/>
      <c r="Z518" s="39"/>
      <c r="AA518" s="39"/>
      <c r="AB518" s="39"/>
      <c r="AC518" s="39"/>
      <c r="AD518" s="39"/>
      <c r="AE518" s="39"/>
      <c r="AR518" s="230" t="s">
        <v>176</v>
      </c>
      <c r="AT518" s="230" t="s">
        <v>171</v>
      </c>
      <c r="AU518" s="230" t="s">
        <v>86</v>
      </c>
      <c r="AY518" s="18" t="s">
        <v>168</v>
      </c>
      <c r="BE518" s="231">
        <f>IF(N518="základní",J518,0)</f>
        <v>0</v>
      </c>
      <c r="BF518" s="231">
        <f>IF(N518="snížená",J518,0)</f>
        <v>0</v>
      </c>
      <c r="BG518" s="231">
        <f>IF(N518="zákl. přenesená",J518,0)</f>
        <v>0</v>
      </c>
      <c r="BH518" s="231">
        <f>IF(N518="sníž. přenesená",J518,0)</f>
        <v>0</v>
      </c>
      <c r="BI518" s="231">
        <f>IF(N518="nulová",J518,0)</f>
        <v>0</v>
      </c>
      <c r="BJ518" s="18" t="s">
        <v>84</v>
      </c>
      <c r="BK518" s="231">
        <f>ROUND(I518*H518,2)</f>
        <v>0</v>
      </c>
      <c r="BL518" s="18" t="s">
        <v>176</v>
      </c>
      <c r="BM518" s="230" t="s">
        <v>659</v>
      </c>
    </row>
    <row r="519" s="2" customFormat="1">
      <c r="A519" s="39"/>
      <c r="B519" s="40"/>
      <c r="C519" s="41"/>
      <c r="D519" s="232" t="s">
        <v>178</v>
      </c>
      <c r="E519" s="41"/>
      <c r="F519" s="233" t="s">
        <v>660</v>
      </c>
      <c r="G519" s="41"/>
      <c r="H519" s="41"/>
      <c r="I519" s="234"/>
      <c r="J519" s="41"/>
      <c r="K519" s="41"/>
      <c r="L519" s="45"/>
      <c r="M519" s="235"/>
      <c r="N519" s="236"/>
      <c r="O519" s="92"/>
      <c r="P519" s="92"/>
      <c r="Q519" s="92"/>
      <c r="R519" s="92"/>
      <c r="S519" s="92"/>
      <c r="T519" s="93"/>
      <c r="U519" s="39"/>
      <c r="V519" s="39"/>
      <c r="W519" s="39"/>
      <c r="X519" s="39"/>
      <c r="Y519" s="39"/>
      <c r="Z519" s="39"/>
      <c r="AA519" s="39"/>
      <c r="AB519" s="39"/>
      <c r="AC519" s="39"/>
      <c r="AD519" s="39"/>
      <c r="AE519" s="39"/>
      <c r="AT519" s="18" t="s">
        <v>178</v>
      </c>
      <c r="AU519" s="18" t="s">
        <v>86</v>
      </c>
    </row>
    <row r="520" s="12" customFormat="1" ht="25.92" customHeight="1">
      <c r="A520" s="12"/>
      <c r="B520" s="203"/>
      <c r="C520" s="204"/>
      <c r="D520" s="205" t="s">
        <v>75</v>
      </c>
      <c r="E520" s="206" t="s">
        <v>661</v>
      </c>
      <c r="F520" s="206" t="s">
        <v>662</v>
      </c>
      <c r="G520" s="204"/>
      <c r="H520" s="204"/>
      <c r="I520" s="207"/>
      <c r="J520" s="208">
        <f>BK520</f>
        <v>0</v>
      </c>
      <c r="K520" s="204"/>
      <c r="L520" s="209"/>
      <c r="M520" s="210"/>
      <c r="N520" s="211"/>
      <c r="O520" s="211"/>
      <c r="P520" s="212">
        <f>P521+P563+P646+P665+P725+P816+P876+P895+P1016+P1048+P1097+P1117+P1125</f>
        <v>0</v>
      </c>
      <c r="Q520" s="211"/>
      <c r="R520" s="212">
        <f>R521+R563+R646+R665+R725+R816+R876+R895+R1016+R1048+R1097+R1117+R1125</f>
        <v>102.02752147320001</v>
      </c>
      <c r="S520" s="211"/>
      <c r="T520" s="213">
        <f>T521+T563+T646+T665+T725+T816+T876+T895+T1016+T1048+T1097+T1117+T1125</f>
        <v>21.5906868</v>
      </c>
      <c r="U520" s="12"/>
      <c r="V520" s="12"/>
      <c r="W520" s="12"/>
      <c r="X520" s="12"/>
      <c r="Y520" s="12"/>
      <c r="Z520" s="12"/>
      <c r="AA520" s="12"/>
      <c r="AB520" s="12"/>
      <c r="AC520" s="12"/>
      <c r="AD520" s="12"/>
      <c r="AE520" s="12"/>
      <c r="AR520" s="214" t="s">
        <v>86</v>
      </c>
      <c r="AT520" s="215" t="s">
        <v>75</v>
      </c>
      <c r="AU520" s="215" t="s">
        <v>76</v>
      </c>
      <c r="AY520" s="214" t="s">
        <v>168</v>
      </c>
      <c r="BK520" s="216">
        <f>BK521+BK563+BK646+BK665+BK725+BK816+BK876+BK895+BK1016+BK1048+BK1097+BK1117+BK1125</f>
        <v>0</v>
      </c>
    </row>
    <row r="521" s="12" customFormat="1" ht="22.8" customHeight="1">
      <c r="A521" s="12"/>
      <c r="B521" s="203"/>
      <c r="C521" s="204"/>
      <c r="D521" s="205" t="s">
        <v>75</v>
      </c>
      <c r="E521" s="217" t="s">
        <v>663</v>
      </c>
      <c r="F521" s="217" t="s">
        <v>664</v>
      </c>
      <c r="G521" s="204"/>
      <c r="H521" s="204"/>
      <c r="I521" s="207"/>
      <c r="J521" s="218">
        <f>BK521</f>
        <v>0</v>
      </c>
      <c r="K521" s="204"/>
      <c r="L521" s="209"/>
      <c r="M521" s="210"/>
      <c r="N521" s="211"/>
      <c r="O521" s="211"/>
      <c r="P521" s="212">
        <f>SUM(P522:P562)</f>
        <v>0</v>
      </c>
      <c r="Q521" s="211"/>
      <c r="R521" s="212">
        <f>SUM(R522:R562)</f>
        <v>1.8857249999999999</v>
      </c>
      <c r="S521" s="211"/>
      <c r="T521" s="213">
        <f>SUM(T522:T562)</f>
        <v>12.562611800000001</v>
      </c>
      <c r="U521" s="12"/>
      <c r="V521" s="12"/>
      <c r="W521" s="12"/>
      <c r="X521" s="12"/>
      <c r="Y521" s="12"/>
      <c r="Z521" s="12"/>
      <c r="AA521" s="12"/>
      <c r="AB521" s="12"/>
      <c r="AC521" s="12"/>
      <c r="AD521" s="12"/>
      <c r="AE521" s="12"/>
      <c r="AR521" s="214" t="s">
        <v>86</v>
      </c>
      <c r="AT521" s="215" t="s">
        <v>75</v>
      </c>
      <c r="AU521" s="215" t="s">
        <v>84</v>
      </c>
      <c r="AY521" s="214" t="s">
        <v>168</v>
      </c>
      <c r="BK521" s="216">
        <f>SUM(BK522:BK562)</f>
        <v>0</v>
      </c>
    </row>
    <row r="522" s="2" customFormat="1" ht="24.15" customHeight="1">
      <c r="A522" s="39"/>
      <c r="B522" s="40"/>
      <c r="C522" s="219" t="s">
        <v>665</v>
      </c>
      <c r="D522" s="219" t="s">
        <v>171</v>
      </c>
      <c r="E522" s="220" t="s">
        <v>666</v>
      </c>
      <c r="F522" s="221" t="s">
        <v>667</v>
      </c>
      <c r="G522" s="222" t="s">
        <v>174</v>
      </c>
      <c r="H522" s="223">
        <v>678.38</v>
      </c>
      <c r="I522" s="224"/>
      <c r="J522" s="225">
        <f>ROUND(I522*H522,2)</f>
        <v>0</v>
      </c>
      <c r="K522" s="221" t="s">
        <v>226</v>
      </c>
      <c r="L522" s="45"/>
      <c r="M522" s="226" t="s">
        <v>1</v>
      </c>
      <c r="N522" s="227" t="s">
        <v>41</v>
      </c>
      <c r="O522" s="92"/>
      <c r="P522" s="228">
        <f>O522*H522</f>
        <v>0</v>
      </c>
      <c r="Q522" s="228">
        <v>0</v>
      </c>
      <c r="R522" s="228">
        <f>Q522*H522</f>
        <v>0</v>
      </c>
      <c r="S522" s="228">
        <v>0.00066</v>
      </c>
      <c r="T522" s="229">
        <f>S522*H522</f>
        <v>0.44773079999999998</v>
      </c>
      <c r="U522" s="39"/>
      <c r="V522" s="39"/>
      <c r="W522" s="39"/>
      <c r="X522" s="39"/>
      <c r="Y522" s="39"/>
      <c r="Z522" s="39"/>
      <c r="AA522" s="39"/>
      <c r="AB522" s="39"/>
      <c r="AC522" s="39"/>
      <c r="AD522" s="39"/>
      <c r="AE522" s="39"/>
      <c r="AR522" s="230" t="s">
        <v>273</v>
      </c>
      <c r="AT522" s="230" t="s">
        <v>171</v>
      </c>
      <c r="AU522" s="230" t="s">
        <v>86</v>
      </c>
      <c r="AY522" s="18" t="s">
        <v>168</v>
      </c>
      <c r="BE522" s="231">
        <f>IF(N522="základní",J522,0)</f>
        <v>0</v>
      </c>
      <c r="BF522" s="231">
        <f>IF(N522="snížená",J522,0)</f>
        <v>0</v>
      </c>
      <c r="BG522" s="231">
        <f>IF(N522="zákl. přenesená",J522,0)</f>
        <v>0</v>
      </c>
      <c r="BH522" s="231">
        <f>IF(N522="sníž. přenesená",J522,0)</f>
        <v>0</v>
      </c>
      <c r="BI522" s="231">
        <f>IF(N522="nulová",J522,0)</f>
        <v>0</v>
      </c>
      <c r="BJ522" s="18" t="s">
        <v>84</v>
      </c>
      <c r="BK522" s="231">
        <f>ROUND(I522*H522,2)</f>
        <v>0</v>
      </c>
      <c r="BL522" s="18" t="s">
        <v>273</v>
      </c>
      <c r="BM522" s="230" t="s">
        <v>668</v>
      </c>
    </row>
    <row r="523" s="2" customFormat="1">
      <c r="A523" s="39"/>
      <c r="B523" s="40"/>
      <c r="C523" s="41"/>
      <c r="D523" s="232" t="s">
        <v>178</v>
      </c>
      <c r="E523" s="41"/>
      <c r="F523" s="233" t="s">
        <v>669</v>
      </c>
      <c r="G523" s="41"/>
      <c r="H523" s="41"/>
      <c r="I523" s="234"/>
      <c r="J523" s="41"/>
      <c r="K523" s="41"/>
      <c r="L523" s="45"/>
      <c r="M523" s="235"/>
      <c r="N523" s="236"/>
      <c r="O523" s="92"/>
      <c r="P523" s="92"/>
      <c r="Q523" s="92"/>
      <c r="R523" s="92"/>
      <c r="S523" s="92"/>
      <c r="T523" s="93"/>
      <c r="U523" s="39"/>
      <c r="V523" s="39"/>
      <c r="W523" s="39"/>
      <c r="X523" s="39"/>
      <c r="Y523" s="39"/>
      <c r="Z523" s="39"/>
      <c r="AA523" s="39"/>
      <c r="AB523" s="39"/>
      <c r="AC523" s="39"/>
      <c r="AD523" s="39"/>
      <c r="AE523" s="39"/>
      <c r="AT523" s="18" t="s">
        <v>178</v>
      </c>
      <c r="AU523" s="18" t="s">
        <v>86</v>
      </c>
    </row>
    <row r="524" s="13" customFormat="1">
      <c r="A524" s="13"/>
      <c r="B524" s="237"/>
      <c r="C524" s="238"/>
      <c r="D524" s="232" t="s">
        <v>180</v>
      </c>
      <c r="E524" s="239" t="s">
        <v>1</v>
      </c>
      <c r="F524" s="240" t="s">
        <v>583</v>
      </c>
      <c r="G524" s="238"/>
      <c r="H524" s="239" t="s">
        <v>1</v>
      </c>
      <c r="I524" s="241"/>
      <c r="J524" s="238"/>
      <c r="K524" s="238"/>
      <c r="L524" s="242"/>
      <c r="M524" s="243"/>
      <c r="N524" s="244"/>
      <c r="O524" s="244"/>
      <c r="P524" s="244"/>
      <c r="Q524" s="244"/>
      <c r="R524" s="244"/>
      <c r="S524" s="244"/>
      <c r="T524" s="245"/>
      <c r="U524" s="13"/>
      <c r="V524" s="13"/>
      <c r="W524" s="13"/>
      <c r="X524" s="13"/>
      <c r="Y524" s="13"/>
      <c r="Z524" s="13"/>
      <c r="AA524" s="13"/>
      <c r="AB524" s="13"/>
      <c r="AC524" s="13"/>
      <c r="AD524" s="13"/>
      <c r="AE524" s="13"/>
      <c r="AT524" s="246" t="s">
        <v>180</v>
      </c>
      <c r="AU524" s="246" t="s">
        <v>86</v>
      </c>
      <c r="AV524" s="13" t="s">
        <v>84</v>
      </c>
      <c r="AW524" s="13" t="s">
        <v>32</v>
      </c>
      <c r="AX524" s="13" t="s">
        <v>76</v>
      </c>
      <c r="AY524" s="246" t="s">
        <v>168</v>
      </c>
    </row>
    <row r="525" s="14" customFormat="1">
      <c r="A525" s="14"/>
      <c r="B525" s="247"/>
      <c r="C525" s="248"/>
      <c r="D525" s="232" t="s">
        <v>180</v>
      </c>
      <c r="E525" s="249" t="s">
        <v>1</v>
      </c>
      <c r="F525" s="250" t="s">
        <v>598</v>
      </c>
      <c r="G525" s="248"/>
      <c r="H525" s="251">
        <v>667.46000000000004</v>
      </c>
      <c r="I525" s="252"/>
      <c r="J525" s="248"/>
      <c r="K525" s="248"/>
      <c r="L525" s="253"/>
      <c r="M525" s="254"/>
      <c r="N525" s="255"/>
      <c r="O525" s="255"/>
      <c r="P525" s="255"/>
      <c r="Q525" s="255"/>
      <c r="R525" s="255"/>
      <c r="S525" s="255"/>
      <c r="T525" s="256"/>
      <c r="U525" s="14"/>
      <c r="V525" s="14"/>
      <c r="W525" s="14"/>
      <c r="X525" s="14"/>
      <c r="Y525" s="14"/>
      <c r="Z525" s="14"/>
      <c r="AA525" s="14"/>
      <c r="AB525" s="14"/>
      <c r="AC525" s="14"/>
      <c r="AD525" s="14"/>
      <c r="AE525" s="14"/>
      <c r="AT525" s="257" t="s">
        <v>180</v>
      </c>
      <c r="AU525" s="257" t="s">
        <v>86</v>
      </c>
      <c r="AV525" s="14" t="s">
        <v>86</v>
      </c>
      <c r="AW525" s="14" t="s">
        <v>32</v>
      </c>
      <c r="AX525" s="14" t="s">
        <v>76</v>
      </c>
      <c r="AY525" s="257" t="s">
        <v>168</v>
      </c>
    </row>
    <row r="526" s="16" customFormat="1">
      <c r="A526" s="16"/>
      <c r="B526" s="280"/>
      <c r="C526" s="281"/>
      <c r="D526" s="232" t="s">
        <v>180</v>
      </c>
      <c r="E526" s="282" t="s">
        <v>1</v>
      </c>
      <c r="F526" s="283" t="s">
        <v>565</v>
      </c>
      <c r="G526" s="281"/>
      <c r="H526" s="284">
        <v>667.46000000000004</v>
      </c>
      <c r="I526" s="285"/>
      <c r="J526" s="281"/>
      <c r="K526" s="281"/>
      <c r="L526" s="286"/>
      <c r="M526" s="287"/>
      <c r="N526" s="288"/>
      <c r="O526" s="288"/>
      <c r="P526" s="288"/>
      <c r="Q526" s="288"/>
      <c r="R526" s="288"/>
      <c r="S526" s="288"/>
      <c r="T526" s="289"/>
      <c r="U526" s="16"/>
      <c r="V526" s="16"/>
      <c r="W526" s="16"/>
      <c r="X526" s="16"/>
      <c r="Y526" s="16"/>
      <c r="Z526" s="16"/>
      <c r="AA526" s="16"/>
      <c r="AB526" s="16"/>
      <c r="AC526" s="16"/>
      <c r="AD526" s="16"/>
      <c r="AE526" s="16"/>
      <c r="AT526" s="290" t="s">
        <v>180</v>
      </c>
      <c r="AU526" s="290" t="s">
        <v>86</v>
      </c>
      <c r="AV526" s="16" t="s">
        <v>169</v>
      </c>
      <c r="AW526" s="16" t="s">
        <v>32</v>
      </c>
      <c r="AX526" s="16" t="s">
        <v>76</v>
      </c>
      <c r="AY526" s="290" t="s">
        <v>168</v>
      </c>
    </row>
    <row r="527" s="13" customFormat="1">
      <c r="A527" s="13"/>
      <c r="B527" s="237"/>
      <c r="C527" s="238"/>
      <c r="D527" s="232" t="s">
        <v>180</v>
      </c>
      <c r="E527" s="239" t="s">
        <v>1</v>
      </c>
      <c r="F527" s="240" t="s">
        <v>585</v>
      </c>
      <c r="G527" s="238"/>
      <c r="H527" s="239" t="s">
        <v>1</v>
      </c>
      <c r="I527" s="241"/>
      <c r="J527" s="238"/>
      <c r="K527" s="238"/>
      <c r="L527" s="242"/>
      <c r="M527" s="243"/>
      <c r="N527" s="244"/>
      <c r="O527" s="244"/>
      <c r="P527" s="244"/>
      <c r="Q527" s="244"/>
      <c r="R527" s="244"/>
      <c r="S527" s="244"/>
      <c r="T527" s="245"/>
      <c r="U527" s="13"/>
      <c r="V527" s="13"/>
      <c r="W527" s="13"/>
      <c r="X527" s="13"/>
      <c r="Y527" s="13"/>
      <c r="Z527" s="13"/>
      <c r="AA527" s="13"/>
      <c r="AB527" s="13"/>
      <c r="AC527" s="13"/>
      <c r="AD527" s="13"/>
      <c r="AE527" s="13"/>
      <c r="AT527" s="246" t="s">
        <v>180</v>
      </c>
      <c r="AU527" s="246" t="s">
        <v>86</v>
      </c>
      <c r="AV527" s="13" t="s">
        <v>84</v>
      </c>
      <c r="AW527" s="13" t="s">
        <v>32</v>
      </c>
      <c r="AX527" s="13" t="s">
        <v>76</v>
      </c>
      <c r="AY527" s="246" t="s">
        <v>168</v>
      </c>
    </row>
    <row r="528" s="14" customFormat="1">
      <c r="A528" s="14"/>
      <c r="B528" s="247"/>
      <c r="C528" s="248"/>
      <c r="D528" s="232" t="s">
        <v>180</v>
      </c>
      <c r="E528" s="249" t="s">
        <v>1</v>
      </c>
      <c r="F528" s="250" t="s">
        <v>599</v>
      </c>
      <c r="G528" s="248"/>
      <c r="H528" s="251">
        <v>10.92</v>
      </c>
      <c r="I528" s="252"/>
      <c r="J528" s="248"/>
      <c r="K528" s="248"/>
      <c r="L528" s="253"/>
      <c r="M528" s="254"/>
      <c r="N528" s="255"/>
      <c r="O528" s="255"/>
      <c r="P528" s="255"/>
      <c r="Q528" s="255"/>
      <c r="R528" s="255"/>
      <c r="S528" s="255"/>
      <c r="T528" s="256"/>
      <c r="U528" s="14"/>
      <c r="V528" s="14"/>
      <c r="W528" s="14"/>
      <c r="X528" s="14"/>
      <c r="Y528" s="14"/>
      <c r="Z528" s="14"/>
      <c r="AA528" s="14"/>
      <c r="AB528" s="14"/>
      <c r="AC528" s="14"/>
      <c r="AD528" s="14"/>
      <c r="AE528" s="14"/>
      <c r="AT528" s="257" t="s">
        <v>180</v>
      </c>
      <c r="AU528" s="257" t="s">
        <v>86</v>
      </c>
      <c r="AV528" s="14" t="s">
        <v>86</v>
      </c>
      <c r="AW528" s="14" t="s">
        <v>32</v>
      </c>
      <c r="AX528" s="14" t="s">
        <v>76</v>
      </c>
      <c r="AY528" s="257" t="s">
        <v>168</v>
      </c>
    </row>
    <row r="529" s="16" customFormat="1">
      <c r="A529" s="16"/>
      <c r="B529" s="280"/>
      <c r="C529" s="281"/>
      <c r="D529" s="232" t="s">
        <v>180</v>
      </c>
      <c r="E529" s="282" t="s">
        <v>1</v>
      </c>
      <c r="F529" s="283" t="s">
        <v>565</v>
      </c>
      <c r="G529" s="281"/>
      <c r="H529" s="284">
        <v>10.92</v>
      </c>
      <c r="I529" s="285"/>
      <c r="J529" s="281"/>
      <c r="K529" s="281"/>
      <c r="L529" s="286"/>
      <c r="M529" s="287"/>
      <c r="N529" s="288"/>
      <c r="O529" s="288"/>
      <c r="P529" s="288"/>
      <c r="Q529" s="288"/>
      <c r="R529" s="288"/>
      <c r="S529" s="288"/>
      <c r="T529" s="289"/>
      <c r="U529" s="16"/>
      <c r="V529" s="16"/>
      <c r="W529" s="16"/>
      <c r="X529" s="16"/>
      <c r="Y529" s="16"/>
      <c r="Z529" s="16"/>
      <c r="AA529" s="16"/>
      <c r="AB529" s="16"/>
      <c r="AC529" s="16"/>
      <c r="AD529" s="16"/>
      <c r="AE529" s="16"/>
      <c r="AT529" s="290" t="s">
        <v>180</v>
      </c>
      <c r="AU529" s="290" t="s">
        <v>86</v>
      </c>
      <c r="AV529" s="16" t="s">
        <v>169</v>
      </c>
      <c r="AW529" s="16" t="s">
        <v>32</v>
      </c>
      <c r="AX529" s="16" t="s">
        <v>76</v>
      </c>
      <c r="AY529" s="290" t="s">
        <v>168</v>
      </c>
    </row>
    <row r="530" s="15" customFormat="1">
      <c r="A530" s="15"/>
      <c r="B530" s="258"/>
      <c r="C530" s="259"/>
      <c r="D530" s="232" t="s">
        <v>180</v>
      </c>
      <c r="E530" s="260" t="s">
        <v>1</v>
      </c>
      <c r="F530" s="261" t="s">
        <v>184</v>
      </c>
      <c r="G530" s="259"/>
      <c r="H530" s="262">
        <v>678.38</v>
      </c>
      <c r="I530" s="263"/>
      <c r="J530" s="259"/>
      <c r="K530" s="259"/>
      <c r="L530" s="264"/>
      <c r="M530" s="265"/>
      <c r="N530" s="266"/>
      <c r="O530" s="266"/>
      <c r="P530" s="266"/>
      <c r="Q530" s="266"/>
      <c r="R530" s="266"/>
      <c r="S530" s="266"/>
      <c r="T530" s="267"/>
      <c r="U530" s="15"/>
      <c r="V530" s="15"/>
      <c r="W530" s="15"/>
      <c r="X530" s="15"/>
      <c r="Y530" s="15"/>
      <c r="Z530" s="15"/>
      <c r="AA530" s="15"/>
      <c r="AB530" s="15"/>
      <c r="AC530" s="15"/>
      <c r="AD530" s="15"/>
      <c r="AE530" s="15"/>
      <c r="AT530" s="268" t="s">
        <v>180</v>
      </c>
      <c r="AU530" s="268" t="s">
        <v>86</v>
      </c>
      <c r="AV530" s="15" t="s">
        <v>176</v>
      </c>
      <c r="AW530" s="15" t="s">
        <v>32</v>
      </c>
      <c r="AX530" s="15" t="s">
        <v>84</v>
      </c>
      <c r="AY530" s="268" t="s">
        <v>168</v>
      </c>
    </row>
    <row r="531" s="2" customFormat="1" ht="24.15" customHeight="1">
      <c r="A531" s="39"/>
      <c r="B531" s="40"/>
      <c r="C531" s="219" t="s">
        <v>670</v>
      </c>
      <c r="D531" s="219" t="s">
        <v>171</v>
      </c>
      <c r="E531" s="220" t="s">
        <v>671</v>
      </c>
      <c r="F531" s="221" t="s">
        <v>672</v>
      </c>
      <c r="G531" s="222" t="s">
        <v>174</v>
      </c>
      <c r="H531" s="223">
        <v>802.30999999999995</v>
      </c>
      <c r="I531" s="224"/>
      <c r="J531" s="225">
        <f>ROUND(I531*H531,2)</f>
        <v>0</v>
      </c>
      <c r="K531" s="221" t="s">
        <v>226</v>
      </c>
      <c r="L531" s="45"/>
      <c r="M531" s="226" t="s">
        <v>1</v>
      </c>
      <c r="N531" s="227" t="s">
        <v>41</v>
      </c>
      <c r="O531" s="92"/>
      <c r="P531" s="228">
        <f>O531*H531</f>
        <v>0</v>
      </c>
      <c r="Q531" s="228">
        <v>0</v>
      </c>
      <c r="R531" s="228">
        <f>Q531*H531</f>
        <v>0</v>
      </c>
      <c r="S531" s="228">
        <v>0.0041000000000000003</v>
      </c>
      <c r="T531" s="229">
        <f>S531*H531</f>
        <v>3.2894710000000003</v>
      </c>
      <c r="U531" s="39"/>
      <c r="V531" s="39"/>
      <c r="W531" s="39"/>
      <c r="X531" s="39"/>
      <c r="Y531" s="39"/>
      <c r="Z531" s="39"/>
      <c r="AA531" s="39"/>
      <c r="AB531" s="39"/>
      <c r="AC531" s="39"/>
      <c r="AD531" s="39"/>
      <c r="AE531" s="39"/>
      <c r="AR531" s="230" t="s">
        <v>273</v>
      </c>
      <c r="AT531" s="230" t="s">
        <v>171</v>
      </c>
      <c r="AU531" s="230" t="s">
        <v>86</v>
      </c>
      <c r="AY531" s="18" t="s">
        <v>168</v>
      </c>
      <c r="BE531" s="231">
        <f>IF(N531="základní",J531,0)</f>
        <v>0</v>
      </c>
      <c r="BF531" s="231">
        <f>IF(N531="snížená",J531,0)</f>
        <v>0</v>
      </c>
      <c r="BG531" s="231">
        <f>IF(N531="zákl. přenesená",J531,0)</f>
        <v>0</v>
      </c>
      <c r="BH531" s="231">
        <f>IF(N531="sníž. přenesená",J531,0)</f>
        <v>0</v>
      </c>
      <c r="BI531" s="231">
        <f>IF(N531="nulová",J531,0)</f>
        <v>0</v>
      </c>
      <c r="BJ531" s="18" t="s">
        <v>84</v>
      </c>
      <c r="BK531" s="231">
        <f>ROUND(I531*H531,2)</f>
        <v>0</v>
      </c>
      <c r="BL531" s="18" t="s">
        <v>273</v>
      </c>
      <c r="BM531" s="230" t="s">
        <v>673</v>
      </c>
    </row>
    <row r="532" s="2" customFormat="1">
      <c r="A532" s="39"/>
      <c r="B532" s="40"/>
      <c r="C532" s="41"/>
      <c r="D532" s="232" t="s">
        <v>178</v>
      </c>
      <c r="E532" s="41"/>
      <c r="F532" s="233" t="s">
        <v>674</v>
      </c>
      <c r="G532" s="41"/>
      <c r="H532" s="41"/>
      <c r="I532" s="234"/>
      <c r="J532" s="41"/>
      <c r="K532" s="41"/>
      <c r="L532" s="45"/>
      <c r="M532" s="235"/>
      <c r="N532" s="236"/>
      <c r="O532" s="92"/>
      <c r="P532" s="92"/>
      <c r="Q532" s="92"/>
      <c r="R532" s="92"/>
      <c r="S532" s="92"/>
      <c r="T532" s="93"/>
      <c r="U532" s="39"/>
      <c r="V532" s="39"/>
      <c r="W532" s="39"/>
      <c r="X532" s="39"/>
      <c r="Y532" s="39"/>
      <c r="Z532" s="39"/>
      <c r="AA532" s="39"/>
      <c r="AB532" s="39"/>
      <c r="AC532" s="39"/>
      <c r="AD532" s="39"/>
      <c r="AE532" s="39"/>
      <c r="AT532" s="18" t="s">
        <v>178</v>
      </c>
      <c r="AU532" s="18" t="s">
        <v>86</v>
      </c>
    </row>
    <row r="533" s="13" customFormat="1">
      <c r="A533" s="13"/>
      <c r="B533" s="237"/>
      <c r="C533" s="238"/>
      <c r="D533" s="232" t="s">
        <v>180</v>
      </c>
      <c r="E533" s="239" t="s">
        <v>1</v>
      </c>
      <c r="F533" s="240" t="s">
        <v>583</v>
      </c>
      <c r="G533" s="238"/>
      <c r="H533" s="239" t="s">
        <v>1</v>
      </c>
      <c r="I533" s="241"/>
      <c r="J533" s="238"/>
      <c r="K533" s="238"/>
      <c r="L533" s="242"/>
      <c r="M533" s="243"/>
      <c r="N533" s="244"/>
      <c r="O533" s="244"/>
      <c r="P533" s="244"/>
      <c r="Q533" s="244"/>
      <c r="R533" s="244"/>
      <c r="S533" s="244"/>
      <c r="T533" s="245"/>
      <c r="U533" s="13"/>
      <c r="V533" s="13"/>
      <c r="W533" s="13"/>
      <c r="X533" s="13"/>
      <c r="Y533" s="13"/>
      <c r="Z533" s="13"/>
      <c r="AA533" s="13"/>
      <c r="AB533" s="13"/>
      <c r="AC533" s="13"/>
      <c r="AD533" s="13"/>
      <c r="AE533" s="13"/>
      <c r="AT533" s="246" t="s">
        <v>180</v>
      </c>
      <c r="AU533" s="246" t="s">
        <v>86</v>
      </c>
      <c r="AV533" s="13" t="s">
        <v>84</v>
      </c>
      <c r="AW533" s="13" t="s">
        <v>32</v>
      </c>
      <c r="AX533" s="13" t="s">
        <v>76</v>
      </c>
      <c r="AY533" s="246" t="s">
        <v>168</v>
      </c>
    </row>
    <row r="534" s="14" customFormat="1">
      <c r="A534" s="14"/>
      <c r="B534" s="247"/>
      <c r="C534" s="248"/>
      <c r="D534" s="232" t="s">
        <v>180</v>
      </c>
      <c r="E534" s="249" t="s">
        <v>1</v>
      </c>
      <c r="F534" s="250" t="s">
        <v>598</v>
      </c>
      <c r="G534" s="248"/>
      <c r="H534" s="251">
        <v>667.46000000000004</v>
      </c>
      <c r="I534" s="252"/>
      <c r="J534" s="248"/>
      <c r="K534" s="248"/>
      <c r="L534" s="253"/>
      <c r="M534" s="254"/>
      <c r="N534" s="255"/>
      <c r="O534" s="255"/>
      <c r="P534" s="255"/>
      <c r="Q534" s="255"/>
      <c r="R534" s="255"/>
      <c r="S534" s="255"/>
      <c r="T534" s="256"/>
      <c r="U534" s="14"/>
      <c r="V534" s="14"/>
      <c r="W534" s="14"/>
      <c r="X534" s="14"/>
      <c r="Y534" s="14"/>
      <c r="Z534" s="14"/>
      <c r="AA534" s="14"/>
      <c r="AB534" s="14"/>
      <c r="AC534" s="14"/>
      <c r="AD534" s="14"/>
      <c r="AE534" s="14"/>
      <c r="AT534" s="257" t="s">
        <v>180</v>
      </c>
      <c r="AU534" s="257" t="s">
        <v>86</v>
      </c>
      <c r="AV534" s="14" t="s">
        <v>86</v>
      </c>
      <c r="AW534" s="14" t="s">
        <v>32</v>
      </c>
      <c r="AX534" s="14" t="s">
        <v>76</v>
      </c>
      <c r="AY534" s="257" t="s">
        <v>168</v>
      </c>
    </row>
    <row r="535" s="16" customFormat="1">
      <c r="A535" s="16"/>
      <c r="B535" s="280"/>
      <c r="C535" s="281"/>
      <c r="D535" s="232" t="s">
        <v>180</v>
      </c>
      <c r="E535" s="282" t="s">
        <v>1</v>
      </c>
      <c r="F535" s="283" t="s">
        <v>565</v>
      </c>
      <c r="G535" s="281"/>
      <c r="H535" s="284">
        <v>667.46000000000004</v>
      </c>
      <c r="I535" s="285"/>
      <c r="J535" s="281"/>
      <c r="K535" s="281"/>
      <c r="L535" s="286"/>
      <c r="M535" s="287"/>
      <c r="N535" s="288"/>
      <c r="O535" s="288"/>
      <c r="P535" s="288"/>
      <c r="Q535" s="288"/>
      <c r="R535" s="288"/>
      <c r="S535" s="288"/>
      <c r="T535" s="289"/>
      <c r="U535" s="16"/>
      <c r="V535" s="16"/>
      <c r="W535" s="16"/>
      <c r="X535" s="16"/>
      <c r="Y535" s="16"/>
      <c r="Z535" s="16"/>
      <c r="AA535" s="16"/>
      <c r="AB535" s="16"/>
      <c r="AC535" s="16"/>
      <c r="AD535" s="16"/>
      <c r="AE535" s="16"/>
      <c r="AT535" s="290" t="s">
        <v>180</v>
      </c>
      <c r="AU535" s="290" t="s">
        <v>86</v>
      </c>
      <c r="AV535" s="16" t="s">
        <v>169</v>
      </c>
      <c r="AW535" s="16" t="s">
        <v>32</v>
      </c>
      <c r="AX535" s="16" t="s">
        <v>76</v>
      </c>
      <c r="AY535" s="290" t="s">
        <v>168</v>
      </c>
    </row>
    <row r="536" s="13" customFormat="1">
      <c r="A536" s="13"/>
      <c r="B536" s="237"/>
      <c r="C536" s="238"/>
      <c r="D536" s="232" t="s">
        <v>180</v>
      </c>
      <c r="E536" s="239" t="s">
        <v>1</v>
      </c>
      <c r="F536" s="240" t="s">
        <v>585</v>
      </c>
      <c r="G536" s="238"/>
      <c r="H536" s="239" t="s">
        <v>1</v>
      </c>
      <c r="I536" s="241"/>
      <c r="J536" s="238"/>
      <c r="K536" s="238"/>
      <c r="L536" s="242"/>
      <c r="M536" s="243"/>
      <c r="N536" s="244"/>
      <c r="O536" s="244"/>
      <c r="P536" s="244"/>
      <c r="Q536" s="244"/>
      <c r="R536" s="244"/>
      <c r="S536" s="244"/>
      <c r="T536" s="245"/>
      <c r="U536" s="13"/>
      <c r="V536" s="13"/>
      <c r="W536" s="13"/>
      <c r="X536" s="13"/>
      <c r="Y536" s="13"/>
      <c r="Z536" s="13"/>
      <c r="AA536" s="13"/>
      <c r="AB536" s="13"/>
      <c r="AC536" s="13"/>
      <c r="AD536" s="13"/>
      <c r="AE536" s="13"/>
      <c r="AT536" s="246" t="s">
        <v>180</v>
      </c>
      <c r="AU536" s="246" t="s">
        <v>86</v>
      </c>
      <c r="AV536" s="13" t="s">
        <v>84</v>
      </c>
      <c r="AW536" s="13" t="s">
        <v>32</v>
      </c>
      <c r="AX536" s="13" t="s">
        <v>76</v>
      </c>
      <c r="AY536" s="246" t="s">
        <v>168</v>
      </c>
    </row>
    <row r="537" s="14" customFormat="1">
      <c r="A537" s="14"/>
      <c r="B537" s="247"/>
      <c r="C537" s="248"/>
      <c r="D537" s="232" t="s">
        <v>180</v>
      </c>
      <c r="E537" s="249" t="s">
        <v>1</v>
      </c>
      <c r="F537" s="250" t="s">
        <v>599</v>
      </c>
      <c r="G537" s="248"/>
      <c r="H537" s="251">
        <v>10.92</v>
      </c>
      <c r="I537" s="252"/>
      <c r="J537" s="248"/>
      <c r="K537" s="248"/>
      <c r="L537" s="253"/>
      <c r="M537" s="254"/>
      <c r="N537" s="255"/>
      <c r="O537" s="255"/>
      <c r="P537" s="255"/>
      <c r="Q537" s="255"/>
      <c r="R537" s="255"/>
      <c r="S537" s="255"/>
      <c r="T537" s="256"/>
      <c r="U537" s="14"/>
      <c r="V537" s="14"/>
      <c r="W537" s="14"/>
      <c r="X537" s="14"/>
      <c r="Y537" s="14"/>
      <c r="Z537" s="14"/>
      <c r="AA537" s="14"/>
      <c r="AB537" s="14"/>
      <c r="AC537" s="14"/>
      <c r="AD537" s="14"/>
      <c r="AE537" s="14"/>
      <c r="AT537" s="257" t="s">
        <v>180</v>
      </c>
      <c r="AU537" s="257" t="s">
        <v>86</v>
      </c>
      <c r="AV537" s="14" t="s">
        <v>86</v>
      </c>
      <c r="AW537" s="14" t="s">
        <v>32</v>
      </c>
      <c r="AX537" s="14" t="s">
        <v>76</v>
      </c>
      <c r="AY537" s="257" t="s">
        <v>168</v>
      </c>
    </row>
    <row r="538" s="16" customFormat="1">
      <c r="A538" s="16"/>
      <c r="B538" s="280"/>
      <c r="C538" s="281"/>
      <c r="D538" s="232" t="s">
        <v>180</v>
      </c>
      <c r="E538" s="282" t="s">
        <v>1</v>
      </c>
      <c r="F538" s="283" t="s">
        <v>565</v>
      </c>
      <c r="G538" s="281"/>
      <c r="H538" s="284">
        <v>10.92</v>
      </c>
      <c r="I538" s="285"/>
      <c r="J538" s="281"/>
      <c r="K538" s="281"/>
      <c r="L538" s="286"/>
      <c r="M538" s="287"/>
      <c r="N538" s="288"/>
      <c r="O538" s="288"/>
      <c r="P538" s="288"/>
      <c r="Q538" s="288"/>
      <c r="R538" s="288"/>
      <c r="S538" s="288"/>
      <c r="T538" s="289"/>
      <c r="U538" s="16"/>
      <c r="V538" s="16"/>
      <c r="W538" s="16"/>
      <c r="X538" s="16"/>
      <c r="Y538" s="16"/>
      <c r="Z538" s="16"/>
      <c r="AA538" s="16"/>
      <c r="AB538" s="16"/>
      <c r="AC538" s="16"/>
      <c r="AD538" s="16"/>
      <c r="AE538" s="16"/>
      <c r="AT538" s="290" t="s">
        <v>180</v>
      </c>
      <c r="AU538" s="290" t="s">
        <v>86</v>
      </c>
      <c r="AV538" s="16" t="s">
        <v>169</v>
      </c>
      <c r="AW538" s="16" t="s">
        <v>32</v>
      </c>
      <c r="AX538" s="16" t="s">
        <v>76</v>
      </c>
      <c r="AY538" s="290" t="s">
        <v>168</v>
      </c>
    </row>
    <row r="539" s="13" customFormat="1">
      <c r="A539" s="13"/>
      <c r="B539" s="237"/>
      <c r="C539" s="238"/>
      <c r="D539" s="232" t="s">
        <v>180</v>
      </c>
      <c r="E539" s="239" t="s">
        <v>1</v>
      </c>
      <c r="F539" s="240" t="s">
        <v>675</v>
      </c>
      <c r="G539" s="238"/>
      <c r="H539" s="239" t="s">
        <v>1</v>
      </c>
      <c r="I539" s="241"/>
      <c r="J539" s="238"/>
      <c r="K539" s="238"/>
      <c r="L539" s="242"/>
      <c r="M539" s="243"/>
      <c r="N539" s="244"/>
      <c r="O539" s="244"/>
      <c r="P539" s="244"/>
      <c r="Q539" s="244"/>
      <c r="R539" s="244"/>
      <c r="S539" s="244"/>
      <c r="T539" s="245"/>
      <c r="U539" s="13"/>
      <c r="V539" s="13"/>
      <c r="W539" s="13"/>
      <c r="X539" s="13"/>
      <c r="Y539" s="13"/>
      <c r="Z539" s="13"/>
      <c r="AA539" s="13"/>
      <c r="AB539" s="13"/>
      <c r="AC539" s="13"/>
      <c r="AD539" s="13"/>
      <c r="AE539" s="13"/>
      <c r="AT539" s="246" t="s">
        <v>180</v>
      </c>
      <c r="AU539" s="246" t="s">
        <v>86</v>
      </c>
      <c r="AV539" s="13" t="s">
        <v>84</v>
      </c>
      <c r="AW539" s="13" t="s">
        <v>32</v>
      </c>
      <c r="AX539" s="13" t="s">
        <v>76</v>
      </c>
      <c r="AY539" s="246" t="s">
        <v>168</v>
      </c>
    </row>
    <row r="540" s="14" customFormat="1">
      <c r="A540" s="14"/>
      <c r="B540" s="247"/>
      <c r="C540" s="248"/>
      <c r="D540" s="232" t="s">
        <v>180</v>
      </c>
      <c r="E540" s="249" t="s">
        <v>1</v>
      </c>
      <c r="F540" s="250" t="s">
        <v>676</v>
      </c>
      <c r="G540" s="248"/>
      <c r="H540" s="251">
        <v>123.93000000000001</v>
      </c>
      <c r="I540" s="252"/>
      <c r="J540" s="248"/>
      <c r="K540" s="248"/>
      <c r="L540" s="253"/>
      <c r="M540" s="254"/>
      <c r="N540" s="255"/>
      <c r="O540" s="255"/>
      <c r="P540" s="255"/>
      <c r="Q540" s="255"/>
      <c r="R540" s="255"/>
      <c r="S540" s="255"/>
      <c r="T540" s="256"/>
      <c r="U540" s="14"/>
      <c r="V540" s="14"/>
      <c r="W540" s="14"/>
      <c r="X540" s="14"/>
      <c r="Y540" s="14"/>
      <c r="Z540" s="14"/>
      <c r="AA540" s="14"/>
      <c r="AB540" s="14"/>
      <c r="AC540" s="14"/>
      <c r="AD540" s="14"/>
      <c r="AE540" s="14"/>
      <c r="AT540" s="257" t="s">
        <v>180</v>
      </c>
      <c r="AU540" s="257" t="s">
        <v>86</v>
      </c>
      <c r="AV540" s="14" t="s">
        <v>86</v>
      </c>
      <c r="AW540" s="14" t="s">
        <v>32</v>
      </c>
      <c r="AX540" s="14" t="s">
        <v>76</v>
      </c>
      <c r="AY540" s="257" t="s">
        <v>168</v>
      </c>
    </row>
    <row r="541" s="16" customFormat="1">
      <c r="A541" s="16"/>
      <c r="B541" s="280"/>
      <c r="C541" s="281"/>
      <c r="D541" s="232" t="s">
        <v>180</v>
      </c>
      <c r="E541" s="282" t="s">
        <v>1</v>
      </c>
      <c r="F541" s="283" t="s">
        <v>565</v>
      </c>
      <c r="G541" s="281"/>
      <c r="H541" s="284">
        <v>123.93000000000001</v>
      </c>
      <c r="I541" s="285"/>
      <c r="J541" s="281"/>
      <c r="K541" s="281"/>
      <c r="L541" s="286"/>
      <c r="M541" s="287"/>
      <c r="N541" s="288"/>
      <c r="O541" s="288"/>
      <c r="P541" s="288"/>
      <c r="Q541" s="288"/>
      <c r="R541" s="288"/>
      <c r="S541" s="288"/>
      <c r="T541" s="289"/>
      <c r="U541" s="16"/>
      <c r="V541" s="16"/>
      <c r="W541" s="16"/>
      <c r="X541" s="16"/>
      <c r="Y541" s="16"/>
      <c r="Z541" s="16"/>
      <c r="AA541" s="16"/>
      <c r="AB541" s="16"/>
      <c r="AC541" s="16"/>
      <c r="AD541" s="16"/>
      <c r="AE541" s="16"/>
      <c r="AT541" s="290" t="s">
        <v>180</v>
      </c>
      <c r="AU541" s="290" t="s">
        <v>86</v>
      </c>
      <c r="AV541" s="16" t="s">
        <v>169</v>
      </c>
      <c r="AW541" s="16" t="s">
        <v>32</v>
      </c>
      <c r="AX541" s="16" t="s">
        <v>76</v>
      </c>
      <c r="AY541" s="290" t="s">
        <v>168</v>
      </c>
    </row>
    <row r="542" s="15" customFormat="1">
      <c r="A542" s="15"/>
      <c r="B542" s="258"/>
      <c r="C542" s="259"/>
      <c r="D542" s="232" t="s">
        <v>180</v>
      </c>
      <c r="E542" s="260" t="s">
        <v>1</v>
      </c>
      <c r="F542" s="261" t="s">
        <v>184</v>
      </c>
      <c r="G542" s="259"/>
      <c r="H542" s="262">
        <v>802.30999999999995</v>
      </c>
      <c r="I542" s="263"/>
      <c r="J542" s="259"/>
      <c r="K542" s="259"/>
      <c r="L542" s="264"/>
      <c r="M542" s="265"/>
      <c r="N542" s="266"/>
      <c r="O542" s="266"/>
      <c r="P542" s="266"/>
      <c r="Q542" s="266"/>
      <c r="R542" s="266"/>
      <c r="S542" s="266"/>
      <c r="T542" s="267"/>
      <c r="U542" s="15"/>
      <c r="V542" s="15"/>
      <c r="W542" s="15"/>
      <c r="X542" s="15"/>
      <c r="Y542" s="15"/>
      <c r="Z542" s="15"/>
      <c r="AA542" s="15"/>
      <c r="AB542" s="15"/>
      <c r="AC542" s="15"/>
      <c r="AD542" s="15"/>
      <c r="AE542" s="15"/>
      <c r="AT542" s="268" t="s">
        <v>180</v>
      </c>
      <c r="AU542" s="268" t="s">
        <v>86</v>
      </c>
      <c r="AV542" s="15" t="s">
        <v>176</v>
      </c>
      <c r="AW542" s="15" t="s">
        <v>32</v>
      </c>
      <c r="AX542" s="15" t="s">
        <v>84</v>
      </c>
      <c r="AY542" s="268" t="s">
        <v>168</v>
      </c>
    </row>
    <row r="543" s="2" customFormat="1" ht="24.15" customHeight="1">
      <c r="A543" s="39"/>
      <c r="B543" s="40"/>
      <c r="C543" s="219" t="s">
        <v>677</v>
      </c>
      <c r="D543" s="219" t="s">
        <v>171</v>
      </c>
      <c r="E543" s="220" t="s">
        <v>678</v>
      </c>
      <c r="F543" s="221" t="s">
        <v>679</v>
      </c>
      <c r="G543" s="222" t="s">
        <v>174</v>
      </c>
      <c r="H543" s="223">
        <v>802.30999999999995</v>
      </c>
      <c r="I543" s="224"/>
      <c r="J543" s="225">
        <f>ROUND(I543*H543,2)</f>
        <v>0</v>
      </c>
      <c r="K543" s="221" t="s">
        <v>226</v>
      </c>
      <c r="L543" s="45"/>
      <c r="M543" s="226" t="s">
        <v>1</v>
      </c>
      <c r="N543" s="227" t="s">
        <v>41</v>
      </c>
      <c r="O543" s="92"/>
      <c r="P543" s="228">
        <f>O543*H543</f>
        <v>0</v>
      </c>
      <c r="Q543" s="228">
        <v>0</v>
      </c>
      <c r="R543" s="228">
        <f>Q543*H543</f>
        <v>0</v>
      </c>
      <c r="S543" s="228">
        <v>0.010999999999999999</v>
      </c>
      <c r="T543" s="229">
        <f>S543*H543</f>
        <v>8.8254099999999998</v>
      </c>
      <c r="U543" s="39"/>
      <c r="V543" s="39"/>
      <c r="W543" s="39"/>
      <c r="X543" s="39"/>
      <c r="Y543" s="39"/>
      <c r="Z543" s="39"/>
      <c r="AA543" s="39"/>
      <c r="AB543" s="39"/>
      <c r="AC543" s="39"/>
      <c r="AD543" s="39"/>
      <c r="AE543" s="39"/>
      <c r="AR543" s="230" t="s">
        <v>273</v>
      </c>
      <c r="AT543" s="230" t="s">
        <v>171</v>
      </c>
      <c r="AU543" s="230" t="s">
        <v>86</v>
      </c>
      <c r="AY543" s="18" t="s">
        <v>168</v>
      </c>
      <c r="BE543" s="231">
        <f>IF(N543="základní",J543,0)</f>
        <v>0</v>
      </c>
      <c r="BF543" s="231">
        <f>IF(N543="snížená",J543,0)</f>
        <v>0</v>
      </c>
      <c r="BG543" s="231">
        <f>IF(N543="zákl. přenesená",J543,0)</f>
        <v>0</v>
      </c>
      <c r="BH543" s="231">
        <f>IF(N543="sníž. přenesená",J543,0)</f>
        <v>0</v>
      </c>
      <c r="BI543" s="231">
        <f>IF(N543="nulová",J543,0)</f>
        <v>0</v>
      </c>
      <c r="BJ543" s="18" t="s">
        <v>84</v>
      </c>
      <c r="BK543" s="231">
        <f>ROUND(I543*H543,2)</f>
        <v>0</v>
      </c>
      <c r="BL543" s="18" t="s">
        <v>273</v>
      </c>
      <c r="BM543" s="230" t="s">
        <v>680</v>
      </c>
    </row>
    <row r="544" s="2" customFormat="1">
      <c r="A544" s="39"/>
      <c r="B544" s="40"/>
      <c r="C544" s="41"/>
      <c r="D544" s="232" t="s">
        <v>178</v>
      </c>
      <c r="E544" s="41"/>
      <c r="F544" s="233" t="s">
        <v>681</v>
      </c>
      <c r="G544" s="41"/>
      <c r="H544" s="41"/>
      <c r="I544" s="234"/>
      <c r="J544" s="41"/>
      <c r="K544" s="41"/>
      <c r="L544" s="45"/>
      <c r="M544" s="235"/>
      <c r="N544" s="236"/>
      <c r="O544" s="92"/>
      <c r="P544" s="92"/>
      <c r="Q544" s="92"/>
      <c r="R544" s="92"/>
      <c r="S544" s="92"/>
      <c r="T544" s="93"/>
      <c r="U544" s="39"/>
      <c r="V544" s="39"/>
      <c r="W544" s="39"/>
      <c r="X544" s="39"/>
      <c r="Y544" s="39"/>
      <c r="Z544" s="39"/>
      <c r="AA544" s="39"/>
      <c r="AB544" s="39"/>
      <c r="AC544" s="39"/>
      <c r="AD544" s="39"/>
      <c r="AE544" s="39"/>
      <c r="AT544" s="18" t="s">
        <v>178</v>
      </c>
      <c r="AU544" s="18" t="s">
        <v>86</v>
      </c>
    </row>
    <row r="545" s="13" customFormat="1">
      <c r="A545" s="13"/>
      <c r="B545" s="237"/>
      <c r="C545" s="238"/>
      <c r="D545" s="232" t="s">
        <v>180</v>
      </c>
      <c r="E545" s="239" t="s">
        <v>1</v>
      </c>
      <c r="F545" s="240" t="s">
        <v>583</v>
      </c>
      <c r="G545" s="238"/>
      <c r="H545" s="239" t="s">
        <v>1</v>
      </c>
      <c r="I545" s="241"/>
      <c r="J545" s="238"/>
      <c r="K545" s="238"/>
      <c r="L545" s="242"/>
      <c r="M545" s="243"/>
      <c r="N545" s="244"/>
      <c r="O545" s="244"/>
      <c r="P545" s="244"/>
      <c r="Q545" s="244"/>
      <c r="R545" s="244"/>
      <c r="S545" s="244"/>
      <c r="T545" s="245"/>
      <c r="U545" s="13"/>
      <c r="V545" s="13"/>
      <c r="W545" s="13"/>
      <c r="X545" s="13"/>
      <c r="Y545" s="13"/>
      <c r="Z545" s="13"/>
      <c r="AA545" s="13"/>
      <c r="AB545" s="13"/>
      <c r="AC545" s="13"/>
      <c r="AD545" s="13"/>
      <c r="AE545" s="13"/>
      <c r="AT545" s="246" t="s">
        <v>180</v>
      </c>
      <c r="AU545" s="246" t="s">
        <v>86</v>
      </c>
      <c r="AV545" s="13" t="s">
        <v>84</v>
      </c>
      <c r="AW545" s="13" t="s">
        <v>32</v>
      </c>
      <c r="AX545" s="13" t="s">
        <v>76</v>
      </c>
      <c r="AY545" s="246" t="s">
        <v>168</v>
      </c>
    </row>
    <row r="546" s="14" customFormat="1">
      <c r="A546" s="14"/>
      <c r="B546" s="247"/>
      <c r="C546" s="248"/>
      <c r="D546" s="232" t="s">
        <v>180</v>
      </c>
      <c r="E546" s="249" t="s">
        <v>1</v>
      </c>
      <c r="F546" s="250" t="s">
        <v>598</v>
      </c>
      <c r="G546" s="248"/>
      <c r="H546" s="251">
        <v>667.46000000000004</v>
      </c>
      <c r="I546" s="252"/>
      <c r="J546" s="248"/>
      <c r="K546" s="248"/>
      <c r="L546" s="253"/>
      <c r="M546" s="254"/>
      <c r="N546" s="255"/>
      <c r="O546" s="255"/>
      <c r="P546" s="255"/>
      <c r="Q546" s="255"/>
      <c r="R546" s="255"/>
      <c r="S546" s="255"/>
      <c r="T546" s="256"/>
      <c r="U546" s="14"/>
      <c r="V546" s="14"/>
      <c r="W546" s="14"/>
      <c r="X546" s="14"/>
      <c r="Y546" s="14"/>
      <c r="Z546" s="14"/>
      <c r="AA546" s="14"/>
      <c r="AB546" s="14"/>
      <c r="AC546" s="14"/>
      <c r="AD546" s="14"/>
      <c r="AE546" s="14"/>
      <c r="AT546" s="257" t="s">
        <v>180</v>
      </c>
      <c r="AU546" s="257" t="s">
        <v>86</v>
      </c>
      <c r="AV546" s="14" t="s">
        <v>86</v>
      </c>
      <c r="AW546" s="14" t="s">
        <v>32</v>
      </c>
      <c r="AX546" s="14" t="s">
        <v>76</v>
      </c>
      <c r="AY546" s="257" t="s">
        <v>168</v>
      </c>
    </row>
    <row r="547" s="16" customFormat="1">
      <c r="A547" s="16"/>
      <c r="B547" s="280"/>
      <c r="C547" s="281"/>
      <c r="D547" s="232" t="s">
        <v>180</v>
      </c>
      <c r="E547" s="282" t="s">
        <v>1</v>
      </c>
      <c r="F547" s="283" t="s">
        <v>565</v>
      </c>
      <c r="G547" s="281"/>
      <c r="H547" s="284">
        <v>667.46000000000004</v>
      </c>
      <c r="I547" s="285"/>
      <c r="J547" s="281"/>
      <c r="K547" s="281"/>
      <c r="L547" s="286"/>
      <c r="M547" s="287"/>
      <c r="N547" s="288"/>
      <c r="O547" s="288"/>
      <c r="P547" s="288"/>
      <c r="Q547" s="288"/>
      <c r="R547" s="288"/>
      <c r="S547" s="288"/>
      <c r="T547" s="289"/>
      <c r="U547" s="16"/>
      <c r="V547" s="16"/>
      <c r="W547" s="16"/>
      <c r="X547" s="16"/>
      <c r="Y547" s="16"/>
      <c r="Z547" s="16"/>
      <c r="AA547" s="16"/>
      <c r="AB547" s="16"/>
      <c r="AC547" s="16"/>
      <c r="AD547" s="16"/>
      <c r="AE547" s="16"/>
      <c r="AT547" s="290" t="s">
        <v>180</v>
      </c>
      <c r="AU547" s="290" t="s">
        <v>86</v>
      </c>
      <c r="AV547" s="16" t="s">
        <v>169</v>
      </c>
      <c r="AW547" s="16" t="s">
        <v>32</v>
      </c>
      <c r="AX547" s="16" t="s">
        <v>76</v>
      </c>
      <c r="AY547" s="290" t="s">
        <v>168</v>
      </c>
    </row>
    <row r="548" s="13" customFormat="1">
      <c r="A548" s="13"/>
      <c r="B548" s="237"/>
      <c r="C548" s="238"/>
      <c r="D548" s="232" t="s">
        <v>180</v>
      </c>
      <c r="E548" s="239" t="s">
        <v>1</v>
      </c>
      <c r="F548" s="240" t="s">
        <v>585</v>
      </c>
      <c r="G548" s="238"/>
      <c r="H548" s="239" t="s">
        <v>1</v>
      </c>
      <c r="I548" s="241"/>
      <c r="J548" s="238"/>
      <c r="K548" s="238"/>
      <c r="L548" s="242"/>
      <c r="M548" s="243"/>
      <c r="N548" s="244"/>
      <c r="O548" s="244"/>
      <c r="P548" s="244"/>
      <c r="Q548" s="244"/>
      <c r="R548" s="244"/>
      <c r="S548" s="244"/>
      <c r="T548" s="245"/>
      <c r="U548" s="13"/>
      <c r="V548" s="13"/>
      <c r="W548" s="13"/>
      <c r="X548" s="13"/>
      <c r="Y548" s="13"/>
      <c r="Z548" s="13"/>
      <c r="AA548" s="13"/>
      <c r="AB548" s="13"/>
      <c r="AC548" s="13"/>
      <c r="AD548" s="13"/>
      <c r="AE548" s="13"/>
      <c r="AT548" s="246" t="s">
        <v>180</v>
      </c>
      <c r="AU548" s="246" t="s">
        <v>86</v>
      </c>
      <c r="AV548" s="13" t="s">
        <v>84</v>
      </c>
      <c r="AW548" s="13" t="s">
        <v>32</v>
      </c>
      <c r="AX548" s="13" t="s">
        <v>76</v>
      </c>
      <c r="AY548" s="246" t="s">
        <v>168</v>
      </c>
    </row>
    <row r="549" s="14" customFormat="1">
      <c r="A549" s="14"/>
      <c r="B549" s="247"/>
      <c r="C549" s="248"/>
      <c r="D549" s="232" t="s">
        <v>180</v>
      </c>
      <c r="E549" s="249" t="s">
        <v>1</v>
      </c>
      <c r="F549" s="250" t="s">
        <v>599</v>
      </c>
      <c r="G549" s="248"/>
      <c r="H549" s="251">
        <v>10.92</v>
      </c>
      <c r="I549" s="252"/>
      <c r="J549" s="248"/>
      <c r="K549" s="248"/>
      <c r="L549" s="253"/>
      <c r="M549" s="254"/>
      <c r="N549" s="255"/>
      <c r="O549" s="255"/>
      <c r="P549" s="255"/>
      <c r="Q549" s="255"/>
      <c r="R549" s="255"/>
      <c r="S549" s="255"/>
      <c r="T549" s="256"/>
      <c r="U549" s="14"/>
      <c r="V549" s="14"/>
      <c r="W549" s="14"/>
      <c r="X549" s="14"/>
      <c r="Y549" s="14"/>
      <c r="Z549" s="14"/>
      <c r="AA549" s="14"/>
      <c r="AB549" s="14"/>
      <c r="AC549" s="14"/>
      <c r="AD549" s="14"/>
      <c r="AE549" s="14"/>
      <c r="AT549" s="257" t="s">
        <v>180</v>
      </c>
      <c r="AU549" s="257" t="s">
        <v>86</v>
      </c>
      <c r="AV549" s="14" t="s">
        <v>86</v>
      </c>
      <c r="AW549" s="14" t="s">
        <v>32</v>
      </c>
      <c r="AX549" s="14" t="s">
        <v>76</v>
      </c>
      <c r="AY549" s="257" t="s">
        <v>168</v>
      </c>
    </row>
    <row r="550" s="16" customFormat="1">
      <c r="A550" s="16"/>
      <c r="B550" s="280"/>
      <c r="C550" s="281"/>
      <c r="D550" s="232" t="s">
        <v>180</v>
      </c>
      <c r="E550" s="282" t="s">
        <v>1</v>
      </c>
      <c r="F550" s="283" t="s">
        <v>565</v>
      </c>
      <c r="G550" s="281"/>
      <c r="H550" s="284">
        <v>10.92</v>
      </c>
      <c r="I550" s="285"/>
      <c r="J550" s="281"/>
      <c r="K550" s="281"/>
      <c r="L550" s="286"/>
      <c r="M550" s="287"/>
      <c r="N550" s="288"/>
      <c r="O550" s="288"/>
      <c r="P550" s="288"/>
      <c r="Q550" s="288"/>
      <c r="R550" s="288"/>
      <c r="S550" s="288"/>
      <c r="T550" s="289"/>
      <c r="U550" s="16"/>
      <c r="V550" s="16"/>
      <c r="W550" s="16"/>
      <c r="X550" s="16"/>
      <c r="Y550" s="16"/>
      <c r="Z550" s="16"/>
      <c r="AA550" s="16"/>
      <c r="AB550" s="16"/>
      <c r="AC550" s="16"/>
      <c r="AD550" s="16"/>
      <c r="AE550" s="16"/>
      <c r="AT550" s="290" t="s">
        <v>180</v>
      </c>
      <c r="AU550" s="290" t="s">
        <v>86</v>
      </c>
      <c r="AV550" s="16" t="s">
        <v>169</v>
      </c>
      <c r="AW550" s="16" t="s">
        <v>32</v>
      </c>
      <c r="AX550" s="16" t="s">
        <v>76</v>
      </c>
      <c r="AY550" s="290" t="s">
        <v>168</v>
      </c>
    </row>
    <row r="551" s="13" customFormat="1">
      <c r="A551" s="13"/>
      <c r="B551" s="237"/>
      <c r="C551" s="238"/>
      <c r="D551" s="232" t="s">
        <v>180</v>
      </c>
      <c r="E551" s="239" t="s">
        <v>1</v>
      </c>
      <c r="F551" s="240" t="s">
        <v>675</v>
      </c>
      <c r="G551" s="238"/>
      <c r="H551" s="239" t="s">
        <v>1</v>
      </c>
      <c r="I551" s="241"/>
      <c r="J551" s="238"/>
      <c r="K551" s="238"/>
      <c r="L551" s="242"/>
      <c r="M551" s="243"/>
      <c r="N551" s="244"/>
      <c r="O551" s="244"/>
      <c r="P551" s="244"/>
      <c r="Q551" s="244"/>
      <c r="R551" s="244"/>
      <c r="S551" s="244"/>
      <c r="T551" s="245"/>
      <c r="U551" s="13"/>
      <c r="V551" s="13"/>
      <c r="W551" s="13"/>
      <c r="X551" s="13"/>
      <c r="Y551" s="13"/>
      <c r="Z551" s="13"/>
      <c r="AA551" s="13"/>
      <c r="AB551" s="13"/>
      <c r="AC551" s="13"/>
      <c r="AD551" s="13"/>
      <c r="AE551" s="13"/>
      <c r="AT551" s="246" t="s">
        <v>180</v>
      </c>
      <c r="AU551" s="246" t="s">
        <v>86</v>
      </c>
      <c r="AV551" s="13" t="s">
        <v>84</v>
      </c>
      <c r="AW551" s="13" t="s">
        <v>32</v>
      </c>
      <c r="AX551" s="13" t="s">
        <v>76</v>
      </c>
      <c r="AY551" s="246" t="s">
        <v>168</v>
      </c>
    </row>
    <row r="552" s="14" customFormat="1">
      <c r="A552" s="14"/>
      <c r="B552" s="247"/>
      <c r="C552" s="248"/>
      <c r="D552" s="232" t="s">
        <v>180</v>
      </c>
      <c r="E552" s="249" t="s">
        <v>1</v>
      </c>
      <c r="F552" s="250" t="s">
        <v>676</v>
      </c>
      <c r="G552" s="248"/>
      <c r="H552" s="251">
        <v>123.93000000000001</v>
      </c>
      <c r="I552" s="252"/>
      <c r="J552" s="248"/>
      <c r="K552" s="248"/>
      <c r="L552" s="253"/>
      <c r="M552" s="254"/>
      <c r="N552" s="255"/>
      <c r="O552" s="255"/>
      <c r="P552" s="255"/>
      <c r="Q552" s="255"/>
      <c r="R552" s="255"/>
      <c r="S552" s="255"/>
      <c r="T552" s="256"/>
      <c r="U552" s="14"/>
      <c r="V552" s="14"/>
      <c r="W552" s="14"/>
      <c r="X552" s="14"/>
      <c r="Y552" s="14"/>
      <c r="Z552" s="14"/>
      <c r="AA552" s="14"/>
      <c r="AB552" s="14"/>
      <c r="AC552" s="14"/>
      <c r="AD552" s="14"/>
      <c r="AE552" s="14"/>
      <c r="AT552" s="257" t="s">
        <v>180</v>
      </c>
      <c r="AU552" s="257" t="s">
        <v>86</v>
      </c>
      <c r="AV552" s="14" t="s">
        <v>86</v>
      </c>
      <c r="AW552" s="14" t="s">
        <v>32</v>
      </c>
      <c r="AX552" s="14" t="s">
        <v>76</v>
      </c>
      <c r="AY552" s="257" t="s">
        <v>168</v>
      </c>
    </row>
    <row r="553" s="16" customFormat="1">
      <c r="A553" s="16"/>
      <c r="B553" s="280"/>
      <c r="C553" s="281"/>
      <c r="D553" s="232" t="s">
        <v>180</v>
      </c>
      <c r="E553" s="282" t="s">
        <v>1</v>
      </c>
      <c r="F553" s="283" t="s">
        <v>565</v>
      </c>
      <c r="G553" s="281"/>
      <c r="H553" s="284">
        <v>123.93000000000001</v>
      </c>
      <c r="I553" s="285"/>
      <c r="J553" s="281"/>
      <c r="K553" s="281"/>
      <c r="L553" s="286"/>
      <c r="M553" s="287"/>
      <c r="N553" s="288"/>
      <c r="O553" s="288"/>
      <c r="P553" s="288"/>
      <c r="Q553" s="288"/>
      <c r="R553" s="288"/>
      <c r="S553" s="288"/>
      <c r="T553" s="289"/>
      <c r="U553" s="16"/>
      <c r="V553" s="16"/>
      <c r="W553" s="16"/>
      <c r="X553" s="16"/>
      <c r="Y553" s="16"/>
      <c r="Z553" s="16"/>
      <c r="AA553" s="16"/>
      <c r="AB553" s="16"/>
      <c r="AC553" s="16"/>
      <c r="AD553" s="16"/>
      <c r="AE553" s="16"/>
      <c r="AT553" s="290" t="s">
        <v>180</v>
      </c>
      <c r="AU553" s="290" t="s">
        <v>86</v>
      </c>
      <c r="AV553" s="16" t="s">
        <v>169</v>
      </c>
      <c r="AW553" s="16" t="s">
        <v>32</v>
      </c>
      <c r="AX553" s="16" t="s">
        <v>76</v>
      </c>
      <c r="AY553" s="290" t="s">
        <v>168</v>
      </c>
    </row>
    <row r="554" s="15" customFormat="1">
      <c r="A554" s="15"/>
      <c r="B554" s="258"/>
      <c r="C554" s="259"/>
      <c r="D554" s="232" t="s">
        <v>180</v>
      </c>
      <c r="E554" s="260" t="s">
        <v>1</v>
      </c>
      <c r="F554" s="261" t="s">
        <v>184</v>
      </c>
      <c r="G554" s="259"/>
      <c r="H554" s="262">
        <v>802.30999999999995</v>
      </c>
      <c r="I554" s="263"/>
      <c r="J554" s="259"/>
      <c r="K554" s="259"/>
      <c r="L554" s="264"/>
      <c r="M554" s="265"/>
      <c r="N554" s="266"/>
      <c r="O554" s="266"/>
      <c r="P554" s="266"/>
      <c r="Q554" s="266"/>
      <c r="R554" s="266"/>
      <c r="S554" s="266"/>
      <c r="T554" s="267"/>
      <c r="U554" s="15"/>
      <c r="V554" s="15"/>
      <c r="W554" s="15"/>
      <c r="X554" s="15"/>
      <c r="Y554" s="15"/>
      <c r="Z554" s="15"/>
      <c r="AA554" s="15"/>
      <c r="AB554" s="15"/>
      <c r="AC554" s="15"/>
      <c r="AD554" s="15"/>
      <c r="AE554" s="15"/>
      <c r="AT554" s="268" t="s">
        <v>180</v>
      </c>
      <c r="AU554" s="268" t="s">
        <v>86</v>
      </c>
      <c r="AV554" s="15" t="s">
        <v>176</v>
      </c>
      <c r="AW554" s="15" t="s">
        <v>32</v>
      </c>
      <c r="AX554" s="15" t="s">
        <v>84</v>
      </c>
      <c r="AY554" s="268" t="s">
        <v>168</v>
      </c>
    </row>
    <row r="555" s="2" customFormat="1" ht="37.8" customHeight="1">
      <c r="A555" s="39"/>
      <c r="B555" s="40"/>
      <c r="C555" s="219" t="s">
        <v>682</v>
      </c>
      <c r="D555" s="219" t="s">
        <v>171</v>
      </c>
      <c r="E555" s="220" t="s">
        <v>683</v>
      </c>
      <c r="F555" s="221" t="s">
        <v>684</v>
      </c>
      <c r="G555" s="222" t="s">
        <v>174</v>
      </c>
      <c r="H555" s="223">
        <v>754.28999999999996</v>
      </c>
      <c r="I555" s="224"/>
      <c r="J555" s="225">
        <f>ROUND(I555*H555,2)</f>
        <v>0</v>
      </c>
      <c r="K555" s="221" t="s">
        <v>1</v>
      </c>
      <c r="L555" s="45"/>
      <c r="M555" s="226" t="s">
        <v>1</v>
      </c>
      <c r="N555" s="227" t="s">
        <v>41</v>
      </c>
      <c r="O555" s="92"/>
      <c r="P555" s="228">
        <f>O555*H555</f>
        <v>0</v>
      </c>
      <c r="Q555" s="228">
        <v>0.0025000000000000001</v>
      </c>
      <c r="R555" s="228">
        <f>Q555*H555</f>
        <v>1.8857249999999999</v>
      </c>
      <c r="S555" s="228">
        <v>0</v>
      </c>
      <c r="T555" s="229">
        <f>S555*H555</f>
        <v>0</v>
      </c>
      <c r="U555" s="39"/>
      <c r="V555" s="39"/>
      <c r="W555" s="39"/>
      <c r="X555" s="39"/>
      <c r="Y555" s="39"/>
      <c r="Z555" s="39"/>
      <c r="AA555" s="39"/>
      <c r="AB555" s="39"/>
      <c r="AC555" s="39"/>
      <c r="AD555" s="39"/>
      <c r="AE555" s="39"/>
      <c r="AR555" s="230" t="s">
        <v>273</v>
      </c>
      <c r="AT555" s="230" t="s">
        <v>171</v>
      </c>
      <c r="AU555" s="230" t="s">
        <v>86</v>
      </c>
      <c r="AY555" s="18" t="s">
        <v>168</v>
      </c>
      <c r="BE555" s="231">
        <f>IF(N555="základní",J555,0)</f>
        <v>0</v>
      </c>
      <c r="BF555" s="231">
        <f>IF(N555="snížená",J555,0)</f>
        <v>0</v>
      </c>
      <c r="BG555" s="231">
        <f>IF(N555="zákl. přenesená",J555,0)</f>
        <v>0</v>
      </c>
      <c r="BH555" s="231">
        <f>IF(N555="sníž. přenesená",J555,0)</f>
        <v>0</v>
      </c>
      <c r="BI555" s="231">
        <f>IF(N555="nulová",J555,0)</f>
        <v>0</v>
      </c>
      <c r="BJ555" s="18" t="s">
        <v>84</v>
      </c>
      <c r="BK555" s="231">
        <f>ROUND(I555*H555,2)</f>
        <v>0</v>
      </c>
      <c r="BL555" s="18" t="s">
        <v>273</v>
      </c>
      <c r="BM555" s="230" t="s">
        <v>685</v>
      </c>
    </row>
    <row r="556" s="2" customFormat="1">
      <c r="A556" s="39"/>
      <c r="B556" s="40"/>
      <c r="C556" s="41"/>
      <c r="D556" s="232" t="s">
        <v>178</v>
      </c>
      <c r="E556" s="41"/>
      <c r="F556" s="233" t="s">
        <v>684</v>
      </c>
      <c r="G556" s="41"/>
      <c r="H556" s="41"/>
      <c r="I556" s="234"/>
      <c r="J556" s="41"/>
      <c r="K556" s="41"/>
      <c r="L556" s="45"/>
      <c r="M556" s="235"/>
      <c r="N556" s="236"/>
      <c r="O556" s="92"/>
      <c r="P556" s="92"/>
      <c r="Q556" s="92"/>
      <c r="R556" s="92"/>
      <c r="S556" s="92"/>
      <c r="T556" s="93"/>
      <c r="U556" s="39"/>
      <c r="V556" s="39"/>
      <c r="W556" s="39"/>
      <c r="X556" s="39"/>
      <c r="Y556" s="39"/>
      <c r="Z556" s="39"/>
      <c r="AA556" s="39"/>
      <c r="AB556" s="39"/>
      <c r="AC556" s="39"/>
      <c r="AD556" s="39"/>
      <c r="AE556" s="39"/>
      <c r="AT556" s="18" t="s">
        <v>178</v>
      </c>
      <c r="AU556" s="18" t="s">
        <v>86</v>
      </c>
    </row>
    <row r="557" s="2" customFormat="1">
      <c r="A557" s="39"/>
      <c r="B557" s="40"/>
      <c r="C557" s="41"/>
      <c r="D557" s="232" t="s">
        <v>306</v>
      </c>
      <c r="E557" s="41"/>
      <c r="F557" s="269" t="s">
        <v>686</v>
      </c>
      <c r="G557" s="41"/>
      <c r="H557" s="41"/>
      <c r="I557" s="234"/>
      <c r="J557" s="41"/>
      <c r="K557" s="41"/>
      <c r="L557" s="45"/>
      <c r="M557" s="235"/>
      <c r="N557" s="236"/>
      <c r="O557" s="92"/>
      <c r="P557" s="92"/>
      <c r="Q557" s="92"/>
      <c r="R557" s="92"/>
      <c r="S557" s="92"/>
      <c r="T557" s="93"/>
      <c r="U557" s="39"/>
      <c r="V557" s="39"/>
      <c r="W557" s="39"/>
      <c r="X557" s="39"/>
      <c r="Y557" s="39"/>
      <c r="Z557" s="39"/>
      <c r="AA557" s="39"/>
      <c r="AB557" s="39"/>
      <c r="AC557" s="39"/>
      <c r="AD557" s="39"/>
      <c r="AE557" s="39"/>
      <c r="AT557" s="18" t="s">
        <v>306</v>
      </c>
      <c r="AU557" s="18" t="s">
        <v>86</v>
      </c>
    </row>
    <row r="558" s="13" customFormat="1">
      <c r="A558" s="13"/>
      <c r="B558" s="237"/>
      <c r="C558" s="238"/>
      <c r="D558" s="232" t="s">
        <v>180</v>
      </c>
      <c r="E558" s="239" t="s">
        <v>1</v>
      </c>
      <c r="F558" s="240" t="s">
        <v>583</v>
      </c>
      <c r="G558" s="238"/>
      <c r="H558" s="239" t="s">
        <v>1</v>
      </c>
      <c r="I558" s="241"/>
      <c r="J558" s="238"/>
      <c r="K558" s="238"/>
      <c r="L558" s="242"/>
      <c r="M558" s="243"/>
      <c r="N558" s="244"/>
      <c r="O558" s="244"/>
      <c r="P558" s="244"/>
      <c r="Q558" s="244"/>
      <c r="R558" s="244"/>
      <c r="S558" s="244"/>
      <c r="T558" s="245"/>
      <c r="U558" s="13"/>
      <c r="V558" s="13"/>
      <c r="W558" s="13"/>
      <c r="X558" s="13"/>
      <c r="Y558" s="13"/>
      <c r="Z558" s="13"/>
      <c r="AA558" s="13"/>
      <c r="AB558" s="13"/>
      <c r="AC558" s="13"/>
      <c r="AD558" s="13"/>
      <c r="AE558" s="13"/>
      <c r="AT558" s="246" t="s">
        <v>180</v>
      </c>
      <c r="AU558" s="246" t="s">
        <v>86</v>
      </c>
      <c r="AV558" s="13" t="s">
        <v>84</v>
      </c>
      <c r="AW558" s="13" t="s">
        <v>32</v>
      </c>
      <c r="AX558" s="13" t="s">
        <v>76</v>
      </c>
      <c r="AY558" s="246" t="s">
        <v>168</v>
      </c>
    </row>
    <row r="559" s="14" customFormat="1">
      <c r="A559" s="14"/>
      <c r="B559" s="247"/>
      <c r="C559" s="248"/>
      <c r="D559" s="232" t="s">
        <v>180</v>
      </c>
      <c r="E559" s="249" t="s">
        <v>1</v>
      </c>
      <c r="F559" s="250" t="s">
        <v>687</v>
      </c>
      <c r="G559" s="248"/>
      <c r="H559" s="251">
        <v>754.28999999999996</v>
      </c>
      <c r="I559" s="252"/>
      <c r="J559" s="248"/>
      <c r="K559" s="248"/>
      <c r="L559" s="253"/>
      <c r="M559" s="254"/>
      <c r="N559" s="255"/>
      <c r="O559" s="255"/>
      <c r="P559" s="255"/>
      <c r="Q559" s="255"/>
      <c r="R559" s="255"/>
      <c r="S559" s="255"/>
      <c r="T559" s="256"/>
      <c r="U559" s="14"/>
      <c r="V559" s="14"/>
      <c r="W559" s="14"/>
      <c r="X559" s="14"/>
      <c r="Y559" s="14"/>
      <c r="Z559" s="14"/>
      <c r="AA559" s="14"/>
      <c r="AB559" s="14"/>
      <c r="AC559" s="14"/>
      <c r="AD559" s="14"/>
      <c r="AE559" s="14"/>
      <c r="AT559" s="257" t="s">
        <v>180</v>
      </c>
      <c r="AU559" s="257" t="s">
        <v>86</v>
      </c>
      <c r="AV559" s="14" t="s">
        <v>86</v>
      </c>
      <c r="AW559" s="14" t="s">
        <v>32</v>
      </c>
      <c r="AX559" s="14" t="s">
        <v>76</v>
      </c>
      <c r="AY559" s="257" t="s">
        <v>168</v>
      </c>
    </row>
    <row r="560" s="15" customFormat="1">
      <c r="A560" s="15"/>
      <c r="B560" s="258"/>
      <c r="C560" s="259"/>
      <c r="D560" s="232" t="s">
        <v>180</v>
      </c>
      <c r="E560" s="260" t="s">
        <v>1</v>
      </c>
      <c r="F560" s="261" t="s">
        <v>184</v>
      </c>
      <c r="G560" s="259"/>
      <c r="H560" s="262">
        <v>754.28999999999996</v>
      </c>
      <c r="I560" s="263"/>
      <c r="J560" s="259"/>
      <c r="K560" s="259"/>
      <c r="L560" s="264"/>
      <c r="M560" s="265"/>
      <c r="N560" s="266"/>
      <c r="O560" s="266"/>
      <c r="P560" s="266"/>
      <c r="Q560" s="266"/>
      <c r="R560" s="266"/>
      <c r="S560" s="266"/>
      <c r="T560" s="267"/>
      <c r="U560" s="15"/>
      <c r="V560" s="15"/>
      <c r="W560" s="15"/>
      <c r="X560" s="15"/>
      <c r="Y560" s="15"/>
      <c r="Z560" s="15"/>
      <c r="AA560" s="15"/>
      <c r="AB560" s="15"/>
      <c r="AC560" s="15"/>
      <c r="AD560" s="15"/>
      <c r="AE560" s="15"/>
      <c r="AT560" s="268" t="s">
        <v>180</v>
      </c>
      <c r="AU560" s="268" t="s">
        <v>86</v>
      </c>
      <c r="AV560" s="15" t="s">
        <v>176</v>
      </c>
      <c r="AW560" s="15" t="s">
        <v>32</v>
      </c>
      <c r="AX560" s="15" t="s">
        <v>84</v>
      </c>
      <c r="AY560" s="268" t="s">
        <v>168</v>
      </c>
    </row>
    <row r="561" s="2" customFormat="1" ht="33" customHeight="1">
      <c r="A561" s="39"/>
      <c r="B561" s="40"/>
      <c r="C561" s="219" t="s">
        <v>688</v>
      </c>
      <c r="D561" s="219" t="s">
        <v>171</v>
      </c>
      <c r="E561" s="220" t="s">
        <v>689</v>
      </c>
      <c r="F561" s="221" t="s">
        <v>690</v>
      </c>
      <c r="G561" s="222" t="s">
        <v>342</v>
      </c>
      <c r="H561" s="223">
        <v>1.8859999999999999</v>
      </c>
      <c r="I561" s="224"/>
      <c r="J561" s="225">
        <f>ROUND(I561*H561,2)</f>
        <v>0</v>
      </c>
      <c r="K561" s="221" t="s">
        <v>226</v>
      </c>
      <c r="L561" s="45"/>
      <c r="M561" s="226" t="s">
        <v>1</v>
      </c>
      <c r="N561" s="227" t="s">
        <v>41</v>
      </c>
      <c r="O561" s="92"/>
      <c r="P561" s="228">
        <f>O561*H561</f>
        <v>0</v>
      </c>
      <c r="Q561" s="228">
        <v>0</v>
      </c>
      <c r="R561" s="228">
        <f>Q561*H561</f>
        <v>0</v>
      </c>
      <c r="S561" s="228">
        <v>0</v>
      </c>
      <c r="T561" s="229">
        <f>S561*H561</f>
        <v>0</v>
      </c>
      <c r="U561" s="39"/>
      <c r="V561" s="39"/>
      <c r="W561" s="39"/>
      <c r="X561" s="39"/>
      <c r="Y561" s="39"/>
      <c r="Z561" s="39"/>
      <c r="AA561" s="39"/>
      <c r="AB561" s="39"/>
      <c r="AC561" s="39"/>
      <c r="AD561" s="39"/>
      <c r="AE561" s="39"/>
      <c r="AR561" s="230" t="s">
        <v>273</v>
      </c>
      <c r="AT561" s="230" t="s">
        <v>171</v>
      </c>
      <c r="AU561" s="230" t="s">
        <v>86</v>
      </c>
      <c r="AY561" s="18" t="s">
        <v>168</v>
      </c>
      <c r="BE561" s="231">
        <f>IF(N561="základní",J561,0)</f>
        <v>0</v>
      </c>
      <c r="BF561" s="231">
        <f>IF(N561="snížená",J561,0)</f>
        <v>0</v>
      </c>
      <c r="BG561" s="231">
        <f>IF(N561="zákl. přenesená",J561,0)</f>
        <v>0</v>
      </c>
      <c r="BH561" s="231">
        <f>IF(N561="sníž. přenesená",J561,0)</f>
        <v>0</v>
      </c>
      <c r="BI561" s="231">
        <f>IF(N561="nulová",J561,0)</f>
        <v>0</v>
      </c>
      <c r="BJ561" s="18" t="s">
        <v>84</v>
      </c>
      <c r="BK561" s="231">
        <f>ROUND(I561*H561,2)</f>
        <v>0</v>
      </c>
      <c r="BL561" s="18" t="s">
        <v>273</v>
      </c>
      <c r="BM561" s="230" t="s">
        <v>691</v>
      </c>
    </row>
    <row r="562" s="2" customFormat="1">
      <c r="A562" s="39"/>
      <c r="B562" s="40"/>
      <c r="C562" s="41"/>
      <c r="D562" s="232" t="s">
        <v>178</v>
      </c>
      <c r="E562" s="41"/>
      <c r="F562" s="233" t="s">
        <v>692</v>
      </c>
      <c r="G562" s="41"/>
      <c r="H562" s="41"/>
      <c r="I562" s="234"/>
      <c r="J562" s="41"/>
      <c r="K562" s="41"/>
      <c r="L562" s="45"/>
      <c r="M562" s="235"/>
      <c r="N562" s="236"/>
      <c r="O562" s="92"/>
      <c r="P562" s="92"/>
      <c r="Q562" s="92"/>
      <c r="R562" s="92"/>
      <c r="S562" s="92"/>
      <c r="T562" s="93"/>
      <c r="U562" s="39"/>
      <c r="V562" s="39"/>
      <c r="W562" s="39"/>
      <c r="X562" s="39"/>
      <c r="Y562" s="39"/>
      <c r="Z562" s="39"/>
      <c r="AA562" s="39"/>
      <c r="AB562" s="39"/>
      <c r="AC562" s="39"/>
      <c r="AD562" s="39"/>
      <c r="AE562" s="39"/>
      <c r="AT562" s="18" t="s">
        <v>178</v>
      </c>
      <c r="AU562" s="18" t="s">
        <v>86</v>
      </c>
    </row>
    <row r="563" s="12" customFormat="1" ht="22.8" customHeight="1">
      <c r="A563" s="12"/>
      <c r="B563" s="203"/>
      <c r="C563" s="204"/>
      <c r="D563" s="205" t="s">
        <v>75</v>
      </c>
      <c r="E563" s="217" t="s">
        <v>693</v>
      </c>
      <c r="F563" s="217" t="s">
        <v>694</v>
      </c>
      <c r="G563" s="204"/>
      <c r="H563" s="204"/>
      <c r="I563" s="207"/>
      <c r="J563" s="218">
        <f>BK563</f>
        <v>0</v>
      </c>
      <c r="K563" s="204"/>
      <c r="L563" s="209"/>
      <c r="M563" s="210"/>
      <c r="N563" s="211"/>
      <c r="O563" s="211"/>
      <c r="P563" s="212">
        <f>SUM(P564:P645)</f>
        <v>0</v>
      </c>
      <c r="Q563" s="211"/>
      <c r="R563" s="212">
        <f>SUM(R564:R645)</f>
        <v>8.8697543599999999</v>
      </c>
      <c r="S563" s="211"/>
      <c r="T563" s="213">
        <f>SUM(T564:T645)</f>
        <v>8.7397539999999996</v>
      </c>
      <c r="U563" s="12"/>
      <c r="V563" s="12"/>
      <c r="W563" s="12"/>
      <c r="X563" s="12"/>
      <c r="Y563" s="12"/>
      <c r="Z563" s="12"/>
      <c r="AA563" s="12"/>
      <c r="AB563" s="12"/>
      <c r="AC563" s="12"/>
      <c r="AD563" s="12"/>
      <c r="AE563" s="12"/>
      <c r="AR563" s="214" t="s">
        <v>86</v>
      </c>
      <c r="AT563" s="215" t="s">
        <v>75</v>
      </c>
      <c r="AU563" s="215" t="s">
        <v>84</v>
      </c>
      <c r="AY563" s="214" t="s">
        <v>168</v>
      </c>
      <c r="BK563" s="216">
        <f>SUM(BK564:BK645)</f>
        <v>0</v>
      </c>
    </row>
    <row r="564" s="2" customFormat="1" ht="24.15" customHeight="1">
      <c r="A564" s="39"/>
      <c r="B564" s="40"/>
      <c r="C564" s="219" t="s">
        <v>695</v>
      </c>
      <c r="D564" s="219" t="s">
        <v>171</v>
      </c>
      <c r="E564" s="220" t="s">
        <v>696</v>
      </c>
      <c r="F564" s="221" t="s">
        <v>697</v>
      </c>
      <c r="G564" s="222" t="s">
        <v>174</v>
      </c>
      <c r="H564" s="223">
        <v>2009.685</v>
      </c>
      <c r="I564" s="224"/>
      <c r="J564" s="225">
        <f>ROUND(I564*H564,2)</f>
        <v>0</v>
      </c>
      <c r="K564" s="221" t="s">
        <v>175</v>
      </c>
      <c r="L564" s="45"/>
      <c r="M564" s="226" t="s">
        <v>1</v>
      </c>
      <c r="N564" s="227" t="s">
        <v>41</v>
      </c>
      <c r="O564" s="92"/>
      <c r="P564" s="228">
        <f>O564*H564</f>
        <v>0</v>
      </c>
      <c r="Q564" s="228">
        <v>0</v>
      </c>
      <c r="R564" s="228">
        <f>Q564*H564</f>
        <v>0</v>
      </c>
      <c r="S564" s="228">
        <v>0</v>
      </c>
      <c r="T564" s="229">
        <f>S564*H564</f>
        <v>0</v>
      </c>
      <c r="U564" s="39"/>
      <c r="V564" s="39"/>
      <c r="W564" s="39"/>
      <c r="X564" s="39"/>
      <c r="Y564" s="39"/>
      <c r="Z564" s="39"/>
      <c r="AA564" s="39"/>
      <c r="AB564" s="39"/>
      <c r="AC564" s="39"/>
      <c r="AD564" s="39"/>
      <c r="AE564" s="39"/>
      <c r="AR564" s="230" t="s">
        <v>273</v>
      </c>
      <c r="AT564" s="230" t="s">
        <v>171</v>
      </c>
      <c r="AU564" s="230" t="s">
        <v>86</v>
      </c>
      <c r="AY564" s="18" t="s">
        <v>168</v>
      </c>
      <c r="BE564" s="231">
        <f>IF(N564="základní",J564,0)</f>
        <v>0</v>
      </c>
      <c r="BF564" s="231">
        <f>IF(N564="snížená",J564,0)</f>
        <v>0</v>
      </c>
      <c r="BG564" s="231">
        <f>IF(N564="zákl. přenesená",J564,0)</f>
        <v>0</v>
      </c>
      <c r="BH564" s="231">
        <f>IF(N564="sníž. přenesená",J564,0)</f>
        <v>0</v>
      </c>
      <c r="BI564" s="231">
        <f>IF(N564="nulová",J564,0)</f>
        <v>0</v>
      </c>
      <c r="BJ564" s="18" t="s">
        <v>84</v>
      </c>
      <c r="BK564" s="231">
        <f>ROUND(I564*H564,2)</f>
        <v>0</v>
      </c>
      <c r="BL564" s="18" t="s">
        <v>273</v>
      </c>
      <c r="BM564" s="230" t="s">
        <v>698</v>
      </c>
    </row>
    <row r="565" s="2" customFormat="1">
      <c r="A565" s="39"/>
      <c r="B565" s="40"/>
      <c r="C565" s="41"/>
      <c r="D565" s="232" t="s">
        <v>178</v>
      </c>
      <c r="E565" s="41"/>
      <c r="F565" s="233" t="s">
        <v>699</v>
      </c>
      <c r="G565" s="41"/>
      <c r="H565" s="41"/>
      <c r="I565" s="234"/>
      <c r="J565" s="41"/>
      <c r="K565" s="41"/>
      <c r="L565" s="45"/>
      <c r="M565" s="235"/>
      <c r="N565" s="236"/>
      <c r="O565" s="92"/>
      <c r="P565" s="92"/>
      <c r="Q565" s="92"/>
      <c r="R565" s="92"/>
      <c r="S565" s="92"/>
      <c r="T565" s="93"/>
      <c r="U565" s="39"/>
      <c r="V565" s="39"/>
      <c r="W565" s="39"/>
      <c r="X565" s="39"/>
      <c r="Y565" s="39"/>
      <c r="Z565" s="39"/>
      <c r="AA565" s="39"/>
      <c r="AB565" s="39"/>
      <c r="AC565" s="39"/>
      <c r="AD565" s="39"/>
      <c r="AE565" s="39"/>
      <c r="AT565" s="18" t="s">
        <v>178</v>
      </c>
      <c r="AU565" s="18" t="s">
        <v>86</v>
      </c>
    </row>
    <row r="566" s="14" customFormat="1">
      <c r="A566" s="14"/>
      <c r="B566" s="247"/>
      <c r="C566" s="248"/>
      <c r="D566" s="232" t="s">
        <v>180</v>
      </c>
      <c r="E566" s="249" t="s">
        <v>1</v>
      </c>
      <c r="F566" s="250" t="s">
        <v>700</v>
      </c>
      <c r="G566" s="248"/>
      <c r="H566" s="251">
        <v>2009.685</v>
      </c>
      <c r="I566" s="252"/>
      <c r="J566" s="248"/>
      <c r="K566" s="248"/>
      <c r="L566" s="253"/>
      <c r="M566" s="254"/>
      <c r="N566" s="255"/>
      <c r="O566" s="255"/>
      <c r="P566" s="255"/>
      <c r="Q566" s="255"/>
      <c r="R566" s="255"/>
      <c r="S566" s="255"/>
      <c r="T566" s="256"/>
      <c r="U566" s="14"/>
      <c r="V566" s="14"/>
      <c r="W566" s="14"/>
      <c r="X566" s="14"/>
      <c r="Y566" s="14"/>
      <c r="Z566" s="14"/>
      <c r="AA566" s="14"/>
      <c r="AB566" s="14"/>
      <c r="AC566" s="14"/>
      <c r="AD566" s="14"/>
      <c r="AE566" s="14"/>
      <c r="AT566" s="257" t="s">
        <v>180</v>
      </c>
      <c r="AU566" s="257" t="s">
        <v>86</v>
      </c>
      <c r="AV566" s="14" t="s">
        <v>86</v>
      </c>
      <c r="AW566" s="14" t="s">
        <v>32</v>
      </c>
      <c r="AX566" s="14" t="s">
        <v>76</v>
      </c>
      <c r="AY566" s="257" t="s">
        <v>168</v>
      </c>
    </row>
    <row r="567" s="15" customFormat="1">
      <c r="A567" s="15"/>
      <c r="B567" s="258"/>
      <c r="C567" s="259"/>
      <c r="D567" s="232" t="s">
        <v>180</v>
      </c>
      <c r="E567" s="260" t="s">
        <v>1</v>
      </c>
      <c r="F567" s="261" t="s">
        <v>184</v>
      </c>
      <c r="G567" s="259"/>
      <c r="H567" s="262">
        <v>2009.685</v>
      </c>
      <c r="I567" s="263"/>
      <c r="J567" s="259"/>
      <c r="K567" s="259"/>
      <c r="L567" s="264"/>
      <c r="M567" s="265"/>
      <c r="N567" s="266"/>
      <c r="O567" s="266"/>
      <c r="P567" s="266"/>
      <c r="Q567" s="266"/>
      <c r="R567" s="266"/>
      <c r="S567" s="266"/>
      <c r="T567" s="267"/>
      <c r="U567" s="15"/>
      <c r="V567" s="15"/>
      <c r="W567" s="15"/>
      <c r="X567" s="15"/>
      <c r="Y567" s="15"/>
      <c r="Z567" s="15"/>
      <c r="AA567" s="15"/>
      <c r="AB567" s="15"/>
      <c r="AC567" s="15"/>
      <c r="AD567" s="15"/>
      <c r="AE567" s="15"/>
      <c r="AT567" s="268" t="s">
        <v>180</v>
      </c>
      <c r="AU567" s="268" t="s">
        <v>86</v>
      </c>
      <c r="AV567" s="15" t="s">
        <v>176</v>
      </c>
      <c r="AW567" s="15" t="s">
        <v>32</v>
      </c>
      <c r="AX567" s="15" t="s">
        <v>84</v>
      </c>
      <c r="AY567" s="268" t="s">
        <v>168</v>
      </c>
    </row>
    <row r="568" s="2" customFormat="1" ht="24.15" customHeight="1">
      <c r="A568" s="39"/>
      <c r="B568" s="40"/>
      <c r="C568" s="270" t="s">
        <v>701</v>
      </c>
      <c r="D568" s="270" t="s">
        <v>348</v>
      </c>
      <c r="E568" s="271" t="s">
        <v>702</v>
      </c>
      <c r="F568" s="272" t="s">
        <v>703</v>
      </c>
      <c r="G568" s="273" t="s">
        <v>174</v>
      </c>
      <c r="H568" s="274">
        <v>703.38999999999999</v>
      </c>
      <c r="I568" s="275"/>
      <c r="J568" s="276">
        <f>ROUND(I568*H568,2)</f>
        <v>0</v>
      </c>
      <c r="K568" s="272" t="s">
        <v>175</v>
      </c>
      <c r="L568" s="277"/>
      <c r="M568" s="278" t="s">
        <v>1</v>
      </c>
      <c r="N568" s="279" t="s">
        <v>41</v>
      </c>
      <c r="O568" s="92"/>
      <c r="P568" s="228">
        <f>O568*H568</f>
        <v>0</v>
      </c>
      <c r="Q568" s="228">
        <v>0.0014</v>
      </c>
      <c r="R568" s="228">
        <f>Q568*H568</f>
        <v>0.98474600000000001</v>
      </c>
      <c r="S568" s="228">
        <v>0</v>
      </c>
      <c r="T568" s="229">
        <f>S568*H568</f>
        <v>0</v>
      </c>
      <c r="U568" s="39"/>
      <c r="V568" s="39"/>
      <c r="W568" s="39"/>
      <c r="X568" s="39"/>
      <c r="Y568" s="39"/>
      <c r="Z568" s="39"/>
      <c r="AA568" s="39"/>
      <c r="AB568" s="39"/>
      <c r="AC568" s="39"/>
      <c r="AD568" s="39"/>
      <c r="AE568" s="39"/>
      <c r="AR568" s="230" t="s">
        <v>379</v>
      </c>
      <c r="AT568" s="230" t="s">
        <v>348</v>
      </c>
      <c r="AU568" s="230" t="s">
        <v>86</v>
      </c>
      <c r="AY568" s="18" t="s">
        <v>168</v>
      </c>
      <c r="BE568" s="231">
        <f>IF(N568="základní",J568,0)</f>
        <v>0</v>
      </c>
      <c r="BF568" s="231">
        <f>IF(N568="snížená",J568,0)</f>
        <v>0</v>
      </c>
      <c r="BG568" s="231">
        <f>IF(N568="zákl. přenesená",J568,0)</f>
        <v>0</v>
      </c>
      <c r="BH568" s="231">
        <f>IF(N568="sníž. přenesená",J568,0)</f>
        <v>0</v>
      </c>
      <c r="BI568" s="231">
        <f>IF(N568="nulová",J568,0)</f>
        <v>0</v>
      </c>
      <c r="BJ568" s="18" t="s">
        <v>84</v>
      </c>
      <c r="BK568" s="231">
        <f>ROUND(I568*H568,2)</f>
        <v>0</v>
      </c>
      <c r="BL568" s="18" t="s">
        <v>273</v>
      </c>
      <c r="BM568" s="230" t="s">
        <v>704</v>
      </c>
    </row>
    <row r="569" s="2" customFormat="1">
      <c r="A569" s="39"/>
      <c r="B569" s="40"/>
      <c r="C569" s="41"/>
      <c r="D569" s="232" t="s">
        <v>178</v>
      </c>
      <c r="E569" s="41"/>
      <c r="F569" s="233" t="s">
        <v>703</v>
      </c>
      <c r="G569" s="41"/>
      <c r="H569" s="41"/>
      <c r="I569" s="234"/>
      <c r="J569" s="41"/>
      <c r="K569" s="41"/>
      <c r="L569" s="45"/>
      <c r="M569" s="235"/>
      <c r="N569" s="236"/>
      <c r="O569" s="92"/>
      <c r="P569" s="92"/>
      <c r="Q569" s="92"/>
      <c r="R569" s="92"/>
      <c r="S569" s="92"/>
      <c r="T569" s="93"/>
      <c r="U569" s="39"/>
      <c r="V569" s="39"/>
      <c r="W569" s="39"/>
      <c r="X569" s="39"/>
      <c r="Y569" s="39"/>
      <c r="Z569" s="39"/>
      <c r="AA569" s="39"/>
      <c r="AB569" s="39"/>
      <c r="AC569" s="39"/>
      <c r="AD569" s="39"/>
      <c r="AE569" s="39"/>
      <c r="AT569" s="18" t="s">
        <v>178</v>
      </c>
      <c r="AU569" s="18" t="s">
        <v>86</v>
      </c>
    </row>
    <row r="570" s="14" customFormat="1">
      <c r="A570" s="14"/>
      <c r="B570" s="247"/>
      <c r="C570" s="248"/>
      <c r="D570" s="232" t="s">
        <v>180</v>
      </c>
      <c r="E570" s="249" t="s">
        <v>1</v>
      </c>
      <c r="F570" s="250" t="s">
        <v>705</v>
      </c>
      <c r="G570" s="248"/>
      <c r="H570" s="251">
        <v>669.89499999999998</v>
      </c>
      <c r="I570" s="252"/>
      <c r="J570" s="248"/>
      <c r="K570" s="248"/>
      <c r="L570" s="253"/>
      <c r="M570" s="254"/>
      <c r="N570" s="255"/>
      <c r="O570" s="255"/>
      <c r="P570" s="255"/>
      <c r="Q570" s="255"/>
      <c r="R570" s="255"/>
      <c r="S570" s="255"/>
      <c r="T570" s="256"/>
      <c r="U570" s="14"/>
      <c r="V570" s="14"/>
      <c r="W570" s="14"/>
      <c r="X570" s="14"/>
      <c r="Y570" s="14"/>
      <c r="Z570" s="14"/>
      <c r="AA570" s="14"/>
      <c r="AB570" s="14"/>
      <c r="AC570" s="14"/>
      <c r="AD570" s="14"/>
      <c r="AE570" s="14"/>
      <c r="AT570" s="257" t="s">
        <v>180</v>
      </c>
      <c r="AU570" s="257" t="s">
        <v>86</v>
      </c>
      <c r="AV570" s="14" t="s">
        <v>86</v>
      </c>
      <c r="AW570" s="14" t="s">
        <v>32</v>
      </c>
      <c r="AX570" s="14" t="s">
        <v>76</v>
      </c>
      <c r="AY570" s="257" t="s">
        <v>168</v>
      </c>
    </row>
    <row r="571" s="15" customFormat="1">
      <c r="A571" s="15"/>
      <c r="B571" s="258"/>
      <c r="C571" s="259"/>
      <c r="D571" s="232" t="s">
        <v>180</v>
      </c>
      <c r="E571" s="260" t="s">
        <v>1</v>
      </c>
      <c r="F571" s="261" t="s">
        <v>184</v>
      </c>
      <c r="G571" s="259"/>
      <c r="H571" s="262">
        <v>669.89499999999998</v>
      </c>
      <c r="I571" s="263"/>
      <c r="J571" s="259"/>
      <c r="K571" s="259"/>
      <c r="L571" s="264"/>
      <c r="M571" s="265"/>
      <c r="N571" s="266"/>
      <c r="O571" s="266"/>
      <c r="P571" s="266"/>
      <c r="Q571" s="266"/>
      <c r="R571" s="266"/>
      <c r="S571" s="266"/>
      <c r="T571" s="267"/>
      <c r="U571" s="15"/>
      <c r="V571" s="15"/>
      <c r="W571" s="15"/>
      <c r="X571" s="15"/>
      <c r="Y571" s="15"/>
      <c r="Z571" s="15"/>
      <c r="AA571" s="15"/>
      <c r="AB571" s="15"/>
      <c r="AC571" s="15"/>
      <c r="AD571" s="15"/>
      <c r="AE571" s="15"/>
      <c r="AT571" s="268" t="s">
        <v>180</v>
      </c>
      <c r="AU571" s="268" t="s">
        <v>86</v>
      </c>
      <c r="AV571" s="15" t="s">
        <v>176</v>
      </c>
      <c r="AW571" s="15" t="s">
        <v>32</v>
      </c>
      <c r="AX571" s="15" t="s">
        <v>84</v>
      </c>
      <c r="AY571" s="268" t="s">
        <v>168</v>
      </c>
    </row>
    <row r="572" s="14" customFormat="1">
      <c r="A572" s="14"/>
      <c r="B572" s="247"/>
      <c r="C572" s="248"/>
      <c r="D572" s="232" t="s">
        <v>180</v>
      </c>
      <c r="E572" s="248"/>
      <c r="F572" s="250" t="s">
        <v>706</v>
      </c>
      <c r="G572" s="248"/>
      <c r="H572" s="251">
        <v>703.38999999999999</v>
      </c>
      <c r="I572" s="252"/>
      <c r="J572" s="248"/>
      <c r="K572" s="248"/>
      <c r="L572" s="253"/>
      <c r="M572" s="254"/>
      <c r="N572" s="255"/>
      <c r="O572" s="255"/>
      <c r="P572" s="255"/>
      <c r="Q572" s="255"/>
      <c r="R572" s="255"/>
      <c r="S572" s="255"/>
      <c r="T572" s="256"/>
      <c r="U572" s="14"/>
      <c r="V572" s="14"/>
      <c r="W572" s="14"/>
      <c r="X572" s="14"/>
      <c r="Y572" s="14"/>
      <c r="Z572" s="14"/>
      <c r="AA572" s="14"/>
      <c r="AB572" s="14"/>
      <c r="AC572" s="14"/>
      <c r="AD572" s="14"/>
      <c r="AE572" s="14"/>
      <c r="AT572" s="257" t="s">
        <v>180</v>
      </c>
      <c r="AU572" s="257" t="s">
        <v>86</v>
      </c>
      <c r="AV572" s="14" t="s">
        <v>86</v>
      </c>
      <c r="AW572" s="14" t="s">
        <v>4</v>
      </c>
      <c r="AX572" s="14" t="s">
        <v>84</v>
      </c>
      <c r="AY572" s="257" t="s">
        <v>168</v>
      </c>
    </row>
    <row r="573" s="2" customFormat="1" ht="24.15" customHeight="1">
      <c r="A573" s="39"/>
      <c r="B573" s="40"/>
      <c r="C573" s="270" t="s">
        <v>707</v>
      </c>
      <c r="D573" s="270" t="s">
        <v>348</v>
      </c>
      <c r="E573" s="271" t="s">
        <v>708</v>
      </c>
      <c r="F573" s="272" t="s">
        <v>709</v>
      </c>
      <c r="G573" s="273" t="s">
        <v>174</v>
      </c>
      <c r="H573" s="274">
        <v>703.38999999999999</v>
      </c>
      <c r="I573" s="275"/>
      <c r="J573" s="276">
        <f>ROUND(I573*H573,2)</f>
        <v>0</v>
      </c>
      <c r="K573" s="272" t="s">
        <v>175</v>
      </c>
      <c r="L573" s="277"/>
      <c r="M573" s="278" t="s">
        <v>1</v>
      </c>
      <c r="N573" s="279" t="s">
        <v>41</v>
      </c>
      <c r="O573" s="92"/>
      <c r="P573" s="228">
        <f>O573*H573</f>
        <v>0</v>
      </c>
      <c r="Q573" s="228">
        <v>0.0028</v>
      </c>
      <c r="R573" s="228">
        <f>Q573*H573</f>
        <v>1.969492</v>
      </c>
      <c r="S573" s="228">
        <v>0</v>
      </c>
      <c r="T573" s="229">
        <f>S573*H573</f>
        <v>0</v>
      </c>
      <c r="U573" s="39"/>
      <c r="V573" s="39"/>
      <c r="W573" s="39"/>
      <c r="X573" s="39"/>
      <c r="Y573" s="39"/>
      <c r="Z573" s="39"/>
      <c r="AA573" s="39"/>
      <c r="AB573" s="39"/>
      <c r="AC573" s="39"/>
      <c r="AD573" s="39"/>
      <c r="AE573" s="39"/>
      <c r="AR573" s="230" t="s">
        <v>379</v>
      </c>
      <c r="AT573" s="230" t="s">
        <v>348</v>
      </c>
      <c r="AU573" s="230" t="s">
        <v>86</v>
      </c>
      <c r="AY573" s="18" t="s">
        <v>168</v>
      </c>
      <c r="BE573" s="231">
        <f>IF(N573="základní",J573,0)</f>
        <v>0</v>
      </c>
      <c r="BF573" s="231">
        <f>IF(N573="snížená",J573,0)</f>
        <v>0</v>
      </c>
      <c r="BG573" s="231">
        <f>IF(N573="zákl. přenesená",J573,0)</f>
        <v>0</v>
      </c>
      <c r="BH573" s="231">
        <f>IF(N573="sníž. přenesená",J573,0)</f>
        <v>0</v>
      </c>
      <c r="BI573" s="231">
        <f>IF(N573="nulová",J573,0)</f>
        <v>0</v>
      </c>
      <c r="BJ573" s="18" t="s">
        <v>84</v>
      </c>
      <c r="BK573" s="231">
        <f>ROUND(I573*H573,2)</f>
        <v>0</v>
      </c>
      <c r="BL573" s="18" t="s">
        <v>273</v>
      </c>
      <c r="BM573" s="230" t="s">
        <v>710</v>
      </c>
    </row>
    <row r="574" s="2" customFormat="1">
      <c r="A574" s="39"/>
      <c r="B574" s="40"/>
      <c r="C574" s="41"/>
      <c r="D574" s="232" t="s">
        <v>178</v>
      </c>
      <c r="E574" s="41"/>
      <c r="F574" s="233" t="s">
        <v>709</v>
      </c>
      <c r="G574" s="41"/>
      <c r="H574" s="41"/>
      <c r="I574" s="234"/>
      <c r="J574" s="41"/>
      <c r="K574" s="41"/>
      <c r="L574" s="45"/>
      <c r="M574" s="235"/>
      <c r="N574" s="236"/>
      <c r="O574" s="92"/>
      <c r="P574" s="92"/>
      <c r="Q574" s="92"/>
      <c r="R574" s="92"/>
      <c r="S574" s="92"/>
      <c r="T574" s="93"/>
      <c r="U574" s="39"/>
      <c r="V574" s="39"/>
      <c r="W574" s="39"/>
      <c r="X574" s="39"/>
      <c r="Y574" s="39"/>
      <c r="Z574" s="39"/>
      <c r="AA574" s="39"/>
      <c r="AB574" s="39"/>
      <c r="AC574" s="39"/>
      <c r="AD574" s="39"/>
      <c r="AE574" s="39"/>
      <c r="AT574" s="18" t="s">
        <v>178</v>
      </c>
      <c r="AU574" s="18" t="s">
        <v>86</v>
      </c>
    </row>
    <row r="575" s="14" customFormat="1">
      <c r="A575" s="14"/>
      <c r="B575" s="247"/>
      <c r="C575" s="248"/>
      <c r="D575" s="232" t="s">
        <v>180</v>
      </c>
      <c r="E575" s="249" t="s">
        <v>1</v>
      </c>
      <c r="F575" s="250" t="s">
        <v>705</v>
      </c>
      <c r="G575" s="248"/>
      <c r="H575" s="251">
        <v>669.89499999999998</v>
      </c>
      <c r="I575" s="252"/>
      <c r="J575" s="248"/>
      <c r="K575" s="248"/>
      <c r="L575" s="253"/>
      <c r="M575" s="254"/>
      <c r="N575" s="255"/>
      <c r="O575" s="255"/>
      <c r="P575" s="255"/>
      <c r="Q575" s="255"/>
      <c r="R575" s="255"/>
      <c r="S575" s="255"/>
      <c r="T575" s="256"/>
      <c r="U575" s="14"/>
      <c r="V575" s="14"/>
      <c r="W575" s="14"/>
      <c r="X575" s="14"/>
      <c r="Y575" s="14"/>
      <c r="Z575" s="14"/>
      <c r="AA575" s="14"/>
      <c r="AB575" s="14"/>
      <c r="AC575" s="14"/>
      <c r="AD575" s="14"/>
      <c r="AE575" s="14"/>
      <c r="AT575" s="257" t="s">
        <v>180</v>
      </c>
      <c r="AU575" s="257" t="s">
        <v>86</v>
      </c>
      <c r="AV575" s="14" t="s">
        <v>86</v>
      </c>
      <c r="AW575" s="14" t="s">
        <v>32</v>
      </c>
      <c r="AX575" s="14" t="s">
        <v>76</v>
      </c>
      <c r="AY575" s="257" t="s">
        <v>168</v>
      </c>
    </row>
    <row r="576" s="15" customFormat="1">
      <c r="A576" s="15"/>
      <c r="B576" s="258"/>
      <c r="C576" s="259"/>
      <c r="D576" s="232" t="s">
        <v>180</v>
      </c>
      <c r="E576" s="260" t="s">
        <v>1</v>
      </c>
      <c r="F576" s="261" t="s">
        <v>184</v>
      </c>
      <c r="G576" s="259"/>
      <c r="H576" s="262">
        <v>669.89499999999998</v>
      </c>
      <c r="I576" s="263"/>
      <c r="J576" s="259"/>
      <c r="K576" s="259"/>
      <c r="L576" s="264"/>
      <c r="M576" s="265"/>
      <c r="N576" s="266"/>
      <c r="O576" s="266"/>
      <c r="P576" s="266"/>
      <c r="Q576" s="266"/>
      <c r="R576" s="266"/>
      <c r="S576" s="266"/>
      <c r="T576" s="267"/>
      <c r="U576" s="15"/>
      <c r="V576" s="15"/>
      <c r="W576" s="15"/>
      <c r="X576" s="15"/>
      <c r="Y576" s="15"/>
      <c r="Z576" s="15"/>
      <c r="AA576" s="15"/>
      <c r="AB576" s="15"/>
      <c r="AC576" s="15"/>
      <c r="AD576" s="15"/>
      <c r="AE576" s="15"/>
      <c r="AT576" s="268" t="s">
        <v>180</v>
      </c>
      <c r="AU576" s="268" t="s">
        <v>86</v>
      </c>
      <c r="AV576" s="15" t="s">
        <v>176</v>
      </c>
      <c r="AW576" s="15" t="s">
        <v>32</v>
      </c>
      <c r="AX576" s="15" t="s">
        <v>84</v>
      </c>
      <c r="AY576" s="268" t="s">
        <v>168</v>
      </c>
    </row>
    <row r="577" s="14" customFormat="1">
      <c r="A577" s="14"/>
      <c r="B577" s="247"/>
      <c r="C577" s="248"/>
      <c r="D577" s="232" t="s">
        <v>180</v>
      </c>
      <c r="E577" s="248"/>
      <c r="F577" s="250" t="s">
        <v>706</v>
      </c>
      <c r="G577" s="248"/>
      <c r="H577" s="251">
        <v>703.38999999999999</v>
      </c>
      <c r="I577" s="252"/>
      <c r="J577" s="248"/>
      <c r="K577" s="248"/>
      <c r="L577" s="253"/>
      <c r="M577" s="254"/>
      <c r="N577" s="255"/>
      <c r="O577" s="255"/>
      <c r="P577" s="255"/>
      <c r="Q577" s="255"/>
      <c r="R577" s="255"/>
      <c r="S577" s="255"/>
      <c r="T577" s="256"/>
      <c r="U577" s="14"/>
      <c r="V577" s="14"/>
      <c r="W577" s="14"/>
      <c r="X577" s="14"/>
      <c r="Y577" s="14"/>
      <c r="Z577" s="14"/>
      <c r="AA577" s="14"/>
      <c r="AB577" s="14"/>
      <c r="AC577" s="14"/>
      <c r="AD577" s="14"/>
      <c r="AE577" s="14"/>
      <c r="AT577" s="257" t="s">
        <v>180</v>
      </c>
      <c r="AU577" s="257" t="s">
        <v>86</v>
      </c>
      <c r="AV577" s="14" t="s">
        <v>86</v>
      </c>
      <c r="AW577" s="14" t="s">
        <v>4</v>
      </c>
      <c r="AX577" s="14" t="s">
        <v>84</v>
      </c>
      <c r="AY577" s="257" t="s">
        <v>168</v>
      </c>
    </row>
    <row r="578" s="2" customFormat="1" ht="24.15" customHeight="1">
      <c r="A578" s="39"/>
      <c r="B578" s="40"/>
      <c r="C578" s="270" t="s">
        <v>711</v>
      </c>
      <c r="D578" s="270" t="s">
        <v>348</v>
      </c>
      <c r="E578" s="271" t="s">
        <v>712</v>
      </c>
      <c r="F578" s="272" t="s">
        <v>713</v>
      </c>
      <c r="G578" s="273" t="s">
        <v>174</v>
      </c>
      <c r="H578" s="274">
        <v>703.38999999999999</v>
      </c>
      <c r="I578" s="275"/>
      <c r="J578" s="276">
        <f>ROUND(I578*H578,2)</f>
        <v>0</v>
      </c>
      <c r="K578" s="272" t="s">
        <v>175</v>
      </c>
      <c r="L578" s="277"/>
      <c r="M578" s="278" t="s">
        <v>1</v>
      </c>
      <c r="N578" s="279" t="s">
        <v>41</v>
      </c>
      <c r="O578" s="92"/>
      <c r="P578" s="228">
        <f>O578*H578</f>
        <v>0</v>
      </c>
      <c r="Q578" s="228">
        <v>0.0060800000000000003</v>
      </c>
      <c r="R578" s="228">
        <f>Q578*H578</f>
        <v>4.2766112000000005</v>
      </c>
      <c r="S578" s="228">
        <v>0</v>
      </c>
      <c r="T578" s="229">
        <f>S578*H578</f>
        <v>0</v>
      </c>
      <c r="U578" s="39"/>
      <c r="V578" s="39"/>
      <c r="W578" s="39"/>
      <c r="X578" s="39"/>
      <c r="Y578" s="39"/>
      <c r="Z578" s="39"/>
      <c r="AA578" s="39"/>
      <c r="AB578" s="39"/>
      <c r="AC578" s="39"/>
      <c r="AD578" s="39"/>
      <c r="AE578" s="39"/>
      <c r="AR578" s="230" t="s">
        <v>379</v>
      </c>
      <c r="AT578" s="230" t="s">
        <v>348</v>
      </c>
      <c r="AU578" s="230" t="s">
        <v>86</v>
      </c>
      <c r="AY578" s="18" t="s">
        <v>168</v>
      </c>
      <c r="BE578" s="231">
        <f>IF(N578="základní",J578,0)</f>
        <v>0</v>
      </c>
      <c r="BF578" s="231">
        <f>IF(N578="snížená",J578,0)</f>
        <v>0</v>
      </c>
      <c r="BG578" s="231">
        <f>IF(N578="zákl. přenesená",J578,0)</f>
        <v>0</v>
      </c>
      <c r="BH578" s="231">
        <f>IF(N578="sníž. přenesená",J578,0)</f>
        <v>0</v>
      </c>
      <c r="BI578" s="231">
        <f>IF(N578="nulová",J578,0)</f>
        <v>0</v>
      </c>
      <c r="BJ578" s="18" t="s">
        <v>84</v>
      </c>
      <c r="BK578" s="231">
        <f>ROUND(I578*H578,2)</f>
        <v>0</v>
      </c>
      <c r="BL578" s="18" t="s">
        <v>273</v>
      </c>
      <c r="BM578" s="230" t="s">
        <v>714</v>
      </c>
    </row>
    <row r="579" s="2" customFormat="1">
      <c r="A579" s="39"/>
      <c r="B579" s="40"/>
      <c r="C579" s="41"/>
      <c r="D579" s="232" t="s">
        <v>178</v>
      </c>
      <c r="E579" s="41"/>
      <c r="F579" s="233" t="s">
        <v>713</v>
      </c>
      <c r="G579" s="41"/>
      <c r="H579" s="41"/>
      <c r="I579" s="234"/>
      <c r="J579" s="41"/>
      <c r="K579" s="41"/>
      <c r="L579" s="45"/>
      <c r="M579" s="235"/>
      <c r="N579" s="236"/>
      <c r="O579" s="92"/>
      <c r="P579" s="92"/>
      <c r="Q579" s="92"/>
      <c r="R579" s="92"/>
      <c r="S579" s="92"/>
      <c r="T579" s="93"/>
      <c r="U579" s="39"/>
      <c r="V579" s="39"/>
      <c r="W579" s="39"/>
      <c r="X579" s="39"/>
      <c r="Y579" s="39"/>
      <c r="Z579" s="39"/>
      <c r="AA579" s="39"/>
      <c r="AB579" s="39"/>
      <c r="AC579" s="39"/>
      <c r="AD579" s="39"/>
      <c r="AE579" s="39"/>
      <c r="AT579" s="18" t="s">
        <v>178</v>
      </c>
      <c r="AU579" s="18" t="s">
        <v>86</v>
      </c>
    </row>
    <row r="580" s="14" customFormat="1">
      <c r="A580" s="14"/>
      <c r="B580" s="247"/>
      <c r="C580" s="248"/>
      <c r="D580" s="232" t="s">
        <v>180</v>
      </c>
      <c r="E580" s="249" t="s">
        <v>1</v>
      </c>
      <c r="F580" s="250" t="s">
        <v>705</v>
      </c>
      <c r="G580" s="248"/>
      <c r="H580" s="251">
        <v>669.89499999999998</v>
      </c>
      <c r="I580" s="252"/>
      <c r="J580" s="248"/>
      <c r="K580" s="248"/>
      <c r="L580" s="253"/>
      <c r="M580" s="254"/>
      <c r="N580" s="255"/>
      <c r="O580" s="255"/>
      <c r="P580" s="255"/>
      <c r="Q580" s="255"/>
      <c r="R580" s="255"/>
      <c r="S580" s="255"/>
      <c r="T580" s="256"/>
      <c r="U580" s="14"/>
      <c r="V580" s="14"/>
      <c r="W580" s="14"/>
      <c r="X580" s="14"/>
      <c r="Y580" s="14"/>
      <c r="Z580" s="14"/>
      <c r="AA580" s="14"/>
      <c r="AB580" s="14"/>
      <c r="AC580" s="14"/>
      <c r="AD580" s="14"/>
      <c r="AE580" s="14"/>
      <c r="AT580" s="257" t="s">
        <v>180</v>
      </c>
      <c r="AU580" s="257" t="s">
        <v>86</v>
      </c>
      <c r="AV580" s="14" t="s">
        <v>86</v>
      </c>
      <c r="AW580" s="14" t="s">
        <v>32</v>
      </c>
      <c r="AX580" s="14" t="s">
        <v>76</v>
      </c>
      <c r="AY580" s="257" t="s">
        <v>168</v>
      </c>
    </row>
    <row r="581" s="15" customFormat="1">
      <c r="A581" s="15"/>
      <c r="B581" s="258"/>
      <c r="C581" s="259"/>
      <c r="D581" s="232" t="s">
        <v>180</v>
      </c>
      <c r="E581" s="260" t="s">
        <v>1</v>
      </c>
      <c r="F581" s="261" t="s">
        <v>184</v>
      </c>
      <c r="G581" s="259"/>
      <c r="H581" s="262">
        <v>669.89499999999998</v>
      </c>
      <c r="I581" s="263"/>
      <c r="J581" s="259"/>
      <c r="K581" s="259"/>
      <c r="L581" s="264"/>
      <c r="M581" s="265"/>
      <c r="N581" s="266"/>
      <c r="O581" s="266"/>
      <c r="P581" s="266"/>
      <c r="Q581" s="266"/>
      <c r="R581" s="266"/>
      <c r="S581" s="266"/>
      <c r="T581" s="267"/>
      <c r="U581" s="15"/>
      <c r="V581" s="15"/>
      <c r="W581" s="15"/>
      <c r="X581" s="15"/>
      <c r="Y581" s="15"/>
      <c r="Z581" s="15"/>
      <c r="AA581" s="15"/>
      <c r="AB581" s="15"/>
      <c r="AC581" s="15"/>
      <c r="AD581" s="15"/>
      <c r="AE581" s="15"/>
      <c r="AT581" s="268" t="s">
        <v>180</v>
      </c>
      <c r="AU581" s="268" t="s">
        <v>86</v>
      </c>
      <c r="AV581" s="15" t="s">
        <v>176</v>
      </c>
      <c r="AW581" s="15" t="s">
        <v>32</v>
      </c>
      <c r="AX581" s="15" t="s">
        <v>84</v>
      </c>
      <c r="AY581" s="268" t="s">
        <v>168</v>
      </c>
    </row>
    <row r="582" s="14" customFormat="1">
      <c r="A582" s="14"/>
      <c r="B582" s="247"/>
      <c r="C582" s="248"/>
      <c r="D582" s="232" t="s">
        <v>180</v>
      </c>
      <c r="E582" s="248"/>
      <c r="F582" s="250" t="s">
        <v>706</v>
      </c>
      <c r="G582" s="248"/>
      <c r="H582" s="251">
        <v>703.38999999999999</v>
      </c>
      <c r="I582" s="252"/>
      <c r="J582" s="248"/>
      <c r="K582" s="248"/>
      <c r="L582" s="253"/>
      <c r="M582" s="254"/>
      <c r="N582" s="255"/>
      <c r="O582" s="255"/>
      <c r="P582" s="255"/>
      <c r="Q582" s="255"/>
      <c r="R582" s="255"/>
      <c r="S582" s="255"/>
      <c r="T582" s="256"/>
      <c r="U582" s="14"/>
      <c r="V582" s="14"/>
      <c r="W582" s="14"/>
      <c r="X582" s="14"/>
      <c r="Y582" s="14"/>
      <c r="Z582" s="14"/>
      <c r="AA582" s="14"/>
      <c r="AB582" s="14"/>
      <c r="AC582" s="14"/>
      <c r="AD582" s="14"/>
      <c r="AE582" s="14"/>
      <c r="AT582" s="257" t="s">
        <v>180</v>
      </c>
      <c r="AU582" s="257" t="s">
        <v>86</v>
      </c>
      <c r="AV582" s="14" t="s">
        <v>86</v>
      </c>
      <c r="AW582" s="14" t="s">
        <v>4</v>
      </c>
      <c r="AX582" s="14" t="s">
        <v>84</v>
      </c>
      <c r="AY582" s="257" t="s">
        <v>168</v>
      </c>
    </row>
    <row r="583" s="2" customFormat="1" ht="24.15" customHeight="1">
      <c r="A583" s="39"/>
      <c r="B583" s="40"/>
      <c r="C583" s="219" t="s">
        <v>715</v>
      </c>
      <c r="D583" s="219" t="s">
        <v>171</v>
      </c>
      <c r="E583" s="220" t="s">
        <v>716</v>
      </c>
      <c r="F583" s="221" t="s">
        <v>717</v>
      </c>
      <c r="G583" s="222" t="s">
        <v>174</v>
      </c>
      <c r="H583" s="223">
        <v>584.09000000000003</v>
      </c>
      <c r="I583" s="224"/>
      <c r="J583" s="225">
        <f>ROUND(I583*H583,2)</f>
        <v>0</v>
      </c>
      <c r="K583" s="221" t="s">
        <v>226</v>
      </c>
      <c r="L583" s="45"/>
      <c r="M583" s="226" t="s">
        <v>1</v>
      </c>
      <c r="N583" s="227" t="s">
        <v>41</v>
      </c>
      <c r="O583" s="92"/>
      <c r="P583" s="228">
        <f>O583*H583</f>
        <v>0</v>
      </c>
      <c r="Q583" s="228">
        <v>0</v>
      </c>
      <c r="R583" s="228">
        <f>Q583*H583</f>
        <v>0</v>
      </c>
      <c r="S583" s="228">
        <v>0</v>
      </c>
      <c r="T583" s="229">
        <f>S583*H583</f>
        <v>0</v>
      </c>
      <c r="U583" s="39"/>
      <c r="V583" s="39"/>
      <c r="W583" s="39"/>
      <c r="X583" s="39"/>
      <c r="Y583" s="39"/>
      <c r="Z583" s="39"/>
      <c r="AA583" s="39"/>
      <c r="AB583" s="39"/>
      <c r="AC583" s="39"/>
      <c r="AD583" s="39"/>
      <c r="AE583" s="39"/>
      <c r="AR583" s="230" t="s">
        <v>273</v>
      </c>
      <c r="AT583" s="230" t="s">
        <v>171</v>
      </c>
      <c r="AU583" s="230" t="s">
        <v>86</v>
      </c>
      <c r="AY583" s="18" t="s">
        <v>168</v>
      </c>
      <c r="BE583" s="231">
        <f>IF(N583="základní",J583,0)</f>
        <v>0</v>
      </c>
      <c r="BF583" s="231">
        <f>IF(N583="snížená",J583,0)</f>
        <v>0</v>
      </c>
      <c r="BG583" s="231">
        <f>IF(N583="zákl. přenesená",J583,0)</f>
        <v>0</v>
      </c>
      <c r="BH583" s="231">
        <f>IF(N583="sníž. přenesená",J583,0)</f>
        <v>0</v>
      </c>
      <c r="BI583" s="231">
        <f>IF(N583="nulová",J583,0)</f>
        <v>0</v>
      </c>
      <c r="BJ583" s="18" t="s">
        <v>84</v>
      </c>
      <c r="BK583" s="231">
        <f>ROUND(I583*H583,2)</f>
        <v>0</v>
      </c>
      <c r="BL583" s="18" t="s">
        <v>273</v>
      </c>
      <c r="BM583" s="230" t="s">
        <v>718</v>
      </c>
    </row>
    <row r="584" s="2" customFormat="1">
      <c r="A584" s="39"/>
      <c r="B584" s="40"/>
      <c r="C584" s="41"/>
      <c r="D584" s="232" t="s">
        <v>178</v>
      </c>
      <c r="E584" s="41"/>
      <c r="F584" s="233" t="s">
        <v>719</v>
      </c>
      <c r="G584" s="41"/>
      <c r="H584" s="41"/>
      <c r="I584" s="234"/>
      <c r="J584" s="41"/>
      <c r="K584" s="41"/>
      <c r="L584" s="45"/>
      <c r="M584" s="235"/>
      <c r="N584" s="236"/>
      <c r="O584" s="92"/>
      <c r="P584" s="92"/>
      <c r="Q584" s="92"/>
      <c r="R584" s="92"/>
      <c r="S584" s="92"/>
      <c r="T584" s="93"/>
      <c r="U584" s="39"/>
      <c r="V584" s="39"/>
      <c r="W584" s="39"/>
      <c r="X584" s="39"/>
      <c r="Y584" s="39"/>
      <c r="Z584" s="39"/>
      <c r="AA584" s="39"/>
      <c r="AB584" s="39"/>
      <c r="AC584" s="39"/>
      <c r="AD584" s="39"/>
      <c r="AE584" s="39"/>
      <c r="AT584" s="18" t="s">
        <v>178</v>
      </c>
      <c r="AU584" s="18" t="s">
        <v>86</v>
      </c>
    </row>
    <row r="585" s="13" customFormat="1">
      <c r="A585" s="13"/>
      <c r="B585" s="237"/>
      <c r="C585" s="238"/>
      <c r="D585" s="232" t="s">
        <v>180</v>
      </c>
      <c r="E585" s="239" t="s">
        <v>1</v>
      </c>
      <c r="F585" s="240" t="s">
        <v>495</v>
      </c>
      <c r="G585" s="238"/>
      <c r="H585" s="239" t="s">
        <v>1</v>
      </c>
      <c r="I585" s="241"/>
      <c r="J585" s="238"/>
      <c r="K585" s="238"/>
      <c r="L585" s="242"/>
      <c r="M585" s="243"/>
      <c r="N585" s="244"/>
      <c r="O585" s="244"/>
      <c r="P585" s="244"/>
      <c r="Q585" s="244"/>
      <c r="R585" s="244"/>
      <c r="S585" s="244"/>
      <c r="T585" s="245"/>
      <c r="U585" s="13"/>
      <c r="V585" s="13"/>
      <c r="W585" s="13"/>
      <c r="X585" s="13"/>
      <c r="Y585" s="13"/>
      <c r="Z585" s="13"/>
      <c r="AA585" s="13"/>
      <c r="AB585" s="13"/>
      <c r="AC585" s="13"/>
      <c r="AD585" s="13"/>
      <c r="AE585" s="13"/>
      <c r="AT585" s="246" t="s">
        <v>180</v>
      </c>
      <c r="AU585" s="246" t="s">
        <v>86</v>
      </c>
      <c r="AV585" s="13" t="s">
        <v>84</v>
      </c>
      <c r="AW585" s="13" t="s">
        <v>32</v>
      </c>
      <c r="AX585" s="13" t="s">
        <v>76</v>
      </c>
      <c r="AY585" s="246" t="s">
        <v>168</v>
      </c>
    </row>
    <row r="586" s="14" customFormat="1">
      <c r="A586" s="14"/>
      <c r="B586" s="247"/>
      <c r="C586" s="248"/>
      <c r="D586" s="232" t="s">
        <v>180</v>
      </c>
      <c r="E586" s="249" t="s">
        <v>1</v>
      </c>
      <c r="F586" s="250" t="s">
        <v>496</v>
      </c>
      <c r="G586" s="248"/>
      <c r="H586" s="251">
        <v>111.41</v>
      </c>
      <c r="I586" s="252"/>
      <c r="J586" s="248"/>
      <c r="K586" s="248"/>
      <c r="L586" s="253"/>
      <c r="M586" s="254"/>
      <c r="N586" s="255"/>
      <c r="O586" s="255"/>
      <c r="P586" s="255"/>
      <c r="Q586" s="255"/>
      <c r="R586" s="255"/>
      <c r="S586" s="255"/>
      <c r="T586" s="256"/>
      <c r="U586" s="14"/>
      <c r="V586" s="14"/>
      <c r="W586" s="14"/>
      <c r="X586" s="14"/>
      <c r="Y586" s="14"/>
      <c r="Z586" s="14"/>
      <c r="AA586" s="14"/>
      <c r="AB586" s="14"/>
      <c r="AC586" s="14"/>
      <c r="AD586" s="14"/>
      <c r="AE586" s="14"/>
      <c r="AT586" s="257" t="s">
        <v>180</v>
      </c>
      <c r="AU586" s="257" t="s">
        <v>86</v>
      </c>
      <c r="AV586" s="14" t="s">
        <v>86</v>
      </c>
      <c r="AW586" s="14" t="s">
        <v>32</v>
      </c>
      <c r="AX586" s="14" t="s">
        <v>76</v>
      </c>
      <c r="AY586" s="257" t="s">
        <v>168</v>
      </c>
    </row>
    <row r="587" s="13" customFormat="1">
      <c r="A587" s="13"/>
      <c r="B587" s="237"/>
      <c r="C587" s="238"/>
      <c r="D587" s="232" t="s">
        <v>180</v>
      </c>
      <c r="E587" s="239" t="s">
        <v>1</v>
      </c>
      <c r="F587" s="240" t="s">
        <v>497</v>
      </c>
      <c r="G587" s="238"/>
      <c r="H587" s="239" t="s">
        <v>1</v>
      </c>
      <c r="I587" s="241"/>
      <c r="J587" s="238"/>
      <c r="K587" s="238"/>
      <c r="L587" s="242"/>
      <c r="M587" s="243"/>
      <c r="N587" s="244"/>
      <c r="O587" s="244"/>
      <c r="P587" s="244"/>
      <c r="Q587" s="244"/>
      <c r="R587" s="244"/>
      <c r="S587" s="244"/>
      <c r="T587" s="245"/>
      <c r="U587" s="13"/>
      <c r="V587" s="13"/>
      <c r="W587" s="13"/>
      <c r="X587" s="13"/>
      <c r="Y587" s="13"/>
      <c r="Z587" s="13"/>
      <c r="AA587" s="13"/>
      <c r="AB587" s="13"/>
      <c r="AC587" s="13"/>
      <c r="AD587" s="13"/>
      <c r="AE587" s="13"/>
      <c r="AT587" s="246" t="s">
        <v>180</v>
      </c>
      <c r="AU587" s="246" t="s">
        <v>86</v>
      </c>
      <c r="AV587" s="13" t="s">
        <v>84</v>
      </c>
      <c r="AW587" s="13" t="s">
        <v>32</v>
      </c>
      <c r="AX587" s="13" t="s">
        <v>76</v>
      </c>
      <c r="AY587" s="246" t="s">
        <v>168</v>
      </c>
    </row>
    <row r="588" s="14" customFormat="1">
      <c r="A588" s="14"/>
      <c r="B588" s="247"/>
      <c r="C588" s="248"/>
      <c r="D588" s="232" t="s">
        <v>180</v>
      </c>
      <c r="E588" s="249" t="s">
        <v>1</v>
      </c>
      <c r="F588" s="250" t="s">
        <v>498</v>
      </c>
      <c r="G588" s="248"/>
      <c r="H588" s="251">
        <v>22</v>
      </c>
      <c r="I588" s="252"/>
      <c r="J588" s="248"/>
      <c r="K588" s="248"/>
      <c r="L588" s="253"/>
      <c r="M588" s="254"/>
      <c r="N588" s="255"/>
      <c r="O588" s="255"/>
      <c r="P588" s="255"/>
      <c r="Q588" s="255"/>
      <c r="R588" s="255"/>
      <c r="S588" s="255"/>
      <c r="T588" s="256"/>
      <c r="U588" s="14"/>
      <c r="V588" s="14"/>
      <c r="W588" s="14"/>
      <c r="X588" s="14"/>
      <c r="Y588" s="14"/>
      <c r="Z588" s="14"/>
      <c r="AA588" s="14"/>
      <c r="AB588" s="14"/>
      <c r="AC588" s="14"/>
      <c r="AD588" s="14"/>
      <c r="AE588" s="14"/>
      <c r="AT588" s="257" t="s">
        <v>180</v>
      </c>
      <c r="AU588" s="257" t="s">
        <v>86</v>
      </c>
      <c r="AV588" s="14" t="s">
        <v>86</v>
      </c>
      <c r="AW588" s="14" t="s">
        <v>32</v>
      </c>
      <c r="AX588" s="14" t="s">
        <v>76</v>
      </c>
      <c r="AY588" s="257" t="s">
        <v>168</v>
      </c>
    </row>
    <row r="589" s="13" customFormat="1">
      <c r="A589" s="13"/>
      <c r="B589" s="237"/>
      <c r="C589" s="238"/>
      <c r="D589" s="232" t="s">
        <v>180</v>
      </c>
      <c r="E589" s="239" t="s">
        <v>1</v>
      </c>
      <c r="F589" s="240" t="s">
        <v>499</v>
      </c>
      <c r="G589" s="238"/>
      <c r="H589" s="239" t="s">
        <v>1</v>
      </c>
      <c r="I589" s="241"/>
      <c r="J589" s="238"/>
      <c r="K589" s="238"/>
      <c r="L589" s="242"/>
      <c r="M589" s="243"/>
      <c r="N589" s="244"/>
      <c r="O589" s="244"/>
      <c r="P589" s="244"/>
      <c r="Q589" s="244"/>
      <c r="R589" s="244"/>
      <c r="S589" s="244"/>
      <c r="T589" s="245"/>
      <c r="U589" s="13"/>
      <c r="V589" s="13"/>
      <c r="W589" s="13"/>
      <c r="X589" s="13"/>
      <c r="Y589" s="13"/>
      <c r="Z589" s="13"/>
      <c r="AA589" s="13"/>
      <c r="AB589" s="13"/>
      <c r="AC589" s="13"/>
      <c r="AD589" s="13"/>
      <c r="AE589" s="13"/>
      <c r="AT589" s="246" t="s">
        <v>180</v>
      </c>
      <c r="AU589" s="246" t="s">
        <v>86</v>
      </c>
      <c r="AV589" s="13" t="s">
        <v>84</v>
      </c>
      <c r="AW589" s="13" t="s">
        <v>32</v>
      </c>
      <c r="AX589" s="13" t="s">
        <v>76</v>
      </c>
      <c r="AY589" s="246" t="s">
        <v>168</v>
      </c>
    </row>
    <row r="590" s="14" customFormat="1">
      <c r="A590" s="14"/>
      <c r="B590" s="247"/>
      <c r="C590" s="248"/>
      <c r="D590" s="232" t="s">
        <v>180</v>
      </c>
      <c r="E590" s="249" t="s">
        <v>1</v>
      </c>
      <c r="F590" s="250" t="s">
        <v>500</v>
      </c>
      <c r="G590" s="248"/>
      <c r="H590" s="251">
        <v>450.68000000000001</v>
      </c>
      <c r="I590" s="252"/>
      <c r="J590" s="248"/>
      <c r="K590" s="248"/>
      <c r="L590" s="253"/>
      <c r="M590" s="254"/>
      <c r="N590" s="255"/>
      <c r="O590" s="255"/>
      <c r="P590" s="255"/>
      <c r="Q590" s="255"/>
      <c r="R590" s="255"/>
      <c r="S590" s="255"/>
      <c r="T590" s="256"/>
      <c r="U590" s="14"/>
      <c r="V590" s="14"/>
      <c r="W590" s="14"/>
      <c r="X590" s="14"/>
      <c r="Y590" s="14"/>
      <c r="Z590" s="14"/>
      <c r="AA590" s="14"/>
      <c r="AB590" s="14"/>
      <c r="AC590" s="14"/>
      <c r="AD590" s="14"/>
      <c r="AE590" s="14"/>
      <c r="AT590" s="257" t="s">
        <v>180</v>
      </c>
      <c r="AU590" s="257" t="s">
        <v>86</v>
      </c>
      <c r="AV590" s="14" t="s">
        <v>86</v>
      </c>
      <c r="AW590" s="14" t="s">
        <v>32</v>
      </c>
      <c r="AX590" s="14" t="s">
        <v>76</v>
      </c>
      <c r="AY590" s="257" t="s">
        <v>168</v>
      </c>
    </row>
    <row r="591" s="15" customFormat="1">
      <c r="A591" s="15"/>
      <c r="B591" s="258"/>
      <c r="C591" s="259"/>
      <c r="D591" s="232" t="s">
        <v>180</v>
      </c>
      <c r="E591" s="260" t="s">
        <v>1</v>
      </c>
      <c r="F591" s="261" t="s">
        <v>184</v>
      </c>
      <c r="G591" s="259"/>
      <c r="H591" s="262">
        <v>584.09000000000003</v>
      </c>
      <c r="I591" s="263"/>
      <c r="J591" s="259"/>
      <c r="K591" s="259"/>
      <c r="L591" s="264"/>
      <c r="M591" s="265"/>
      <c r="N591" s="266"/>
      <c r="O591" s="266"/>
      <c r="P591" s="266"/>
      <c r="Q591" s="266"/>
      <c r="R591" s="266"/>
      <c r="S591" s="266"/>
      <c r="T591" s="267"/>
      <c r="U591" s="15"/>
      <c r="V591" s="15"/>
      <c r="W591" s="15"/>
      <c r="X591" s="15"/>
      <c r="Y591" s="15"/>
      <c r="Z591" s="15"/>
      <c r="AA591" s="15"/>
      <c r="AB591" s="15"/>
      <c r="AC591" s="15"/>
      <c r="AD591" s="15"/>
      <c r="AE591" s="15"/>
      <c r="AT591" s="268" t="s">
        <v>180</v>
      </c>
      <c r="AU591" s="268" t="s">
        <v>86</v>
      </c>
      <c r="AV591" s="15" t="s">
        <v>176</v>
      </c>
      <c r="AW591" s="15" t="s">
        <v>32</v>
      </c>
      <c r="AX591" s="15" t="s">
        <v>84</v>
      </c>
      <c r="AY591" s="268" t="s">
        <v>168</v>
      </c>
    </row>
    <row r="592" s="2" customFormat="1" ht="24.15" customHeight="1">
      <c r="A592" s="39"/>
      <c r="B592" s="40"/>
      <c r="C592" s="270" t="s">
        <v>720</v>
      </c>
      <c r="D592" s="270" t="s">
        <v>348</v>
      </c>
      <c r="E592" s="271" t="s">
        <v>721</v>
      </c>
      <c r="F592" s="272" t="s">
        <v>722</v>
      </c>
      <c r="G592" s="273" t="s">
        <v>174</v>
      </c>
      <c r="H592" s="274">
        <v>459.69400000000002</v>
      </c>
      <c r="I592" s="275"/>
      <c r="J592" s="276">
        <f>ROUND(I592*H592,2)</f>
        <v>0</v>
      </c>
      <c r="K592" s="272" t="s">
        <v>226</v>
      </c>
      <c r="L592" s="277"/>
      <c r="M592" s="278" t="s">
        <v>1</v>
      </c>
      <c r="N592" s="279" t="s">
        <v>41</v>
      </c>
      <c r="O592" s="92"/>
      <c r="P592" s="228">
        <f>O592*H592</f>
        <v>0</v>
      </c>
      <c r="Q592" s="228">
        <v>0.00038999999999999999</v>
      </c>
      <c r="R592" s="228">
        <f>Q592*H592</f>
        <v>0.17928066000000001</v>
      </c>
      <c r="S592" s="228">
        <v>0</v>
      </c>
      <c r="T592" s="229">
        <f>S592*H592</f>
        <v>0</v>
      </c>
      <c r="U592" s="39"/>
      <c r="V592" s="39"/>
      <c r="W592" s="39"/>
      <c r="X592" s="39"/>
      <c r="Y592" s="39"/>
      <c r="Z592" s="39"/>
      <c r="AA592" s="39"/>
      <c r="AB592" s="39"/>
      <c r="AC592" s="39"/>
      <c r="AD592" s="39"/>
      <c r="AE592" s="39"/>
      <c r="AR592" s="230" t="s">
        <v>379</v>
      </c>
      <c r="AT592" s="230" t="s">
        <v>348</v>
      </c>
      <c r="AU592" s="230" t="s">
        <v>86</v>
      </c>
      <c r="AY592" s="18" t="s">
        <v>168</v>
      </c>
      <c r="BE592" s="231">
        <f>IF(N592="základní",J592,0)</f>
        <v>0</v>
      </c>
      <c r="BF592" s="231">
        <f>IF(N592="snížená",J592,0)</f>
        <v>0</v>
      </c>
      <c r="BG592" s="231">
        <f>IF(N592="zákl. přenesená",J592,0)</f>
        <v>0</v>
      </c>
      <c r="BH592" s="231">
        <f>IF(N592="sníž. přenesená",J592,0)</f>
        <v>0</v>
      </c>
      <c r="BI592" s="231">
        <f>IF(N592="nulová",J592,0)</f>
        <v>0</v>
      </c>
      <c r="BJ592" s="18" t="s">
        <v>84</v>
      </c>
      <c r="BK592" s="231">
        <f>ROUND(I592*H592,2)</f>
        <v>0</v>
      </c>
      <c r="BL592" s="18" t="s">
        <v>273</v>
      </c>
      <c r="BM592" s="230" t="s">
        <v>723</v>
      </c>
    </row>
    <row r="593" s="2" customFormat="1">
      <c r="A593" s="39"/>
      <c r="B593" s="40"/>
      <c r="C593" s="41"/>
      <c r="D593" s="232" t="s">
        <v>178</v>
      </c>
      <c r="E593" s="41"/>
      <c r="F593" s="233" t="s">
        <v>722</v>
      </c>
      <c r="G593" s="41"/>
      <c r="H593" s="41"/>
      <c r="I593" s="234"/>
      <c r="J593" s="41"/>
      <c r="K593" s="41"/>
      <c r="L593" s="45"/>
      <c r="M593" s="235"/>
      <c r="N593" s="236"/>
      <c r="O593" s="92"/>
      <c r="P593" s="92"/>
      <c r="Q593" s="92"/>
      <c r="R593" s="92"/>
      <c r="S593" s="92"/>
      <c r="T593" s="93"/>
      <c r="U593" s="39"/>
      <c r="V593" s="39"/>
      <c r="W593" s="39"/>
      <c r="X593" s="39"/>
      <c r="Y593" s="39"/>
      <c r="Z593" s="39"/>
      <c r="AA593" s="39"/>
      <c r="AB593" s="39"/>
      <c r="AC593" s="39"/>
      <c r="AD593" s="39"/>
      <c r="AE593" s="39"/>
      <c r="AT593" s="18" t="s">
        <v>178</v>
      </c>
      <c r="AU593" s="18" t="s">
        <v>86</v>
      </c>
    </row>
    <row r="594" s="13" customFormat="1">
      <c r="A594" s="13"/>
      <c r="B594" s="237"/>
      <c r="C594" s="238"/>
      <c r="D594" s="232" t="s">
        <v>180</v>
      </c>
      <c r="E594" s="239" t="s">
        <v>1</v>
      </c>
      <c r="F594" s="240" t="s">
        <v>499</v>
      </c>
      <c r="G594" s="238"/>
      <c r="H594" s="239" t="s">
        <v>1</v>
      </c>
      <c r="I594" s="241"/>
      <c r="J594" s="238"/>
      <c r="K594" s="238"/>
      <c r="L594" s="242"/>
      <c r="M594" s="243"/>
      <c r="N594" s="244"/>
      <c r="O594" s="244"/>
      <c r="P594" s="244"/>
      <c r="Q594" s="244"/>
      <c r="R594" s="244"/>
      <c r="S594" s="244"/>
      <c r="T594" s="245"/>
      <c r="U594" s="13"/>
      <c r="V594" s="13"/>
      <c r="W594" s="13"/>
      <c r="X594" s="13"/>
      <c r="Y594" s="13"/>
      <c r="Z594" s="13"/>
      <c r="AA594" s="13"/>
      <c r="AB594" s="13"/>
      <c r="AC594" s="13"/>
      <c r="AD594" s="13"/>
      <c r="AE594" s="13"/>
      <c r="AT594" s="246" t="s">
        <v>180</v>
      </c>
      <c r="AU594" s="246" t="s">
        <v>86</v>
      </c>
      <c r="AV594" s="13" t="s">
        <v>84</v>
      </c>
      <c r="AW594" s="13" t="s">
        <v>32</v>
      </c>
      <c r="AX594" s="13" t="s">
        <v>76</v>
      </c>
      <c r="AY594" s="246" t="s">
        <v>168</v>
      </c>
    </row>
    <row r="595" s="14" customFormat="1">
      <c r="A595" s="14"/>
      <c r="B595" s="247"/>
      <c r="C595" s="248"/>
      <c r="D595" s="232" t="s">
        <v>180</v>
      </c>
      <c r="E595" s="249" t="s">
        <v>1</v>
      </c>
      <c r="F595" s="250" t="s">
        <v>500</v>
      </c>
      <c r="G595" s="248"/>
      <c r="H595" s="251">
        <v>450.68000000000001</v>
      </c>
      <c r="I595" s="252"/>
      <c r="J595" s="248"/>
      <c r="K595" s="248"/>
      <c r="L595" s="253"/>
      <c r="M595" s="254"/>
      <c r="N595" s="255"/>
      <c r="O595" s="255"/>
      <c r="P595" s="255"/>
      <c r="Q595" s="255"/>
      <c r="R595" s="255"/>
      <c r="S595" s="255"/>
      <c r="T595" s="256"/>
      <c r="U595" s="14"/>
      <c r="V595" s="14"/>
      <c r="W595" s="14"/>
      <c r="X595" s="14"/>
      <c r="Y595" s="14"/>
      <c r="Z595" s="14"/>
      <c r="AA595" s="14"/>
      <c r="AB595" s="14"/>
      <c r="AC595" s="14"/>
      <c r="AD595" s="14"/>
      <c r="AE595" s="14"/>
      <c r="AT595" s="257" t="s">
        <v>180</v>
      </c>
      <c r="AU595" s="257" t="s">
        <v>86</v>
      </c>
      <c r="AV595" s="14" t="s">
        <v>86</v>
      </c>
      <c r="AW595" s="14" t="s">
        <v>32</v>
      </c>
      <c r="AX595" s="14" t="s">
        <v>76</v>
      </c>
      <c r="AY595" s="257" t="s">
        <v>168</v>
      </c>
    </row>
    <row r="596" s="15" customFormat="1">
      <c r="A596" s="15"/>
      <c r="B596" s="258"/>
      <c r="C596" s="259"/>
      <c r="D596" s="232" t="s">
        <v>180</v>
      </c>
      <c r="E596" s="260" t="s">
        <v>1</v>
      </c>
      <c r="F596" s="261" t="s">
        <v>184</v>
      </c>
      <c r="G596" s="259"/>
      <c r="H596" s="262">
        <v>450.68000000000001</v>
      </c>
      <c r="I596" s="263"/>
      <c r="J596" s="259"/>
      <c r="K596" s="259"/>
      <c r="L596" s="264"/>
      <c r="M596" s="265"/>
      <c r="N596" s="266"/>
      <c r="O596" s="266"/>
      <c r="P596" s="266"/>
      <c r="Q596" s="266"/>
      <c r="R596" s="266"/>
      <c r="S596" s="266"/>
      <c r="T596" s="267"/>
      <c r="U596" s="15"/>
      <c r="V596" s="15"/>
      <c r="W596" s="15"/>
      <c r="X596" s="15"/>
      <c r="Y596" s="15"/>
      <c r="Z596" s="15"/>
      <c r="AA596" s="15"/>
      <c r="AB596" s="15"/>
      <c r="AC596" s="15"/>
      <c r="AD596" s="15"/>
      <c r="AE596" s="15"/>
      <c r="AT596" s="268" t="s">
        <v>180</v>
      </c>
      <c r="AU596" s="268" t="s">
        <v>86</v>
      </c>
      <c r="AV596" s="15" t="s">
        <v>176</v>
      </c>
      <c r="AW596" s="15" t="s">
        <v>32</v>
      </c>
      <c r="AX596" s="15" t="s">
        <v>84</v>
      </c>
      <c r="AY596" s="268" t="s">
        <v>168</v>
      </c>
    </row>
    <row r="597" s="14" customFormat="1">
      <c r="A597" s="14"/>
      <c r="B597" s="247"/>
      <c r="C597" s="248"/>
      <c r="D597" s="232" t="s">
        <v>180</v>
      </c>
      <c r="E597" s="248"/>
      <c r="F597" s="250" t="s">
        <v>724</v>
      </c>
      <c r="G597" s="248"/>
      <c r="H597" s="251">
        <v>459.69400000000002</v>
      </c>
      <c r="I597" s="252"/>
      <c r="J597" s="248"/>
      <c r="K597" s="248"/>
      <c r="L597" s="253"/>
      <c r="M597" s="254"/>
      <c r="N597" s="255"/>
      <c r="O597" s="255"/>
      <c r="P597" s="255"/>
      <c r="Q597" s="255"/>
      <c r="R597" s="255"/>
      <c r="S597" s="255"/>
      <c r="T597" s="256"/>
      <c r="U597" s="14"/>
      <c r="V597" s="14"/>
      <c r="W597" s="14"/>
      <c r="X597" s="14"/>
      <c r="Y597" s="14"/>
      <c r="Z597" s="14"/>
      <c r="AA597" s="14"/>
      <c r="AB597" s="14"/>
      <c r="AC597" s="14"/>
      <c r="AD597" s="14"/>
      <c r="AE597" s="14"/>
      <c r="AT597" s="257" t="s">
        <v>180</v>
      </c>
      <c r="AU597" s="257" t="s">
        <v>86</v>
      </c>
      <c r="AV597" s="14" t="s">
        <v>86</v>
      </c>
      <c r="AW597" s="14" t="s">
        <v>4</v>
      </c>
      <c r="AX597" s="14" t="s">
        <v>84</v>
      </c>
      <c r="AY597" s="257" t="s">
        <v>168</v>
      </c>
    </row>
    <row r="598" s="2" customFormat="1" ht="24.15" customHeight="1">
      <c r="A598" s="39"/>
      <c r="B598" s="40"/>
      <c r="C598" s="270" t="s">
        <v>725</v>
      </c>
      <c r="D598" s="270" t="s">
        <v>348</v>
      </c>
      <c r="E598" s="271" t="s">
        <v>726</v>
      </c>
      <c r="F598" s="272" t="s">
        <v>727</v>
      </c>
      <c r="G598" s="273" t="s">
        <v>174</v>
      </c>
      <c r="H598" s="274">
        <v>136.078</v>
      </c>
      <c r="I598" s="275"/>
      <c r="J598" s="276">
        <f>ROUND(I598*H598,2)</f>
        <v>0</v>
      </c>
      <c r="K598" s="272" t="s">
        <v>175</v>
      </c>
      <c r="L598" s="277"/>
      <c r="M598" s="278" t="s">
        <v>1</v>
      </c>
      <c r="N598" s="279" t="s">
        <v>41</v>
      </c>
      <c r="O598" s="92"/>
      <c r="P598" s="228">
        <f>O598*H598</f>
        <v>0</v>
      </c>
      <c r="Q598" s="228">
        <v>0.00038999999999999999</v>
      </c>
      <c r="R598" s="228">
        <f>Q598*H598</f>
        <v>0.05307042</v>
      </c>
      <c r="S598" s="228">
        <v>0</v>
      </c>
      <c r="T598" s="229">
        <f>S598*H598</f>
        <v>0</v>
      </c>
      <c r="U598" s="39"/>
      <c r="V598" s="39"/>
      <c r="W598" s="39"/>
      <c r="X598" s="39"/>
      <c r="Y598" s="39"/>
      <c r="Z598" s="39"/>
      <c r="AA598" s="39"/>
      <c r="AB598" s="39"/>
      <c r="AC598" s="39"/>
      <c r="AD598" s="39"/>
      <c r="AE598" s="39"/>
      <c r="AR598" s="230" t="s">
        <v>379</v>
      </c>
      <c r="AT598" s="230" t="s">
        <v>348</v>
      </c>
      <c r="AU598" s="230" t="s">
        <v>86</v>
      </c>
      <c r="AY598" s="18" t="s">
        <v>168</v>
      </c>
      <c r="BE598" s="231">
        <f>IF(N598="základní",J598,0)</f>
        <v>0</v>
      </c>
      <c r="BF598" s="231">
        <f>IF(N598="snížená",J598,0)</f>
        <v>0</v>
      </c>
      <c r="BG598" s="231">
        <f>IF(N598="zákl. přenesená",J598,0)</f>
        <v>0</v>
      </c>
      <c r="BH598" s="231">
        <f>IF(N598="sníž. přenesená",J598,0)</f>
        <v>0</v>
      </c>
      <c r="BI598" s="231">
        <f>IF(N598="nulová",J598,0)</f>
        <v>0</v>
      </c>
      <c r="BJ598" s="18" t="s">
        <v>84</v>
      </c>
      <c r="BK598" s="231">
        <f>ROUND(I598*H598,2)</f>
        <v>0</v>
      </c>
      <c r="BL598" s="18" t="s">
        <v>273</v>
      </c>
      <c r="BM598" s="230" t="s">
        <v>728</v>
      </c>
    </row>
    <row r="599" s="2" customFormat="1">
      <c r="A599" s="39"/>
      <c r="B599" s="40"/>
      <c r="C599" s="41"/>
      <c r="D599" s="232" t="s">
        <v>178</v>
      </c>
      <c r="E599" s="41"/>
      <c r="F599" s="233" t="s">
        <v>727</v>
      </c>
      <c r="G599" s="41"/>
      <c r="H599" s="41"/>
      <c r="I599" s="234"/>
      <c r="J599" s="41"/>
      <c r="K599" s="41"/>
      <c r="L599" s="45"/>
      <c r="M599" s="235"/>
      <c r="N599" s="236"/>
      <c r="O599" s="92"/>
      <c r="P599" s="92"/>
      <c r="Q599" s="92"/>
      <c r="R599" s="92"/>
      <c r="S599" s="92"/>
      <c r="T599" s="93"/>
      <c r="U599" s="39"/>
      <c r="V599" s="39"/>
      <c r="W599" s="39"/>
      <c r="X599" s="39"/>
      <c r="Y599" s="39"/>
      <c r="Z599" s="39"/>
      <c r="AA599" s="39"/>
      <c r="AB599" s="39"/>
      <c r="AC599" s="39"/>
      <c r="AD599" s="39"/>
      <c r="AE599" s="39"/>
      <c r="AT599" s="18" t="s">
        <v>178</v>
      </c>
      <c r="AU599" s="18" t="s">
        <v>86</v>
      </c>
    </row>
    <row r="600" s="13" customFormat="1">
      <c r="A600" s="13"/>
      <c r="B600" s="237"/>
      <c r="C600" s="238"/>
      <c r="D600" s="232" t="s">
        <v>180</v>
      </c>
      <c r="E600" s="239" t="s">
        <v>1</v>
      </c>
      <c r="F600" s="240" t="s">
        <v>495</v>
      </c>
      <c r="G600" s="238"/>
      <c r="H600" s="239" t="s">
        <v>1</v>
      </c>
      <c r="I600" s="241"/>
      <c r="J600" s="238"/>
      <c r="K600" s="238"/>
      <c r="L600" s="242"/>
      <c r="M600" s="243"/>
      <c r="N600" s="244"/>
      <c r="O600" s="244"/>
      <c r="P600" s="244"/>
      <c r="Q600" s="244"/>
      <c r="R600" s="244"/>
      <c r="S600" s="244"/>
      <c r="T600" s="245"/>
      <c r="U600" s="13"/>
      <c r="V600" s="13"/>
      <c r="W600" s="13"/>
      <c r="X600" s="13"/>
      <c r="Y600" s="13"/>
      <c r="Z600" s="13"/>
      <c r="AA600" s="13"/>
      <c r="AB600" s="13"/>
      <c r="AC600" s="13"/>
      <c r="AD600" s="13"/>
      <c r="AE600" s="13"/>
      <c r="AT600" s="246" t="s">
        <v>180</v>
      </c>
      <c r="AU600" s="246" t="s">
        <v>86</v>
      </c>
      <c r="AV600" s="13" t="s">
        <v>84</v>
      </c>
      <c r="AW600" s="13" t="s">
        <v>32</v>
      </c>
      <c r="AX600" s="13" t="s">
        <v>76</v>
      </c>
      <c r="AY600" s="246" t="s">
        <v>168</v>
      </c>
    </row>
    <row r="601" s="14" customFormat="1">
      <c r="A601" s="14"/>
      <c r="B601" s="247"/>
      <c r="C601" s="248"/>
      <c r="D601" s="232" t="s">
        <v>180</v>
      </c>
      <c r="E601" s="249" t="s">
        <v>1</v>
      </c>
      <c r="F601" s="250" t="s">
        <v>496</v>
      </c>
      <c r="G601" s="248"/>
      <c r="H601" s="251">
        <v>111.41</v>
      </c>
      <c r="I601" s="252"/>
      <c r="J601" s="248"/>
      <c r="K601" s="248"/>
      <c r="L601" s="253"/>
      <c r="M601" s="254"/>
      <c r="N601" s="255"/>
      <c r="O601" s="255"/>
      <c r="P601" s="255"/>
      <c r="Q601" s="255"/>
      <c r="R601" s="255"/>
      <c r="S601" s="255"/>
      <c r="T601" s="256"/>
      <c r="U601" s="14"/>
      <c r="V601" s="14"/>
      <c r="W601" s="14"/>
      <c r="X601" s="14"/>
      <c r="Y601" s="14"/>
      <c r="Z601" s="14"/>
      <c r="AA601" s="14"/>
      <c r="AB601" s="14"/>
      <c r="AC601" s="14"/>
      <c r="AD601" s="14"/>
      <c r="AE601" s="14"/>
      <c r="AT601" s="257" t="s">
        <v>180</v>
      </c>
      <c r="AU601" s="257" t="s">
        <v>86</v>
      </c>
      <c r="AV601" s="14" t="s">
        <v>86</v>
      </c>
      <c r="AW601" s="14" t="s">
        <v>32</v>
      </c>
      <c r="AX601" s="14" t="s">
        <v>76</v>
      </c>
      <c r="AY601" s="257" t="s">
        <v>168</v>
      </c>
    </row>
    <row r="602" s="13" customFormat="1">
      <c r="A602" s="13"/>
      <c r="B602" s="237"/>
      <c r="C602" s="238"/>
      <c r="D602" s="232" t="s">
        <v>180</v>
      </c>
      <c r="E602" s="239" t="s">
        <v>1</v>
      </c>
      <c r="F602" s="240" t="s">
        <v>497</v>
      </c>
      <c r="G602" s="238"/>
      <c r="H602" s="239" t="s">
        <v>1</v>
      </c>
      <c r="I602" s="241"/>
      <c r="J602" s="238"/>
      <c r="K602" s="238"/>
      <c r="L602" s="242"/>
      <c r="M602" s="243"/>
      <c r="N602" s="244"/>
      <c r="O602" s="244"/>
      <c r="P602" s="244"/>
      <c r="Q602" s="244"/>
      <c r="R602" s="244"/>
      <c r="S602" s="244"/>
      <c r="T602" s="245"/>
      <c r="U602" s="13"/>
      <c r="V602" s="13"/>
      <c r="W602" s="13"/>
      <c r="X602" s="13"/>
      <c r="Y602" s="13"/>
      <c r="Z602" s="13"/>
      <c r="AA602" s="13"/>
      <c r="AB602" s="13"/>
      <c r="AC602" s="13"/>
      <c r="AD602" s="13"/>
      <c r="AE602" s="13"/>
      <c r="AT602" s="246" t="s">
        <v>180</v>
      </c>
      <c r="AU602" s="246" t="s">
        <v>86</v>
      </c>
      <c r="AV602" s="13" t="s">
        <v>84</v>
      </c>
      <c r="AW602" s="13" t="s">
        <v>32</v>
      </c>
      <c r="AX602" s="13" t="s">
        <v>76</v>
      </c>
      <c r="AY602" s="246" t="s">
        <v>168</v>
      </c>
    </row>
    <row r="603" s="14" customFormat="1">
      <c r="A603" s="14"/>
      <c r="B603" s="247"/>
      <c r="C603" s="248"/>
      <c r="D603" s="232" t="s">
        <v>180</v>
      </c>
      <c r="E603" s="249" t="s">
        <v>1</v>
      </c>
      <c r="F603" s="250" t="s">
        <v>498</v>
      </c>
      <c r="G603" s="248"/>
      <c r="H603" s="251">
        <v>22</v>
      </c>
      <c r="I603" s="252"/>
      <c r="J603" s="248"/>
      <c r="K603" s="248"/>
      <c r="L603" s="253"/>
      <c r="M603" s="254"/>
      <c r="N603" s="255"/>
      <c r="O603" s="255"/>
      <c r="P603" s="255"/>
      <c r="Q603" s="255"/>
      <c r="R603" s="255"/>
      <c r="S603" s="255"/>
      <c r="T603" s="256"/>
      <c r="U603" s="14"/>
      <c r="V603" s="14"/>
      <c r="W603" s="14"/>
      <c r="X603" s="14"/>
      <c r="Y603" s="14"/>
      <c r="Z603" s="14"/>
      <c r="AA603" s="14"/>
      <c r="AB603" s="14"/>
      <c r="AC603" s="14"/>
      <c r="AD603" s="14"/>
      <c r="AE603" s="14"/>
      <c r="AT603" s="257" t="s">
        <v>180</v>
      </c>
      <c r="AU603" s="257" t="s">
        <v>86</v>
      </c>
      <c r="AV603" s="14" t="s">
        <v>86</v>
      </c>
      <c r="AW603" s="14" t="s">
        <v>32</v>
      </c>
      <c r="AX603" s="14" t="s">
        <v>76</v>
      </c>
      <c r="AY603" s="257" t="s">
        <v>168</v>
      </c>
    </row>
    <row r="604" s="15" customFormat="1">
      <c r="A604" s="15"/>
      <c r="B604" s="258"/>
      <c r="C604" s="259"/>
      <c r="D604" s="232" t="s">
        <v>180</v>
      </c>
      <c r="E604" s="260" t="s">
        <v>1</v>
      </c>
      <c r="F604" s="261" t="s">
        <v>184</v>
      </c>
      <c r="G604" s="259"/>
      <c r="H604" s="262">
        <v>133.41</v>
      </c>
      <c r="I604" s="263"/>
      <c r="J604" s="259"/>
      <c r="K604" s="259"/>
      <c r="L604" s="264"/>
      <c r="M604" s="265"/>
      <c r="N604" s="266"/>
      <c r="O604" s="266"/>
      <c r="P604" s="266"/>
      <c r="Q604" s="266"/>
      <c r="R604" s="266"/>
      <c r="S604" s="266"/>
      <c r="T604" s="267"/>
      <c r="U604" s="15"/>
      <c r="V604" s="15"/>
      <c r="W604" s="15"/>
      <c r="X604" s="15"/>
      <c r="Y604" s="15"/>
      <c r="Z604" s="15"/>
      <c r="AA604" s="15"/>
      <c r="AB604" s="15"/>
      <c r="AC604" s="15"/>
      <c r="AD604" s="15"/>
      <c r="AE604" s="15"/>
      <c r="AT604" s="268" t="s">
        <v>180</v>
      </c>
      <c r="AU604" s="268" t="s">
        <v>86</v>
      </c>
      <c r="AV604" s="15" t="s">
        <v>176</v>
      </c>
      <c r="AW604" s="15" t="s">
        <v>32</v>
      </c>
      <c r="AX604" s="15" t="s">
        <v>84</v>
      </c>
      <c r="AY604" s="268" t="s">
        <v>168</v>
      </c>
    </row>
    <row r="605" s="14" customFormat="1">
      <c r="A605" s="14"/>
      <c r="B605" s="247"/>
      <c r="C605" s="248"/>
      <c r="D605" s="232" t="s">
        <v>180</v>
      </c>
      <c r="E605" s="248"/>
      <c r="F605" s="250" t="s">
        <v>729</v>
      </c>
      <c r="G605" s="248"/>
      <c r="H605" s="251">
        <v>136.078</v>
      </c>
      <c r="I605" s="252"/>
      <c r="J605" s="248"/>
      <c r="K605" s="248"/>
      <c r="L605" s="253"/>
      <c r="M605" s="254"/>
      <c r="N605" s="255"/>
      <c r="O605" s="255"/>
      <c r="P605" s="255"/>
      <c r="Q605" s="255"/>
      <c r="R605" s="255"/>
      <c r="S605" s="255"/>
      <c r="T605" s="256"/>
      <c r="U605" s="14"/>
      <c r="V605" s="14"/>
      <c r="W605" s="14"/>
      <c r="X605" s="14"/>
      <c r="Y605" s="14"/>
      <c r="Z605" s="14"/>
      <c r="AA605" s="14"/>
      <c r="AB605" s="14"/>
      <c r="AC605" s="14"/>
      <c r="AD605" s="14"/>
      <c r="AE605" s="14"/>
      <c r="AT605" s="257" t="s">
        <v>180</v>
      </c>
      <c r="AU605" s="257" t="s">
        <v>86</v>
      </c>
      <c r="AV605" s="14" t="s">
        <v>86</v>
      </c>
      <c r="AW605" s="14" t="s">
        <v>4</v>
      </c>
      <c r="AX605" s="14" t="s">
        <v>84</v>
      </c>
      <c r="AY605" s="257" t="s">
        <v>168</v>
      </c>
    </row>
    <row r="606" s="2" customFormat="1" ht="24.15" customHeight="1">
      <c r="A606" s="39"/>
      <c r="B606" s="40"/>
      <c r="C606" s="219" t="s">
        <v>730</v>
      </c>
      <c r="D606" s="219" t="s">
        <v>171</v>
      </c>
      <c r="E606" s="220" t="s">
        <v>731</v>
      </c>
      <c r="F606" s="221" t="s">
        <v>732</v>
      </c>
      <c r="G606" s="222" t="s">
        <v>213</v>
      </c>
      <c r="H606" s="223">
        <v>620</v>
      </c>
      <c r="I606" s="224"/>
      <c r="J606" s="225">
        <f>ROUND(I606*H606,2)</f>
        <v>0</v>
      </c>
      <c r="K606" s="221" t="s">
        <v>226</v>
      </c>
      <c r="L606" s="45"/>
      <c r="M606" s="226" t="s">
        <v>1</v>
      </c>
      <c r="N606" s="227" t="s">
        <v>41</v>
      </c>
      <c r="O606" s="92"/>
      <c r="P606" s="228">
        <f>O606*H606</f>
        <v>0</v>
      </c>
      <c r="Q606" s="228">
        <v>0</v>
      </c>
      <c r="R606" s="228">
        <f>Q606*H606</f>
        <v>0</v>
      </c>
      <c r="S606" s="228">
        <v>0</v>
      </c>
      <c r="T606" s="229">
        <f>S606*H606</f>
        <v>0</v>
      </c>
      <c r="U606" s="39"/>
      <c r="V606" s="39"/>
      <c r="W606" s="39"/>
      <c r="X606" s="39"/>
      <c r="Y606" s="39"/>
      <c r="Z606" s="39"/>
      <c r="AA606" s="39"/>
      <c r="AB606" s="39"/>
      <c r="AC606" s="39"/>
      <c r="AD606" s="39"/>
      <c r="AE606" s="39"/>
      <c r="AR606" s="230" t="s">
        <v>273</v>
      </c>
      <c r="AT606" s="230" t="s">
        <v>171</v>
      </c>
      <c r="AU606" s="230" t="s">
        <v>86</v>
      </c>
      <c r="AY606" s="18" t="s">
        <v>168</v>
      </c>
      <c r="BE606" s="231">
        <f>IF(N606="základní",J606,0)</f>
        <v>0</v>
      </c>
      <c r="BF606" s="231">
        <f>IF(N606="snížená",J606,0)</f>
        <v>0</v>
      </c>
      <c r="BG606" s="231">
        <f>IF(N606="zákl. přenesená",J606,0)</f>
        <v>0</v>
      </c>
      <c r="BH606" s="231">
        <f>IF(N606="sníž. přenesená",J606,0)</f>
        <v>0</v>
      </c>
      <c r="BI606" s="231">
        <f>IF(N606="nulová",J606,0)</f>
        <v>0</v>
      </c>
      <c r="BJ606" s="18" t="s">
        <v>84</v>
      </c>
      <c r="BK606" s="231">
        <f>ROUND(I606*H606,2)</f>
        <v>0</v>
      </c>
      <c r="BL606" s="18" t="s">
        <v>273</v>
      </c>
      <c r="BM606" s="230" t="s">
        <v>733</v>
      </c>
    </row>
    <row r="607" s="2" customFormat="1">
      <c r="A607" s="39"/>
      <c r="B607" s="40"/>
      <c r="C607" s="41"/>
      <c r="D607" s="232" t="s">
        <v>178</v>
      </c>
      <c r="E607" s="41"/>
      <c r="F607" s="233" t="s">
        <v>734</v>
      </c>
      <c r="G607" s="41"/>
      <c r="H607" s="41"/>
      <c r="I607" s="234"/>
      <c r="J607" s="41"/>
      <c r="K607" s="41"/>
      <c r="L607" s="45"/>
      <c r="M607" s="235"/>
      <c r="N607" s="236"/>
      <c r="O607" s="92"/>
      <c r="P607" s="92"/>
      <c r="Q607" s="92"/>
      <c r="R607" s="92"/>
      <c r="S607" s="92"/>
      <c r="T607" s="93"/>
      <c r="U607" s="39"/>
      <c r="V607" s="39"/>
      <c r="W607" s="39"/>
      <c r="X607" s="39"/>
      <c r="Y607" s="39"/>
      <c r="Z607" s="39"/>
      <c r="AA607" s="39"/>
      <c r="AB607" s="39"/>
      <c r="AC607" s="39"/>
      <c r="AD607" s="39"/>
      <c r="AE607" s="39"/>
      <c r="AT607" s="18" t="s">
        <v>178</v>
      </c>
      <c r="AU607" s="18" t="s">
        <v>86</v>
      </c>
    </row>
    <row r="608" s="14" customFormat="1">
      <c r="A608" s="14"/>
      <c r="B608" s="247"/>
      <c r="C608" s="248"/>
      <c r="D608" s="232" t="s">
        <v>180</v>
      </c>
      <c r="E608" s="249" t="s">
        <v>1</v>
      </c>
      <c r="F608" s="250" t="s">
        <v>735</v>
      </c>
      <c r="G608" s="248"/>
      <c r="H608" s="251">
        <v>620</v>
      </c>
      <c r="I608" s="252"/>
      <c r="J608" s="248"/>
      <c r="K608" s="248"/>
      <c r="L608" s="253"/>
      <c r="M608" s="254"/>
      <c r="N608" s="255"/>
      <c r="O608" s="255"/>
      <c r="P608" s="255"/>
      <c r="Q608" s="255"/>
      <c r="R608" s="255"/>
      <c r="S608" s="255"/>
      <c r="T608" s="256"/>
      <c r="U608" s="14"/>
      <c r="V608" s="14"/>
      <c r="W608" s="14"/>
      <c r="X608" s="14"/>
      <c r="Y608" s="14"/>
      <c r="Z608" s="14"/>
      <c r="AA608" s="14"/>
      <c r="AB608" s="14"/>
      <c r="AC608" s="14"/>
      <c r="AD608" s="14"/>
      <c r="AE608" s="14"/>
      <c r="AT608" s="257" t="s">
        <v>180</v>
      </c>
      <c r="AU608" s="257" t="s">
        <v>86</v>
      </c>
      <c r="AV608" s="14" t="s">
        <v>86</v>
      </c>
      <c r="AW608" s="14" t="s">
        <v>32</v>
      </c>
      <c r="AX608" s="14" t="s">
        <v>84</v>
      </c>
      <c r="AY608" s="257" t="s">
        <v>168</v>
      </c>
    </row>
    <row r="609" s="2" customFormat="1" ht="24.15" customHeight="1">
      <c r="A609" s="39"/>
      <c r="B609" s="40"/>
      <c r="C609" s="270" t="s">
        <v>736</v>
      </c>
      <c r="D609" s="270" t="s">
        <v>348</v>
      </c>
      <c r="E609" s="271" t="s">
        <v>737</v>
      </c>
      <c r="F609" s="272" t="s">
        <v>738</v>
      </c>
      <c r="G609" s="273" t="s">
        <v>213</v>
      </c>
      <c r="H609" s="274">
        <v>651</v>
      </c>
      <c r="I609" s="275"/>
      <c r="J609" s="276">
        <f>ROUND(I609*H609,2)</f>
        <v>0</v>
      </c>
      <c r="K609" s="272" t="s">
        <v>226</v>
      </c>
      <c r="L609" s="277"/>
      <c r="M609" s="278" t="s">
        <v>1</v>
      </c>
      <c r="N609" s="279" t="s">
        <v>41</v>
      </c>
      <c r="O609" s="92"/>
      <c r="P609" s="228">
        <f>O609*H609</f>
        <v>0</v>
      </c>
      <c r="Q609" s="228">
        <v>5.0000000000000002E-05</v>
      </c>
      <c r="R609" s="228">
        <f>Q609*H609</f>
        <v>0.032550000000000003</v>
      </c>
      <c r="S609" s="228">
        <v>0</v>
      </c>
      <c r="T609" s="229">
        <f>S609*H609</f>
        <v>0</v>
      </c>
      <c r="U609" s="39"/>
      <c r="V609" s="39"/>
      <c r="W609" s="39"/>
      <c r="X609" s="39"/>
      <c r="Y609" s="39"/>
      <c r="Z609" s="39"/>
      <c r="AA609" s="39"/>
      <c r="AB609" s="39"/>
      <c r="AC609" s="39"/>
      <c r="AD609" s="39"/>
      <c r="AE609" s="39"/>
      <c r="AR609" s="230" t="s">
        <v>379</v>
      </c>
      <c r="AT609" s="230" t="s">
        <v>348</v>
      </c>
      <c r="AU609" s="230" t="s">
        <v>86</v>
      </c>
      <c r="AY609" s="18" t="s">
        <v>168</v>
      </c>
      <c r="BE609" s="231">
        <f>IF(N609="základní",J609,0)</f>
        <v>0</v>
      </c>
      <c r="BF609" s="231">
        <f>IF(N609="snížená",J609,0)</f>
        <v>0</v>
      </c>
      <c r="BG609" s="231">
        <f>IF(N609="zákl. přenesená",J609,0)</f>
        <v>0</v>
      </c>
      <c r="BH609" s="231">
        <f>IF(N609="sníž. přenesená",J609,0)</f>
        <v>0</v>
      </c>
      <c r="BI609" s="231">
        <f>IF(N609="nulová",J609,0)</f>
        <v>0</v>
      </c>
      <c r="BJ609" s="18" t="s">
        <v>84</v>
      </c>
      <c r="BK609" s="231">
        <f>ROUND(I609*H609,2)</f>
        <v>0</v>
      </c>
      <c r="BL609" s="18" t="s">
        <v>273</v>
      </c>
      <c r="BM609" s="230" t="s">
        <v>739</v>
      </c>
    </row>
    <row r="610" s="2" customFormat="1">
      <c r="A610" s="39"/>
      <c r="B610" s="40"/>
      <c r="C610" s="41"/>
      <c r="D610" s="232" t="s">
        <v>178</v>
      </c>
      <c r="E610" s="41"/>
      <c r="F610" s="233" t="s">
        <v>738</v>
      </c>
      <c r="G610" s="41"/>
      <c r="H610" s="41"/>
      <c r="I610" s="234"/>
      <c r="J610" s="41"/>
      <c r="K610" s="41"/>
      <c r="L610" s="45"/>
      <c r="M610" s="235"/>
      <c r="N610" s="236"/>
      <c r="O610" s="92"/>
      <c r="P610" s="92"/>
      <c r="Q610" s="92"/>
      <c r="R610" s="92"/>
      <c r="S610" s="92"/>
      <c r="T610" s="93"/>
      <c r="U610" s="39"/>
      <c r="V610" s="39"/>
      <c r="W610" s="39"/>
      <c r="X610" s="39"/>
      <c r="Y610" s="39"/>
      <c r="Z610" s="39"/>
      <c r="AA610" s="39"/>
      <c r="AB610" s="39"/>
      <c r="AC610" s="39"/>
      <c r="AD610" s="39"/>
      <c r="AE610" s="39"/>
      <c r="AT610" s="18" t="s">
        <v>178</v>
      </c>
      <c r="AU610" s="18" t="s">
        <v>86</v>
      </c>
    </row>
    <row r="611" s="14" customFormat="1">
      <c r="A611" s="14"/>
      <c r="B611" s="247"/>
      <c r="C611" s="248"/>
      <c r="D611" s="232" t="s">
        <v>180</v>
      </c>
      <c r="E611" s="248"/>
      <c r="F611" s="250" t="s">
        <v>740</v>
      </c>
      <c r="G611" s="248"/>
      <c r="H611" s="251">
        <v>651</v>
      </c>
      <c r="I611" s="252"/>
      <c r="J611" s="248"/>
      <c r="K611" s="248"/>
      <c r="L611" s="253"/>
      <c r="M611" s="254"/>
      <c r="N611" s="255"/>
      <c r="O611" s="255"/>
      <c r="P611" s="255"/>
      <c r="Q611" s="255"/>
      <c r="R611" s="255"/>
      <c r="S611" s="255"/>
      <c r="T611" s="256"/>
      <c r="U611" s="14"/>
      <c r="V611" s="14"/>
      <c r="W611" s="14"/>
      <c r="X611" s="14"/>
      <c r="Y611" s="14"/>
      <c r="Z611" s="14"/>
      <c r="AA611" s="14"/>
      <c r="AB611" s="14"/>
      <c r="AC611" s="14"/>
      <c r="AD611" s="14"/>
      <c r="AE611" s="14"/>
      <c r="AT611" s="257" t="s">
        <v>180</v>
      </c>
      <c r="AU611" s="257" t="s">
        <v>86</v>
      </c>
      <c r="AV611" s="14" t="s">
        <v>86</v>
      </c>
      <c r="AW611" s="14" t="s">
        <v>4</v>
      </c>
      <c r="AX611" s="14" t="s">
        <v>84</v>
      </c>
      <c r="AY611" s="257" t="s">
        <v>168</v>
      </c>
    </row>
    <row r="612" s="2" customFormat="1" ht="24.15" customHeight="1">
      <c r="A612" s="39"/>
      <c r="B612" s="40"/>
      <c r="C612" s="219" t="s">
        <v>741</v>
      </c>
      <c r="D612" s="219" t="s">
        <v>171</v>
      </c>
      <c r="E612" s="220" t="s">
        <v>742</v>
      </c>
      <c r="F612" s="221" t="s">
        <v>743</v>
      </c>
      <c r="G612" s="222" t="s">
        <v>174</v>
      </c>
      <c r="H612" s="223">
        <v>210.09200000000001</v>
      </c>
      <c r="I612" s="224"/>
      <c r="J612" s="225">
        <f>ROUND(I612*H612,2)</f>
        <v>0</v>
      </c>
      <c r="K612" s="221" t="s">
        <v>226</v>
      </c>
      <c r="L612" s="45"/>
      <c r="M612" s="226" t="s">
        <v>1</v>
      </c>
      <c r="N612" s="227" t="s">
        <v>41</v>
      </c>
      <c r="O612" s="92"/>
      <c r="P612" s="228">
        <f>O612*H612</f>
        <v>0</v>
      </c>
      <c r="Q612" s="228">
        <v>0.00024000000000000001</v>
      </c>
      <c r="R612" s="228">
        <f>Q612*H612</f>
        <v>0.050422080000000001</v>
      </c>
      <c r="S612" s="228">
        <v>0</v>
      </c>
      <c r="T612" s="229">
        <f>S612*H612</f>
        <v>0</v>
      </c>
      <c r="U612" s="39"/>
      <c r="V612" s="39"/>
      <c r="W612" s="39"/>
      <c r="X612" s="39"/>
      <c r="Y612" s="39"/>
      <c r="Z612" s="39"/>
      <c r="AA612" s="39"/>
      <c r="AB612" s="39"/>
      <c r="AC612" s="39"/>
      <c r="AD612" s="39"/>
      <c r="AE612" s="39"/>
      <c r="AR612" s="230" t="s">
        <v>273</v>
      </c>
      <c r="AT612" s="230" t="s">
        <v>171</v>
      </c>
      <c r="AU612" s="230" t="s">
        <v>86</v>
      </c>
      <c r="AY612" s="18" t="s">
        <v>168</v>
      </c>
      <c r="BE612" s="231">
        <f>IF(N612="základní",J612,0)</f>
        <v>0</v>
      </c>
      <c r="BF612" s="231">
        <f>IF(N612="snížená",J612,0)</f>
        <v>0</v>
      </c>
      <c r="BG612" s="231">
        <f>IF(N612="zákl. přenesená",J612,0)</f>
        <v>0</v>
      </c>
      <c r="BH612" s="231">
        <f>IF(N612="sníž. přenesená",J612,0)</f>
        <v>0</v>
      </c>
      <c r="BI612" s="231">
        <f>IF(N612="nulová",J612,0)</f>
        <v>0</v>
      </c>
      <c r="BJ612" s="18" t="s">
        <v>84</v>
      </c>
      <c r="BK612" s="231">
        <f>ROUND(I612*H612,2)</f>
        <v>0</v>
      </c>
      <c r="BL612" s="18" t="s">
        <v>273</v>
      </c>
      <c r="BM612" s="230" t="s">
        <v>744</v>
      </c>
    </row>
    <row r="613" s="2" customFormat="1">
      <c r="A613" s="39"/>
      <c r="B613" s="40"/>
      <c r="C613" s="41"/>
      <c r="D613" s="232" t="s">
        <v>178</v>
      </c>
      <c r="E613" s="41"/>
      <c r="F613" s="233" t="s">
        <v>745</v>
      </c>
      <c r="G613" s="41"/>
      <c r="H613" s="41"/>
      <c r="I613" s="234"/>
      <c r="J613" s="41"/>
      <c r="K613" s="41"/>
      <c r="L613" s="45"/>
      <c r="M613" s="235"/>
      <c r="N613" s="236"/>
      <c r="O613" s="92"/>
      <c r="P613" s="92"/>
      <c r="Q613" s="92"/>
      <c r="R613" s="92"/>
      <c r="S613" s="92"/>
      <c r="T613" s="93"/>
      <c r="U613" s="39"/>
      <c r="V613" s="39"/>
      <c r="W613" s="39"/>
      <c r="X613" s="39"/>
      <c r="Y613" s="39"/>
      <c r="Z613" s="39"/>
      <c r="AA613" s="39"/>
      <c r="AB613" s="39"/>
      <c r="AC613" s="39"/>
      <c r="AD613" s="39"/>
      <c r="AE613" s="39"/>
      <c r="AT613" s="18" t="s">
        <v>178</v>
      </c>
      <c r="AU613" s="18" t="s">
        <v>86</v>
      </c>
    </row>
    <row r="614" s="13" customFormat="1">
      <c r="A614" s="13"/>
      <c r="B614" s="237"/>
      <c r="C614" s="238"/>
      <c r="D614" s="232" t="s">
        <v>180</v>
      </c>
      <c r="E614" s="239" t="s">
        <v>1</v>
      </c>
      <c r="F614" s="240" t="s">
        <v>746</v>
      </c>
      <c r="G614" s="238"/>
      <c r="H614" s="239" t="s">
        <v>1</v>
      </c>
      <c r="I614" s="241"/>
      <c r="J614" s="238"/>
      <c r="K614" s="238"/>
      <c r="L614" s="242"/>
      <c r="M614" s="243"/>
      <c r="N614" s="244"/>
      <c r="O614" s="244"/>
      <c r="P614" s="244"/>
      <c r="Q614" s="244"/>
      <c r="R614" s="244"/>
      <c r="S614" s="244"/>
      <c r="T614" s="245"/>
      <c r="U614" s="13"/>
      <c r="V614" s="13"/>
      <c r="W614" s="13"/>
      <c r="X614" s="13"/>
      <c r="Y614" s="13"/>
      <c r="Z614" s="13"/>
      <c r="AA614" s="13"/>
      <c r="AB614" s="13"/>
      <c r="AC614" s="13"/>
      <c r="AD614" s="13"/>
      <c r="AE614" s="13"/>
      <c r="AT614" s="246" t="s">
        <v>180</v>
      </c>
      <c r="AU614" s="246" t="s">
        <v>86</v>
      </c>
      <c r="AV614" s="13" t="s">
        <v>84</v>
      </c>
      <c r="AW614" s="13" t="s">
        <v>32</v>
      </c>
      <c r="AX614" s="13" t="s">
        <v>76</v>
      </c>
      <c r="AY614" s="246" t="s">
        <v>168</v>
      </c>
    </row>
    <row r="615" s="14" customFormat="1">
      <c r="A615" s="14"/>
      <c r="B615" s="247"/>
      <c r="C615" s="248"/>
      <c r="D615" s="232" t="s">
        <v>180</v>
      </c>
      <c r="E615" s="249" t="s">
        <v>1</v>
      </c>
      <c r="F615" s="250" t="s">
        <v>747</v>
      </c>
      <c r="G615" s="248"/>
      <c r="H615" s="251">
        <v>89.879999999999995</v>
      </c>
      <c r="I615" s="252"/>
      <c r="J615" s="248"/>
      <c r="K615" s="248"/>
      <c r="L615" s="253"/>
      <c r="M615" s="254"/>
      <c r="N615" s="255"/>
      <c r="O615" s="255"/>
      <c r="P615" s="255"/>
      <c r="Q615" s="255"/>
      <c r="R615" s="255"/>
      <c r="S615" s="255"/>
      <c r="T615" s="256"/>
      <c r="U615" s="14"/>
      <c r="V615" s="14"/>
      <c r="W615" s="14"/>
      <c r="X615" s="14"/>
      <c r="Y615" s="14"/>
      <c r="Z615" s="14"/>
      <c r="AA615" s="14"/>
      <c r="AB615" s="14"/>
      <c r="AC615" s="14"/>
      <c r="AD615" s="14"/>
      <c r="AE615" s="14"/>
      <c r="AT615" s="257" t="s">
        <v>180</v>
      </c>
      <c r="AU615" s="257" t="s">
        <v>86</v>
      </c>
      <c r="AV615" s="14" t="s">
        <v>86</v>
      </c>
      <c r="AW615" s="14" t="s">
        <v>32</v>
      </c>
      <c r="AX615" s="14" t="s">
        <v>76</v>
      </c>
      <c r="AY615" s="257" t="s">
        <v>168</v>
      </c>
    </row>
    <row r="616" s="14" customFormat="1">
      <c r="A616" s="14"/>
      <c r="B616" s="247"/>
      <c r="C616" s="248"/>
      <c r="D616" s="232" t="s">
        <v>180</v>
      </c>
      <c r="E616" s="249" t="s">
        <v>1</v>
      </c>
      <c r="F616" s="250" t="s">
        <v>748</v>
      </c>
      <c r="G616" s="248"/>
      <c r="H616" s="251">
        <v>71.691999999999993</v>
      </c>
      <c r="I616" s="252"/>
      <c r="J616" s="248"/>
      <c r="K616" s="248"/>
      <c r="L616" s="253"/>
      <c r="M616" s="254"/>
      <c r="N616" s="255"/>
      <c r="O616" s="255"/>
      <c r="P616" s="255"/>
      <c r="Q616" s="255"/>
      <c r="R616" s="255"/>
      <c r="S616" s="255"/>
      <c r="T616" s="256"/>
      <c r="U616" s="14"/>
      <c r="V616" s="14"/>
      <c r="W616" s="14"/>
      <c r="X616" s="14"/>
      <c r="Y616" s="14"/>
      <c r="Z616" s="14"/>
      <c r="AA616" s="14"/>
      <c r="AB616" s="14"/>
      <c r="AC616" s="14"/>
      <c r="AD616" s="14"/>
      <c r="AE616" s="14"/>
      <c r="AT616" s="257" t="s">
        <v>180</v>
      </c>
      <c r="AU616" s="257" t="s">
        <v>86</v>
      </c>
      <c r="AV616" s="14" t="s">
        <v>86</v>
      </c>
      <c r="AW616" s="14" t="s">
        <v>32</v>
      </c>
      <c r="AX616" s="14" t="s">
        <v>76</v>
      </c>
      <c r="AY616" s="257" t="s">
        <v>168</v>
      </c>
    </row>
    <row r="617" s="14" customFormat="1">
      <c r="A617" s="14"/>
      <c r="B617" s="247"/>
      <c r="C617" s="248"/>
      <c r="D617" s="232" t="s">
        <v>180</v>
      </c>
      <c r="E617" s="249" t="s">
        <v>1</v>
      </c>
      <c r="F617" s="250" t="s">
        <v>749</v>
      </c>
      <c r="G617" s="248"/>
      <c r="H617" s="251">
        <v>21.16</v>
      </c>
      <c r="I617" s="252"/>
      <c r="J617" s="248"/>
      <c r="K617" s="248"/>
      <c r="L617" s="253"/>
      <c r="M617" s="254"/>
      <c r="N617" s="255"/>
      <c r="O617" s="255"/>
      <c r="P617" s="255"/>
      <c r="Q617" s="255"/>
      <c r="R617" s="255"/>
      <c r="S617" s="255"/>
      <c r="T617" s="256"/>
      <c r="U617" s="14"/>
      <c r="V617" s="14"/>
      <c r="W617" s="14"/>
      <c r="X617" s="14"/>
      <c r="Y617" s="14"/>
      <c r="Z617" s="14"/>
      <c r="AA617" s="14"/>
      <c r="AB617" s="14"/>
      <c r="AC617" s="14"/>
      <c r="AD617" s="14"/>
      <c r="AE617" s="14"/>
      <c r="AT617" s="257" t="s">
        <v>180</v>
      </c>
      <c r="AU617" s="257" t="s">
        <v>86</v>
      </c>
      <c r="AV617" s="14" t="s">
        <v>86</v>
      </c>
      <c r="AW617" s="14" t="s">
        <v>32</v>
      </c>
      <c r="AX617" s="14" t="s">
        <v>76</v>
      </c>
      <c r="AY617" s="257" t="s">
        <v>168</v>
      </c>
    </row>
    <row r="618" s="14" customFormat="1">
      <c r="A618" s="14"/>
      <c r="B618" s="247"/>
      <c r="C618" s="248"/>
      <c r="D618" s="232" t="s">
        <v>180</v>
      </c>
      <c r="E618" s="249" t="s">
        <v>1</v>
      </c>
      <c r="F618" s="250" t="s">
        <v>750</v>
      </c>
      <c r="G618" s="248"/>
      <c r="H618" s="251">
        <v>27.359999999999999</v>
      </c>
      <c r="I618" s="252"/>
      <c r="J618" s="248"/>
      <c r="K618" s="248"/>
      <c r="L618" s="253"/>
      <c r="M618" s="254"/>
      <c r="N618" s="255"/>
      <c r="O618" s="255"/>
      <c r="P618" s="255"/>
      <c r="Q618" s="255"/>
      <c r="R618" s="255"/>
      <c r="S618" s="255"/>
      <c r="T618" s="256"/>
      <c r="U618" s="14"/>
      <c r="V618" s="14"/>
      <c r="W618" s="14"/>
      <c r="X618" s="14"/>
      <c r="Y618" s="14"/>
      <c r="Z618" s="14"/>
      <c r="AA618" s="14"/>
      <c r="AB618" s="14"/>
      <c r="AC618" s="14"/>
      <c r="AD618" s="14"/>
      <c r="AE618" s="14"/>
      <c r="AT618" s="257" t="s">
        <v>180</v>
      </c>
      <c r="AU618" s="257" t="s">
        <v>86</v>
      </c>
      <c r="AV618" s="14" t="s">
        <v>86</v>
      </c>
      <c r="AW618" s="14" t="s">
        <v>32</v>
      </c>
      <c r="AX618" s="14" t="s">
        <v>76</v>
      </c>
      <c r="AY618" s="257" t="s">
        <v>168</v>
      </c>
    </row>
    <row r="619" s="15" customFormat="1">
      <c r="A619" s="15"/>
      <c r="B619" s="258"/>
      <c r="C619" s="259"/>
      <c r="D619" s="232" t="s">
        <v>180</v>
      </c>
      <c r="E619" s="260" t="s">
        <v>1</v>
      </c>
      <c r="F619" s="261" t="s">
        <v>184</v>
      </c>
      <c r="G619" s="259"/>
      <c r="H619" s="262">
        <v>210.09199999999999</v>
      </c>
      <c r="I619" s="263"/>
      <c r="J619" s="259"/>
      <c r="K619" s="259"/>
      <c r="L619" s="264"/>
      <c r="M619" s="265"/>
      <c r="N619" s="266"/>
      <c r="O619" s="266"/>
      <c r="P619" s="266"/>
      <c r="Q619" s="266"/>
      <c r="R619" s="266"/>
      <c r="S619" s="266"/>
      <c r="T619" s="267"/>
      <c r="U619" s="15"/>
      <c r="V619" s="15"/>
      <c r="W619" s="15"/>
      <c r="X619" s="15"/>
      <c r="Y619" s="15"/>
      <c r="Z619" s="15"/>
      <c r="AA619" s="15"/>
      <c r="AB619" s="15"/>
      <c r="AC619" s="15"/>
      <c r="AD619" s="15"/>
      <c r="AE619" s="15"/>
      <c r="AT619" s="268" t="s">
        <v>180</v>
      </c>
      <c r="AU619" s="268" t="s">
        <v>86</v>
      </c>
      <c r="AV619" s="15" t="s">
        <v>176</v>
      </c>
      <c r="AW619" s="15" t="s">
        <v>32</v>
      </c>
      <c r="AX619" s="15" t="s">
        <v>84</v>
      </c>
      <c r="AY619" s="268" t="s">
        <v>168</v>
      </c>
    </row>
    <row r="620" s="2" customFormat="1" ht="24.15" customHeight="1">
      <c r="A620" s="39"/>
      <c r="B620" s="40"/>
      <c r="C620" s="270" t="s">
        <v>751</v>
      </c>
      <c r="D620" s="270" t="s">
        <v>348</v>
      </c>
      <c r="E620" s="271" t="s">
        <v>752</v>
      </c>
      <c r="F620" s="272" t="s">
        <v>753</v>
      </c>
      <c r="G620" s="273" t="s">
        <v>174</v>
      </c>
      <c r="H620" s="274">
        <v>220.59700000000001</v>
      </c>
      <c r="I620" s="275"/>
      <c r="J620" s="276">
        <f>ROUND(I620*H620,2)</f>
        <v>0</v>
      </c>
      <c r="K620" s="272" t="s">
        <v>175</v>
      </c>
      <c r="L620" s="277"/>
      <c r="M620" s="278" t="s">
        <v>1</v>
      </c>
      <c r="N620" s="279" t="s">
        <v>41</v>
      </c>
      <c r="O620" s="92"/>
      <c r="P620" s="228">
        <f>O620*H620</f>
        <v>0</v>
      </c>
      <c r="Q620" s="228">
        <v>0.0060000000000000001</v>
      </c>
      <c r="R620" s="228">
        <f>Q620*H620</f>
        <v>1.323582</v>
      </c>
      <c r="S620" s="228">
        <v>0</v>
      </c>
      <c r="T620" s="229">
        <f>S620*H620</f>
        <v>0</v>
      </c>
      <c r="U620" s="39"/>
      <c r="V620" s="39"/>
      <c r="W620" s="39"/>
      <c r="X620" s="39"/>
      <c r="Y620" s="39"/>
      <c r="Z620" s="39"/>
      <c r="AA620" s="39"/>
      <c r="AB620" s="39"/>
      <c r="AC620" s="39"/>
      <c r="AD620" s="39"/>
      <c r="AE620" s="39"/>
      <c r="AR620" s="230" t="s">
        <v>379</v>
      </c>
      <c r="AT620" s="230" t="s">
        <v>348</v>
      </c>
      <c r="AU620" s="230" t="s">
        <v>86</v>
      </c>
      <c r="AY620" s="18" t="s">
        <v>168</v>
      </c>
      <c r="BE620" s="231">
        <f>IF(N620="základní",J620,0)</f>
        <v>0</v>
      </c>
      <c r="BF620" s="231">
        <f>IF(N620="snížená",J620,0)</f>
        <v>0</v>
      </c>
      <c r="BG620" s="231">
        <f>IF(N620="zákl. přenesená",J620,0)</f>
        <v>0</v>
      </c>
      <c r="BH620" s="231">
        <f>IF(N620="sníž. přenesená",J620,0)</f>
        <v>0</v>
      </c>
      <c r="BI620" s="231">
        <f>IF(N620="nulová",J620,0)</f>
        <v>0</v>
      </c>
      <c r="BJ620" s="18" t="s">
        <v>84</v>
      </c>
      <c r="BK620" s="231">
        <f>ROUND(I620*H620,2)</f>
        <v>0</v>
      </c>
      <c r="BL620" s="18" t="s">
        <v>273</v>
      </c>
      <c r="BM620" s="230" t="s">
        <v>754</v>
      </c>
    </row>
    <row r="621" s="2" customFormat="1">
      <c r="A621" s="39"/>
      <c r="B621" s="40"/>
      <c r="C621" s="41"/>
      <c r="D621" s="232" t="s">
        <v>178</v>
      </c>
      <c r="E621" s="41"/>
      <c r="F621" s="233" t="s">
        <v>753</v>
      </c>
      <c r="G621" s="41"/>
      <c r="H621" s="41"/>
      <c r="I621" s="234"/>
      <c r="J621" s="41"/>
      <c r="K621" s="41"/>
      <c r="L621" s="45"/>
      <c r="M621" s="235"/>
      <c r="N621" s="236"/>
      <c r="O621" s="92"/>
      <c r="P621" s="92"/>
      <c r="Q621" s="92"/>
      <c r="R621" s="92"/>
      <c r="S621" s="92"/>
      <c r="T621" s="93"/>
      <c r="U621" s="39"/>
      <c r="V621" s="39"/>
      <c r="W621" s="39"/>
      <c r="X621" s="39"/>
      <c r="Y621" s="39"/>
      <c r="Z621" s="39"/>
      <c r="AA621" s="39"/>
      <c r="AB621" s="39"/>
      <c r="AC621" s="39"/>
      <c r="AD621" s="39"/>
      <c r="AE621" s="39"/>
      <c r="AT621" s="18" t="s">
        <v>178</v>
      </c>
      <c r="AU621" s="18" t="s">
        <v>86</v>
      </c>
    </row>
    <row r="622" s="14" customFormat="1">
      <c r="A622" s="14"/>
      <c r="B622" s="247"/>
      <c r="C622" s="248"/>
      <c r="D622" s="232" t="s">
        <v>180</v>
      </c>
      <c r="E622" s="248"/>
      <c r="F622" s="250" t="s">
        <v>755</v>
      </c>
      <c r="G622" s="248"/>
      <c r="H622" s="251">
        <v>220.59700000000001</v>
      </c>
      <c r="I622" s="252"/>
      <c r="J622" s="248"/>
      <c r="K622" s="248"/>
      <c r="L622" s="253"/>
      <c r="M622" s="254"/>
      <c r="N622" s="255"/>
      <c r="O622" s="255"/>
      <c r="P622" s="255"/>
      <c r="Q622" s="255"/>
      <c r="R622" s="255"/>
      <c r="S622" s="255"/>
      <c r="T622" s="256"/>
      <c r="U622" s="14"/>
      <c r="V622" s="14"/>
      <c r="W622" s="14"/>
      <c r="X622" s="14"/>
      <c r="Y622" s="14"/>
      <c r="Z622" s="14"/>
      <c r="AA622" s="14"/>
      <c r="AB622" s="14"/>
      <c r="AC622" s="14"/>
      <c r="AD622" s="14"/>
      <c r="AE622" s="14"/>
      <c r="AT622" s="257" t="s">
        <v>180</v>
      </c>
      <c r="AU622" s="257" t="s">
        <v>86</v>
      </c>
      <c r="AV622" s="14" t="s">
        <v>86</v>
      </c>
      <c r="AW622" s="14" t="s">
        <v>4</v>
      </c>
      <c r="AX622" s="14" t="s">
        <v>84</v>
      </c>
      <c r="AY622" s="257" t="s">
        <v>168</v>
      </c>
    </row>
    <row r="623" s="2" customFormat="1" ht="37.8" customHeight="1">
      <c r="A623" s="39"/>
      <c r="B623" s="40"/>
      <c r="C623" s="219" t="s">
        <v>756</v>
      </c>
      <c r="D623" s="219" t="s">
        <v>171</v>
      </c>
      <c r="E623" s="220" t="s">
        <v>757</v>
      </c>
      <c r="F623" s="221" t="s">
        <v>758</v>
      </c>
      <c r="G623" s="222" t="s">
        <v>174</v>
      </c>
      <c r="H623" s="223">
        <v>857.38999999999999</v>
      </c>
      <c r="I623" s="224"/>
      <c r="J623" s="225">
        <f>ROUND(I623*H623,2)</f>
        <v>0</v>
      </c>
      <c r="K623" s="221" t="s">
        <v>175</v>
      </c>
      <c r="L623" s="45"/>
      <c r="M623" s="226" t="s">
        <v>1</v>
      </c>
      <c r="N623" s="227" t="s">
        <v>41</v>
      </c>
      <c r="O623" s="92"/>
      <c r="P623" s="228">
        <f>O623*H623</f>
        <v>0</v>
      </c>
      <c r="Q623" s="228">
        <v>0</v>
      </c>
      <c r="R623" s="228">
        <f>Q623*H623</f>
        <v>0</v>
      </c>
      <c r="S623" s="228">
        <v>0.0060000000000000001</v>
      </c>
      <c r="T623" s="229">
        <f>S623*H623</f>
        <v>5.1443399999999997</v>
      </c>
      <c r="U623" s="39"/>
      <c r="V623" s="39"/>
      <c r="W623" s="39"/>
      <c r="X623" s="39"/>
      <c r="Y623" s="39"/>
      <c r="Z623" s="39"/>
      <c r="AA623" s="39"/>
      <c r="AB623" s="39"/>
      <c r="AC623" s="39"/>
      <c r="AD623" s="39"/>
      <c r="AE623" s="39"/>
      <c r="AR623" s="230" t="s">
        <v>273</v>
      </c>
      <c r="AT623" s="230" t="s">
        <v>171</v>
      </c>
      <c r="AU623" s="230" t="s">
        <v>86</v>
      </c>
      <c r="AY623" s="18" t="s">
        <v>168</v>
      </c>
      <c r="BE623" s="231">
        <f>IF(N623="základní",J623,0)</f>
        <v>0</v>
      </c>
      <c r="BF623" s="231">
        <f>IF(N623="snížená",J623,0)</f>
        <v>0</v>
      </c>
      <c r="BG623" s="231">
        <f>IF(N623="zákl. přenesená",J623,0)</f>
        <v>0</v>
      </c>
      <c r="BH623" s="231">
        <f>IF(N623="sníž. přenesená",J623,0)</f>
        <v>0</v>
      </c>
      <c r="BI623" s="231">
        <f>IF(N623="nulová",J623,0)</f>
        <v>0</v>
      </c>
      <c r="BJ623" s="18" t="s">
        <v>84</v>
      </c>
      <c r="BK623" s="231">
        <f>ROUND(I623*H623,2)</f>
        <v>0</v>
      </c>
      <c r="BL623" s="18" t="s">
        <v>273</v>
      </c>
      <c r="BM623" s="230" t="s">
        <v>759</v>
      </c>
    </row>
    <row r="624" s="2" customFormat="1">
      <c r="A624" s="39"/>
      <c r="B624" s="40"/>
      <c r="C624" s="41"/>
      <c r="D624" s="232" t="s">
        <v>178</v>
      </c>
      <c r="E624" s="41"/>
      <c r="F624" s="233" t="s">
        <v>760</v>
      </c>
      <c r="G624" s="41"/>
      <c r="H624" s="41"/>
      <c r="I624" s="234"/>
      <c r="J624" s="41"/>
      <c r="K624" s="41"/>
      <c r="L624" s="45"/>
      <c r="M624" s="235"/>
      <c r="N624" s="236"/>
      <c r="O624" s="92"/>
      <c r="P624" s="92"/>
      <c r="Q624" s="92"/>
      <c r="R624" s="92"/>
      <c r="S624" s="92"/>
      <c r="T624" s="93"/>
      <c r="U624" s="39"/>
      <c r="V624" s="39"/>
      <c r="W624" s="39"/>
      <c r="X624" s="39"/>
      <c r="Y624" s="39"/>
      <c r="Z624" s="39"/>
      <c r="AA624" s="39"/>
      <c r="AB624" s="39"/>
      <c r="AC624" s="39"/>
      <c r="AD624" s="39"/>
      <c r="AE624" s="39"/>
      <c r="AT624" s="18" t="s">
        <v>178</v>
      </c>
      <c r="AU624" s="18" t="s">
        <v>86</v>
      </c>
    </row>
    <row r="625" s="13" customFormat="1">
      <c r="A625" s="13"/>
      <c r="B625" s="237"/>
      <c r="C625" s="238"/>
      <c r="D625" s="232" t="s">
        <v>180</v>
      </c>
      <c r="E625" s="239" t="s">
        <v>1</v>
      </c>
      <c r="F625" s="240" t="s">
        <v>583</v>
      </c>
      <c r="G625" s="238"/>
      <c r="H625" s="239" t="s">
        <v>1</v>
      </c>
      <c r="I625" s="241"/>
      <c r="J625" s="238"/>
      <c r="K625" s="238"/>
      <c r="L625" s="242"/>
      <c r="M625" s="243"/>
      <c r="N625" s="244"/>
      <c r="O625" s="244"/>
      <c r="P625" s="244"/>
      <c r="Q625" s="244"/>
      <c r="R625" s="244"/>
      <c r="S625" s="244"/>
      <c r="T625" s="245"/>
      <c r="U625" s="13"/>
      <c r="V625" s="13"/>
      <c r="W625" s="13"/>
      <c r="X625" s="13"/>
      <c r="Y625" s="13"/>
      <c r="Z625" s="13"/>
      <c r="AA625" s="13"/>
      <c r="AB625" s="13"/>
      <c r="AC625" s="13"/>
      <c r="AD625" s="13"/>
      <c r="AE625" s="13"/>
      <c r="AT625" s="246" t="s">
        <v>180</v>
      </c>
      <c r="AU625" s="246" t="s">
        <v>86</v>
      </c>
      <c r="AV625" s="13" t="s">
        <v>84</v>
      </c>
      <c r="AW625" s="13" t="s">
        <v>32</v>
      </c>
      <c r="AX625" s="13" t="s">
        <v>76</v>
      </c>
      <c r="AY625" s="246" t="s">
        <v>168</v>
      </c>
    </row>
    <row r="626" s="14" customFormat="1">
      <c r="A626" s="14"/>
      <c r="B626" s="247"/>
      <c r="C626" s="248"/>
      <c r="D626" s="232" t="s">
        <v>180</v>
      </c>
      <c r="E626" s="249" t="s">
        <v>1</v>
      </c>
      <c r="F626" s="250" t="s">
        <v>598</v>
      </c>
      <c r="G626" s="248"/>
      <c r="H626" s="251">
        <v>667.46000000000004</v>
      </c>
      <c r="I626" s="252"/>
      <c r="J626" s="248"/>
      <c r="K626" s="248"/>
      <c r="L626" s="253"/>
      <c r="M626" s="254"/>
      <c r="N626" s="255"/>
      <c r="O626" s="255"/>
      <c r="P626" s="255"/>
      <c r="Q626" s="255"/>
      <c r="R626" s="255"/>
      <c r="S626" s="255"/>
      <c r="T626" s="256"/>
      <c r="U626" s="14"/>
      <c r="V626" s="14"/>
      <c r="W626" s="14"/>
      <c r="X626" s="14"/>
      <c r="Y626" s="14"/>
      <c r="Z626" s="14"/>
      <c r="AA626" s="14"/>
      <c r="AB626" s="14"/>
      <c r="AC626" s="14"/>
      <c r="AD626" s="14"/>
      <c r="AE626" s="14"/>
      <c r="AT626" s="257" t="s">
        <v>180</v>
      </c>
      <c r="AU626" s="257" t="s">
        <v>86</v>
      </c>
      <c r="AV626" s="14" t="s">
        <v>86</v>
      </c>
      <c r="AW626" s="14" t="s">
        <v>32</v>
      </c>
      <c r="AX626" s="14" t="s">
        <v>76</v>
      </c>
      <c r="AY626" s="257" t="s">
        <v>168</v>
      </c>
    </row>
    <row r="627" s="16" customFormat="1">
      <c r="A627" s="16"/>
      <c r="B627" s="280"/>
      <c r="C627" s="281"/>
      <c r="D627" s="232" t="s">
        <v>180</v>
      </c>
      <c r="E627" s="282" t="s">
        <v>1</v>
      </c>
      <c r="F627" s="283" t="s">
        <v>565</v>
      </c>
      <c r="G627" s="281"/>
      <c r="H627" s="284">
        <v>667.46000000000004</v>
      </c>
      <c r="I627" s="285"/>
      <c r="J627" s="281"/>
      <c r="K627" s="281"/>
      <c r="L627" s="286"/>
      <c r="M627" s="287"/>
      <c r="N627" s="288"/>
      <c r="O627" s="288"/>
      <c r="P627" s="288"/>
      <c r="Q627" s="288"/>
      <c r="R627" s="288"/>
      <c r="S627" s="288"/>
      <c r="T627" s="289"/>
      <c r="U627" s="16"/>
      <c r="V627" s="16"/>
      <c r="W627" s="16"/>
      <c r="X627" s="16"/>
      <c r="Y627" s="16"/>
      <c r="Z627" s="16"/>
      <c r="AA627" s="16"/>
      <c r="AB627" s="16"/>
      <c r="AC627" s="16"/>
      <c r="AD627" s="16"/>
      <c r="AE627" s="16"/>
      <c r="AT627" s="290" t="s">
        <v>180</v>
      </c>
      <c r="AU627" s="290" t="s">
        <v>86</v>
      </c>
      <c r="AV627" s="16" t="s">
        <v>169</v>
      </c>
      <c r="AW627" s="16" t="s">
        <v>32</v>
      </c>
      <c r="AX627" s="16" t="s">
        <v>76</v>
      </c>
      <c r="AY627" s="290" t="s">
        <v>168</v>
      </c>
    </row>
    <row r="628" s="13" customFormat="1">
      <c r="A628" s="13"/>
      <c r="B628" s="237"/>
      <c r="C628" s="238"/>
      <c r="D628" s="232" t="s">
        <v>180</v>
      </c>
      <c r="E628" s="239" t="s">
        <v>1</v>
      </c>
      <c r="F628" s="240" t="s">
        <v>585</v>
      </c>
      <c r="G628" s="238"/>
      <c r="H628" s="239" t="s">
        <v>1</v>
      </c>
      <c r="I628" s="241"/>
      <c r="J628" s="238"/>
      <c r="K628" s="238"/>
      <c r="L628" s="242"/>
      <c r="M628" s="243"/>
      <c r="N628" s="244"/>
      <c r="O628" s="244"/>
      <c r="P628" s="244"/>
      <c r="Q628" s="244"/>
      <c r="R628" s="244"/>
      <c r="S628" s="244"/>
      <c r="T628" s="245"/>
      <c r="U628" s="13"/>
      <c r="V628" s="13"/>
      <c r="W628" s="13"/>
      <c r="X628" s="13"/>
      <c r="Y628" s="13"/>
      <c r="Z628" s="13"/>
      <c r="AA628" s="13"/>
      <c r="AB628" s="13"/>
      <c r="AC628" s="13"/>
      <c r="AD628" s="13"/>
      <c r="AE628" s="13"/>
      <c r="AT628" s="246" t="s">
        <v>180</v>
      </c>
      <c r="AU628" s="246" t="s">
        <v>86</v>
      </c>
      <c r="AV628" s="13" t="s">
        <v>84</v>
      </c>
      <c r="AW628" s="13" t="s">
        <v>32</v>
      </c>
      <c r="AX628" s="13" t="s">
        <v>76</v>
      </c>
      <c r="AY628" s="246" t="s">
        <v>168</v>
      </c>
    </row>
    <row r="629" s="14" customFormat="1">
      <c r="A629" s="14"/>
      <c r="B629" s="247"/>
      <c r="C629" s="248"/>
      <c r="D629" s="232" t="s">
        <v>180</v>
      </c>
      <c r="E629" s="249" t="s">
        <v>1</v>
      </c>
      <c r="F629" s="250" t="s">
        <v>599</v>
      </c>
      <c r="G629" s="248"/>
      <c r="H629" s="251">
        <v>10.92</v>
      </c>
      <c r="I629" s="252"/>
      <c r="J629" s="248"/>
      <c r="K629" s="248"/>
      <c r="L629" s="253"/>
      <c r="M629" s="254"/>
      <c r="N629" s="255"/>
      <c r="O629" s="255"/>
      <c r="P629" s="255"/>
      <c r="Q629" s="255"/>
      <c r="R629" s="255"/>
      <c r="S629" s="255"/>
      <c r="T629" s="256"/>
      <c r="U629" s="14"/>
      <c r="V629" s="14"/>
      <c r="W629" s="14"/>
      <c r="X629" s="14"/>
      <c r="Y629" s="14"/>
      <c r="Z629" s="14"/>
      <c r="AA629" s="14"/>
      <c r="AB629" s="14"/>
      <c r="AC629" s="14"/>
      <c r="AD629" s="14"/>
      <c r="AE629" s="14"/>
      <c r="AT629" s="257" t="s">
        <v>180</v>
      </c>
      <c r="AU629" s="257" t="s">
        <v>86</v>
      </c>
      <c r="AV629" s="14" t="s">
        <v>86</v>
      </c>
      <c r="AW629" s="14" t="s">
        <v>32</v>
      </c>
      <c r="AX629" s="14" t="s">
        <v>76</v>
      </c>
      <c r="AY629" s="257" t="s">
        <v>168</v>
      </c>
    </row>
    <row r="630" s="16" customFormat="1">
      <c r="A630" s="16"/>
      <c r="B630" s="280"/>
      <c r="C630" s="281"/>
      <c r="D630" s="232" t="s">
        <v>180</v>
      </c>
      <c r="E630" s="282" t="s">
        <v>1</v>
      </c>
      <c r="F630" s="283" t="s">
        <v>565</v>
      </c>
      <c r="G630" s="281"/>
      <c r="H630" s="284">
        <v>10.92</v>
      </c>
      <c r="I630" s="285"/>
      <c r="J630" s="281"/>
      <c r="K630" s="281"/>
      <c r="L630" s="286"/>
      <c r="M630" s="287"/>
      <c r="N630" s="288"/>
      <c r="O630" s="288"/>
      <c r="P630" s="288"/>
      <c r="Q630" s="288"/>
      <c r="R630" s="288"/>
      <c r="S630" s="288"/>
      <c r="T630" s="289"/>
      <c r="U630" s="16"/>
      <c r="V630" s="16"/>
      <c r="W630" s="16"/>
      <c r="X630" s="16"/>
      <c r="Y630" s="16"/>
      <c r="Z630" s="16"/>
      <c r="AA630" s="16"/>
      <c r="AB630" s="16"/>
      <c r="AC630" s="16"/>
      <c r="AD630" s="16"/>
      <c r="AE630" s="16"/>
      <c r="AT630" s="290" t="s">
        <v>180</v>
      </c>
      <c r="AU630" s="290" t="s">
        <v>86</v>
      </c>
      <c r="AV630" s="16" t="s">
        <v>169</v>
      </c>
      <c r="AW630" s="16" t="s">
        <v>32</v>
      </c>
      <c r="AX630" s="16" t="s">
        <v>76</v>
      </c>
      <c r="AY630" s="290" t="s">
        <v>168</v>
      </c>
    </row>
    <row r="631" s="13" customFormat="1">
      <c r="A631" s="13"/>
      <c r="B631" s="237"/>
      <c r="C631" s="238"/>
      <c r="D631" s="232" t="s">
        <v>180</v>
      </c>
      <c r="E631" s="239" t="s">
        <v>1</v>
      </c>
      <c r="F631" s="240" t="s">
        <v>675</v>
      </c>
      <c r="G631" s="238"/>
      <c r="H631" s="239" t="s">
        <v>1</v>
      </c>
      <c r="I631" s="241"/>
      <c r="J631" s="238"/>
      <c r="K631" s="238"/>
      <c r="L631" s="242"/>
      <c r="M631" s="243"/>
      <c r="N631" s="244"/>
      <c r="O631" s="244"/>
      <c r="P631" s="244"/>
      <c r="Q631" s="244"/>
      <c r="R631" s="244"/>
      <c r="S631" s="244"/>
      <c r="T631" s="245"/>
      <c r="U631" s="13"/>
      <c r="V631" s="13"/>
      <c r="W631" s="13"/>
      <c r="X631" s="13"/>
      <c r="Y631" s="13"/>
      <c r="Z631" s="13"/>
      <c r="AA631" s="13"/>
      <c r="AB631" s="13"/>
      <c r="AC631" s="13"/>
      <c r="AD631" s="13"/>
      <c r="AE631" s="13"/>
      <c r="AT631" s="246" t="s">
        <v>180</v>
      </c>
      <c r="AU631" s="246" t="s">
        <v>86</v>
      </c>
      <c r="AV631" s="13" t="s">
        <v>84</v>
      </c>
      <c r="AW631" s="13" t="s">
        <v>32</v>
      </c>
      <c r="AX631" s="13" t="s">
        <v>76</v>
      </c>
      <c r="AY631" s="246" t="s">
        <v>168</v>
      </c>
    </row>
    <row r="632" s="14" customFormat="1">
      <c r="A632" s="14"/>
      <c r="B632" s="247"/>
      <c r="C632" s="248"/>
      <c r="D632" s="232" t="s">
        <v>180</v>
      </c>
      <c r="E632" s="249" t="s">
        <v>1</v>
      </c>
      <c r="F632" s="250" t="s">
        <v>761</v>
      </c>
      <c r="G632" s="248"/>
      <c r="H632" s="251">
        <v>179.00999999999999</v>
      </c>
      <c r="I632" s="252"/>
      <c r="J632" s="248"/>
      <c r="K632" s="248"/>
      <c r="L632" s="253"/>
      <c r="M632" s="254"/>
      <c r="N632" s="255"/>
      <c r="O632" s="255"/>
      <c r="P632" s="255"/>
      <c r="Q632" s="255"/>
      <c r="R632" s="255"/>
      <c r="S632" s="255"/>
      <c r="T632" s="256"/>
      <c r="U632" s="14"/>
      <c r="V632" s="14"/>
      <c r="W632" s="14"/>
      <c r="X632" s="14"/>
      <c r="Y632" s="14"/>
      <c r="Z632" s="14"/>
      <c r="AA632" s="14"/>
      <c r="AB632" s="14"/>
      <c r="AC632" s="14"/>
      <c r="AD632" s="14"/>
      <c r="AE632" s="14"/>
      <c r="AT632" s="257" t="s">
        <v>180</v>
      </c>
      <c r="AU632" s="257" t="s">
        <v>86</v>
      </c>
      <c r="AV632" s="14" t="s">
        <v>86</v>
      </c>
      <c r="AW632" s="14" t="s">
        <v>32</v>
      </c>
      <c r="AX632" s="14" t="s">
        <v>76</v>
      </c>
      <c r="AY632" s="257" t="s">
        <v>168</v>
      </c>
    </row>
    <row r="633" s="16" customFormat="1">
      <c r="A633" s="16"/>
      <c r="B633" s="280"/>
      <c r="C633" s="281"/>
      <c r="D633" s="232" t="s">
        <v>180</v>
      </c>
      <c r="E633" s="282" t="s">
        <v>1</v>
      </c>
      <c r="F633" s="283" t="s">
        <v>565</v>
      </c>
      <c r="G633" s="281"/>
      <c r="H633" s="284">
        <v>179.00999999999999</v>
      </c>
      <c r="I633" s="285"/>
      <c r="J633" s="281"/>
      <c r="K633" s="281"/>
      <c r="L633" s="286"/>
      <c r="M633" s="287"/>
      <c r="N633" s="288"/>
      <c r="O633" s="288"/>
      <c r="P633" s="288"/>
      <c r="Q633" s="288"/>
      <c r="R633" s="288"/>
      <c r="S633" s="288"/>
      <c r="T633" s="289"/>
      <c r="U633" s="16"/>
      <c r="V633" s="16"/>
      <c r="W633" s="16"/>
      <c r="X633" s="16"/>
      <c r="Y633" s="16"/>
      <c r="Z633" s="16"/>
      <c r="AA633" s="16"/>
      <c r="AB633" s="16"/>
      <c r="AC633" s="16"/>
      <c r="AD633" s="16"/>
      <c r="AE633" s="16"/>
      <c r="AT633" s="290" t="s">
        <v>180</v>
      </c>
      <c r="AU633" s="290" t="s">
        <v>86</v>
      </c>
      <c r="AV633" s="16" t="s">
        <v>169</v>
      </c>
      <c r="AW633" s="16" t="s">
        <v>32</v>
      </c>
      <c r="AX633" s="16" t="s">
        <v>76</v>
      </c>
      <c r="AY633" s="290" t="s">
        <v>168</v>
      </c>
    </row>
    <row r="634" s="15" customFormat="1">
      <c r="A634" s="15"/>
      <c r="B634" s="258"/>
      <c r="C634" s="259"/>
      <c r="D634" s="232" t="s">
        <v>180</v>
      </c>
      <c r="E634" s="260" t="s">
        <v>1</v>
      </c>
      <c r="F634" s="261" t="s">
        <v>184</v>
      </c>
      <c r="G634" s="259"/>
      <c r="H634" s="262">
        <v>857.38999999999999</v>
      </c>
      <c r="I634" s="263"/>
      <c r="J634" s="259"/>
      <c r="K634" s="259"/>
      <c r="L634" s="264"/>
      <c r="M634" s="265"/>
      <c r="N634" s="266"/>
      <c r="O634" s="266"/>
      <c r="P634" s="266"/>
      <c r="Q634" s="266"/>
      <c r="R634" s="266"/>
      <c r="S634" s="266"/>
      <c r="T634" s="267"/>
      <c r="U634" s="15"/>
      <c r="V634" s="15"/>
      <c r="W634" s="15"/>
      <c r="X634" s="15"/>
      <c r="Y634" s="15"/>
      <c r="Z634" s="15"/>
      <c r="AA634" s="15"/>
      <c r="AB634" s="15"/>
      <c r="AC634" s="15"/>
      <c r="AD634" s="15"/>
      <c r="AE634" s="15"/>
      <c r="AT634" s="268" t="s">
        <v>180</v>
      </c>
      <c r="AU634" s="268" t="s">
        <v>86</v>
      </c>
      <c r="AV634" s="15" t="s">
        <v>176</v>
      </c>
      <c r="AW634" s="15" t="s">
        <v>32</v>
      </c>
      <c r="AX634" s="15" t="s">
        <v>84</v>
      </c>
      <c r="AY634" s="268" t="s">
        <v>168</v>
      </c>
    </row>
    <row r="635" s="2" customFormat="1" ht="24.15" customHeight="1">
      <c r="A635" s="39"/>
      <c r="B635" s="40"/>
      <c r="C635" s="219" t="s">
        <v>762</v>
      </c>
      <c r="D635" s="219" t="s">
        <v>171</v>
      </c>
      <c r="E635" s="220" t="s">
        <v>763</v>
      </c>
      <c r="F635" s="221" t="s">
        <v>764</v>
      </c>
      <c r="G635" s="222" t="s">
        <v>174</v>
      </c>
      <c r="H635" s="223">
        <v>678.38</v>
      </c>
      <c r="I635" s="224"/>
      <c r="J635" s="225">
        <f>ROUND(I635*H635,2)</f>
        <v>0</v>
      </c>
      <c r="K635" s="221" t="s">
        <v>1</v>
      </c>
      <c r="L635" s="45"/>
      <c r="M635" s="226" t="s">
        <v>1</v>
      </c>
      <c r="N635" s="227" t="s">
        <v>41</v>
      </c>
      <c r="O635" s="92"/>
      <c r="P635" s="228">
        <f>O635*H635</f>
        <v>0</v>
      </c>
      <c r="Q635" s="228">
        <v>0</v>
      </c>
      <c r="R635" s="228">
        <f>Q635*H635</f>
        <v>0</v>
      </c>
      <c r="S635" s="228">
        <v>0.0053</v>
      </c>
      <c r="T635" s="229">
        <f>S635*H635</f>
        <v>3.5954139999999999</v>
      </c>
      <c r="U635" s="39"/>
      <c r="V635" s="39"/>
      <c r="W635" s="39"/>
      <c r="X635" s="39"/>
      <c r="Y635" s="39"/>
      <c r="Z635" s="39"/>
      <c r="AA635" s="39"/>
      <c r="AB635" s="39"/>
      <c r="AC635" s="39"/>
      <c r="AD635" s="39"/>
      <c r="AE635" s="39"/>
      <c r="AR635" s="230" t="s">
        <v>273</v>
      </c>
      <c r="AT635" s="230" t="s">
        <v>171</v>
      </c>
      <c r="AU635" s="230" t="s">
        <v>86</v>
      </c>
      <c r="AY635" s="18" t="s">
        <v>168</v>
      </c>
      <c r="BE635" s="231">
        <f>IF(N635="základní",J635,0)</f>
        <v>0</v>
      </c>
      <c r="BF635" s="231">
        <f>IF(N635="snížená",J635,0)</f>
        <v>0</v>
      </c>
      <c r="BG635" s="231">
        <f>IF(N635="zákl. přenesená",J635,0)</f>
        <v>0</v>
      </c>
      <c r="BH635" s="231">
        <f>IF(N635="sníž. přenesená",J635,0)</f>
        <v>0</v>
      </c>
      <c r="BI635" s="231">
        <f>IF(N635="nulová",J635,0)</f>
        <v>0</v>
      </c>
      <c r="BJ635" s="18" t="s">
        <v>84</v>
      </c>
      <c r="BK635" s="231">
        <f>ROUND(I635*H635,2)</f>
        <v>0</v>
      </c>
      <c r="BL635" s="18" t="s">
        <v>273</v>
      </c>
      <c r="BM635" s="230" t="s">
        <v>765</v>
      </c>
    </row>
    <row r="636" s="2" customFormat="1">
      <c r="A636" s="39"/>
      <c r="B636" s="40"/>
      <c r="C636" s="41"/>
      <c r="D636" s="232" t="s">
        <v>178</v>
      </c>
      <c r="E636" s="41"/>
      <c r="F636" s="233" t="s">
        <v>764</v>
      </c>
      <c r="G636" s="41"/>
      <c r="H636" s="41"/>
      <c r="I636" s="234"/>
      <c r="J636" s="41"/>
      <c r="K636" s="41"/>
      <c r="L636" s="45"/>
      <c r="M636" s="235"/>
      <c r="N636" s="236"/>
      <c r="O636" s="92"/>
      <c r="P636" s="92"/>
      <c r="Q636" s="92"/>
      <c r="R636" s="92"/>
      <c r="S636" s="92"/>
      <c r="T636" s="93"/>
      <c r="U636" s="39"/>
      <c r="V636" s="39"/>
      <c r="W636" s="39"/>
      <c r="X636" s="39"/>
      <c r="Y636" s="39"/>
      <c r="Z636" s="39"/>
      <c r="AA636" s="39"/>
      <c r="AB636" s="39"/>
      <c r="AC636" s="39"/>
      <c r="AD636" s="39"/>
      <c r="AE636" s="39"/>
      <c r="AT636" s="18" t="s">
        <v>178</v>
      </c>
      <c r="AU636" s="18" t="s">
        <v>86</v>
      </c>
    </row>
    <row r="637" s="13" customFormat="1">
      <c r="A637" s="13"/>
      <c r="B637" s="237"/>
      <c r="C637" s="238"/>
      <c r="D637" s="232" t="s">
        <v>180</v>
      </c>
      <c r="E637" s="239" t="s">
        <v>1</v>
      </c>
      <c r="F637" s="240" t="s">
        <v>583</v>
      </c>
      <c r="G637" s="238"/>
      <c r="H637" s="239" t="s">
        <v>1</v>
      </c>
      <c r="I637" s="241"/>
      <c r="J637" s="238"/>
      <c r="K637" s="238"/>
      <c r="L637" s="242"/>
      <c r="M637" s="243"/>
      <c r="N637" s="244"/>
      <c r="O637" s="244"/>
      <c r="P637" s="244"/>
      <c r="Q637" s="244"/>
      <c r="R637" s="244"/>
      <c r="S637" s="244"/>
      <c r="T637" s="245"/>
      <c r="U637" s="13"/>
      <c r="V637" s="13"/>
      <c r="W637" s="13"/>
      <c r="X637" s="13"/>
      <c r="Y637" s="13"/>
      <c r="Z637" s="13"/>
      <c r="AA637" s="13"/>
      <c r="AB637" s="13"/>
      <c r="AC637" s="13"/>
      <c r="AD637" s="13"/>
      <c r="AE637" s="13"/>
      <c r="AT637" s="246" t="s">
        <v>180</v>
      </c>
      <c r="AU637" s="246" t="s">
        <v>86</v>
      </c>
      <c r="AV637" s="13" t="s">
        <v>84</v>
      </c>
      <c r="AW637" s="13" t="s">
        <v>32</v>
      </c>
      <c r="AX637" s="13" t="s">
        <v>76</v>
      </c>
      <c r="AY637" s="246" t="s">
        <v>168</v>
      </c>
    </row>
    <row r="638" s="14" customFormat="1">
      <c r="A638" s="14"/>
      <c r="B638" s="247"/>
      <c r="C638" s="248"/>
      <c r="D638" s="232" t="s">
        <v>180</v>
      </c>
      <c r="E638" s="249" t="s">
        <v>1</v>
      </c>
      <c r="F638" s="250" t="s">
        <v>598</v>
      </c>
      <c r="G638" s="248"/>
      <c r="H638" s="251">
        <v>667.46000000000004</v>
      </c>
      <c r="I638" s="252"/>
      <c r="J638" s="248"/>
      <c r="K638" s="248"/>
      <c r="L638" s="253"/>
      <c r="M638" s="254"/>
      <c r="N638" s="255"/>
      <c r="O638" s="255"/>
      <c r="P638" s="255"/>
      <c r="Q638" s="255"/>
      <c r="R638" s="255"/>
      <c r="S638" s="255"/>
      <c r="T638" s="256"/>
      <c r="U638" s="14"/>
      <c r="V638" s="14"/>
      <c r="W638" s="14"/>
      <c r="X638" s="14"/>
      <c r="Y638" s="14"/>
      <c r="Z638" s="14"/>
      <c r="AA638" s="14"/>
      <c r="AB638" s="14"/>
      <c r="AC638" s="14"/>
      <c r="AD638" s="14"/>
      <c r="AE638" s="14"/>
      <c r="AT638" s="257" t="s">
        <v>180</v>
      </c>
      <c r="AU638" s="257" t="s">
        <v>86</v>
      </c>
      <c r="AV638" s="14" t="s">
        <v>86</v>
      </c>
      <c r="AW638" s="14" t="s">
        <v>32</v>
      </c>
      <c r="AX638" s="14" t="s">
        <v>76</v>
      </c>
      <c r="AY638" s="257" t="s">
        <v>168</v>
      </c>
    </row>
    <row r="639" s="16" customFormat="1">
      <c r="A639" s="16"/>
      <c r="B639" s="280"/>
      <c r="C639" s="281"/>
      <c r="D639" s="232" t="s">
        <v>180</v>
      </c>
      <c r="E639" s="282" t="s">
        <v>1</v>
      </c>
      <c r="F639" s="283" t="s">
        <v>565</v>
      </c>
      <c r="G639" s="281"/>
      <c r="H639" s="284">
        <v>667.46000000000004</v>
      </c>
      <c r="I639" s="285"/>
      <c r="J639" s="281"/>
      <c r="K639" s="281"/>
      <c r="L639" s="286"/>
      <c r="M639" s="287"/>
      <c r="N639" s="288"/>
      <c r="O639" s="288"/>
      <c r="P639" s="288"/>
      <c r="Q639" s="288"/>
      <c r="R639" s="288"/>
      <c r="S639" s="288"/>
      <c r="T639" s="289"/>
      <c r="U639" s="16"/>
      <c r="V639" s="16"/>
      <c r="W639" s="16"/>
      <c r="X639" s="16"/>
      <c r="Y639" s="16"/>
      <c r="Z639" s="16"/>
      <c r="AA639" s="16"/>
      <c r="AB639" s="16"/>
      <c r="AC639" s="16"/>
      <c r="AD639" s="16"/>
      <c r="AE639" s="16"/>
      <c r="AT639" s="290" t="s">
        <v>180</v>
      </c>
      <c r="AU639" s="290" t="s">
        <v>86</v>
      </c>
      <c r="AV639" s="16" t="s">
        <v>169</v>
      </c>
      <c r="AW639" s="16" t="s">
        <v>32</v>
      </c>
      <c r="AX639" s="16" t="s">
        <v>76</v>
      </c>
      <c r="AY639" s="290" t="s">
        <v>168</v>
      </c>
    </row>
    <row r="640" s="13" customFormat="1">
      <c r="A640" s="13"/>
      <c r="B640" s="237"/>
      <c r="C640" s="238"/>
      <c r="D640" s="232" t="s">
        <v>180</v>
      </c>
      <c r="E640" s="239" t="s">
        <v>1</v>
      </c>
      <c r="F640" s="240" t="s">
        <v>585</v>
      </c>
      <c r="G640" s="238"/>
      <c r="H640" s="239" t="s">
        <v>1</v>
      </c>
      <c r="I640" s="241"/>
      <c r="J640" s="238"/>
      <c r="K640" s="238"/>
      <c r="L640" s="242"/>
      <c r="M640" s="243"/>
      <c r="N640" s="244"/>
      <c r="O640" s="244"/>
      <c r="P640" s="244"/>
      <c r="Q640" s="244"/>
      <c r="R640" s="244"/>
      <c r="S640" s="244"/>
      <c r="T640" s="245"/>
      <c r="U640" s="13"/>
      <c r="V640" s="13"/>
      <c r="W640" s="13"/>
      <c r="X640" s="13"/>
      <c r="Y640" s="13"/>
      <c r="Z640" s="13"/>
      <c r="AA640" s="13"/>
      <c r="AB640" s="13"/>
      <c r="AC640" s="13"/>
      <c r="AD640" s="13"/>
      <c r="AE640" s="13"/>
      <c r="AT640" s="246" t="s">
        <v>180</v>
      </c>
      <c r="AU640" s="246" t="s">
        <v>86</v>
      </c>
      <c r="AV640" s="13" t="s">
        <v>84</v>
      </c>
      <c r="AW640" s="13" t="s">
        <v>32</v>
      </c>
      <c r="AX640" s="13" t="s">
        <v>76</v>
      </c>
      <c r="AY640" s="246" t="s">
        <v>168</v>
      </c>
    </row>
    <row r="641" s="14" customFormat="1">
      <c r="A641" s="14"/>
      <c r="B641" s="247"/>
      <c r="C641" s="248"/>
      <c r="D641" s="232" t="s">
        <v>180</v>
      </c>
      <c r="E641" s="249" t="s">
        <v>1</v>
      </c>
      <c r="F641" s="250" t="s">
        <v>599</v>
      </c>
      <c r="G641" s="248"/>
      <c r="H641" s="251">
        <v>10.92</v>
      </c>
      <c r="I641" s="252"/>
      <c r="J641" s="248"/>
      <c r="K641" s="248"/>
      <c r="L641" s="253"/>
      <c r="M641" s="254"/>
      <c r="N641" s="255"/>
      <c r="O641" s="255"/>
      <c r="P641" s="255"/>
      <c r="Q641" s="255"/>
      <c r="R641" s="255"/>
      <c r="S641" s="255"/>
      <c r="T641" s="256"/>
      <c r="U641" s="14"/>
      <c r="V641" s="14"/>
      <c r="W641" s="14"/>
      <c r="X641" s="14"/>
      <c r="Y641" s="14"/>
      <c r="Z641" s="14"/>
      <c r="AA641" s="14"/>
      <c r="AB641" s="14"/>
      <c r="AC641" s="14"/>
      <c r="AD641" s="14"/>
      <c r="AE641" s="14"/>
      <c r="AT641" s="257" t="s">
        <v>180</v>
      </c>
      <c r="AU641" s="257" t="s">
        <v>86</v>
      </c>
      <c r="AV641" s="14" t="s">
        <v>86</v>
      </c>
      <c r="AW641" s="14" t="s">
        <v>32</v>
      </c>
      <c r="AX641" s="14" t="s">
        <v>76</v>
      </c>
      <c r="AY641" s="257" t="s">
        <v>168</v>
      </c>
    </row>
    <row r="642" s="16" customFormat="1">
      <c r="A642" s="16"/>
      <c r="B642" s="280"/>
      <c r="C642" s="281"/>
      <c r="D642" s="232" t="s">
        <v>180</v>
      </c>
      <c r="E642" s="282" t="s">
        <v>1</v>
      </c>
      <c r="F642" s="283" t="s">
        <v>565</v>
      </c>
      <c r="G642" s="281"/>
      <c r="H642" s="284">
        <v>10.92</v>
      </c>
      <c r="I642" s="285"/>
      <c r="J642" s="281"/>
      <c r="K642" s="281"/>
      <c r="L642" s="286"/>
      <c r="M642" s="287"/>
      <c r="N642" s="288"/>
      <c r="O642" s="288"/>
      <c r="P642" s="288"/>
      <c r="Q642" s="288"/>
      <c r="R642" s="288"/>
      <c r="S642" s="288"/>
      <c r="T642" s="289"/>
      <c r="U642" s="16"/>
      <c r="V642" s="16"/>
      <c r="W642" s="16"/>
      <c r="X642" s="16"/>
      <c r="Y642" s="16"/>
      <c r="Z642" s="16"/>
      <c r="AA642" s="16"/>
      <c r="AB642" s="16"/>
      <c r="AC642" s="16"/>
      <c r="AD642" s="16"/>
      <c r="AE642" s="16"/>
      <c r="AT642" s="290" t="s">
        <v>180</v>
      </c>
      <c r="AU642" s="290" t="s">
        <v>86</v>
      </c>
      <c r="AV642" s="16" t="s">
        <v>169</v>
      </c>
      <c r="AW642" s="16" t="s">
        <v>32</v>
      </c>
      <c r="AX642" s="16" t="s">
        <v>76</v>
      </c>
      <c r="AY642" s="290" t="s">
        <v>168</v>
      </c>
    </row>
    <row r="643" s="15" customFormat="1">
      <c r="A643" s="15"/>
      <c r="B643" s="258"/>
      <c r="C643" s="259"/>
      <c r="D643" s="232" t="s">
        <v>180</v>
      </c>
      <c r="E643" s="260" t="s">
        <v>1</v>
      </c>
      <c r="F643" s="261" t="s">
        <v>184</v>
      </c>
      <c r="G643" s="259"/>
      <c r="H643" s="262">
        <v>678.38</v>
      </c>
      <c r="I643" s="263"/>
      <c r="J643" s="259"/>
      <c r="K643" s="259"/>
      <c r="L643" s="264"/>
      <c r="M643" s="265"/>
      <c r="N643" s="266"/>
      <c r="O643" s="266"/>
      <c r="P643" s="266"/>
      <c r="Q643" s="266"/>
      <c r="R643" s="266"/>
      <c r="S643" s="266"/>
      <c r="T643" s="267"/>
      <c r="U643" s="15"/>
      <c r="V643" s="15"/>
      <c r="W643" s="15"/>
      <c r="X643" s="15"/>
      <c r="Y643" s="15"/>
      <c r="Z643" s="15"/>
      <c r="AA643" s="15"/>
      <c r="AB643" s="15"/>
      <c r="AC643" s="15"/>
      <c r="AD643" s="15"/>
      <c r="AE643" s="15"/>
      <c r="AT643" s="268" t="s">
        <v>180</v>
      </c>
      <c r="AU643" s="268" t="s">
        <v>86</v>
      </c>
      <c r="AV643" s="15" t="s">
        <v>176</v>
      </c>
      <c r="AW643" s="15" t="s">
        <v>32</v>
      </c>
      <c r="AX643" s="15" t="s">
        <v>84</v>
      </c>
      <c r="AY643" s="268" t="s">
        <v>168</v>
      </c>
    </row>
    <row r="644" s="2" customFormat="1" ht="33" customHeight="1">
      <c r="A644" s="39"/>
      <c r="B644" s="40"/>
      <c r="C644" s="219" t="s">
        <v>766</v>
      </c>
      <c r="D644" s="219" t="s">
        <v>171</v>
      </c>
      <c r="E644" s="220" t="s">
        <v>767</v>
      </c>
      <c r="F644" s="221" t="s">
        <v>768</v>
      </c>
      <c r="G644" s="222" t="s">
        <v>342</v>
      </c>
      <c r="H644" s="223">
        <v>8.8699999999999992</v>
      </c>
      <c r="I644" s="224"/>
      <c r="J644" s="225">
        <f>ROUND(I644*H644,2)</f>
        <v>0</v>
      </c>
      <c r="K644" s="221" t="s">
        <v>226</v>
      </c>
      <c r="L644" s="45"/>
      <c r="M644" s="226" t="s">
        <v>1</v>
      </c>
      <c r="N644" s="227" t="s">
        <v>41</v>
      </c>
      <c r="O644" s="92"/>
      <c r="P644" s="228">
        <f>O644*H644</f>
        <v>0</v>
      </c>
      <c r="Q644" s="228">
        <v>0</v>
      </c>
      <c r="R644" s="228">
        <f>Q644*H644</f>
        <v>0</v>
      </c>
      <c r="S644" s="228">
        <v>0</v>
      </c>
      <c r="T644" s="229">
        <f>S644*H644</f>
        <v>0</v>
      </c>
      <c r="U644" s="39"/>
      <c r="V644" s="39"/>
      <c r="W644" s="39"/>
      <c r="X644" s="39"/>
      <c r="Y644" s="39"/>
      <c r="Z644" s="39"/>
      <c r="AA644" s="39"/>
      <c r="AB644" s="39"/>
      <c r="AC644" s="39"/>
      <c r="AD644" s="39"/>
      <c r="AE644" s="39"/>
      <c r="AR644" s="230" t="s">
        <v>273</v>
      </c>
      <c r="AT644" s="230" t="s">
        <v>171</v>
      </c>
      <c r="AU644" s="230" t="s">
        <v>86</v>
      </c>
      <c r="AY644" s="18" t="s">
        <v>168</v>
      </c>
      <c r="BE644" s="231">
        <f>IF(N644="základní",J644,0)</f>
        <v>0</v>
      </c>
      <c r="BF644" s="231">
        <f>IF(N644="snížená",J644,0)</f>
        <v>0</v>
      </c>
      <c r="BG644" s="231">
        <f>IF(N644="zákl. přenesená",J644,0)</f>
        <v>0</v>
      </c>
      <c r="BH644" s="231">
        <f>IF(N644="sníž. přenesená",J644,0)</f>
        <v>0</v>
      </c>
      <c r="BI644" s="231">
        <f>IF(N644="nulová",J644,0)</f>
        <v>0</v>
      </c>
      <c r="BJ644" s="18" t="s">
        <v>84</v>
      </c>
      <c r="BK644" s="231">
        <f>ROUND(I644*H644,2)</f>
        <v>0</v>
      </c>
      <c r="BL644" s="18" t="s">
        <v>273</v>
      </c>
      <c r="BM644" s="230" t="s">
        <v>769</v>
      </c>
    </row>
    <row r="645" s="2" customFormat="1">
      <c r="A645" s="39"/>
      <c r="B645" s="40"/>
      <c r="C645" s="41"/>
      <c r="D645" s="232" t="s">
        <v>178</v>
      </c>
      <c r="E645" s="41"/>
      <c r="F645" s="233" t="s">
        <v>770</v>
      </c>
      <c r="G645" s="41"/>
      <c r="H645" s="41"/>
      <c r="I645" s="234"/>
      <c r="J645" s="41"/>
      <c r="K645" s="41"/>
      <c r="L645" s="45"/>
      <c r="M645" s="235"/>
      <c r="N645" s="236"/>
      <c r="O645" s="92"/>
      <c r="P645" s="92"/>
      <c r="Q645" s="92"/>
      <c r="R645" s="92"/>
      <c r="S645" s="92"/>
      <c r="T645" s="93"/>
      <c r="U645" s="39"/>
      <c r="V645" s="39"/>
      <c r="W645" s="39"/>
      <c r="X645" s="39"/>
      <c r="Y645" s="39"/>
      <c r="Z645" s="39"/>
      <c r="AA645" s="39"/>
      <c r="AB645" s="39"/>
      <c r="AC645" s="39"/>
      <c r="AD645" s="39"/>
      <c r="AE645" s="39"/>
      <c r="AT645" s="18" t="s">
        <v>178</v>
      </c>
      <c r="AU645" s="18" t="s">
        <v>86</v>
      </c>
    </row>
    <row r="646" s="12" customFormat="1" ht="22.8" customHeight="1">
      <c r="A646" s="12"/>
      <c r="B646" s="203"/>
      <c r="C646" s="204"/>
      <c r="D646" s="205" t="s">
        <v>75</v>
      </c>
      <c r="E646" s="217" t="s">
        <v>771</v>
      </c>
      <c r="F646" s="217" t="s">
        <v>772</v>
      </c>
      <c r="G646" s="204"/>
      <c r="H646" s="204"/>
      <c r="I646" s="207"/>
      <c r="J646" s="218">
        <f>BK646</f>
        <v>0</v>
      </c>
      <c r="K646" s="204"/>
      <c r="L646" s="209"/>
      <c r="M646" s="210"/>
      <c r="N646" s="211"/>
      <c r="O646" s="211"/>
      <c r="P646" s="212">
        <f>SUM(P647:P664)</f>
        <v>0</v>
      </c>
      <c r="Q646" s="211"/>
      <c r="R646" s="212">
        <f>SUM(R647:R664)</f>
        <v>0</v>
      </c>
      <c r="S646" s="211"/>
      <c r="T646" s="213">
        <f>SUM(T647:T664)</f>
        <v>0</v>
      </c>
      <c r="U646" s="12"/>
      <c r="V646" s="12"/>
      <c r="W646" s="12"/>
      <c r="X646" s="12"/>
      <c r="Y646" s="12"/>
      <c r="Z646" s="12"/>
      <c r="AA646" s="12"/>
      <c r="AB646" s="12"/>
      <c r="AC646" s="12"/>
      <c r="AD646" s="12"/>
      <c r="AE646" s="12"/>
      <c r="AR646" s="214" t="s">
        <v>86</v>
      </c>
      <c r="AT646" s="215" t="s">
        <v>75</v>
      </c>
      <c r="AU646" s="215" t="s">
        <v>84</v>
      </c>
      <c r="AY646" s="214" t="s">
        <v>168</v>
      </c>
      <c r="BK646" s="216">
        <f>SUM(BK647:BK664)</f>
        <v>0</v>
      </c>
    </row>
    <row r="647" s="2" customFormat="1" ht="37.8" customHeight="1">
      <c r="A647" s="39"/>
      <c r="B647" s="40"/>
      <c r="C647" s="219" t="s">
        <v>773</v>
      </c>
      <c r="D647" s="219" t="s">
        <v>171</v>
      </c>
      <c r="E647" s="220" t="s">
        <v>774</v>
      </c>
      <c r="F647" s="221" t="s">
        <v>775</v>
      </c>
      <c r="G647" s="222" t="s">
        <v>251</v>
      </c>
      <c r="H647" s="223">
        <v>3</v>
      </c>
      <c r="I647" s="224"/>
      <c r="J647" s="225">
        <f>ROUND(I647*H647,2)</f>
        <v>0</v>
      </c>
      <c r="K647" s="221" t="s">
        <v>1</v>
      </c>
      <c r="L647" s="45"/>
      <c r="M647" s="226" t="s">
        <v>1</v>
      </c>
      <c r="N647" s="227" t="s">
        <v>41</v>
      </c>
      <c r="O647" s="92"/>
      <c r="P647" s="228">
        <f>O647*H647</f>
        <v>0</v>
      </c>
      <c r="Q647" s="228">
        <v>0</v>
      </c>
      <c r="R647" s="228">
        <f>Q647*H647</f>
        <v>0</v>
      </c>
      <c r="S647" s="228">
        <v>0</v>
      </c>
      <c r="T647" s="229">
        <f>S647*H647</f>
        <v>0</v>
      </c>
      <c r="U647" s="39"/>
      <c r="V647" s="39"/>
      <c r="W647" s="39"/>
      <c r="X647" s="39"/>
      <c r="Y647" s="39"/>
      <c r="Z647" s="39"/>
      <c r="AA647" s="39"/>
      <c r="AB647" s="39"/>
      <c r="AC647" s="39"/>
      <c r="AD647" s="39"/>
      <c r="AE647" s="39"/>
      <c r="AR647" s="230" t="s">
        <v>273</v>
      </c>
      <c r="AT647" s="230" t="s">
        <v>171</v>
      </c>
      <c r="AU647" s="230" t="s">
        <v>86</v>
      </c>
      <c r="AY647" s="18" t="s">
        <v>168</v>
      </c>
      <c r="BE647" s="231">
        <f>IF(N647="základní",J647,0)</f>
        <v>0</v>
      </c>
      <c r="BF647" s="231">
        <f>IF(N647="snížená",J647,0)</f>
        <v>0</v>
      </c>
      <c r="BG647" s="231">
        <f>IF(N647="zákl. přenesená",J647,0)</f>
        <v>0</v>
      </c>
      <c r="BH647" s="231">
        <f>IF(N647="sníž. přenesená",J647,0)</f>
        <v>0</v>
      </c>
      <c r="BI647" s="231">
        <f>IF(N647="nulová",J647,0)</f>
        <v>0</v>
      </c>
      <c r="BJ647" s="18" t="s">
        <v>84</v>
      </c>
      <c r="BK647" s="231">
        <f>ROUND(I647*H647,2)</f>
        <v>0</v>
      </c>
      <c r="BL647" s="18" t="s">
        <v>273</v>
      </c>
      <c r="BM647" s="230" t="s">
        <v>776</v>
      </c>
    </row>
    <row r="648" s="14" customFormat="1">
      <c r="A648" s="14"/>
      <c r="B648" s="247"/>
      <c r="C648" s="248"/>
      <c r="D648" s="232" t="s">
        <v>180</v>
      </c>
      <c r="E648" s="249" t="s">
        <v>1</v>
      </c>
      <c r="F648" s="250" t="s">
        <v>777</v>
      </c>
      <c r="G648" s="248"/>
      <c r="H648" s="251">
        <v>3</v>
      </c>
      <c r="I648" s="252"/>
      <c r="J648" s="248"/>
      <c r="K648" s="248"/>
      <c r="L648" s="253"/>
      <c r="M648" s="254"/>
      <c r="N648" s="255"/>
      <c r="O648" s="255"/>
      <c r="P648" s="255"/>
      <c r="Q648" s="255"/>
      <c r="R648" s="255"/>
      <c r="S648" s="255"/>
      <c r="T648" s="256"/>
      <c r="U648" s="14"/>
      <c r="V648" s="14"/>
      <c r="W648" s="14"/>
      <c r="X648" s="14"/>
      <c r="Y648" s="14"/>
      <c r="Z648" s="14"/>
      <c r="AA648" s="14"/>
      <c r="AB648" s="14"/>
      <c r="AC648" s="14"/>
      <c r="AD648" s="14"/>
      <c r="AE648" s="14"/>
      <c r="AT648" s="257" t="s">
        <v>180</v>
      </c>
      <c r="AU648" s="257" t="s">
        <v>86</v>
      </c>
      <c r="AV648" s="14" t="s">
        <v>86</v>
      </c>
      <c r="AW648" s="14" t="s">
        <v>32</v>
      </c>
      <c r="AX648" s="14" t="s">
        <v>76</v>
      </c>
      <c r="AY648" s="257" t="s">
        <v>168</v>
      </c>
    </row>
    <row r="649" s="15" customFormat="1">
      <c r="A649" s="15"/>
      <c r="B649" s="258"/>
      <c r="C649" s="259"/>
      <c r="D649" s="232" t="s">
        <v>180</v>
      </c>
      <c r="E649" s="260" t="s">
        <v>1</v>
      </c>
      <c r="F649" s="261" t="s">
        <v>184</v>
      </c>
      <c r="G649" s="259"/>
      <c r="H649" s="262">
        <v>3</v>
      </c>
      <c r="I649" s="263"/>
      <c r="J649" s="259"/>
      <c r="K649" s="259"/>
      <c r="L649" s="264"/>
      <c r="M649" s="265"/>
      <c r="N649" s="266"/>
      <c r="O649" s="266"/>
      <c r="P649" s="266"/>
      <c r="Q649" s="266"/>
      <c r="R649" s="266"/>
      <c r="S649" s="266"/>
      <c r="T649" s="267"/>
      <c r="U649" s="15"/>
      <c r="V649" s="15"/>
      <c r="W649" s="15"/>
      <c r="X649" s="15"/>
      <c r="Y649" s="15"/>
      <c r="Z649" s="15"/>
      <c r="AA649" s="15"/>
      <c r="AB649" s="15"/>
      <c r="AC649" s="15"/>
      <c r="AD649" s="15"/>
      <c r="AE649" s="15"/>
      <c r="AT649" s="268" t="s">
        <v>180</v>
      </c>
      <c r="AU649" s="268" t="s">
        <v>86</v>
      </c>
      <c r="AV649" s="15" t="s">
        <v>176</v>
      </c>
      <c r="AW649" s="15" t="s">
        <v>32</v>
      </c>
      <c r="AX649" s="15" t="s">
        <v>84</v>
      </c>
      <c r="AY649" s="268" t="s">
        <v>168</v>
      </c>
    </row>
    <row r="650" s="2" customFormat="1" ht="33" customHeight="1">
      <c r="A650" s="39"/>
      <c r="B650" s="40"/>
      <c r="C650" s="219" t="s">
        <v>778</v>
      </c>
      <c r="D650" s="219" t="s">
        <v>171</v>
      </c>
      <c r="E650" s="220" t="s">
        <v>779</v>
      </c>
      <c r="F650" s="221" t="s">
        <v>780</v>
      </c>
      <c r="G650" s="222" t="s">
        <v>251</v>
      </c>
      <c r="H650" s="223">
        <v>6</v>
      </c>
      <c r="I650" s="224"/>
      <c r="J650" s="225">
        <f>ROUND(I650*H650,2)</f>
        <v>0</v>
      </c>
      <c r="K650" s="221" t="s">
        <v>1</v>
      </c>
      <c r="L650" s="45"/>
      <c r="M650" s="226" t="s">
        <v>1</v>
      </c>
      <c r="N650" s="227" t="s">
        <v>41</v>
      </c>
      <c r="O650" s="92"/>
      <c r="P650" s="228">
        <f>O650*H650</f>
        <v>0</v>
      </c>
      <c r="Q650" s="228">
        <v>0</v>
      </c>
      <c r="R650" s="228">
        <f>Q650*H650</f>
        <v>0</v>
      </c>
      <c r="S650" s="228">
        <v>0</v>
      </c>
      <c r="T650" s="229">
        <f>S650*H650</f>
        <v>0</v>
      </c>
      <c r="U650" s="39"/>
      <c r="V650" s="39"/>
      <c r="W650" s="39"/>
      <c r="X650" s="39"/>
      <c r="Y650" s="39"/>
      <c r="Z650" s="39"/>
      <c r="AA650" s="39"/>
      <c r="AB650" s="39"/>
      <c r="AC650" s="39"/>
      <c r="AD650" s="39"/>
      <c r="AE650" s="39"/>
      <c r="AR650" s="230" t="s">
        <v>273</v>
      </c>
      <c r="AT650" s="230" t="s">
        <v>171</v>
      </c>
      <c r="AU650" s="230" t="s">
        <v>86</v>
      </c>
      <c r="AY650" s="18" t="s">
        <v>168</v>
      </c>
      <c r="BE650" s="231">
        <f>IF(N650="základní",J650,0)</f>
        <v>0</v>
      </c>
      <c r="BF650" s="231">
        <f>IF(N650="snížená",J650,0)</f>
        <v>0</v>
      </c>
      <c r="BG650" s="231">
        <f>IF(N650="zákl. přenesená",J650,0)</f>
        <v>0</v>
      </c>
      <c r="BH650" s="231">
        <f>IF(N650="sníž. přenesená",J650,0)</f>
        <v>0</v>
      </c>
      <c r="BI650" s="231">
        <f>IF(N650="nulová",J650,0)</f>
        <v>0</v>
      </c>
      <c r="BJ650" s="18" t="s">
        <v>84</v>
      </c>
      <c r="BK650" s="231">
        <f>ROUND(I650*H650,2)</f>
        <v>0</v>
      </c>
      <c r="BL650" s="18" t="s">
        <v>273</v>
      </c>
      <c r="BM650" s="230" t="s">
        <v>781</v>
      </c>
    </row>
    <row r="651" s="14" customFormat="1">
      <c r="A651" s="14"/>
      <c r="B651" s="247"/>
      <c r="C651" s="248"/>
      <c r="D651" s="232" t="s">
        <v>180</v>
      </c>
      <c r="E651" s="249" t="s">
        <v>1</v>
      </c>
      <c r="F651" s="250" t="s">
        <v>782</v>
      </c>
      <c r="G651" s="248"/>
      <c r="H651" s="251">
        <v>6</v>
      </c>
      <c r="I651" s="252"/>
      <c r="J651" s="248"/>
      <c r="K651" s="248"/>
      <c r="L651" s="253"/>
      <c r="M651" s="254"/>
      <c r="N651" s="255"/>
      <c r="O651" s="255"/>
      <c r="P651" s="255"/>
      <c r="Q651" s="255"/>
      <c r="R651" s="255"/>
      <c r="S651" s="255"/>
      <c r="T651" s="256"/>
      <c r="U651" s="14"/>
      <c r="V651" s="14"/>
      <c r="W651" s="14"/>
      <c r="X651" s="14"/>
      <c r="Y651" s="14"/>
      <c r="Z651" s="14"/>
      <c r="AA651" s="14"/>
      <c r="AB651" s="14"/>
      <c r="AC651" s="14"/>
      <c r="AD651" s="14"/>
      <c r="AE651" s="14"/>
      <c r="AT651" s="257" t="s">
        <v>180</v>
      </c>
      <c r="AU651" s="257" t="s">
        <v>86</v>
      </c>
      <c r="AV651" s="14" t="s">
        <v>86</v>
      </c>
      <c r="AW651" s="14" t="s">
        <v>32</v>
      </c>
      <c r="AX651" s="14" t="s">
        <v>76</v>
      </c>
      <c r="AY651" s="257" t="s">
        <v>168</v>
      </c>
    </row>
    <row r="652" s="15" customFormat="1">
      <c r="A652" s="15"/>
      <c r="B652" s="258"/>
      <c r="C652" s="259"/>
      <c r="D652" s="232" t="s">
        <v>180</v>
      </c>
      <c r="E652" s="260" t="s">
        <v>1</v>
      </c>
      <c r="F652" s="261" t="s">
        <v>184</v>
      </c>
      <c r="G652" s="259"/>
      <c r="H652" s="262">
        <v>6</v>
      </c>
      <c r="I652" s="263"/>
      <c r="J652" s="259"/>
      <c r="K652" s="259"/>
      <c r="L652" s="264"/>
      <c r="M652" s="265"/>
      <c r="N652" s="266"/>
      <c r="O652" s="266"/>
      <c r="P652" s="266"/>
      <c r="Q652" s="266"/>
      <c r="R652" s="266"/>
      <c r="S652" s="266"/>
      <c r="T652" s="267"/>
      <c r="U652" s="15"/>
      <c r="V652" s="15"/>
      <c r="W652" s="15"/>
      <c r="X652" s="15"/>
      <c r="Y652" s="15"/>
      <c r="Z652" s="15"/>
      <c r="AA652" s="15"/>
      <c r="AB652" s="15"/>
      <c r="AC652" s="15"/>
      <c r="AD652" s="15"/>
      <c r="AE652" s="15"/>
      <c r="AT652" s="268" t="s">
        <v>180</v>
      </c>
      <c r="AU652" s="268" t="s">
        <v>86</v>
      </c>
      <c r="AV652" s="15" t="s">
        <v>176</v>
      </c>
      <c r="AW652" s="15" t="s">
        <v>32</v>
      </c>
      <c r="AX652" s="15" t="s">
        <v>84</v>
      </c>
      <c r="AY652" s="268" t="s">
        <v>168</v>
      </c>
    </row>
    <row r="653" s="2" customFormat="1" ht="21.75" customHeight="1">
      <c r="A653" s="39"/>
      <c r="B653" s="40"/>
      <c r="C653" s="219" t="s">
        <v>783</v>
      </c>
      <c r="D653" s="219" t="s">
        <v>171</v>
      </c>
      <c r="E653" s="220" t="s">
        <v>784</v>
      </c>
      <c r="F653" s="221" t="s">
        <v>785</v>
      </c>
      <c r="G653" s="222" t="s">
        <v>251</v>
      </c>
      <c r="H653" s="223">
        <v>3</v>
      </c>
      <c r="I653" s="224"/>
      <c r="J653" s="225">
        <f>ROUND(I653*H653,2)</f>
        <v>0</v>
      </c>
      <c r="K653" s="221" t="s">
        <v>1</v>
      </c>
      <c r="L653" s="45"/>
      <c r="M653" s="226" t="s">
        <v>1</v>
      </c>
      <c r="N653" s="227" t="s">
        <v>41</v>
      </c>
      <c r="O653" s="92"/>
      <c r="P653" s="228">
        <f>O653*H653</f>
        <v>0</v>
      </c>
      <c r="Q653" s="228">
        <v>0</v>
      </c>
      <c r="R653" s="228">
        <f>Q653*H653</f>
        <v>0</v>
      </c>
      <c r="S653" s="228">
        <v>0</v>
      </c>
      <c r="T653" s="229">
        <f>S653*H653</f>
        <v>0</v>
      </c>
      <c r="U653" s="39"/>
      <c r="V653" s="39"/>
      <c r="W653" s="39"/>
      <c r="X653" s="39"/>
      <c r="Y653" s="39"/>
      <c r="Z653" s="39"/>
      <c r="AA653" s="39"/>
      <c r="AB653" s="39"/>
      <c r="AC653" s="39"/>
      <c r="AD653" s="39"/>
      <c r="AE653" s="39"/>
      <c r="AR653" s="230" t="s">
        <v>273</v>
      </c>
      <c r="AT653" s="230" t="s">
        <v>171</v>
      </c>
      <c r="AU653" s="230" t="s">
        <v>86</v>
      </c>
      <c r="AY653" s="18" t="s">
        <v>168</v>
      </c>
      <c r="BE653" s="231">
        <f>IF(N653="základní",J653,0)</f>
        <v>0</v>
      </c>
      <c r="BF653" s="231">
        <f>IF(N653="snížená",J653,0)</f>
        <v>0</v>
      </c>
      <c r="BG653" s="231">
        <f>IF(N653="zákl. přenesená",J653,0)</f>
        <v>0</v>
      </c>
      <c r="BH653" s="231">
        <f>IF(N653="sníž. přenesená",J653,0)</f>
        <v>0</v>
      </c>
      <c r="BI653" s="231">
        <f>IF(N653="nulová",J653,0)</f>
        <v>0</v>
      </c>
      <c r="BJ653" s="18" t="s">
        <v>84</v>
      </c>
      <c r="BK653" s="231">
        <f>ROUND(I653*H653,2)</f>
        <v>0</v>
      </c>
      <c r="BL653" s="18" t="s">
        <v>273</v>
      </c>
      <c r="BM653" s="230" t="s">
        <v>786</v>
      </c>
    </row>
    <row r="654" s="14" customFormat="1">
      <c r="A654" s="14"/>
      <c r="B654" s="247"/>
      <c r="C654" s="248"/>
      <c r="D654" s="232" t="s">
        <v>180</v>
      </c>
      <c r="E654" s="249" t="s">
        <v>1</v>
      </c>
      <c r="F654" s="250" t="s">
        <v>777</v>
      </c>
      <c r="G654" s="248"/>
      <c r="H654" s="251">
        <v>3</v>
      </c>
      <c r="I654" s="252"/>
      <c r="J654" s="248"/>
      <c r="K654" s="248"/>
      <c r="L654" s="253"/>
      <c r="M654" s="254"/>
      <c r="N654" s="255"/>
      <c r="O654" s="255"/>
      <c r="P654" s="255"/>
      <c r="Q654" s="255"/>
      <c r="R654" s="255"/>
      <c r="S654" s="255"/>
      <c r="T654" s="256"/>
      <c r="U654" s="14"/>
      <c r="V654" s="14"/>
      <c r="W654" s="14"/>
      <c r="X654" s="14"/>
      <c r="Y654" s="14"/>
      <c r="Z654" s="14"/>
      <c r="AA654" s="14"/>
      <c r="AB654" s="14"/>
      <c r="AC654" s="14"/>
      <c r="AD654" s="14"/>
      <c r="AE654" s="14"/>
      <c r="AT654" s="257" t="s">
        <v>180</v>
      </c>
      <c r="AU654" s="257" t="s">
        <v>86</v>
      </c>
      <c r="AV654" s="14" t="s">
        <v>86</v>
      </c>
      <c r="AW654" s="14" t="s">
        <v>32</v>
      </c>
      <c r="AX654" s="14" t="s">
        <v>76</v>
      </c>
      <c r="AY654" s="257" t="s">
        <v>168</v>
      </c>
    </row>
    <row r="655" s="15" customFormat="1">
      <c r="A655" s="15"/>
      <c r="B655" s="258"/>
      <c r="C655" s="259"/>
      <c r="D655" s="232" t="s">
        <v>180</v>
      </c>
      <c r="E655" s="260" t="s">
        <v>1</v>
      </c>
      <c r="F655" s="261" t="s">
        <v>184</v>
      </c>
      <c r="G655" s="259"/>
      <c r="H655" s="262">
        <v>3</v>
      </c>
      <c r="I655" s="263"/>
      <c r="J655" s="259"/>
      <c r="K655" s="259"/>
      <c r="L655" s="264"/>
      <c r="M655" s="265"/>
      <c r="N655" s="266"/>
      <c r="O655" s="266"/>
      <c r="P655" s="266"/>
      <c r="Q655" s="266"/>
      <c r="R655" s="266"/>
      <c r="S655" s="266"/>
      <c r="T655" s="267"/>
      <c r="U655" s="15"/>
      <c r="V655" s="15"/>
      <c r="W655" s="15"/>
      <c r="X655" s="15"/>
      <c r="Y655" s="15"/>
      <c r="Z655" s="15"/>
      <c r="AA655" s="15"/>
      <c r="AB655" s="15"/>
      <c r="AC655" s="15"/>
      <c r="AD655" s="15"/>
      <c r="AE655" s="15"/>
      <c r="AT655" s="268" t="s">
        <v>180</v>
      </c>
      <c r="AU655" s="268" t="s">
        <v>86</v>
      </c>
      <c r="AV655" s="15" t="s">
        <v>176</v>
      </c>
      <c r="AW655" s="15" t="s">
        <v>32</v>
      </c>
      <c r="AX655" s="15" t="s">
        <v>84</v>
      </c>
      <c r="AY655" s="268" t="s">
        <v>168</v>
      </c>
    </row>
    <row r="656" s="2" customFormat="1" ht="24.15" customHeight="1">
      <c r="A656" s="39"/>
      <c r="B656" s="40"/>
      <c r="C656" s="219" t="s">
        <v>787</v>
      </c>
      <c r="D656" s="219" t="s">
        <v>171</v>
      </c>
      <c r="E656" s="220" t="s">
        <v>788</v>
      </c>
      <c r="F656" s="221" t="s">
        <v>789</v>
      </c>
      <c r="G656" s="222" t="s">
        <v>251</v>
      </c>
      <c r="H656" s="223">
        <v>3</v>
      </c>
      <c r="I656" s="224"/>
      <c r="J656" s="225">
        <f>ROUND(I656*H656,2)</f>
        <v>0</v>
      </c>
      <c r="K656" s="221" t="s">
        <v>1</v>
      </c>
      <c r="L656" s="45"/>
      <c r="M656" s="226" t="s">
        <v>1</v>
      </c>
      <c r="N656" s="227" t="s">
        <v>41</v>
      </c>
      <c r="O656" s="92"/>
      <c r="P656" s="228">
        <f>O656*H656</f>
        <v>0</v>
      </c>
      <c r="Q656" s="228">
        <v>0</v>
      </c>
      <c r="R656" s="228">
        <f>Q656*H656</f>
        <v>0</v>
      </c>
      <c r="S656" s="228">
        <v>0</v>
      </c>
      <c r="T656" s="229">
        <f>S656*H656</f>
        <v>0</v>
      </c>
      <c r="U656" s="39"/>
      <c r="V656" s="39"/>
      <c r="W656" s="39"/>
      <c r="X656" s="39"/>
      <c r="Y656" s="39"/>
      <c r="Z656" s="39"/>
      <c r="AA656" s="39"/>
      <c r="AB656" s="39"/>
      <c r="AC656" s="39"/>
      <c r="AD656" s="39"/>
      <c r="AE656" s="39"/>
      <c r="AR656" s="230" t="s">
        <v>273</v>
      </c>
      <c r="AT656" s="230" t="s">
        <v>171</v>
      </c>
      <c r="AU656" s="230" t="s">
        <v>86</v>
      </c>
      <c r="AY656" s="18" t="s">
        <v>168</v>
      </c>
      <c r="BE656" s="231">
        <f>IF(N656="základní",J656,0)</f>
        <v>0</v>
      </c>
      <c r="BF656" s="231">
        <f>IF(N656="snížená",J656,0)</f>
        <v>0</v>
      </c>
      <c r="BG656" s="231">
        <f>IF(N656="zákl. přenesená",J656,0)</f>
        <v>0</v>
      </c>
      <c r="BH656" s="231">
        <f>IF(N656="sníž. přenesená",J656,0)</f>
        <v>0</v>
      </c>
      <c r="BI656" s="231">
        <f>IF(N656="nulová",J656,0)</f>
        <v>0</v>
      </c>
      <c r="BJ656" s="18" t="s">
        <v>84</v>
      </c>
      <c r="BK656" s="231">
        <f>ROUND(I656*H656,2)</f>
        <v>0</v>
      </c>
      <c r="BL656" s="18" t="s">
        <v>273</v>
      </c>
      <c r="BM656" s="230" t="s">
        <v>790</v>
      </c>
    </row>
    <row r="657" s="14" customFormat="1">
      <c r="A657" s="14"/>
      <c r="B657" s="247"/>
      <c r="C657" s="248"/>
      <c r="D657" s="232" t="s">
        <v>180</v>
      </c>
      <c r="E657" s="249" t="s">
        <v>1</v>
      </c>
      <c r="F657" s="250" t="s">
        <v>169</v>
      </c>
      <c r="G657" s="248"/>
      <c r="H657" s="251">
        <v>3</v>
      </c>
      <c r="I657" s="252"/>
      <c r="J657" s="248"/>
      <c r="K657" s="248"/>
      <c r="L657" s="253"/>
      <c r="M657" s="254"/>
      <c r="N657" s="255"/>
      <c r="O657" s="255"/>
      <c r="P657" s="255"/>
      <c r="Q657" s="255"/>
      <c r="R657" s="255"/>
      <c r="S657" s="255"/>
      <c r="T657" s="256"/>
      <c r="U657" s="14"/>
      <c r="V657" s="14"/>
      <c r="W657" s="14"/>
      <c r="X657" s="14"/>
      <c r="Y657" s="14"/>
      <c r="Z657" s="14"/>
      <c r="AA657" s="14"/>
      <c r="AB657" s="14"/>
      <c r="AC657" s="14"/>
      <c r="AD657" s="14"/>
      <c r="AE657" s="14"/>
      <c r="AT657" s="257" t="s">
        <v>180</v>
      </c>
      <c r="AU657" s="257" t="s">
        <v>86</v>
      </c>
      <c r="AV657" s="14" t="s">
        <v>86</v>
      </c>
      <c r="AW657" s="14" t="s">
        <v>32</v>
      </c>
      <c r="AX657" s="14" t="s">
        <v>76</v>
      </c>
      <c r="AY657" s="257" t="s">
        <v>168</v>
      </c>
    </row>
    <row r="658" s="15" customFormat="1">
      <c r="A658" s="15"/>
      <c r="B658" s="258"/>
      <c r="C658" s="259"/>
      <c r="D658" s="232" t="s">
        <v>180</v>
      </c>
      <c r="E658" s="260" t="s">
        <v>1</v>
      </c>
      <c r="F658" s="261" t="s">
        <v>184</v>
      </c>
      <c r="G658" s="259"/>
      <c r="H658" s="262">
        <v>3</v>
      </c>
      <c r="I658" s="263"/>
      <c r="J658" s="259"/>
      <c r="K658" s="259"/>
      <c r="L658" s="264"/>
      <c r="M658" s="265"/>
      <c r="N658" s="266"/>
      <c r="O658" s="266"/>
      <c r="P658" s="266"/>
      <c r="Q658" s="266"/>
      <c r="R658" s="266"/>
      <c r="S658" s="266"/>
      <c r="T658" s="267"/>
      <c r="U658" s="15"/>
      <c r="V658" s="15"/>
      <c r="W658" s="15"/>
      <c r="X658" s="15"/>
      <c r="Y658" s="15"/>
      <c r="Z658" s="15"/>
      <c r="AA658" s="15"/>
      <c r="AB658" s="15"/>
      <c r="AC658" s="15"/>
      <c r="AD658" s="15"/>
      <c r="AE658" s="15"/>
      <c r="AT658" s="268" t="s">
        <v>180</v>
      </c>
      <c r="AU658" s="268" t="s">
        <v>86</v>
      </c>
      <c r="AV658" s="15" t="s">
        <v>176</v>
      </c>
      <c r="AW658" s="15" t="s">
        <v>32</v>
      </c>
      <c r="AX658" s="15" t="s">
        <v>84</v>
      </c>
      <c r="AY658" s="268" t="s">
        <v>168</v>
      </c>
    </row>
    <row r="659" s="2" customFormat="1" ht="24.15" customHeight="1">
      <c r="A659" s="39"/>
      <c r="B659" s="40"/>
      <c r="C659" s="219" t="s">
        <v>791</v>
      </c>
      <c r="D659" s="219" t="s">
        <v>171</v>
      </c>
      <c r="E659" s="220" t="s">
        <v>792</v>
      </c>
      <c r="F659" s="221" t="s">
        <v>793</v>
      </c>
      <c r="G659" s="222" t="s">
        <v>251</v>
      </c>
      <c r="H659" s="223">
        <v>6</v>
      </c>
      <c r="I659" s="224"/>
      <c r="J659" s="225">
        <f>ROUND(I659*H659,2)</f>
        <v>0</v>
      </c>
      <c r="K659" s="221" t="s">
        <v>1</v>
      </c>
      <c r="L659" s="45"/>
      <c r="M659" s="226" t="s">
        <v>1</v>
      </c>
      <c r="N659" s="227" t="s">
        <v>41</v>
      </c>
      <c r="O659" s="92"/>
      <c r="P659" s="228">
        <f>O659*H659</f>
        <v>0</v>
      </c>
      <c r="Q659" s="228">
        <v>0</v>
      </c>
      <c r="R659" s="228">
        <f>Q659*H659</f>
        <v>0</v>
      </c>
      <c r="S659" s="228">
        <v>0</v>
      </c>
      <c r="T659" s="229">
        <f>S659*H659</f>
        <v>0</v>
      </c>
      <c r="U659" s="39"/>
      <c r="V659" s="39"/>
      <c r="W659" s="39"/>
      <c r="X659" s="39"/>
      <c r="Y659" s="39"/>
      <c r="Z659" s="39"/>
      <c r="AA659" s="39"/>
      <c r="AB659" s="39"/>
      <c r="AC659" s="39"/>
      <c r="AD659" s="39"/>
      <c r="AE659" s="39"/>
      <c r="AR659" s="230" t="s">
        <v>273</v>
      </c>
      <c r="AT659" s="230" t="s">
        <v>171</v>
      </c>
      <c r="AU659" s="230" t="s">
        <v>86</v>
      </c>
      <c r="AY659" s="18" t="s">
        <v>168</v>
      </c>
      <c r="BE659" s="231">
        <f>IF(N659="základní",J659,0)</f>
        <v>0</v>
      </c>
      <c r="BF659" s="231">
        <f>IF(N659="snížená",J659,0)</f>
        <v>0</v>
      </c>
      <c r="BG659" s="231">
        <f>IF(N659="zákl. přenesená",J659,0)</f>
        <v>0</v>
      </c>
      <c r="BH659" s="231">
        <f>IF(N659="sníž. přenesená",J659,0)</f>
        <v>0</v>
      </c>
      <c r="BI659" s="231">
        <f>IF(N659="nulová",J659,0)</f>
        <v>0</v>
      </c>
      <c r="BJ659" s="18" t="s">
        <v>84</v>
      </c>
      <c r="BK659" s="231">
        <f>ROUND(I659*H659,2)</f>
        <v>0</v>
      </c>
      <c r="BL659" s="18" t="s">
        <v>273</v>
      </c>
      <c r="BM659" s="230" t="s">
        <v>794</v>
      </c>
    </row>
    <row r="660" s="14" customFormat="1">
      <c r="A660" s="14"/>
      <c r="B660" s="247"/>
      <c r="C660" s="248"/>
      <c r="D660" s="232" t="s">
        <v>180</v>
      </c>
      <c r="E660" s="249" t="s">
        <v>1</v>
      </c>
      <c r="F660" s="250" t="s">
        <v>210</v>
      </c>
      <c r="G660" s="248"/>
      <c r="H660" s="251">
        <v>6</v>
      </c>
      <c r="I660" s="252"/>
      <c r="J660" s="248"/>
      <c r="K660" s="248"/>
      <c r="L660" s="253"/>
      <c r="M660" s="254"/>
      <c r="N660" s="255"/>
      <c r="O660" s="255"/>
      <c r="P660" s="255"/>
      <c r="Q660" s="255"/>
      <c r="R660" s="255"/>
      <c r="S660" s="255"/>
      <c r="T660" s="256"/>
      <c r="U660" s="14"/>
      <c r="V660" s="14"/>
      <c r="W660" s="14"/>
      <c r="X660" s="14"/>
      <c r="Y660" s="14"/>
      <c r="Z660" s="14"/>
      <c r="AA660" s="14"/>
      <c r="AB660" s="14"/>
      <c r="AC660" s="14"/>
      <c r="AD660" s="14"/>
      <c r="AE660" s="14"/>
      <c r="AT660" s="257" t="s">
        <v>180</v>
      </c>
      <c r="AU660" s="257" t="s">
        <v>86</v>
      </c>
      <c r="AV660" s="14" t="s">
        <v>86</v>
      </c>
      <c r="AW660" s="14" t="s">
        <v>32</v>
      </c>
      <c r="AX660" s="14" t="s">
        <v>76</v>
      </c>
      <c r="AY660" s="257" t="s">
        <v>168</v>
      </c>
    </row>
    <row r="661" s="15" customFormat="1">
      <c r="A661" s="15"/>
      <c r="B661" s="258"/>
      <c r="C661" s="259"/>
      <c r="D661" s="232" t="s">
        <v>180</v>
      </c>
      <c r="E661" s="260" t="s">
        <v>1</v>
      </c>
      <c r="F661" s="261" t="s">
        <v>184</v>
      </c>
      <c r="G661" s="259"/>
      <c r="H661" s="262">
        <v>6</v>
      </c>
      <c r="I661" s="263"/>
      <c r="J661" s="259"/>
      <c r="K661" s="259"/>
      <c r="L661" s="264"/>
      <c r="M661" s="265"/>
      <c r="N661" s="266"/>
      <c r="O661" s="266"/>
      <c r="P661" s="266"/>
      <c r="Q661" s="266"/>
      <c r="R661" s="266"/>
      <c r="S661" s="266"/>
      <c r="T661" s="267"/>
      <c r="U661" s="15"/>
      <c r="V661" s="15"/>
      <c r="W661" s="15"/>
      <c r="X661" s="15"/>
      <c r="Y661" s="15"/>
      <c r="Z661" s="15"/>
      <c r="AA661" s="15"/>
      <c r="AB661" s="15"/>
      <c r="AC661" s="15"/>
      <c r="AD661" s="15"/>
      <c r="AE661" s="15"/>
      <c r="AT661" s="268" t="s">
        <v>180</v>
      </c>
      <c r="AU661" s="268" t="s">
        <v>86</v>
      </c>
      <c r="AV661" s="15" t="s">
        <v>176</v>
      </c>
      <c r="AW661" s="15" t="s">
        <v>32</v>
      </c>
      <c r="AX661" s="15" t="s">
        <v>84</v>
      </c>
      <c r="AY661" s="268" t="s">
        <v>168</v>
      </c>
    </row>
    <row r="662" s="2" customFormat="1" ht="21.75" customHeight="1">
      <c r="A662" s="39"/>
      <c r="B662" s="40"/>
      <c r="C662" s="219" t="s">
        <v>795</v>
      </c>
      <c r="D662" s="219" t="s">
        <v>171</v>
      </c>
      <c r="E662" s="220" t="s">
        <v>796</v>
      </c>
      <c r="F662" s="221" t="s">
        <v>797</v>
      </c>
      <c r="G662" s="222" t="s">
        <v>251</v>
      </c>
      <c r="H662" s="223">
        <v>3</v>
      </c>
      <c r="I662" s="224"/>
      <c r="J662" s="225">
        <f>ROUND(I662*H662,2)</f>
        <v>0</v>
      </c>
      <c r="K662" s="221" t="s">
        <v>1</v>
      </c>
      <c r="L662" s="45"/>
      <c r="M662" s="226" t="s">
        <v>1</v>
      </c>
      <c r="N662" s="227" t="s">
        <v>41</v>
      </c>
      <c r="O662" s="92"/>
      <c r="P662" s="228">
        <f>O662*H662</f>
        <v>0</v>
      </c>
      <c r="Q662" s="228">
        <v>0</v>
      </c>
      <c r="R662" s="228">
        <f>Q662*H662</f>
        <v>0</v>
      </c>
      <c r="S662" s="228">
        <v>0</v>
      </c>
      <c r="T662" s="229">
        <f>S662*H662</f>
        <v>0</v>
      </c>
      <c r="U662" s="39"/>
      <c r="V662" s="39"/>
      <c r="W662" s="39"/>
      <c r="X662" s="39"/>
      <c r="Y662" s="39"/>
      <c r="Z662" s="39"/>
      <c r="AA662" s="39"/>
      <c r="AB662" s="39"/>
      <c r="AC662" s="39"/>
      <c r="AD662" s="39"/>
      <c r="AE662" s="39"/>
      <c r="AR662" s="230" t="s">
        <v>273</v>
      </c>
      <c r="AT662" s="230" t="s">
        <v>171</v>
      </c>
      <c r="AU662" s="230" t="s">
        <v>86</v>
      </c>
      <c r="AY662" s="18" t="s">
        <v>168</v>
      </c>
      <c r="BE662" s="231">
        <f>IF(N662="základní",J662,0)</f>
        <v>0</v>
      </c>
      <c r="BF662" s="231">
        <f>IF(N662="snížená",J662,0)</f>
        <v>0</v>
      </c>
      <c r="BG662" s="231">
        <f>IF(N662="zákl. přenesená",J662,0)</f>
        <v>0</v>
      </c>
      <c r="BH662" s="231">
        <f>IF(N662="sníž. přenesená",J662,0)</f>
        <v>0</v>
      </c>
      <c r="BI662" s="231">
        <f>IF(N662="nulová",J662,0)</f>
        <v>0</v>
      </c>
      <c r="BJ662" s="18" t="s">
        <v>84</v>
      </c>
      <c r="BK662" s="231">
        <f>ROUND(I662*H662,2)</f>
        <v>0</v>
      </c>
      <c r="BL662" s="18" t="s">
        <v>273</v>
      </c>
      <c r="BM662" s="230" t="s">
        <v>798</v>
      </c>
    </row>
    <row r="663" s="14" customFormat="1">
      <c r="A663" s="14"/>
      <c r="B663" s="247"/>
      <c r="C663" s="248"/>
      <c r="D663" s="232" t="s">
        <v>180</v>
      </c>
      <c r="E663" s="249" t="s">
        <v>1</v>
      </c>
      <c r="F663" s="250" t="s">
        <v>169</v>
      </c>
      <c r="G663" s="248"/>
      <c r="H663" s="251">
        <v>3</v>
      </c>
      <c r="I663" s="252"/>
      <c r="J663" s="248"/>
      <c r="K663" s="248"/>
      <c r="L663" s="253"/>
      <c r="M663" s="254"/>
      <c r="N663" s="255"/>
      <c r="O663" s="255"/>
      <c r="P663" s="255"/>
      <c r="Q663" s="255"/>
      <c r="R663" s="255"/>
      <c r="S663" s="255"/>
      <c r="T663" s="256"/>
      <c r="U663" s="14"/>
      <c r="V663" s="14"/>
      <c r="W663" s="14"/>
      <c r="X663" s="14"/>
      <c r="Y663" s="14"/>
      <c r="Z663" s="14"/>
      <c r="AA663" s="14"/>
      <c r="AB663" s="14"/>
      <c r="AC663" s="14"/>
      <c r="AD663" s="14"/>
      <c r="AE663" s="14"/>
      <c r="AT663" s="257" t="s">
        <v>180</v>
      </c>
      <c r="AU663" s="257" t="s">
        <v>86</v>
      </c>
      <c r="AV663" s="14" t="s">
        <v>86</v>
      </c>
      <c r="AW663" s="14" t="s">
        <v>32</v>
      </c>
      <c r="AX663" s="14" t="s">
        <v>76</v>
      </c>
      <c r="AY663" s="257" t="s">
        <v>168</v>
      </c>
    </row>
    <row r="664" s="15" customFormat="1">
      <c r="A664" s="15"/>
      <c r="B664" s="258"/>
      <c r="C664" s="259"/>
      <c r="D664" s="232" t="s">
        <v>180</v>
      </c>
      <c r="E664" s="260" t="s">
        <v>1</v>
      </c>
      <c r="F664" s="261" t="s">
        <v>184</v>
      </c>
      <c r="G664" s="259"/>
      <c r="H664" s="262">
        <v>3</v>
      </c>
      <c r="I664" s="263"/>
      <c r="J664" s="259"/>
      <c r="K664" s="259"/>
      <c r="L664" s="264"/>
      <c r="M664" s="265"/>
      <c r="N664" s="266"/>
      <c r="O664" s="266"/>
      <c r="P664" s="266"/>
      <c r="Q664" s="266"/>
      <c r="R664" s="266"/>
      <c r="S664" s="266"/>
      <c r="T664" s="267"/>
      <c r="U664" s="15"/>
      <c r="V664" s="15"/>
      <c r="W664" s="15"/>
      <c r="X664" s="15"/>
      <c r="Y664" s="15"/>
      <c r="Z664" s="15"/>
      <c r="AA664" s="15"/>
      <c r="AB664" s="15"/>
      <c r="AC664" s="15"/>
      <c r="AD664" s="15"/>
      <c r="AE664" s="15"/>
      <c r="AT664" s="268" t="s">
        <v>180</v>
      </c>
      <c r="AU664" s="268" t="s">
        <v>86</v>
      </c>
      <c r="AV664" s="15" t="s">
        <v>176</v>
      </c>
      <c r="AW664" s="15" t="s">
        <v>32</v>
      </c>
      <c r="AX664" s="15" t="s">
        <v>84</v>
      </c>
      <c r="AY664" s="268" t="s">
        <v>168</v>
      </c>
    </row>
    <row r="665" s="12" customFormat="1" ht="22.8" customHeight="1">
      <c r="A665" s="12"/>
      <c r="B665" s="203"/>
      <c r="C665" s="204"/>
      <c r="D665" s="205" t="s">
        <v>75</v>
      </c>
      <c r="E665" s="217" t="s">
        <v>799</v>
      </c>
      <c r="F665" s="217" t="s">
        <v>800</v>
      </c>
      <c r="G665" s="204"/>
      <c r="H665" s="204"/>
      <c r="I665" s="207"/>
      <c r="J665" s="218">
        <f>BK665</f>
        <v>0</v>
      </c>
      <c r="K665" s="204"/>
      <c r="L665" s="209"/>
      <c r="M665" s="210"/>
      <c r="N665" s="211"/>
      <c r="O665" s="211"/>
      <c r="P665" s="212">
        <f>SUM(P666:P724)</f>
        <v>0</v>
      </c>
      <c r="Q665" s="211"/>
      <c r="R665" s="212">
        <f>SUM(R666:R724)</f>
        <v>31.693435059999999</v>
      </c>
      <c r="S665" s="211"/>
      <c r="T665" s="213">
        <f>SUM(T666:T724)</f>
        <v>0</v>
      </c>
      <c r="U665" s="12"/>
      <c r="V665" s="12"/>
      <c r="W665" s="12"/>
      <c r="X665" s="12"/>
      <c r="Y665" s="12"/>
      <c r="Z665" s="12"/>
      <c r="AA665" s="12"/>
      <c r="AB665" s="12"/>
      <c r="AC665" s="12"/>
      <c r="AD665" s="12"/>
      <c r="AE665" s="12"/>
      <c r="AR665" s="214" t="s">
        <v>86</v>
      </c>
      <c r="AT665" s="215" t="s">
        <v>75</v>
      </c>
      <c r="AU665" s="215" t="s">
        <v>84</v>
      </c>
      <c r="AY665" s="214" t="s">
        <v>168</v>
      </c>
      <c r="BK665" s="216">
        <f>SUM(BK666:BK724)</f>
        <v>0</v>
      </c>
    </row>
    <row r="666" s="2" customFormat="1" ht="33" customHeight="1">
      <c r="A666" s="39"/>
      <c r="B666" s="40"/>
      <c r="C666" s="219" t="s">
        <v>801</v>
      </c>
      <c r="D666" s="219" t="s">
        <v>171</v>
      </c>
      <c r="E666" s="220" t="s">
        <v>802</v>
      </c>
      <c r="F666" s="221" t="s">
        <v>803</v>
      </c>
      <c r="G666" s="222" t="s">
        <v>174</v>
      </c>
      <c r="H666" s="223">
        <v>669.89499999999998</v>
      </c>
      <c r="I666" s="224"/>
      <c r="J666" s="225">
        <f>ROUND(I666*H666,2)</f>
        <v>0</v>
      </c>
      <c r="K666" s="221" t="s">
        <v>1</v>
      </c>
      <c r="L666" s="45"/>
      <c r="M666" s="226" t="s">
        <v>1</v>
      </c>
      <c r="N666" s="227" t="s">
        <v>41</v>
      </c>
      <c r="O666" s="92"/>
      <c r="P666" s="228">
        <f>O666*H666</f>
        <v>0</v>
      </c>
      <c r="Q666" s="228">
        <v>0.0099600000000000001</v>
      </c>
      <c r="R666" s="228">
        <f>Q666*H666</f>
        <v>6.6721541999999996</v>
      </c>
      <c r="S666" s="228">
        <v>0</v>
      </c>
      <c r="T666" s="229">
        <f>S666*H666</f>
        <v>0</v>
      </c>
      <c r="U666" s="39"/>
      <c r="V666" s="39"/>
      <c r="W666" s="39"/>
      <c r="X666" s="39"/>
      <c r="Y666" s="39"/>
      <c r="Z666" s="39"/>
      <c r="AA666" s="39"/>
      <c r="AB666" s="39"/>
      <c r="AC666" s="39"/>
      <c r="AD666" s="39"/>
      <c r="AE666" s="39"/>
      <c r="AR666" s="230" t="s">
        <v>273</v>
      </c>
      <c r="AT666" s="230" t="s">
        <v>171</v>
      </c>
      <c r="AU666" s="230" t="s">
        <v>86</v>
      </c>
      <c r="AY666" s="18" t="s">
        <v>168</v>
      </c>
      <c r="BE666" s="231">
        <f>IF(N666="základní",J666,0)</f>
        <v>0</v>
      </c>
      <c r="BF666" s="231">
        <f>IF(N666="snížená",J666,0)</f>
        <v>0</v>
      </c>
      <c r="BG666" s="231">
        <f>IF(N666="zákl. přenesená",J666,0)</f>
        <v>0</v>
      </c>
      <c r="BH666" s="231">
        <f>IF(N666="sníž. přenesená",J666,0)</f>
        <v>0</v>
      </c>
      <c r="BI666" s="231">
        <f>IF(N666="nulová",J666,0)</f>
        <v>0</v>
      </c>
      <c r="BJ666" s="18" t="s">
        <v>84</v>
      </c>
      <c r="BK666" s="231">
        <f>ROUND(I666*H666,2)</f>
        <v>0</v>
      </c>
      <c r="BL666" s="18" t="s">
        <v>273</v>
      </c>
      <c r="BM666" s="230" t="s">
        <v>804</v>
      </c>
    </row>
    <row r="667" s="2" customFormat="1">
      <c r="A667" s="39"/>
      <c r="B667" s="40"/>
      <c r="C667" s="41"/>
      <c r="D667" s="232" t="s">
        <v>178</v>
      </c>
      <c r="E667" s="41"/>
      <c r="F667" s="233" t="s">
        <v>803</v>
      </c>
      <c r="G667" s="41"/>
      <c r="H667" s="41"/>
      <c r="I667" s="234"/>
      <c r="J667" s="41"/>
      <c r="K667" s="41"/>
      <c r="L667" s="45"/>
      <c r="M667" s="235"/>
      <c r="N667" s="236"/>
      <c r="O667" s="92"/>
      <c r="P667" s="92"/>
      <c r="Q667" s="92"/>
      <c r="R667" s="92"/>
      <c r="S667" s="92"/>
      <c r="T667" s="93"/>
      <c r="U667" s="39"/>
      <c r="V667" s="39"/>
      <c r="W667" s="39"/>
      <c r="X667" s="39"/>
      <c r="Y667" s="39"/>
      <c r="Z667" s="39"/>
      <c r="AA667" s="39"/>
      <c r="AB667" s="39"/>
      <c r="AC667" s="39"/>
      <c r="AD667" s="39"/>
      <c r="AE667" s="39"/>
      <c r="AT667" s="18" t="s">
        <v>178</v>
      </c>
      <c r="AU667" s="18" t="s">
        <v>86</v>
      </c>
    </row>
    <row r="668" s="14" customFormat="1">
      <c r="A668" s="14"/>
      <c r="B668" s="247"/>
      <c r="C668" s="248"/>
      <c r="D668" s="232" t="s">
        <v>180</v>
      </c>
      <c r="E668" s="249" t="s">
        <v>1</v>
      </c>
      <c r="F668" s="250" t="s">
        <v>705</v>
      </c>
      <c r="G668" s="248"/>
      <c r="H668" s="251">
        <v>669.89499999999998</v>
      </c>
      <c r="I668" s="252"/>
      <c r="J668" s="248"/>
      <c r="K668" s="248"/>
      <c r="L668" s="253"/>
      <c r="M668" s="254"/>
      <c r="N668" s="255"/>
      <c r="O668" s="255"/>
      <c r="P668" s="255"/>
      <c r="Q668" s="255"/>
      <c r="R668" s="255"/>
      <c r="S668" s="255"/>
      <c r="T668" s="256"/>
      <c r="U668" s="14"/>
      <c r="V668" s="14"/>
      <c r="W668" s="14"/>
      <c r="X668" s="14"/>
      <c r="Y668" s="14"/>
      <c r="Z668" s="14"/>
      <c r="AA668" s="14"/>
      <c r="AB668" s="14"/>
      <c r="AC668" s="14"/>
      <c r="AD668" s="14"/>
      <c r="AE668" s="14"/>
      <c r="AT668" s="257" t="s">
        <v>180</v>
      </c>
      <c r="AU668" s="257" t="s">
        <v>86</v>
      </c>
      <c r="AV668" s="14" t="s">
        <v>86</v>
      </c>
      <c r="AW668" s="14" t="s">
        <v>32</v>
      </c>
      <c r="AX668" s="14" t="s">
        <v>76</v>
      </c>
      <c r="AY668" s="257" t="s">
        <v>168</v>
      </c>
    </row>
    <row r="669" s="15" customFormat="1">
      <c r="A669" s="15"/>
      <c r="B669" s="258"/>
      <c r="C669" s="259"/>
      <c r="D669" s="232" t="s">
        <v>180</v>
      </c>
      <c r="E669" s="260" t="s">
        <v>1</v>
      </c>
      <c r="F669" s="261" t="s">
        <v>184</v>
      </c>
      <c r="G669" s="259"/>
      <c r="H669" s="262">
        <v>669.89499999999998</v>
      </c>
      <c r="I669" s="263"/>
      <c r="J669" s="259"/>
      <c r="K669" s="259"/>
      <c r="L669" s="264"/>
      <c r="M669" s="265"/>
      <c r="N669" s="266"/>
      <c r="O669" s="266"/>
      <c r="P669" s="266"/>
      <c r="Q669" s="266"/>
      <c r="R669" s="266"/>
      <c r="S669" s="266"/>
      <c r="T669" s="267"/>
      <c r="U669" s="15"/>
      <c r="V669" s="15"/>
      <c r="W669" s="15"/>
      <c r="X669" s="15"/>
      <c r="Y669" s="15"/>
      <c r="Z669" s="15"/>
      <c r="AA669" s="15"/>
      <c r="AB669" s="15"/>
      <c r="AC669" s="15"/>
      <c r="AD669" s="15"/>
      <c r="AE669" s="15"/>
      <c r="AT669" s="268" t="s">
        <v>180</v>
      </c>
      <c r="AU669" s="268" t="s">
        <v>86</v>
      </c>
      <c r="AV669" s="15" t="s">
        <v>176</v>
      </c>
      <c r="AW669" s="15" t="s">
        <v>32</v>
      </c>
      <c r="AX669" s="15" t="s">
        <v>84</v>
      </c>
      <c r="AY669" s="268" t="s">
        <v>168</v>
      </c>
    </row>
    <row r="670" s="2" customFormat="1" ht="33" customHeight="1">
      <c r="A670" s="39"/>
      <c r="B670" s="40"/>
      <c r="C670" s="219" t="s">
        <v>805</v>
      </c>
      <c r="D670" s="219" t="s">
        <v>171</v>
      </c>
      <c r="E670" s="220" t="s">
        <v>806</v>
      </c>
      <c r="F670" s="221" t="s">
        <v>807</v>
      </c>
      <c r="G670" s="222" t="s">
        <v>174</v>
      </c>
      <c r="H670" s="223">
        <v>1554.8800000000001</v>
      </c>
      <c r="I670" s="224"/>
      <c r="J670" s="225">
        <f>ROUND(I670*H670,2)</f>
        <v>0</v>
      </c>
      <c r="K670" s="221" t="s">
        <v>226</v>
      </c>
      <c r="L670" s="45"/>
      <c r="M670" s="226" t="s">
        <v>1</v>
      </c>
      <c r="N670" s="227" t="s">
        <v>41</v>
      </c>
      <c r="O670" s="92"/>
      <c r="P670" s="228">
        <f>O670*H670</f>
        <v>0</v>
      </c>
      <c r="Q670" s="228">
        <v>0</v>
      </c>
      <c r="R670" s="228">
        <f>Q670*H670</f>
        <v>0</v>
      </c>
      <c r="S670" s="228">
        <v>0</v>
      </c>
      <c r="T670" s="229">
        <f>S670*H670</f>
        <v>0</v>
      </c>
      <c r="U670" s="39"/>
      <c r="V670" s="39"/>
      <c r="W670" s="39"/>
      <c r="X670" s="39"/>
      <c r="Y670" s="39"/>
      <c r="Z670" s="39"/>
      <c r="AA670" s="39"/>
      <c r="AB670" s="39"/>
      <c r="AC670" s="39"/>
      <c r="AD670" s="39"/>
      <c r="AE670" s="39"/>
      <c r="AR670" s="230" t="s">
        <v>273</v>
      </c>
      <c r="AT670" s="230" t="s">
        <v>171</v>
      </c>
      <c r="AU670" s="230" t="s">
        <v>86</v>
      </c>
      <c r="AY670" s="18" t="s">
        <v>168</v>
      </c>
      <c r="BE670" s="231">
        <f>IF(N670="základní",J670,0)</f>
        <v>0</v>
      </c>
      <c r="BF670" s="231">
        <f>IF(N670="snížená",J670,0)</f>
        <v>0</v>
      </c>
      <c r="BG670" s="231">
        <f>IF(N670="zákl. přenesená",J670,0)</f>
        <v>0</v>
      </c>
      <c r="BH670" s="231">
        <f>IF(N670="sníž. přenesená",J670,0)</f>
        <v>0</v>
      </c>
      <c r="BI670" s="231">
        <f>IF(N670="nulová",J670,0)</f>
        <v>0</v>
      </c>
      <c r="BJ670" s="18" t="s">
        <v>84</v>
      </c>
      <c r="BK670" s="231">
        <f>ROUND(I670*H670,2)</f>
        <v>0</v>
      </c>
      <c r="BL670" s="18" t="s">
        <v>273</v>
      </c>
      <c r="BM670" s="230" t="s">
        <v>808</v>
      </c>
    </row>
    <row r="671" s="2" customFormat="1">
      <c r="A671" s="39"/>
      <c r="B671" s="40"/>
      <c r="C671" s="41"/>
      <c r="D671" s="232" t="s">
        <v>178</v>
      </c>
      <c r="E671" s="41"/>
      <c r="F671" s="233" t="s">
        <v>809</v>
      </c>
      <c r="G671" s="41"/>
      <c r="H671" s="41"/>
      <c r="I671" s="234"/>
      <c r="J671" s="41"/>
      <c r="K671" s="41"/>
      <c r="L671" s="45"/>
      <c r="M671" s="235"/>
      <c r="N671" s="236"/>
      <c r="O671" s="92"/>
      <c r="P671" s="92"/>
      <c r="Q671" s="92"/>
      <c r="R671" s="92"/>
      <c r="S671" s="92"/>
      <c r="T671" s="93"/>
      <c r="U671" s="39"/>
      <c r="V671" s="39"/>
      <c r="W671" s="39"/>
      <c r="X671" s="39"/>
      <c r="Y671" s="39"/>
      <c r="Z671" s="39"/>
      <c r="AA671" s="39"/>
      <c r="AB671" s="39"/>
      <c r="AC671" s="39"/>
      <c r="AD671" s="39"/>
      <c r="AE671" s="39"/>
      <c r="AT671" s="18" t="s">
        <v>178</v>
      </c>
      <c r="AU671" s="18" t="s">
        <v>86</v>
      </c>
    </row>
    <row r="672" s="13" customFormat="1">
      <c r="A672" s="13"/>
      <c r="B672" s="237"/>
      <c r="C672" s="238"/>
      <c r="D672" s="232" t="s">
        <v>180</v>
      </c>
      <c r="E672" s="239" t="s">
        <v>1</v>
      </c>
      <c r="F672" s="240" t="s">
        <v>810</v>
      </c>
      <c r="G672" s="238"/>
      <c r="H672" s="239" t="s">
        <v>1</v>
      </c>
      <c r="I672" s="241"/>
      <c r="J672" s="238"/>
      <c r="K672" s="238"/>
      <c r="L672" s="242"/>
      <c r="M672" s="243"/>
      <c r="N672" s="244"/>
      <c r="O672" s="244"/>
      <c r="P672" s="244"/>
      <c r="Q672" s="244"/>
      <c r="R672" s="244"/>
      <c r="S672" s="244"/>
      <c r="T672" s="245"/>
      <c r="U672" s="13"/>
      <c r="V672" s="13"/>
      <c r="W672" s="13"/>
      <c r="X672" s="13"/>
      <c r="Y672" s="13"/>
      <c r="Z672" s="13"/>
      <c r="AA672" s="13"/>
      <c r="AB672" s="13"/>
      <c r="AC672" s="13"/>
      <c r="AD672" s="13"/>
      <c r="AE672" s="13"/>
      <c r="AT672" s="246" t="s">
        <v>180</v>
      </c>
      <c r="AU672" s="246" t="s">
        <v>86</v>
      </c>
      <c r="AV672" s="13" t="s">
        <v>84</v>
      </c>
      <c r="AW672" s="13" t="s">
        <v>32</v>
      </c>
      <c r="AX672" s="13" t="s">
        <v>76</v>
      </c>
      <c r="AY672" s="246" t="s">
        <v>168</v>
      </c>
    </row>
    <row r="673" s="14" customFormat="1">
      <c r="A673" s="14"/>
      <c r="B673" s="247"/>
      <c r="C673" s="248"/>
      <c r="D673" s="232" t="s">
        <v>180</v>
      </c>
      <c r="E673" s="249" t="s">
        <v>1</v>
      </c>
      <c r="F673" s="250" t="s">
        <v>811</v>
      </c>
      <c r="G673" s="248"/>
      <c r="H673" s="251">
        <v>646.31600000000003</v>
      </c>
      <c r="I673" s="252"/>
      <c r="J673" s="248"/>
      <c r="K673" s="248"/>
      <c r="L673" s="253"/>
      <c r="M673" s="254"/>
      <c r="N673" s="255"/>
      <c r="O673" s="255"/>
      <c r="P673" s="255"/>
      <c r="Q673" s="255"/>
      <c r="R673" s="255"/>
      <c r="S673" s="255"/>
      <c r="T673" s="256"/>
      <c r="U673" s="14"/>
      <c r="V673" s="14"/>
      <c r="W673" s="14"/>
      <c r="X673" s="14"/>
      <c r="Y673" s="14"/>
      <c r="Z673" s="14"/>
      <c r="AA673" s="14"/>
      <c r="AB673" s="14"/>
      <c r="AC673" s="14"/>
      <c r="AD673" s="14"/>
      <c r="AE673" s="14"/>
      <c r="AT673" s="257" t="s">
        <v>180</v>
      </c>
      <c r="AU673" s="257" t="s">
        <v>86</v>
      </c>
      <c r="AV673" s="14" t="s">
        <v>86</v>
      </c>
      <c r="AW673" s="14" t="s">
        <v>32</v>
      </c>
      <c r="AX673" s="14" t="s">
        <v>76</v>
      </c>
      <c r="AY673" s="257" t="s">
        <v>168</v>
      </c>
    </row>
    <row r="674" s="14" customFormat="1">
      <c r="A674" s="14"/>
      <c r="B674" s="247"/>
      <c r="C674" s="248"/>
      <c r="D674" s="232" t="s">
        <v>180</v>
      </c>
      <c r="E674" s="249" t="s">
        <v>1</v>
      </c>
      <c r="F674" s="250" t="s">
        <v>812</v>
      </c>
      <c r="G674" s="248"/>
      <c r="H674" s="251">
        <v>106.56</v>
      </c>
      <c r="I674" s="252"/>
      <c r="J674" s="248"/>
      <c r="K674" s="248"/>
      <c r="L674" s="253"/>
      <c r="M674" s="254"/>
      <c r="N674" s="255"/>
      <c r="O674" s="255"/>
      <c r="P674" s="255"/>
      <c r="Q674" s="255"/>
      <c r="R674" s="255"/>
      <c r="S674" s="255"/>
      <c r="T674" s="256"/>
      <c r="U674" s="14"/>
      <c r="V674" s="14"/>
      <c r="W674" s="14"/>
      <c r="X674" s="14"/>
      <c r="Y674" s="14"/>
      <c r="Z674" s="14"/>
      <c r="AA674" s="14"/>
      <c r="AB674" s="14"/>
      <c r="AC674" s="14"/>
      <c r="AD674" s="14"/>
      <c r="AE674" s="14"/>
      <c r="AT674" s="257" t="s">
        <v>180</v>
      </c>
      <c r="AU674" s="257" t="s">
        <v>86</v>
      </c>
      <c r="AV674" s="14" t="s">
        <v>86</v>
      </c>
      <c r="AW674" s="14" t="s">
        <v>32</v>
      </c>
      <c r="AX674" s="14" t="s">
        <v>76</v>
      </c>
      <c r="AY674" s="257" t="s">
        <v>168</v>
      </c>
    </row>
    <row r="675" s="14" customFormat="1">
      <c r="A675" s="14"/>
      <c r="B675" s="247"/>
      <c r="C675" s="248"/>
      <c r="D675" s="232" t="s">
        <v>180</v>
      </c>
      <c r="E675" s="249" t="s">
        <v>1</v>
      </c>
      <c r="F675" s="250" t="s">
        <v>813</v>
      </c>
      <c r="G675" s="248"/>
      <c r="H675" s="251">
        <v>24.564</v>
      </c>
      <c r="I675" s="252"/>
      <c r="J675" s="248"/>
      <c r="K675" s="248"/>
      <c r="L675" s="253"/>
      <c r="M675" s="254"/>
      <c r="N675" s="255"/>
      <c r="O675" s="255"/>
      <c r="P675" s="255"/>
      <c r="Q675" s="255"/>
      <c r="R675" s="255"/>
      <c r="S675" s="255"/>
      <c r="T675" s="256"/>
      <c r="U675" s="14"/>
      <c r="V675" s="14"/>
      <c r="W675" s="14"/>
      <c r="X675" s="14"/>
      <c r="Y675" s="14"/>
      <c r="Z675" s="14"/>
      <c r="AA675" s="14"/>
      <c r="AB675" s="14"/>
      <c r="AC675" s="14"/>
      <c r="AD675" s="14"/>
      <c r="AE675" s="14"/>
      <c r="AT675" s="257" t="s">
        <v>180</v>
      </c>
      <c r="AU675" s="257" t="s">
        <v>86</v>
      </c>
      <c r="AV675" s="14" t="s">
        <v>86</v>
      </c>
      <c r="AW675" s="14" t="s">
        <v>32</v>
      </c>
      <c r="AX675" s="14" t="s">
        <v>76</v>
      </c>
      <c r="AY675" s="257" t="s">
        <v>168</v>
      </c>
    </row>
    <row r="676" s="16" customFormat="1">
      <c r="A676" s="16"/>
      <c r="B676" s="280"/>
      <c r="C676" s="281"/>
      <c r="D676" s="232" t="s">
        <v>180</v>
      </c>
      <c r="E676" s="282" t="s">
        <v>1</v>
      </c>
      <c r="F676" s="283" t="s">
        <v>565</v>
      </c>
      <c r="G676" s="281"/>
      <c r="H676" s="284">
        <v>777.43999999999994</v>
      </c>
      <c r="I676" s="285"/>
      <c r="J676" s="281"/>
      <c r="K676" s="281"/>
      <c r="L676" s="286"/>
      <c r="M676" s="287"/>
      <c r="N676" s="288"/>
      <c r="O676" s="288"/>
      <c r="P676" s="288"/>
      <c r="Q676" s="288"/>
      <c r="R676" s="288"/>
      <c r="S676" s="288"/>
      <c r="T676" s="289"/>
      <c r="U676" s="16"/>
      <c r="V676" s="16"/>
      <c r="W676" s="16"/>
      <c r="X676" s="16"/>
      <c r="Y676" s="16"/>
      <c r="Z676" s="16"/>
      <c r="AA676" s="16"/>
      <c r="AB676" s="16"/>
      <c r="AC676" s="16"/>
      <c r="AD676" s="16"/>
      <c r="AE676" s="16"/>
      <c r="AT676" s="290" t="s">
        <v>180</v>
      </c>
      <c r="AU676" s="290" t="s">
        <v>86</v>
      </c>
      <c r="AV676" s="16" t="s">
        <v>169</v>
      </c>
      <c r="AW676" s="16" t="s">
        <v>32</v>
      </c>
      <c r="AX676" s="16" t="s">
        <v>76</v>
      </c>
      <c r="AY676" s="290" t="s">
        <v>168</v>
      </c>
    </row>
    <row r="677" s="13" customFormat="1">
      <c r="A677" s="13"/>
      <c r="B677" s="237"/>
      <c r="C677" s="238"/>
      <c r="D677" s="232" t="s">
        <v>180</v>
      </c>
      <c r="E677" s="239" t="s">
        <v>1</v>
      </c>
      <c r="F677" s="240" t="s">
        <v>814</v>
      </c>
      <c r="G677" s="238"/>
      <c r="H677" s="239" t="s">
        <v>1</v>
      </c>
      <c r="I677" s="241"/>
      <c r="J677" s="238"/>
      <c r="K677" s="238"/>
      <c r="L677" s="242"/>
      <c r="M677" s="243"/>
      <c r="N677" s="244"/>
      <c r="O677" s="244"/>
      <c r="P677" s="244"/>
      <c r="Q677" s="244"/>
      <c r="R677" s="244"/>
      <c r="S677" s="244"/>
      <c r="T677" s="245"/>
      <c r="U677" s="13"/>
      <c r="V677" s="13"/>
      <c r="W677" s="13"/>
      <c r="X677" s="13"/>
      <c r="Y677" s="13"/>
      <c r="Z677" s="13"/>
      <c r="AA677" s="13"/>
      <c r="AB677" s="13"/>
      <c r="AC677" s="13"/>
      <c r="AD677" s="13"/>
      <c r="AE677" s="13"/>
      <c r="AT677" s="246" t="s">
        <v>180</v>
      </c>
      <c r="AU677" s="246" t="s">
        <v>86</v>
      </c>
      <c r="AV677" s="13" t="s">
        <v>84</v>
      </c>
      <c r="AW677" s="13" t="s">
        <v>32</v>
      </c>
      <c r="AX677" s="13" t="s">
        <v>76</v>
      </c>
      <c r="AY677" s="246" t="s">
        <v>168</v>
      </c>
    </row>
    <row r="678" s="14" customFormat="1">
      <c r="A678" s="14"/>
      <c r="B678" s="247"/>
      <c r="C678" s="248"/>
      <c r="D678" s="232" t="s">
        <v>180</v>
      </c>
      <c r="E678" s="249" t="s">
        <v>1</v>
      </c>
      <c r="F678" s="250" t="s">
        <v>811</v>
      </c>
      <c r="G678" s="248"/>
      <c r="H678" s="251">
        <v>646.31600000000003</v>
      </c>
      <c r="I678" s="252"/>
      <c r="J678" s="248"/>
      <c r="K678" s="248"/>
      <c r="L678" s="253"/>
      <c r="M678" s="254"/>
      <c r="N678" s="255"/>
      <c r="O678" s="255"/>
      <c r="P678" s="255"/>
      <c r="Q678" s="255"/>
      <c r="R678" s="255"/>
      <c r="S678" s="255"/>
      <c r="T678" s="256"/>
      <c r="U678" s="14"/>
      <c r="V678" s="14"/>
      <c r="W678" s="14"/>
      <c r="X678" s="14"/>
      <c r="Y678" s="14"/>
      <c r="Z678" s="14"/>
      <c r="AA678" s="14"/>
      <c r="AB678" s="14"/>
      <c r="AC678" s="14"/>
      <c r="AD678" s="14"/>
      <c r="AE678" s="14"/>
      <c r="AT678" s="257" t="s">
        <v>180</v>
      </c>
      <c r="AU678" s="257" t="s">
        <v>86</v>
      </c>
      <c r="AV678" s="14" t="s">
        <v>86</v>
      </c>
      <c r="AW678" s="14" t="s">
        <v>32</v>
      </c>
      <c r="AX678" s="14" t="s">
        <v>76</v>
      </c>
      <c r="AY678" s="257" t="s">
        <v>168</v>
      </c>
    </row>
    <row r="679" s="14" customFormat="1">
      <c r="A679" s="14"/>
      <c r="B679" s="247"/>
      <c r="C679" s="248"/>
      <c r="D679" s="232" t="s">
        <v>180</v>
      </c>
      <c r="E679" s="249" t="s">
        <v>1</v>
      </c>
      <c r="F679" s="250" t="s">
        <v>812</v>
      </c>
      <c r="G679" s="248"/>
      <c r="H679" s="251">
        <v>106.56</v>
      </c>
      <c r="I679" s="252"/>
      <c r="J679" s="248"/>
      <c r="K679" s="248"/>
      <c r="L679" s="253"/>
      <c r="M679" s="254"/>
      <c r="N679" s="255"/>
      <c r="O679" s="255"/>
      <c r="P679" s="255"/>
      <c r="Q679" s="255"/>
      <c r="R679" s="255"/>
      <c r="S679" s="255"/>
      <c r="T679" s="256"/>
      <c r="U679" s="14"/>
      <c r="V679" s="14"/>
      <c r="W679" s="14"/>
      <c r="X679" s="14"/>
      <c r="Y679" s="14"/>
      <c r="Z679" s="14"/>
      <c r="AA679" s="14"/>
      <c r="AB679" s="14"/>
      <c r="AC679" s="14"/>
      <c r="AD679" s="14"/>
      <c r="AE679" s="14"/>
      <c r="AT679" s="257" t="s">
        <v>180</v>
      </c>
      <c r="AU679" s="257" t="s">
        <v>86</v>
      </c>
      <c r="AV679" s="14" t="s">
        <v>86</v>
      </c>
      <c r="AW679" s="14" t="s">
        <v>32</v>
      </c>
      <c r="AX679" s="14" t="s">
        <v>76</v>
      </c>
      <c r="AY679" s="257" t="s">
        <v>168</v>
      </c>
    </row>
    <row r="680" s="14" customFormat="1">
      <c r="A680" s="14"/>
      <c r="B680" s="247"/>
      <c r="C680" s="248"/>
      <c r="D680" s="232" t="s">
        <v>180</v>
      </c>
      <c r="E680" s="249" t="s">
        <v>1</v>
      </c>
      <c r="F680" s="250" t="s">
        <v>813</v>
      </c>
      <c r="G680" s="248"/>
      <c r="H680" s="251">
        <v>24.564</v>
      </c>
      <c r="I680" s="252"/>
      <c r="J680" s="248"/>
      <c r="K680" s="248"/>
      <c r="L680" s="253"/>
      <c r="M680" s="254"/>
      <c r="N680" s="255"/>
      <c r="O680" s="255"/>
      <c r="P680" s="255"/>
      <c r="Q680" s="255"/>
      <c r="R680" s="255"/>
      <c r="S680" s="255"/>
      <c r="T680" s="256"/>
      <c r="U680" s="14"/>
      <c r="V680" s="14"/>
      <c r="W680" s="14"/>
      <c r="X680" s="14"/>
      <c r="Y680" s="14"/>
      <c r="Z680" s="14"/>
      <c r="AA680" s="14"/>
      <c r="AB680" s="14"/>
      <c r="AC680" s="14"/>
      <c r="AD680" s="14"/>
      <c r="AE680" s="14"/>
      <c r="AT680" s="257" t="s">
        <v>180</v>
      </c>
      <c r="AU680" s="257" t="s">
        <v>86</v>
      </c>
      <c r="AV680" s="14" t="s">
        <v>86</v>
      </c>
      <c r="AW680" s="14" t="s">
        <v>32</v>
      </c>
      <c r="AX680" s="14" t="s">
        <v>76</v>
      </c>
      <c r="AY680" s="257" t="s">
        <v>168</v>
      </c>
    </row>
    <row r="681" s="16" customFormat="1">
      <c r="A681" s="16"/>
      <c r="B681" s="280"/>
      <c r="C681" s="281"/>
      <c r="D681" s="232" t="s">
        <v>180</v>
      </c>
      <c r="E681" s="282" t="s">
        <v>1</v>
      </c>
      <c r="F681" s="283" t="s">
        <v>565</v>
      </c>
      <c r="G681" s="281"/>
      <c r="H681" s="284">
        <v>777.43999999999994</v>
      </c>
      <c r="I681" s="285"/>
      <c r="J681" s="281"/>
      <c r="K681" s="281"/>
      <c r="L681" s="286"/>
      <c r="M681" s="287"/>
      <c r="N681" s="288"/>
      <c r="O681" s="288"/>
      <c r="P681" s="288"/>
      <c r="Q681" s="288"/>
      <c r="R681" s="288"/>
      <c r="S681" s="288"/>
      <c r="T681" s="289"/>
      <c r="U681" s="16"/>
      <c r="V681" s="16"/>
      <c r="W681" s="16"/>
      <c r="X681" s="16"/>
      <c r="Y681" s="16"/>
      <c r="Z681" s="16"/>
      <c r="AA681" s="16"/>
      <c r="AB681" s="16"/>
      <c r="AC681" s="16"/>
      <c r="AD681" s="16"/>
      <c r="AE681" s="16"/>
      <c r="AT681" s="290" t="s">
        <v>180</v>
      </c>
      <c r="AU681" s="290" t="s">
        <v>86</v>
      </c>
      <c r="AV681" s="16" t="s">
        <v>169</v>
      </c>
      <c r="AW681" s="16" t="s">
        <v>32</v>
      </c>
      <c r="AX681" s="16" t="s">
        <v>76</v>
      </c>
      <c r="AY681" s="290" t="s">
        <v>168</v>
      </c>
    </row>
    <row r="682" s="15" customFormat="1">
      <c r="A682" s="15"/>
      <c r="B682" s="258"/>
      <c r="C682" s="259"/>
      <c r="D682" s="232" t="s">
        <v>180</v>
      </c>
      <c r="E682" s="260" t="s">
        <v>1</v>
      </c>
      <c r="F682" s="261" t="s">
        <v>184</v>
      </c>
      <c r="G682" s="259"/>
      <c r="H682" s="262">
        <v>1554.8799999999999</v>
      </c>
      <c r="I682" s="263"/>
      <c r="J682" s="259"/>
      <c r="K682" s="259"/>
      <c r="L682" s="264"/>
      <c r="M682" s="265"/>
      <c r="N682" s="266"/>
      <c r="O682" s="266"/>
      <c r="P682" s="266"/>
      <c r="Q682" s="266"/>
      <c r="R682" s="266"/>
      <c r="S682" s="266"/>
      <c r="T682" s="267"/>
      <c r="U682" s="15"/>
      <c r="V682" s="15"/>
      <c r="W682" s="15"/>
      <c r="X682" s="15"/>
      <c r="Y682" s="15"/>
      <c r="Z682" s="15"/>
      <c r="AA682" s="15"/>
      <c r="AB682" s="15"/>
      <c r="AC682" s="15"/>
      <c r="AD682" s="15"/>
      <c r="AE682" s="15"/>
      <c r="AT682" s="268" t="s">
        <v>180</v>
      </c>
      <c r="AU682" s="268" t="s">
        <v>86</v>
      </c>
      <c r="AV682" s="15" t="s">
        <v>176</v>
      </c>
      <c r="AW682" s="15" t="s">
        <v>32</v>
      </c>
      <c r="AX682" s="15" t="s">
        <v>84</v>
      </c>
      <c r="AY682" s="268" t="s">
        <v>168</v>
      </c>
    </row>
    <row r="683" s="2" customFormat="1" ht="16.5" customHeight="1">
      <c r="A683" s="39"/>
      <c r="B683" s="40"/>
      <c r="C683" s="270" t="s">
        <v>815</v>
      </c>
      <c r="D683" s="270" t="s">
        <v>348</v>
      </c>
      <c r="E683" s="271" t="s">
        <v>816</v>
      </c>
      <c r="F683" s="272" t="s">
        <v>817</v>
      </c>
      <c r="G683" s="273" t="s">
        <v>240</v>
      </c>
      <c r="H683" s="274">
        <v>34.692999999999998</v>
      </c>
      <c r="I683" s="275"/>
      <c r="J683" s="276">
        <f>ROUND(I683*H683,2)</f>
        <v>0</v>
      </c>
      <c r="K683" s="272" t="s">
        <v>226</v>
      </c>
      <c r="L683" s="277"/>
      <c r="M683" s="278" t="s">
        <v>1</v>
      </c>
      <c r="N683" s="279" t="s">
        <v>41</v>
      </c>
      <c r="O683" s="92"/>
      <c r="P683" s="228">
        <f>O683*H683</f>
        <v>0</v>
      </c>
      <c r="Q683" s="228">
        <v>0.55000000000000004</v>
      </c>
      <c r="R683" s="228">
        <f>Q683*H683</f>
        <v>19.081150000000001</v>
      </c>
      <c r="S683" s="228">
        <v>0</v>
      </c>
      <c r="T683" s="229">
        <f>S683*H683</f>
        <v>0</v>
      </c>
      <c r="U683" s="39"/>
      <c r="V683" s="39"/>
      <c r="W683" s="39"/>
      <c r="X683" s="39"/>
      <c r="Y683" s="39"/>
      <c r="Z683" s="39"/>
      <c r="AA683" s="39"/>
      <c r="AB683" s="39"/>
      <c r="AC683" s="39"/>
      <c r="AD683" s="39"/>
      <c r="AE683" s="39"/>
      <c r="AR683" s="230" t="s">
        <v>379</v>
      </c>
      <c r="AT683" s="230" t="s">
        <v>348</v>
      </c>
      <c r="AU683" s="230" t="s">
        <v>86</v>
      </c>
      <c r="AY683" s="18" t="s">
        <v>168</v>
      </c>
      <c r="BE683" s="231">
        <f>IF(N683="základní",J683,0)</f>
        <v>0</v>
      </c>
      <c r="BF683" s="231">
        <f>IF(N683="snížená",J683,0)</f>
        <v>0</v>
      </c>
      <c r="BG683" s="231">
        <f>IF(N683="zákl. přenesená",J683,0)</f>
        <v>0</v>
      </c>
      <c r="BH683" s="231">
        <f>IF(N683="sníž. přenesená",J683,0)</f>
        <v>0</v>
      </c>
      <c r="BI683" s="231">
        <f>IF(N683="nulová",J683,0)</f>
        <v>0</v>
      </c>
      <c r="BJ683" s="18" t="s">
        <v>84</v>
      </c>
      <c r="BK683" s="231">
        <f>ROUND(I683*H683,2)</f>
        <v>0</v>
      </c>
      <c r="BL683" s="18" t="s">
        <v>273</v>
      </c>
      <c r="BM683" s="230" t="s">
        <v>818</v>
      </c>
    </row>
    <row r="684" s="2" customFormat="1">
      <c r="A684" s="39"/>
      <c r="B684" s="40"/>
      <c r="C684" s="41"/>
      <c r="D684" s="232" t="s">
        <v>178</v>
      </c>
      <c r="E684" s="41"/>
      <c r="F684" s="233" t="s">
        <v>817</v>
      </c>
      <c r="G684" s="41"/>
      <c r="H684" s="41"/>
      <c r="I684" s="234"/>
      <c r="J684" s="41"/>
      <c r="K684" s="41"/>
      <c r="L684" s="45"/>
      <c r="M684" s="235"/>
      <c r="N684" s="236"/>
      <c r="O684" s="92"/>
      <c r="P684" s="92"/>
      <c r="Q684" s="92"/>
      <c r="R684" s="92"/>
      <c r="S684" s="92"/>
      <c r="T684" s="93"/>
      <c r="U684" s="39"/>
      <c r="V684" s="39"/>
      <c r="W684" s="39"/>
      <c r="X684" s="39"/>
      <c r="Y684" s="39"/>
      <c r="Z684" s="39"/>
      <c r="AA684" s="39"/>
      <c r="AB684" s="39"/>
      <c r="AC684" s="39"/>
      <c r="AD684" s="39"/>
      <c r="AE684" s="39"/>
      <c r="AT684" s="18" t="s">
        <v>178</v>
      </c>
      <c r="AU684" s="18" t="s">
        <v>86</v>
      </c>
    </row>
    <row r="685" s="13" customFormat="1">
      <c r="A685" s="13"/>
      <c r="B685" s="237"/>
      <c r="C685" s="238"/>
      <c r="D685" s="232" t="s">
        <v>180</v>
      </c>
      <c r="E685" s="239" t="s">
        <v>1</v>
      </c>
      <c r="F685" s="240" t="s">
        <v>819</v>
      </c>
      <c r="G685" s="238"/>
      <c r="H685" s="239" t="s">
        <v>1</v>
      </c>
      <c r="I685" s="241"/>
      <c r="J685" s="238"/>
      <c r="K685" s="238"/>
      <c r="L685" s="242"/>
      <c r="M685" s="243"/>
      <c r="N685" s="244"/>
      <c r="O685" s="244"/>
      <c r="P685" s="244"/>
      <c r="Q685" s="244"/>
      <c r="R685" s="244"/>
      <c r="S685" s="244"/>
      <c r="T685" s="245"/>
      <c r="U685" s="13"/>
      <c r="V685" s="13"/>
      <c r="W685" s="13"/>
      <c r="X685" s="13"/>
      <c r="Y685" s="13"/>
      <c r="Z685" s="13"/>
      <c r="AA685" s="13"/>
      <c r="AB685" s="13"/>
      <c r="AC685" s="13"/>
      <c r="AD685" s="13"/>
      <c r="AE685" s="13"/>
      <c r="AT685" s="246" t="s">
        <v>180</v>
      </c>
      <c r="AU685" s="246" t="s">
        <v>86</v>
      </c>
      <c r="AV685" s="13" t="s">
        <v>84</v>
      </c>
      <c r="AW685" s="13" t="s">
        <v>32</v>
      </c>
      <c r="AX685" s="13" t="s">
        <v>76</v>
      </c>
      <c r="AY685" s="246" t="s">
        <v>168</v>
      </c>
    </row>
    <row r="686" s="14" customFormat="1">
      <c r="A686" s="14"/>
      <c r="B686" s="247"/>
      <c r="C686" s="248"/>
      <c r="D686" s="232" t="s">
        <v>180</v>
      </c>
      <c r="E686" s="249" t="s">
        <v>1</v>
      </c>
      <c r="F686" s="250" t="s">
        <v>820</v>
      </c>
      <c r="G686" s="248"/>
      <c r="H686" s="251">
        <v>13.605</v>
      </c>
      <c r="I686" s="252"/>
      <c r="J686" s="248"/>
      <c r="K686" s="248"/>
      <c r="L686" s="253"/>
      <c r="M686" s="254"/>
      <c r="N686" s="255"/>
      <c r="O686" s="255"/>
      <c r="P686" s="255"/>
      <c r="Q686" s="255"/>
      <c r="R686" s="255"/>
      <c r="S686" s="255"/>
      <c r="T686" s="256"/>
      <c r="U686" s="14"/>
      <c r="V686" s="14"/>
      <c r="W686" s="14"/>
      <c r="X686" s="14"/>
      <c r="Y686" s="14"/>
      <c r="Z686" s="14"/>
      <c r="AA686" s="14"/>
      <c r="AB686" s="14"/>
      <c r="AC686" s="14"/>
      <c r="AD686" s="14"/>
      <c r="AE686" s="14"/>
      <c r="AT686" s="257" t="s">
        <v>180</v>
      </c>
      <c r="AU686" s="257" t="s">
        <v>86</v>
      </c>
      <c r="AV686" s="14" t="s">
        <v>86</v>
      </c>
      <c r="AW686" s="14" t="s">
        <v>32</v>
      </c>
      <c r="AX686" s="14" t="s">
        <v>76</v>
      </c>
      <c r="AY686" s="257" t="s">
        <v>168</v>
      </c>
    </row>
    <row r="687" s="13" customFormat="1">
      <c r="A687" s="13"/>
      <c r="B687" s="237"/>
      <c r="C687" s="238"/>
      <c r="D687" s="232" t="s">
        <v>180</v>
      </c>
      <c r="E687" s="239" t="s">
        <v>1</v>
      </c>
      <c r="F687" s="240" t="s">
        <v>821</v>
      </c>
      <c r="G687" s="238"/>
      <c r="H687" s="239" t="s">
        <v>1</v>
      </c>
      <c r="I687" s="241"/>
      <c r="J687" s="238"/>
      <c r="K687" s="238"/>
      <c r="L687" s="242"/>
      <c r="M687" s="243"/>
      <c r="N687" s="244"/>
      <c r="O687" s="244"/>
      <c r="P687" s="244"/>
      <c r="Q687" s="244"/>
      <c r="R687" s="244"/>
      <c r="S687" s="244"/>
      <c r="T687" s="245"/>
      <c r="U687" s="13"/>
      <c r="V687" s="13"/>
      <c r="W687" s="13"/>
      <c r="X687" s="13"/>
      <c r="Y687" s="13"/>
      <c r="Z687" s="13"/>
      <c r="AA687" s="13"/>
      <c r="AB687" s="13"/>
      <c r="AC687" s="13"/>
      <c r="AD687" s="13"/>
      <c r="AE687" s="13"/>
      <c r="AT687" s="246" t="s">
        <v>180</v>
      </c>
      <c r="AU687" s="246" t="s">
        <v>86</v>
      </c>
      <c r="AV687" s="13" t="s">
        <v>84</v>
      </c>
      <c r="AW687" s="13" t="s">
        <v>32</v>
      </c>
      <c r="AX687" s="13" t="s">
        <v>76</v>
      </c>
      <c r="AY687" s="246" t="s">
        <v>168</v>
      </c>
    </row>
    <row r="688" s="14" customFormat="1">
      <c r="A688" s="14"/>
      <c r="B688" s="247"/>
      <c r="C688" s="248"/>
      <c r="D688" s="232" t="s">
        <v>180</v>
      </c>
      <c r="E688" s="249" t="s">
        <v>1</v>
      </c>
      <c r="F688" s="250" t="s">
        <v>822</v>
      </c>
      <c r="G688" s="248"/>
      <c r="H688" s="251">
        <v>19.436</v>
      </c>
      <c r="I688" s="252"/>
      <c r="J688" s="248"/>
      <c r="K688" s="248"/>
      <c r="L688" s="253"/>
      <c r="M688" s="254"/>
      <c r="N688" s="255"/>
      <c r="O688" s="255"/>
      <c r="P688" s="255"/>
      <c r="Q688" s="255"/>
      <c r="R688" s="255"/>
      <c r="S688" s="255"/>
      <c r="T688" s="256"/>
      <c r="U688" s="14"/>
      <c r="V688" s="14"/>
      <c r="W688" s="14"/>
      <c r="X688" s="14"/>
      <c r="Y688" s="14"/>
      <c r="Z688" s="14"/>
      <c r="AA688" s="14"/>
      <c r="AB688" s="14"/>
      <c r="AC688" s="14"/>
      <c r="AD688" s="14"/>
      <c r="AE688" s="14"/>
      <c r="AT688" s="257" t="s">
        <v>180</v>
      </c>
      <c r="AU688" s="257" t="s">
        <v>86</v>
      </c>
      <c r="AV688" s="14" t="s">
        <v>86</v>
      </c>
      <c r="AW688" s="14" t="s">
        <v>32</v>
      </c>
      <c r="AX688" s="14" t="s">
        <v>76</v>
      </c>
      <c r="AY688" s="257" t="s">
        <v>168</v>
      </c>
    </row>
    <row r="689" s="15" customFormat="1">
      <c r="A689" s="15"/>
      <c r="B689" s="258"/>
      <c r="C689" s="259"/>
      <c r="D689" s="232" t="s">
        <v>180</v>
      </c>
      <c r="E689" s="260" t="s">
        <v>1</v>
      </c>
      <c r="F689" s="261" t="s">
        <v>184</v>
      </c>
      <c r="G689" s="259"/>
      <c r="H689" s="262">
        <v>33.040999999999997</v>
      </c>
      <c r="I689" s="263"/>
      <c r="J689" s="259"/>
      <c r="K689" s="259"/>
      <c r="L689" s="264"/>
      <c r="M689" s="265"/>
      <c r="N689" s="266"/>
      <c r="O689" s="266"/>
      <c r="P689" s="266"/>
      <c r="Q689" s="266"/>
      <c r="R689" s="266"/>
      <c r="S689" s="266"/>
      <c r="T689" s="267"/>
      <c r="U689" s="15"/>
      <c r="V689" s="15"/>
      <c r="W689" s="15"/>
      <c r="X689" s="15"/>
      <c r="Y689" s="15"/>
      <c r="Z689" s="15"/>
      <c r="AA689" s="15"/>
      <c r="AB689" s="15"/>
      <c r="AC689" s="15"/>
      <c r="AD689" s="15"/>
      <c r="AE689" s="15"/>
      <c r="AT689" s="268" t="s">
        <v>180</v>
      </c>
      <c r="AU689" s="268" t="s">
        <v>86</v>
      </c>
      <c r="AV689" s="15" t="s">
        <v>176</v>
      </c>
      <c r="AW689" s="15" t="s">
        <v>32</v>
      </c>
      <c r="AX689" s="15" t="s">
        <v>84</v>
      </c>
      <c r="AY689" s="268" t="s">
        <v>168</v>
      </c>
    </row>
    <row r="690" s="14" customFormat="1">
      <c r="A690" s="14"/>
      <c r="B690" s="247"/>
      <c r="C690" s="248"/>
      <c r="D690" s="232" t="s">
        <v>180</v>
      </c>
      <c r="E690" s="248"/>
      <c r="F690" s="250" t="s">
        <v>823</v>
      </c>
      <c r="G690" s="248"/>
      <c r="H690" s="251">
        <v>34.692999999999998</v>
      </c>
      <c r="I690" s="252"/>
      <c r="J690" s="248"/>
      <c r="K690" s="248"/>
      <c r="L690" s="253"/>
      <c r="M690" s="254"/>
      <c r="N690" s="255"/>
      <c r="O690" s="255"/>
      <c r="P690" s="255"/>
      <c r="Q690" s="255"/>
      <c r="R690" s="255"/>
      <c r="S690" s="255"/>
      <c r="T690" s="256"/>
      <c r="U690" s="14"/>
      <c r="V690" s="14"/>
      <c r="W690" s="14"/>
      <c r="X690" s="14"/>
      <c r="Y690" s="14"/>
      <c r="Z690" s="14"/>
      <c r="AA690" s="14"/>
      <c r="AB690" s="14"/>
      <c r="AC690" s="14"/>
      <c r="AD690" s="14"/>
      <c r="AE690" s="14"/>
      <c r="AT690" s="257" t="s">
        <v>180</v>
      </c>
      <c r="AU690" s="257" t="s">
        <v>86</v>
      </c>
      <c r="AV690" s="14" t="s">
        <v>86</v>
      </c>
      <c r="AW690" s="14" t="s">
        <v>4</v>
      </c>
      <c r="AX690" s="14" t="s">
        <v>84</v>
      </c>
      <c r="AY690" s="257" t="s">
        <v>168</v>
      </c>
    </row>
    <row r="691" s="2" customFormat="1" ht="16.5" customHeight="1">
      <c r="A691" s="39"/>
      <c r="B691" s="40"/>
      <c r="C691" s="219" t="s">
        <v>824</v>
      </c>
      <c r="D691" s="219" t="s">
        <v>171</v>
      </c>
      <c r="E691" s="220" t="s">
        <v>825</v>
      </c>
      <c r="F691" s="221" t="s">
        <v>826</v>
      </c>
      <c r="G691" s="222" t="s">
        <v>213</v>
      </c>
      <c r="H691" s="223">
        <v>1295.733</v>
      </c>
      <c r="I691" s="224"/>
      <c r="J691" s="225">
        <f>ROUND(I691*H691,2)</f>
        <v>0</v>
      </c>
      <c r="K691" s="221" t="s">
        <v>175</v>
      </c>
      <c r="L691" s="45"/>
      <c r="M691" s="226" t="s">
        <v>1</v>
      </c>
      <c r="N691" s="227" t="s">
        <v>41</v>
      </c>
      <c r="O691" s="92"/>
      <c r="P691" s="228">
        <f>O691*H691</f>
        <v>0</v>
      </c>
      <c r="Q691" s="228">
        <v>2.0000000000000002E-05</v>
      </c>
      <c r="R691" s="228">
        <f>Q691*H691</f>
        <v>0.025914660000000003</v>
      </c>
      <c r="S691" s="228">
        <v>0</v>
      </c>
      <c r="T691" s="229">
        <f>S691*H691</f>
        <v>0</v>
      </c>
      <c r="U691" s="39"/>
      <c r="V691" s="39"/>
      <c r="W691" s="39"/>
      <c r="X691" s="39"/>
      <c r="Y691" s="39"/>
      <c r="Z691" s="39"/>
      <c r="AA691" s="39"/>
      <c r="AB691" s="39"/>
      <c r="AC691" s="39"/>
      <c r="AD691" s="39"/>
      <c r="AE691" s="39"/>
      <c r="AR691" s="230" t="s">
        <v>273</v>
      </c>
      <c r="AT691" s="230" t="s">
        <v>171</v>
      </c>
      <c r="AU691" s="230" t="s">
        <v>86</v>
      </c>
      <c r="AY691" s="18" t="s">
        <v>168</v>
      </c>
      <c r="BE691" s="231">
        <f>IF(N691="základní",J691,0)</f>
        <v>0</v>
      </c>
      <c r="BF691" s="231">
        <f>IF(N691="snížená",J691,0)</f>
        <v>0</v>
      </c>
      <c r="BG691" s="231">
        <f>IF(N691="zákl. přenesená",J691,0)</f>
        <v>0</v>
      </c>
      <c r="BH691" s="231">
        <f>IF(N691="sníž. přenesená",J691,0)</f>
        <v>0</v>
      </c>
      <c r="BI691" s="231">
        <f>IF(N691="nulová",J691,0)</f>
        <v>0</v>
      </c>
      <c r="BJ691" s="18" t="s">
        <v>84</v>
      </c>
      <c r="BK691" s="231">
        <f>ROUND(I691*H691,2)</f>
        <v>0</v>
      </c>
      <c r="BL691" s="18" t="s">
        <v>273</v>
      </c>
      <c r="BM691" s="230" t="s">
        <v>827</v>
      </c>
    </row>
    <row r="692" s="2" customFormat="1">
      <c r="A692" s="39"/>
      <c r="B692" s="40"/>
      <c r="C692" s="41"/>
      <c r="D692" s="232" t="s">
        <v>178</v>
      </c>
      <c r="E692" s="41"/>
      <c r="F692" s="233" t="s">
        <v>828</v>
      </c>
      <c r="G692" s="41"/>
      <c r="H692" s="41"/>
      <c r="I692" s="234"/>
      <c r="J692" s="41"/>
      <c r="K692" s="41"/>
      <c r="L692" s="45"/>
      <c r="M692" s="235"/>
      <c r="N692" s="236"/>
      <c r="O692" s="92"/>
      <c r="P692" s="92"/>
      <c r="Q692" s="92"/>
      <c r="R692" s="92"/>
      <c r="S692" s="92"/>
      <c r="T692" s="93"/>
      <c r="U692" s="39"/>
      <c r="V692" s="39"/>
      <c r="W692" s="39"/>
      <c r="X692" s="39"/>
      <c r="Y692" s="39"/>
      <c r="Z692" s="39"/>
      <c r="AA692" s="39"/>
      <c r="AB692" s="39"/>
      <c r="AC692" s="39"/>
      <c r="AD692" s="39"/>
      <c r="AE692" s="39"/>
      <c r="AT692" s="18" t="s">
        <v>178</v>
      </c>
      <c r="AU692" s="18" t="s">
        <v>86</v>
      </c>
    </row>
    <row r="693" s="14" customFormat="1">
      <c r="A693" s="14"/>
      <c r="B693" s="247"/>
      <c r="C693" s="248"/>
      <c r="D693" s="232" t="s">
        <v>180</v>
      </c>
      <c r="E693" s="249" t="s">
        <v>1</v>
      </c>
      <c r="F693" s="250" t="s">
        <v>829</v>
      </c>
      <c r="G693" s="248"/>
      <c r="H693" s="251">
        <v>1295.733</v>
      </c>
      <c r="I693" s="252"/>
      <c r="J693" s="248"/>
      <c r="K693" s="248"/>
      <c r="L693" s="253"/>
      <c r="M693" s="254"/>
      <c r="N693" s="255"/>
      <c r="O693" s="255"/>
      <c r="P693" s="255"/>
      <c r="Q693" s="255"/>
      <c r="R693" s="255"/>
      <c r="S693" s="255"/>
      <c r="T693" s="256"/>
      <c r="U693" s="14"/>
      <c r="V693" s="14"/>
      <c r="W693" s="14"/>
      <c r="X693" s="14"/>
      <c r="Y693" s="14"/>
      <c r="Z693" s="14"/>
      <c r="AA693" s="14"/>
      <c r="AB693" s="14"/>
      <c r="AC693" s="14"/>
      <c r="AD693" s="14"/>
      <c r="AE693" s="14"/>
      <c r="AT693" s="257" t="s">
        <v>180</v>
      </c>
      <c r="AU693" s="257" t="s">
        <v>86</v>
      </c>
      <c r="AV693" s="14" t="s">
        <v>86</v>
      </c>
      <c r="AW693" s="14" t="s">
        <v>32</v>
      </c>
      <c r="AX693" s="14" t="s">
        <v>84</v>
      </c>
      <c r="AY693" s="257" t="s">
        <v>168</v>
      </c>
    </row>
    <row r="694" s="2" customFormat="1" ht="16.5" customHeight="1">
      <c r="A694" s="39"/>
      <c r="B694" s="40"/>
      <c r="C694" s="270" t="s">
        <v>830</v>
      </c>
      <c r="D694" s="270" t="s">
        <v>348</v>
      </c>
      <c r="E694" s="271" t="s">
        <v>831</v>
      </c>
      <c r="F694" s="272" t="s">
        <v>832</v>
      </c>
      <c r="G694" s="273" t="s">
        <v>240</v>
      </c>
      <c r="H694" s="274">
        <v>3.4209999999999998</v>
      </c>
      <c r="I694" s="275"/>
      <c r="J694" s="276">
        <f>ROUND(I694*H694,2)</f>
        <v>0</v>
      </c>
      <c r="K694" s="272" t="s">
        <v>226</v>
      </c>
      <c r="L694" s="277"/>
      <c r="M694" s="278" t="s">
        <v>1</v>
      </c>
      <c r="N694" s="279" t="s">
        <v>41</v>
      </c>
      <c r="O694" s="92"/>
      <c r="P694" s="228">
        <f>O694*H694</f>
        <v>0</v>
      </c>
      <c r="Q694" s="228">
        <v>0.55000000000000004</v>
      </c>
      <c r="R694" s="228">
        <f>Q694*H694</f>
        <v>1.8815500000000001</v>
      </c>
      <c r="S694" s="228">
        <v>0</v>
      </c>
      <c r="T694" s="229">
        <f>S694*H694</f>
        <v>0</v>
      </c>
      <c r="U694" s="39"/>
      <c r="V694" s="39"/>
      <c r="W694" s="39"/>
      <c r="X694" s="39"/>
      <c r="Y694" s="39"/>
      <c r="Z694" s="39"/>
      <c r="AA694" s="39"/>
      <c r="AB694" s="39"/>
      <c r="AC694" s="39"/>
      <c r="AD694" s="39"/>
      <c r="AE694" s="39"/>
      <c r="AR694" s="230" t="s">
        <v>379</v>
      </c>
      <c r="AT694" s="230" t="s">
        <v>348</v>
      </c>
      <c r="AU694" s="230" t="s">
        <v>86</v>
      </c>
      <c r="AY694" s="18" t="s">
        <v>168</v>
      </c>
      <c r="BE694" s="231">
        <f>IF(N694="základní",J694,0)</f>
        <v>0</v>
      </c>
      <c r="BF694" s="231">
        <f>IF(N694="snížená",J694,0)</f>
        <v>0</v>
      </c>
      <c r="BG694" s="231">
        <f>IF(N694="zákl. přenesená",J694,0)</f>
        <v>0</v>
      </c>
      <c r="BH694" s="231">
        <f>IF(N694="sníž. přenesená",J694,0)</f>
        <v>0</v>
      </c>
      <c r="BI694" s="231">
        <f>IF(N694="nulová",J694,0)</f>
        <v>0</v>
      </c>
      <c r="BJ694" s="18" t="s">
        <v>84</v>
      </c>
      <c r="BK694" s="231">
        <f>ROUND(I694*H694,2)</f>
        <v>0</v>
      </c>
      <c r="BL694" s="18" t="s">
        <v>273</v>
      </c>
      <c r="BM694" s="230" t="s">
        <v>833</v>
      </c>
    </row>
    <row r="695" s="2" customFormat="1">
      <c r="A695" s="39"/>
      <c r="B695" s="40"/>
      <c r="C695" s="41"/>
      <c r="D695" s="232" t="s">
        <v>178</v>
      </c>
      <c r="E695" s="41"/>
      <c r="F695" s="233" t="s">
        <v>832</v>
      </c>
      <c r="G695" s="41"/>
      <c r="H695" s="41"/>
      <c r="I695" s="234"/>
      <c r="J695" s="41"/>
      <c r="K695" s="41"/>
      <c r="L695" s="45"/>
      <c r="M695" s="235"/>
      <c r="N695" s="236"/>
      <c r="O695" s="92"/>
      <c r="P695" s="92"/>
      <c r="Q695" s="92"/>
      <c r="R695" s="92"/>
      <c r="S695" s="92"/>
      <c r="T695" s="93"/>
      <c r="U695" s="39"/>
      <c r="V695" s="39"/>
      <c r="W695" s="39"/>
      <c r="X695" s="39"/>
      <c r="Y695" s="39"/>
      <c r="Z695" s="39"/>
      <c r="AA695" s="39"/>
      <c r="AB695" s="39"/>
      <c r="AC695" s="39"/>
      <c r="AD695" s="39"/>
      <c r="AE695" s="39"/>
      <c r="AT695" s="18" t="s">
        <v>178</v>
      </c>
      <c r="AU695" s="18" t="s">
        <v>86</v>
      </c>
    </row>
    <row r="696" s="14" customFormat="1">
      <c r="A696" s="14"/>
      <c r="B696" s="247"/>
      <c r="C696" s="248"/>
      <c r="D696" s="232" t="s">
        <v>180</v>
      </c>
      <c r="E696" s="249" t="s">
        <v>1</v>
      </c>
      <c r="F696" s="250" t="s">
        <v>834</v>
      </c>
      <c r="G696" s="248"/>
      <c r="H696" s="251">
        <v>3.1099999999999999</v>
      </c>
      <c r="I696" s="252"/>
      <c r="J696" s="248"/>
      <c r="K696" s="248"/>
      <c r="L696" s="253"/>
      <c r="M696" s="254"/>
      <c r="N696" s="255"/>
      <c r="O696" s="255"/>
      <c r="P696" s="255"/>
      <c r="Q696" s="255"/>
      <c r="R696" s="255"/>
      <c r="S696" s="255"/>
      <c r="T696" s="256"/>
      <c r="U696" s="14"/>
      <c r="V696" s="14"/>
      <c r="W696" s="14"/>
      <c r="X696" s="14"/>
      <c r="Y696" s="14"/>
      <c r="Z696" s="14"/>
      <c r="AA696" s="14"/>
      <c r="AB696" s="14"/>
      <c r="AC696" s="14"/>
      <c r="AD696" s="14"/>
      <c r="AE696" s="14"/>
      <c r="AT696" s="257" t="s">
        <v>180</v>
      </c>
      <c r="AU696" s="257" t="s">
        <v>86</v>
      </c>
      <c r="AV696" s="14" t="s">
        <v>86</v>
      </c>
      <c r="AW696" s="14" t="s">
        <v>32</v>
      </c>
      <c r="AX696" s="14" t="s">
        <v>84</v>
      </c>
      <c r="AY696" s="257" t="s">
        <v>168</v>
      </c>
    </row>
    <row r="697" s="14" customFormat="1">
      <c r="A697" s="14"/>
      <c r="B697" s="247"/>
      <c r="C697" s="248"/>
      <c r="D697" s="232" t="s">
        <v>180</v>
      </c>
      <c r="E697" s="248"/>
      <c r="F697" s="250" t="s">
        <v>835</v>
      </c>
      <c r="G697" s="248"/>
      <c r="H697" s="251">
        <v>3.4209999999999998</v>
      </c>
      <c r="I697" s="252"/>
      <c r="J697" s="248"/>
      <c r="K697" s="248"/>
      <c r="L697" s="253"/>
      <c r="M697" s="254"/>
      <c r="N697" s="255"/>
      <c r="O697" s="255"/>
      <c r="P697" s="255"/>
      <c r="Q697" s="255"/>
      <c r="R697" s="255"/>
      <c r="S697" s="255"/>
      <c r="T697" s="256"/>
      <c r="U697" s="14"/>
      <c r="V697" s="14"/>
      <c r="W697" s="14"/>
      <c r="X697" s="14"/>
      <c r="Y697" s="14"/>
      <c r="Z697" s="14"/>
      <c r="AA697" s="14"/>
      <c r="AB697" s="14"/>
      <c r="AC697" s="14"/>
      <c r="AD697" s="14"/>
      <c r="AE697" s="14"/>
      <c r="AT697" s="257" t="s">
        <v>180</v>
      </c>
      <c r="AU697" s="257" t="s">
        <v>86</v>
      </c>
      <c r="AV697" s="14" t="s">
        <v>86</v>
      </c>
      <c r="AW697" s="14" t="s">
        <v>4</v>
      </c>
      <c r="AX697" s="14" t="s">
        <v>84</v>
      </c>
      <c r="AY697" s="257" t="s">
        <v>168</v>
      </c>
    </row>
    <row r="698" s="2" customFormat="1" ht="24.15" customHeight="1">
      <c r="A698" s="39"/>
      <c r="B698" s="40"/>
      <c r="C698" s="219" t="s">
        <v>836</v>
      </c>
      <c r="D698" s="219" t="s">
        <v>171</v>
      </c>
      <c r="E698" s="220" t="s">
        <v>837</v>
      </c>
      <c r="F698" s="221" t="s">
        <v>838</v>
      </c>
      <c r="G698" s="222" t="s">
        <v>240</v>
      </c>
      <c r="H698" s="223">
        <v>38.113999999999997</v>
      </c>
      <c r="I698" s="224"/>
      <c r="J698" s="225">
        <f>ROUND(I698*H698,2)</f>
        <v>0</v>
      </c>
      <c r="K698" s="221" t="s">
        <v>226</v>
      </c>
      <c r="L698" s="45"/>
      <c r="M698" s="226" t="s">
        <v>1</v>
      </c>
      <c r="N698" s="227" t="s">
        <v>41</v>
      </c>
      <c r="O698" s="92"/>
      <c r="P698" s="228">
        <f>O698*H698</f>
        <v>0</v>
      </c>
      <c r="Q698" s="228">
        <v>0.023300000000000001</v>
      </c>
      <c r="R698" s="228">
        <f>Q698*H698</f>
        <v>0.88805619999999996</v>
      </c>
      <c r="S698" s="228">
        <v>0</v>
      </c>
      <c r="T698" s="229">
        <f>S698*H698</f>
        <v>0</v>
      </c>
      <c r="U698" s="39"/>
      <c r="V698" s="39"/>
      <c r="W698" s="39"/>
      <c r="X698" s="39"/>
      <c r="Y698" s="39"/>
      <c r="Z698" s="39"/>
      <c r="AA698" s="39"/>
      <c r="AB698" s="39"/>
      <c r="AC698" s="39"/>
      <c r="AD698" s="39"/>
      <c r="AE698" s="39"/>
      <c r="AR698" s="230" t="s">
        <v>273</v>
      </c>
      <c r="AT698" s="230" t="s">
        <v>171</v>
      </c>
      <c r="AU698" s="230" t="s">
        <v>86</v>
      </c>
      <c r="AY698" s="18" t="s">
        <v>168</v>
      </c>
      <c r="BE698" s="231">
        <f>IF(N698="základní",J698,0)</f>
        <v>0</v>
      </c>
      <c r="BF698" s="231">
        <f>IF(N698="snížená",J698,0)</f>
        <v>0</v>
      </c>
      <c r="BG698" s="231">
        <f>IF(N698="zákl. přenesená",J698,0)</f>
        <v>0</v>
      </c>
      <c r="BH698" s="231">
        <f>IF(N698="sníž. přenesená",J698,0)</f>
        <v>0</v>
      </c>
      <c r="BI698" s="231">
        <f>IF(N698="nulová",J698,0)</f>
        <v>0</v>
      </c>
      <c r="BJ698" s="18" t="s">
        <v>84</v>
      </c>
      <c r="BK698" s="231">
        <f>ROUND(I698*H698,2)</f>
        <v>0</v>
      </c>
      <c r="BL698" s="18" t="s">
        <v>273</v>
      </c>
      <c r="BM698" s="230" t="s">
        <v>839</v>
      </c>
    </row>
    <row r="699" s="2" customFormat="1">
      <c r="A699" s="39"/>
      <c r="B699" s="40"/>
      <c r="C699" s="41"/>
      <c r="D699" s="232" t="s">
        <v>178</v>
      </c>
      <c r="E699" s="41"/>
      <c r="F699" s="233" t="s">
        <v>840</v>
      </c>
      <c r="G699" s="41"/>
      <c r="H699" s="41"/>
      <c r="I699" s="234"/>
      <c r="J699" s="41"/>
      <c r="K699" s="41"/>
      <c r="L699" s="45"/>
      <c r="M699" s="235"/>
      <c r="N699" s="236"/>
      <c r="O699" s="92"/>
      <c r="P699" s="92"/>
      <c r="Q699" s="92"/>
      <c r="R699" s="92"/>
      <c r="S699" s="92"/>
      <c r="T699" s="93"/>
      <c r="U699" s="39"/>
      <c r="V699" s="39"/>
      <c r="W699" s="39"/>
      <c r="X699" s="39"/>
      <c r="Y699" s="39"/>
      <c r="Z699" s="39"/>
      <c r="AA699" s="39"/>
      <c r="AB699" s="39"/>
      <c r="AC699" s="39"/>
      <c r="AD699" s="39"/>
      <c r="AE699" s="39"/>
      <c r="AT699" s="18" t="s">
        <v>178</v>
      </c>
      <c r="AU699" s="18" t="s">
        <v>86</v>
      </c>
    </row>
    <row r="700" s="14" customFormat="1">
      <c r="A700" s="14"/>
      <c r="B700" s="247"/>
      <c r="C700" s="248"/>
      <c r="D700" s="232" t="s">
        <v>180</v>
      </c>
      <c r="E700" s="249" t="s">
        <v>1</v>
      </c>
      <c r="F700" s="250" t="s">
        <v>841</v>
      </c>
      <c r="G700" s="248"/>
      <c r="H700" s="251">
        <v>38.113999999999997</v>
      </c>
      <c r="I700" s="252"/>
      <c r="J700" s="248"/>
      <c r="K700" s="248"/>
      <c r="L700" s="253"/>
      <c r="M700" s="254"/>
      <c r="N700" s="255"/>
      <c r="O700" s="255"/>
      <c r="P700" s="255"/>
      <c r="Q700" s="255"/>
      <c r="R700" s="255"/>
      <c r="S700" s="255"/>
      <c r="T700" s="256"/>
      <c r="U700" s="14"/>
      <c r="V700" s="14"/>
      <c r="W700" s="14"/>
      <c r="X700" s="14"/>
      <c r="Y700" s="14"/>
      <c r="Z700" s="14"/>
      <c r="AA700" s="14"/>
      <c r="AB700" s="14"/>
      <c r="AC700" s="14"/>
      <c r="AD700" s="14"/>
      <c r="AE700" s="14"/>
      <c r="AT700" s="257" t="s">
        <v>180</v>
      </c>
      <c r="AU700" s="257" t="s">
        <v>86</v>
      </c>
      <c r="AV700" s="14" t="s">
        <v>86</v>
      </c>
      <c r="AW700" s="14" t="s">
        <v>32</v>
      </c>
      <c r="AX700" s="14" t="s">
        <v>76</v>
      </c>
      <c r="AY700" s="257" t="s">
        <v>168</v>
      </c>
    </row>
    <row r="701" s="15" customFormat="1">
      <c r="A701" s="15"/>
      <c r="B701" s="258"/>
      <c r="C701" s="259"/>
      <c r="D701" s="232" t="s">
        <v>180</v>
      </c>
      <c r="E701" s="260" t="s">
        <v>1</v>
      </c>
      <c r="F701" s="261" t="s">
        <v>184</v>
      </c>
      <c r="G701" s="259"/>
      <c r="H701" s="262">
        <v>38.113999999999997</v>
      </c>
      <c r="I701" s="263"/>
      <c r="J701" s="259"/>
      <c r="K701" s="259"/>
      <c r="L701" s="264"/>
      <c r="M701" s="265"/>
      <c r="N701" s="266"/>
      <c r="O701" s="266"/>
      <c r="P701" s="266"/>
      <c r="Q701" s="266"/>
      <c r="R701" s="266"/>
      <c r="S701" s="266"/>
      <c r="T701" s="267"/>
      <c r="U701" s="15"/>
      <c r="V701" s="15"/>
      <c r="W701" s="15"/>
      <c r="X701" s="15"/>
      <c r="Y701" s="15"/>
      <c r="Z701" s="15"/>
      <c r="AA701" s="15"/>
      <c r="AB701" s="15"/>
      <c r="AC701" s="15"/>
      <c r="AD701" s="15"/>
      <c r="AE701" s="15"/>
      <c r="AT701" s="268" t="s">
        <v>180</v>
      </c>
      <c r="AU701" s="268" t="s">
        <v>86</v>
      </c>
      <c r="AV701" s="15" t="s">
        <v>176</v>
      </c>
      <c r="AW701" s="15" t="s">
        <v>32</v>
      </c>
      <c r="AX701" s="15" t="s">
        <v>84</v>
      </c>
      <c r="AY701" s="268" t="s">
        <v>168</v>
      </c>
    </row>
    <row r="702" s="2" customFormat="1" ht="24.15" customHeight="1">
      <c r="A702" s="39"/>
      <c r="B702" s="40"/>
      <c r="C702" s="219" t="s">
        <v>842</v>
      </c>
      <c r="D702" s="219" t="s">
        <v>171</v>
      </c>
      <c r="E702" s="220" t="s">
        <v>843</v>
      </c>
      <c r="F702" s="221" t="s">
        <v>844</v>
      </c>
      <c r="G702" s="222" t="s">
        <v>213</v>
      </c>
      <c r="H702" s="223">
        <v>875</v>
      </c>
      <c r="I702" s="224"/>
      <c r="J702" s="225">
        <f>ROUND(I702*H702,2)</f>
        <v>0</v>
      </c>
      <c r="K702" s="221" t="s">
        <v>1</v>
      </c>
      <c r="L702" s="45"/>
      <c r="M702" s="226" t="s">
        <v>1</v>
      </c>
      <c r="N702" s="227" t="s">
        <v>41</v>
      </c>
      <c r="O702" s="92"/>
      <c r="P702" s="228">
        <f>O702*H702</f>
        <v>0</v>
      </c>
      <c r="Q702" s="228">
        <v>3.0000000000000001E-05</v>
      </c>
      <c r="R702" s="228">
        <f>Q702*H702</f>
        <v>0.026249999999999999</v>
      </c>
      <c r="S702" s="228">
        <v>0</v>
      </c>
      <c r="T702" s="229">
        <f>S702*H702</f>
        <v>0</v>
      </c>
      <c r="U702" s="39"/>
      <c r="V702" s="39"/>
      <c r="W702" s="39"/>
      <c r="X702" s="39"/>
      <c r="Y702" s="39"/>
      <c r="Z702" s="39"/>
      <c r="AA702" s="39"/>
      <c r="AB702" s="39"/>
      <c r="AC702" s="39"/>
      <c r="AD702" s="39"/>
      <c r="AE702" s="39"/>
      <c r="AR702" s="230" t="s">
        <v>273</v>
      </c>
      <c r="AT702" s="230" t="s">
        <v>171</v>
      </c>
      <c r="AU702" s="230" t="s">
        <v>86</v>
      </c>
      <c r="AY702" s="18" t="s">
        <v>168</v>
      </c>
      <c r="BE702" s="231">
        <f>IF(N702="základní",J702,0)</f>
        <v>0</v>
      </c>
      <c r="BF702" s="231">
        <f>IF(N702="snížená",J702,0)</f>
        <v>0</v>
      </c>
      <c r="BG702" s="231">
        <f>IF(N702="zákl. přenesená",J702,0)</f>
        <v>0</v>
      </c>
      <c r="BH702" s="231">
        <f>IF(N702="sníž. přenesená",J702,0)</f>
        <v>0</v>
      </c>
      <c r="BI702" s="231">
        <f>IF(N702="nulová",J702,0)</f>
        <v>0</v>
      </c>
      <c r="BJ702" s="18" t="s">
        <v>84</v>
      </c>
      <c r="BK702" s="231">
        <f>ROUND(I702*H702,2)</f>
        <v>0</v>
      </c>
      <c r="BL702" s="18" t="s">
        <v>273</v>
      </c>
      <c r="BM702" s="230" t="s">
        <v>845</v>
      </c>
    </row>
    <row r="703" s="2" customFormat="1">
      <c r="A703" s="39"/>
      <c r="B703" s="40"/>
      <c r="C703" s="41"/>
      <c r="D703" s="232" t="s">
        <v>178</v>
      </c>
      <c r="E703" s="41"/>
      <c r="F703" s="233" t="s">
        <v>844</v>
      </c>
      <c r="G703" s="41"/>
      <c r="H703" s="41"/>
      <c r="I703" s="234"/>
      <c r="J703" s="41"/>
      <c r="K703" s="41"/>
      <c r="L703" s="45"/>
      <c r="M703" s="235"/>
      <c r="N703" s="236"/>
      <c r="O703" s="92"/>
      <c r="P703" s="92"/>
      <c r="Q703" s="92"/>
      <c r="R703" s="92"/>
      <c r="S703" s="92"/>
      <c r="T703" s="93"/>
      <c r="U703" s="39"/>
      <c r="V703" s="39"/>
      <c r="W703" s="39"/>
      <c r="X703" s="39"/>
      <c r="Y703" s="39"/>
      <c r="Z703" s="39"/>
      <c r="AA703" s="39"/>
      <c r="AB703" s="39"/>
      <c r="AC703" s="39"/>
      <c r="AD703" s="39"/>
      <c r="AE703" s="39"/>
      <c r="AT703" s="18" t="s">
        <v>178</v>
      </c>
      <c r="AU703" s="18" t="s">
        <v>86</v>
      </c>
    </row>
    <row r="704" s="14" customFormat="1">
      <c r="A704" s="14"/>
      <c r="B704" s="247"/>
      <c r="C704" s="248"/>
      <c r="D704" s="232" t="s">
        <v>180</v>
      </c>
      <c r="E704" s="249" t="s">
        <v>1</v>
      </c>
      <c r="F704" s="250" t="s">
        <v>846</v>
      </c>
      <c r="G704" s="248"/>
      <c r="H704" s="251">
        <v>875</v>
      </c>
      <c r="I704" s="252"/>
      <c r="J704" s="248"/>
      <c r="K704" s="248"/>
      <c r="L704" s="253"/>
      <c r="M704" s="254"/>
      <c r="N704" s="255"/>
      <c r="O704" s="255"/>
      <c r="P704" s="255"/>
      <c r="Q704" s="255"/>
      <c r="R704" s="255"/>
      <c r="S704" s="255"/>
      <c r="T704" s="256"/>
      <c r="U704" s="14"/>
      <c r="V704" s="14"/>
      <c r="W704" s="14"/>
      <c r="X704" s="14"/>
      <c r="Y704" s="14"/>
      <c r="Z704" s="14"/>
      <c r="AA704" s="14"/>
      <c r="AB704" s="14"/>
      <c r="AC704" s="14"/>
      <c r="AD704" s="14"/>
      <c r="AE704" s="14"/>
      <c r="AT704" s="257" t="s">
        <v>180</v>
      </c>
      <c r="AU704" s="257" t="s">
        <v>86</v>
      </c>
      <c r="AV704" s="14" t="s">
        <v>86</v>
      </c>
      <c r="AW704" s="14" t="s">
        <v>32</v>
      </c>
      <c r="AX704" s="14" t="s">
        <v>76</v>
      </c>
      <c r="AY704" s="257" t="s">
        <v>168</v>
      </c>
    </row>
    <row r="705" s="15" customFormat="1">
      <c r="A705" s="15"/>
      <c r="B705" s="258"/>
      <c r="C705" s="259"/>
      <c r="D705" s="232" t="s">
        <v>180</v>
      </c>
      <c r="E705" s="260" t="s">
        <v>1</v>
      </c>
      <c r="F705" s="261" t="s">
        <v>184</v>
      </c>
      <c r="G705" s="259"/>
      <c r="H705" s="262">
        <v>875</v>
      </c>
      <c r="I705" s="263"/>
      <c r="J705" s="259"/>
      <c r="K705" s="259"/>
      <c r="L705" s="264"/>
      <c r="M705" s="265"/>
      <c r="N705" s="266"/>
      <c r="O705" s="266"/>
      <c r="P705" s="266"/>
      <c r="Q705" s="266"/>
      <c r="R705" s="266"/>
      <c r="S705" s="266"/>
      <c r="T705" s="267"/>
      <c r="U705" s="15"/>
      <c r="V705" s="15"/>
      <c r="W705" s="15"/>
      <c r="X705" s="15"/>
      <c r="Y705" s="15"/>
      <c r="Z705" s="15"/>
      <c r="AA705" s="15"/>
      <c r="AB705" s="15"/>
      <c r="AC705" s="15"/>
      <c r="AD705" s="15"/>
      <c r="AE705" s="15"/>
      <c r="AT705" s="268" t="s">
        <v>180</v>
      </c>
      <c r="AU705" s="268" t="s">
        <v>86</v>
      </c>
      <c r="AV705" s="15" t="s">
        <v>176</v>
      </c>
      <c r="AW705" s="15" t="s">
        <v>32</v>
      </c>
      <c r="AX705" s="15" t="s">
        <v>84</v>
      </c>
      <c r="AY705" s="268" t="s">
        <v>168</v>
      </c>
    </row>
    <row r="706" s="2" customFormat="1" ht="24.15" customHeight="1">
      <c r="A706" s="39"/>
      <c r="B706" s="40"/>
      <c r="C706" s="270" t="s">
        <v>847</v>
      </c>
      <c r="D706" s="270" t="s">
        <v>348</v>
      </c>
      <c r="E706" s="271" t="s">
        <v>848</v>
      </c>
      <c r="F706" s="272" t="s">
        <v>849</v>
      </c>
      <c r="G706" s="273" t="s">
        <v>240</v>
      </c>
      <c r="H706" s="274">
        <v>4.8300000000000001</v>
      </c>
      <c r="I706" s="275"/>
      <c r="J706" s="276">
        <f>ROUND(I706*H706,2)</f>
        <v>0</v>
      </c>
      <c r="K706" s="272" t="s">
        <v>175</v>
      </c>
      <c r="L706" s="277"/>
      <c r="M706" s="278" t="s">
        <v>1</v>
      </c>
      <c r="N706" s="279" t="s">
        <v>41</v>
      </c>
      <c r="O706" s="92"/>
      <c r="P706" s="228">
        <f>O706*H706</f>
        <v>0</v>
      </c>
      <c r="Q706" s="228">
        <v>0.44</v>
      </c>
      <c r="R706" s="228">
        <f>Q706*H706</f>
        <v>2.1252</v>
      </c>
      <c r="S706" s="228">
        <v>0</v>
      </c>
      <c r="T706" s="229">
        <f>S706*H706</f>
        <v>0</v>
      </c>
      <c r="U706" s="39"/>
      <c r="V706" s="39"/>
      <c r="W706" s="39"/>
      <c r="X706" s="39"/>
      <c r="Y706" s="39"/>
      <c r="Z706" s="39"/>
      <c r="AA706" s="39"/>
      <c r="AB706" s="39"/>
      <c r="AC706" s="39"/>
      <c r="AD706" s="39"/>
      <c r="AE706" s="39"/>
      <c r="AR706" s="230" t="s">
        <v>379</v>
      </c>
      <c r="AT706" s="230" t="s">
        <v>348</v>
      </c>
      <c r="AU706" s="230" t="s">
        <v>86</v>
      </c>
      <c r="AY706" s="18" t="s">
        <v>168</v>
      </c>
      <c r="BE706" s="231">
        <f>IF(N706="základní",J706,0)</f>
        <v>0</v>
      </c>
      <c r="BF706" s="231">
        <f>IF(N706="snížená",J706,0)</f>
        <v>0</v>
      </c>
      <c r="BG706" s="231">
        <f>IF(N706="zákl. přenesená",J706,0)</f>
        <v>0</v>
      </c>
      <c r="BH706" s="231">
        <f>IF(N706="sníž. přenesená",J706,0)</f>
        <v>0</v>
      </c>
      <c r="BI706" s="231">
        <f>IF(N706="nulová",J706,0)</f>
        <v>0</v>
      </c>
      <c r="BJ706" s="18" t="s">
        <v>84</v>
      </c>
      <c r="BK706" s="231">
        <f>ROUND(I706*H706,2)</f>
        <v>0</v>
      </c>
      <c r="BL706" s="18" t="s">
        <v>273</v>
      </c>
      <c r="BM706" s="230" t="s">
        <v>850</v>
      </c>
    </row>
    <row r="707" s="2" customFormat="1">
      <c r="A707" s="39"/>
      <c r="B707" s="40"/>
      <c r="C707" s="41"/>
      <c r="D707" s="232" t="s">
        <v>178</v>
      </c>
      <c r="E707" s="41"/>
      <c r="F707" s="233" t="s">
        <v>849</v>
      </c>
      <c r="G707" s="41"/>
      <c r="H707" s="41"/>
      <c r="I707" s="234"/>
      <c r="J707" s="41"/>
      <c r="K707" s="41"/>
      <c r="L707" s="45"/>
      <c r="M707" s="235"/>
      <c r="N707" s="236"/>
      <c r="O707" s="92"/>
      <c r="P707" s="92"/>
      <c r="Q707" s="92"/>
      <c r="R707" s="92"/>
      <c r="S707" s="92"/>
      <c r="T707" s="93"/>
      <c r="U707" s="39"/>
      <c r="V707" s="39"/>
      <c r="W707" s="39"/>
      <c r="X707" s="39"/>
      <c r="Y707" s="39"/>
      <c r="Z707" s="39"/>
      <c r="AA707" s="39"/>
      <c r="AB707" s="39"/>
      <c r="AC707" s="39"/>
      <c r="AD707" s="39"/>
      <c r="AE707" s="39"/>
      <c r="AT707" s="18" t="s">
        <v>178</v>
      </c>
      <c r="AU707" s="18" t="s">
        <v>86</v>
      </c>
    </row>
    <row r="708" s="14" customFormat="1">
      <c r="A708" s="14"/>
      <c r="B708" s="247"/>
      <c r="C708" s="248"/>
      <c r="D708" s="232" t="s">
        <v>180</v>
      </c>
      <c r="E708" s="249" t="s">
        <v>1</v>
      </c>
      <c r="F708" s="250" t="s">
        <v>851</v>
      </c>
      <c r="G708" s="248"/>
      <c r="H708" s="251">
        <v>4.2000000000000002</v>
      </c>
      <c r="I708" s="252"/>
      <c r="J708" s="248"/>
      <c r="K708" s="248"/>
      <c r="L708" s="253"/>
      <c r="M708" s="254"/>
      <c r="N708" s="255"/>
      <c r="O708" s="255"/>
      <c r="P708" s="255"/>
      <c r="Q708" s="255"/>
      <c r="R708" s="255"/>
      <c r="S708" s="255"/>
      <c r="T708" s="256"/>
      <c r="U708" s="14"/>
      <c r="V708" s="14"/>
      <c r="W708" s="14"/>
      <c r="X708" s="14"/>
      <c r="Y708" s="14"/>
      <c r="Z708" s="14"/>
      <c r="AA708" s="14"/>
      <c r="AB708" s="14"/>
      <c r="AC708" s="14"/>
      <c r="AD708" s="14"/>
      <c r="AE708" s="14"/>
      <c r="AT708" s="257" t="s">
        <v>180</v>
      </c>
      <c r="AU708" s="257" t="s">
        <v>86</v>
      </c>
      <c r="AV708" s="14" t="s">
        <v>86</v>
      </c>
      <c r="AW708" s="14" t="s">
        <v>32</v>
      </c>
      <c r="AX708" s="14" t="s">
        <v>84</v>
      </c>
      <c r="AY708" s="257" t="s">
        <v>168</v>
      </c>
    </row>
    <row r="709" s="14" customFormat="1">
      <c r="A709" s="14"/>
      <c r="B709" s="247"/>
      <c r="C709" s="248"/>
      <c r="D709" s="232" t="s">
        <v>180</v>
      </c>
      <c r="E709" s="248"/>
      <c r="F709" s="250" t="s">
        <v>852</v>
      </c>
      <c r="G709" s="248"/>
      <c r="H709" s="251">
        <v>4.8300000000000001</v>
      </c>
      <c r="I709" s="252"/>
      <c r="J709" s="248"/>
      <c r="K709" s="248"/>
      <c r="L709" s="253"/>
      <c r="M709" s="254"/>
      <c r="N709" s="255"/>
      <c r="O709" s="255"/>
      <c r="P709" s="255"/>
      <c r="Q709" s="255"/>
      <c r="R709" s="255"/>
      <c r="S709" s="255"/>
      <c r="T709" s="256"/>
      <c r="U709" s="14"/>
      <c r="V709" s="14"/>
      <c r="W709" s="14"/>
      <c r="X709" s="14"/>
      <c r="Y709" s="14"/>
      <c r="Z709" s="14"/>
      <c r="AA709" s="14"/>
      <c r="AB709" s="14"/>
      <c r="AC709" s="14"/>
      <c r="AD709" s="14"/>
      <c r="AE709" s="14"/>
      <c r="AT709" s="257" t="s">
        <v>180</v>
      </c>
      <c r="AU709" s="257" t="s">
        <v>86</v>
      </c>
      <c r="AV709" s="14" t="s">
        <v>86</v>
      </c>
      <c r="AW709" s="14" t="s">
        <v>4</v>
      </c>
      <c r="AX709" s="14" t="s">
        <v>84</v>
      </c>
      <c r="AY709" s="257" t="s">
        <v>168</v>
      </c>
    </row>
    <row r="710" s="2" customFormat="1" ht="16.5" customHeight="1">
      <c r="A710" s="39"/>
      <c r="B710" s="40"/>
      <c r="C710" s="219" t="s">
        <v>853</v>
      </c>
      <c r="D710" s="219" t="s">
        <v>171</v>
      </c>
      <c r="E710" s="220" t="s">
        <v>854</v>
      </c>
      <c r="F710" s="221" t="s">
        <v>855</v>
      </c>
      <c r="G710" s="222" t="s">
        <v>213</v>
      </c>
      <c r="H710" s="223">
        <v>96</v>
      </c>
      <c r="I710" s="224"/>
      <c r="J710" s="225">
        <f>ROUND(I710*H710,2)</f>
        <v>0</v>
      </c>
      <c r="K710" s="221" t="s">
        <v>175</v>
      </c>
      <c r="L710" s="45"/>
      <c r="M710" s="226" t="s">
        <v>1</v>
      </c>
      <c r="N710" s="227" t="s">
        <v>41</v>
      </c>
      <c r="O710" s="92"/>
      <c r="P710" s="228">
        <f>O710*H710</f>
        <v>0</v>
      </c>
      <c r="Q710" s="228">
        <v>1.0000000000000001E-05</v>
      </c>
      <c r="R710" s="228">
        <f>Q710*H710</f>
        <v>0.00096000000000000013</v>
      </c>
      <c r="S710" s="228">
        <v>0</v>
      </c>
      <c r="T710" s="229">
        <f>S710*H710</f>
        <v>0</v>
      </c>
      <c r="U710" s="39"/>
      <c r="V710" s="39"/>
      <c r="W710" s="39"/>
      <c r="X710" s="39"/>
      <c r="Y710" s="39"/>
      <c r="Z710" s="39"/>
      <c r="AA710" s="39"/>
      <c r="AB710" s="39"/>
      <c r="AC710" s="39"/>
      <c r="AD710" s="39"/>
      <c r="AE710" s="39"/>
      <c r="AR710" s="230" t="s">
        <v>273</v>
      </c>
      <c r="AT710" s="230" t="s">
        <v>171</v>
      </c>
      <c r="AU710" s="230" t="s">
        <v>86</v>
      </c>
      <c r="AY710" s="18" t="s">
        <v>168</v>
      </c>
      <c r="BE710" s="231">
        <f>IF(N710="základní",J710,0)</f>
        <v>0</v>
      </c>
      <c r="BF710" s="231">
        <f>IF(N710="snížená",J710,0)</f>
        <v>0</v>
      </c>
      <c r="BG710" s="231">
        <f>IF(N710="zákl. přenesená",J710,0)</f>
        <v>0</v>
      </c>
      <c r="BH710" s="231">
        <f>IF(N710="sníž. přenesená",J710,0)</f>
        <v>0</v>
      </c>
      <c r="BI710" s="231">
        <f>IF(N710="nulová",J710,0)</f>
        <v>0</v>
      </c>
      <c r="BJ710" s="18" t="s">
        <v>84</v>
      </c>
      <c r="BK710" s="231">
        <f>ROUND(I710*H710,2)</f>
        <v>0</v>
      </c>
      <c r="BL710" s="18" t="s">
        <v>273</v>
      </c>
      <c r="BM710" s="230" t="s">
        <v>856</v>
      </c>
    </row>
    <row r="711" s="2" customFormat="1">
      <c r="A711" s="39"/>
      <c r="B711" s="40"/>
      <c r="C711" s="41"/>
      <c r="D711" s="232" t="s">
        <v>178</v>
      </c>
      <c r="E711" s="41"/>
      <c r="F711" s="233" t="s">
        <v>857</v>
      </c>
      <c r="G711" s="41"/>
      <c r="H711" s="41"/>
      <c r="I711" s="234"/>
      <c r="J711" s="41"/>
      <c r="K711" s="41"/>
      <c r="L711" s="45"/>
      <c r="M711" s="235"/>
      <c r="N711" s="236"/>
      <c r="O711" s="92"/>
      <c r="P711" s="92"/>
      <c r="Q711" s="92"/>
      <c r="R711" s="92"/>
      <c r="S711" s="92"/>
      <c r="T711" s="93"/>
      <c r="U711" s="39"/>
      <c r="V711" s="39"/>
      <c r="W711" s="39"/>
      <c r="X711" s="39"/>
      <c r="Y711" s="39"/>
      <c r="Z711" s="39"/>
      <c r="AA711" s="39"/>
      <c r="AB711" s="39"/>
      <c r="AC711" s="39"/>
      <c r="AD711" s="39"/>
      <c r="AE711" s="39"/>
      <c r="AT711" s="18" t="s">
        <v>178</v>
      </c>
      <c r="AU711" s="18" t="s">
        <v>86</v>
      </c>
    </row>
    <row r="712" s="14" customFormat="1">
      <c r="A712" s="14"/>
      <c r="B712" s="247"/>
      <c r="C712" s="248"/>
      <c r="D712" s="232" t="s">
        <v>180</v>
      </c>
      <c r="E712" s="249" t="s">
        <v>1</v>
      </c>
      <c r="F712" s="250" t="s">
        <v>805</v>
      </c>
      <c r="G712" s="248"/>
      <c r="H712" s="251">
        <v>96</v>
      </c>
      <c r="I712" s="252"/>
      <c r="J712" s="248"/>
      <c r="K712" s="248"/>
      <c r="L712" s="253"/>
      <c r="M712" s="254"/>
      <c r="N712" s="255"/>
      <c r="O712" s="255"/>
      <c r="P712" s="255"/>
      <c r="Q712" s="255"/>
      <c r="R712" s="255"/>
      <c r="S712" s="255"/>
      <c r="T712" s="256"/>
      <c r="U712" s="14"/>
      <c r="V712" s="14"/>
      <c r="W712" s="14"/>
      <c r="X712" s="14"/>
      <c r="Y712" s="14"/>
      <c r="Z712" s="14"/>
      <c r="AA712" s="14"/>
      <c r="AB712" s="14"/>
      <c r="AC712" s="14"/>
      <c r="AD712" s="14"/>
      <c r="AE712" s="14"/>
      <c r="AT712" s="257" t="s">
        <v>180</v>
      </c>
      <c r="AU712" s="257" t="s">
        <v>86</v>
      </c>
      <c r="AV712" s="14" t="s">
        <v>86</v>
      </c>
      <c r="AW712" s="14" t="s">
        <v>32</v>
      </c>
      <c r="AX712" s="14" t="s">
        <v>84</v>
      </c>
      <c r="AY712" s="257" t="s">
        <v>168</v>
      </c>
    </row>
    <row r="713" s="2" customFormat="1" ht="24.15" customHeight="1">
      <c r="A713" s="39"/>
      <c r="B713" s="40"/>
      <c r="C713" s="270" t="s">
        <v>858</v>
      </c>
      <c r="D713" s="270" t="s">
        <v>348</v>
      </c>
      <c r="E713" s="271" t="s">
        <v>848</v>
      </c>
      <c r="F713" s="272" t="s">
        <v>849</v>
      </c>
      <c r="G713" s="273" t="s">
        <v>240</v>
      </c>
      <c r="H713" s="274">
        <v>0.53000000000000003</v>
      </c>
      <c r="I713" s="275"/>
      <c r="J713" s="276">
        <f>ROUND(I713*H713,2)</f>
        <v>0</v>
      </c>
      <c r="K713" s="272" t="s">
        <v>175</v>
      </c>
      <c r="L713" s="277"/>
      <c r="M713" s="278" t="s">
        <v>1</v>
      </c>
      <c r="N713" s="279" t="s">
        <v>41</v>
      </c>
      <c r="O713" s="92"/>
      <c r="P713" s="228">
        <f>O713*H713</f>
        <v>0</v>
      </c>
      <c r="Q713" s="228">
        <v>0.44</v>
      </c>
      <c r="R713" s="228">
        <f>Q713*H713</f>
        <v>0.23320000000000002</v>
      </c>
      <c r="S713" s="228">
        <v>0</v>
      </c>
      <c r="T713" s="229">
        <f>S713*H713</f>
        <v>0</v>
      </c>
      <c r="U713" s="39"/>
      <c r="V713" s="39"/>
      <c r="W713" s="39"/>
      <c r="X713" s="39"/>
      <c r="Y713" s="39"/>
      <c r="Z713" s="39"/>
      <c r="AA713" s="39"/>
      <c r="AB713" s="39"/>
      <c r="AC713" s="39"/>
      <c r="AD713" s="39"/>
      <c r="AE713" s="39"/>
      <c r="AR713" s="230" t="s">
        <v>379</v>
      </c>
      <c r="AT713" s="230" t="s">
        <v>348</v>
      </c>
      <c r="AU713" s="230" t="s">
        <v>86</v>
      </c>
      <c r="AY713" s="18" t="s">
        <v>168</v>
      </c>
      <c r="BE713" s="231">
        <f>IF(N713="základní",J713,0)</f>
        <v>0</v>
      </c>
      <c r="BF713" s="231">
        <f>IF(N713="snížená",J713,0)</f>
        <v>0</v>
      </c>
      <c r="BG713" s="231">
        <f>IF(N713="zákl. přenesená",J713,0)</f>
        <v>0</v>
      </c>
      <c r="BH713" s="231">
        <f>IF(N713="sníž. přenesená",J713,0)</f>
        <v>0</v>
      </c>
      <c r="BI713" s="231">
        <f>IF(N713="nulová",J713,0)</f>
        <v>0</v>
      </c>
      <c r="BJ713" s="18" t="s">
        <v>84</v>
      </c>
      <c r="BK713" s="231">
        <f>ROUND(I713*H713,2)</f>
        <v>0</v>
      </c>
      <c r="BL713" s="18" t="s">
        <v>273</v>
      </c>
      <c r="BM713" s="230" t="s">
        <v>859</v>
      </c>
    </row>
    <row r="714" s="2" customFormat="1">
      <c r="A714" s="39"/>
      <c r="B714" s="40"/>
      <c r="C714" s="41"/>
      <c r="D714" s="232" t="s">
        <v>178</v>
      </c>
      <c r="E714" s="41"/>
      <c r="F714" s="233" t="s">
        <v>849</v>
      </c>
      <c r="G714" s="41"/>
      <c r="H714" s="41"/>
      <c r="I714" s="234"/>
      <c r="J714" s="41"/>
      <c r="K714" s="41"/>
      <c r="L714" s="45"/>
      <c r="M714" s="235"/>
      <c r="N714" s="236"/>
      <c r="O714" s="92"/>
      <c r="P714" s="92"/>
      <c r="Q714" s="92"/>
      <c r="R714" s="92"/>
      <c r="S714" s="92"/>
      <c r="T714" s="93"/>
      <c r="U714" s="39"/>
      <c r="V714" s="39"/>
      <c r="W714" s="39"/>
      <c r="X714" s="39"/>
      <c r="Y714" s="39"/>
      <c r="Z714" s="39"/>
      <c r="AA714" s="39"/>
      <c r="AB714" s="39"/>
      <c r="AC714" s="39"/>
      <c r="AD714" s="39"/>
      <c r="AE714" s="39"/>
      <c r="AT714" s="18" t="s">
        <v>178</v>
      </c>
      <c r="AU714" s="18" t="s">
        <v>86</v>
      </c>
    </row>
    <row r="715" s="14" customFormat="1">
      <c r="A715" s="14"/>
      <c r="B715" s="247"/>
      <c r="C715" s="248"/>
      <c r="D715" s="232" t="s">
        <v>180</v>
      </c>
      <c r="E715" s="249" t="s">
        <v>1</v>
      </c>
      <c r="F715" s="250" t="s">
        <v>860</v>
      </c>
      <c r="G715" s="248"/>
      <c r="H715" s="251">
        <v>0.46100000000000002</v>
      </c>
      <c r="I715" s="252"/>
      <c r="J715" s="248"/>
      <c r="K715" s="248"/>
      <c r="L715" s="253"/>
      <c r="M715" s="254"/>
      <c r="N715" s="255"/>
      <c r="O715" s="255"/>
      <c r="P715" s="255"/>
      <c r="Q715" s="255"/>
      <c r="R715" s="255"/>
      <c r="S715" s="255"/>
      <c r="T715" s="256"/>
      <c r="U715" s="14"/>
      <c r="V715" s="14"/>
      <c r="W715" s="14"/>
      <c r="X715" s="14"/>
      <c r="Y715" s="14"/>
      <c r="Z715" s="14"/>
      <c r="AA715" s="14"/>
      <c r="AB715" s="14"/>
      <c r="AC715" s="14"/>
      <c r="AD715" s="14"/>
      <c r="AE715" s="14"/>
      <c r="AT715" s="257" t="s">
        <v>180</v>
      </c>
      <c r="AU715" s="257" t="s">
        <v>86</v>
      </c>
      <c r="AV715" s="14" t="s">
        <v>86</v>
      </c>
      <c r="AW715" s="14" t="s">
        <v>32</v>
      </c>
      <c r="AX715" s="14" t="s">
        <v>84</v>
      </c>
      <c r="AY715" s="257" t="s">
        <v>168</v>
      </c>
    </row>
    <row r="716" s="14" customFormat="1">
      <c r="A716" s="14"/>
      <c r="B716" s="247"/>
      <c r="C716" s="248"/>
      <c r="D716" s="232" t="s">
        <v>180</v>
      </c>
      <c r="E716" s="248"/>
      <c r="F716" s="250" t="s">
        <v>861</v>
      </c>
      <c r="G716" s="248"/>
      <c r="H716" s="251">
        <v>0.53000000000000003</v>
      </c>
      <c r="I716" s="252"/>
      <c r="J716" s="248"/>
      <c r="K716" s="248"/>
      <c r="L716" s="253"/>
      <c r="M716" s="254"/>
      <c r="N716" s="255"/>
      <c r="O716" s="255"/>
      <c r="P716" s="255"/>
      <c r="Q716" s="255"/>
      <c r="R716" s="255"/>
      <c r="S716" s="255"/>
      <c r="T716" s="256"/>
      <c r="U716" s="14"/>
      <c r="V716" s="14"/>
      <c r="W716" s="14"/>
      <c r="X716" s="14"/>
      <c r="Y716" s="14"/>
      <c r="Z716" s="14"/>
      <c r="AA716" s="14"/>
      <c r="AB716" s="14"/>
      <c r="AC716" s="14"/>
      <c r="AD716" s="14"/>
      <c r="AE716" s="14"/>
      <c r="AT716" s="257" t="s">
        <v>180</v>
      </c>
      <c r="AU716" s="257" t="s">
        <v>86</v>
      </c>
      <c r="AV716" s="14" t="s">
        <v>86</v>
      </c>
      <c r="AW716" s="14" t="s">
        <v>4</v>
      </c>
      <c r="AX716" s="14" t="s">
        <v>84</v>
      </c>
      <c r="AY716" s="257" t="s">
        <v>168</v>
      </c>
    </row>
    <row r="717" s="2" customFormat="1" ht="16.5" customHeight="1">
      <c r="A717" s="39"/>
      <c r="B717" s="40"/>
      <c r="C717" s="219" t="s">
        <v>862</v>
      </c>
      <c r="D717" s="219" t="s">
        <v>171</v>
      </c>
      <c r="E717" s="220" t="s">
        <v>863</v>
      </c>
      <c r="F717" s="221" t="s">
        <v>864</v>
      </c>
      <c r="G717" s="222" t="s">
        <v>174</v>
      </c>
      <c r="H717" s="223">
        <v>48</v>
      </c>
      <c r="I717" s="224"/>
      <c r="J717" s="225">
        <f>ROUND(I717*H717,2)</f>
        <v>0</v>
      </c>
      <c r="K717" s="221" t="s">
        <v>175</v>
      </c>
      <c r="L717" s="45"/>
      <c r="M717" s="226" t="s">
        <v>1</v>
      </c>
      <c r="N717" s="227" t="s">
        <v>41</v>
      </c>
      <c r="O717" s="92"/>
      <c r="P717" s="228">
        <f>O717*H717</f>
        <v>0</v>
      </c>
      <c r="Q717" s="228">
        <v>0</v>
      </c>
      <c r="R717" s="228">
        <f>Q717*H717</f>
        <v>0</v>
      </c>
      <c r="S717" s="228">
        <v>0</v>
      </c>
      <c r="T717" s="229">
        <f>S717*H717</f>
        <v>0</v>
      </c>
      <c r="U717" s="39"/>
      <c r="V717" s="39"/>
      <c r="W717" s="39"/>
      <c r="X717" s="39"/>
      <c r="Y717" s="39"/>
      <c r="Z717" s="39"/>
      <c r="AA717" s="39"/>
      <c r="AB717" s="39"/>
      <c r="AC717" s="39"/>
      <c r="AD717" s="39"/>
      <c r="AE717" s="39"/>
      <c r="AR717" s="230" t="s">
        <v>273</v>
      </c>
      <c r="AT717" s="230" t="s">
        <v>171</v>
      </c>
      <c r="AU717" s="230" t="s">
        <v>86</v>
      </c>
      <c r="AY717" s="18" t="s">
        <v>168</v>
      </c>
      <c r="BE717" s="231">
        <f>IF(N717="základní",J717,0)</f>
        <v>0</v>
      </c>
      <c r="BF717" s="231">
        <f>IF(N717="snížená",J717,0)</f>
        <v>0</v>
      </c>
      <c r="BG717" s="231">
        <f>IF(N717="zákl. přenesená",J717,0)</f>
        <v>0</v>
      </c>
      <c r="BH717" s="231">
        <f>IF(N717="sníž. přenesená",J717,0)</f>
        <v>0</v>
      </c>
      <c r="BI717" s="231">
        <f>IF(N717="nulová",J717,0)</f>
        <v>0</v>
      </c>
      <c r="BJ717" s="18" t="s">
        <v>84</v>
      </c>
      <c r="BK717" s="231">
        <f>ROUND(I717*H717,2)</f>
        <v>0</v>
      </c>
      <c r="BL717" s="18" t="s">
        <v>273</v>
      </c>
      <c r="BM717" s="230" t="s">
        <v>865</v>
      </c>
    </row>
    <row r="718" s="2" customFormat="1">
      <c r="A718" s="39"/>
      <c r="B718" s="40"/>
      <c r="C718" s="41"/>
      <c r="D718" s="232" t="s">
        <v>178</v>
      </c>
      <c r="E718" s="41"/>
      <c r="F718" s="233" t="s">
        <v>866</v>
      </c>
      <c r="G718" s="41"/>
      <c r="H718" s="41"/>
      <c r="I718" s="234"/>
      <c r="J718" s="41"/>
      <c r="K718" s="41"/>
      <c r="L718" s="45"/>
      <c r="M718" s="235"/>
      <c r="N718" s="236"/>
      <c r="O718" s="92"/>
      <c r="P718" s="92"/>
      <c r="Q718" s="92"/>
      <c r="R718" s="92"/>
      <c r="S718" s="92"/>
      <c r="T718" s="93"/>
      <c r="U718" s="39"/>
      <c r="V718" s="39"/>
      <c r="W718" s="39"/>
      <c r="X718" s="39"/>
      <c r="Y718" s="39"/>
      <c r="Z718" s="39"/>
      <c r="AA718" s="39"/>
      <c r="AB718" s="39"/>
      <c r="AC718" s="39"/>
      <c r="AD718" s="39"/>
      <c r="AE718" s="39"/>
      <c r="AT718" s="18" t="s">
        <v>178</v>
      </c>
      <c r="AU718" s="18" t="s">
        <v>86</v>
      </c>
    </row>
    <row r="719" s="14" customFormat="1">
      <c r="A719" s="14"/>
      <c r="B719" s="247"/>
      <c r="C719" s="248"/>
      <c r="D719" s="232" t="s">
        <v>180</v>
      </c>
      <c r="E719" s="249" t="s">
        <v>1</v>
      </c>
      <c r="F719" s="250" t="s">
        <v>867</v>
      </c>
      <c r="G719" s="248"/>
      <c r="H719" s="251">
        <v>48</v>
      </c>
      <c r="I719" s="252"/>
      <c r="J719" s="248"/>
      <c r="K719" s="248"/>
      <c r="L719" s="253"/>
      <c r="M719" s="254"/>
      <c r="N719" s="255"/>
      <c r="O719" s="255"/>
      <c r="P719" s="255"/>
      <c r="Q719" s="255"/>
      <c r="R719" s="255"/>
      <c r="S719" s="255"/>
      <c r="T719" s="256"/>
      <c r="U719" s="14"/>
      <c r="V719" s="14"/>
      <c r="W719" s="14"/>
      <c r="X719" s="14"/>
      <c r="Y719" s="14"/>
      <c r="Z719" s="14"/>
      <c r="AA719" s="14"/>
      <c r="AB719" s="14"/>
      <c r="AC719" s="14"/>
      <c r="AD719" s="14"/>
      <c r="AE719" s="14"/>
      <c r="AT719" s="257" t="s">
        <v>180</v>
      </c>
      <c r="AU719" s="257" t="s">
        <v>86</v>
      </c>
      <c r="AV719" s="14" t="s">
        <v>86</v>
      </c>
      <c r="AW719" s="14" t="s">
        <v>32</v>
      </c>
      <c r="AX719" s="14" t="s">
        <v>84</v>
      </c>
      <c r="AY719" s="257" t="s">
        <v>168</v>
      </c>
    </row>
    <row r="720" s="2" customFormat="1" ht="16.5" customHeight="1">
      <c r="A720" s="39"/>
      <c r="B720" s="40"/>
      <c r="C720" s="270" t="s">
        <v>868</v>
      </c>
      <c r="D720" s="270" t="s">
        <v>348</v>
      </c>
      <c r="E720" s="271" t="s">
        <v>816</v>
      </c>
      <c r="F720" s="272" t="s">
        <v>817</v>
      </c>
      <c r="G720" s="273" t="s">
        <v>240</v>
      </c>
      <c r="H720" s="274">
        <v>1.3799999999999999</v>
      </c>
      <c r="I720" s="275"/>
      <c r="J720" s="276">
        <f>ROUND(I720*H720,2)</f>
        <v>0</v>
      </c>
      <c r="K720" s="272" t="s">
        <v>226</v>
      </c>
      <c r="L720" s="277"/>
      <c r="M720" s="278" t="s">
        <v>1</v>
      </c>
      <c r="N720" s="279" t="s">
        <v>41</v>
      </c>
      <c r="O720" s="92"/>
      <c r="P720" s="228">
        <f>O720*H720</f>
        <v>0</v>
      </c>
      <c r="Q720" s="228">
        <v>0.55000000000000004</v>
      </c>
      <c r="R720" s="228">
        <f>Q720*H720</f>
        <v>0.75900000000000001</v>
      </c>
      <c r="S720" s="228">
        <v>0</v>
      </c>
      <c r="T720" s="229">
        <f>S720*H720</f>
        <v>0</v>
      </c>
      <c r="U720" s="39"/>
      <c r="V720" s="39"/>
      <c r="W720" s="39"/>
      <c r="X720" s="39"/>
      <c r="Y720" s="39"/>
      <c r="Z720" s="39"/>
      <c r="AA720" s="39"/>
      <c r="AB720" s="39"/>
      <c r="AC720" s="39"/>
      <c r="AD720" s="39"/>
      <c r="AE720" s="39"/>
      <c r="AR720" s="230" t="s">
        <v>379</v>
      </c>
      <c r="AT720" s="230" t="s">
        <v>348</v>
      </c>
      <c r="AU720" s="230" t="s">
        <v>86</v>
      </c>
      <c r="AY720" s="18" t="s">
        <v>168</v>
      </c>
      <c r="BE720" s="231">
        <f>IF(N720="základní",J720,0)</f>
        <v>0</v>
      </c>
      <c r="BF720" s="231">
        <f>IF(N720="snížená",J720,0)</f>
        <v>0</v>
      </c>
      <c r="BG720" s="231">
        <f>IF(N720="zákl. přenesená",J720,0)</f>
        <v>0</v>
      </c>
      <c r="BH720" s="231">
        <f>IF(N720="sníž. přenesená",J720,0)</f>
        <v>0</v>
      </c>
      <c r="BI720" s="231">
        <f>IF(N720="nulová",J720,0)</f>
        <v>0</v>
      </c>
      <c r="BJ720" s="18" t="s">
        <v>84</v>
      </c>
      <c r="BK720" s="231">
        <f>ROUND(I720*H720,2)</f>
        <v>0</v>
      </c>
      <c r="BL720" s="18" t="s">
        <v>273</v>
      </c>
      <c r="BM720" s="230" t="s">
        <v>869</v>
      </c>
    </row>
    <row r="721" s="2" customFormat="1">
      <c r="A721" s="39"/>
      <c r="B721" s="40"/>
      <c r="C721" s="41"/>
      <c r="D721" s="232" t="s">
        <v>178</v>
      </c>
      <c r="E721" s="41"/>
      <c r="F721" s="233" t="s">
        <v>817</v>
      </c>
      <c r="G721" s="41"/>
      <c r="H721" s="41"/>
      <c r="I721" s="234"/>
      <c r="J721" s="41"/>
      <c r="K721" s="41"/>
      <c r="L721" s="45"/>
      <c r="M721" s="235"/>
      <c r="N721" s="236"/>
      <c r="O721" s="92"/>
      <c r="P721" s="92"/>
      <c r="Q721" s="92"/>
      <c r="R721" s="92"/>
      <c r="S721" s="92"/>
      <c r="T721" s="93"/>
      <c r="U721" s="39"/>
      <c r="V721" s="39"/>
      <c r="W721" s="39"/>
      <c r="X721" s="39"/>
      <c r="Y721" s="39"/>
      <c r="Z721" s="39"/>
      <c r="AA721" s="39"/>
      <c r="AB721" s="39"/>
      <c r="AC721" s="39"/>
      <c r="AD721" s="39"/>
      <c r="AE721" s="39"/>
      <c r="AT721" s="18" t="s">
        <v>178</v>
      </c>
      <c r="AU721" s="18" t="s">
        <v>86</v>
      </c>
    </row>
    <row r="722" s="14" customFormat="1">
      <c r="A722" s="14"/>
      <c r="B722" s="247"/>
      <c r="C722" s="248"/>
      <c r="D722" s="232" t="s">
        <v>180</v>
      </c>
      <c r="E722" s="249" t="s">
        <v>1</v>
      </c>
      <c r="F722" s="250" t="s">
        <v>870</v>
      </c>
      <c r="G722" s="248"/>
      <c r="H722" s="251">
        <v>1.3799999999999999</v>
      </c>
      <c r="I722" s="252"/>
      <c r="J722" s="248"/>
      <c r="K722" s="248"/>
      <c r="L722" s="253"/>
      <c r="M722" s="254"/>
      <c r="N722" s="255"/>
      <c r="O722" s="255"/>
      <c r="P722" s="255"/>
      <c r="Q722" s="255"/>
      <c r="R722" s="255"/>
      <c r="S722" s="255"/>
      <c r="T722" s="256"/>
      <c r="U722" s="14"/>
      <c r="V722" s="14"/>
      <c r="W722" s="14"/>
      <c r="X722" s="14"/>
      <c r="Y722" s="14"/>
      <c r="Z722" s="14"/>
      <c r="AA722" s="14"/>
      <c r="AB722" s="14"/>
      <c r="AC722" s="14"/>
      <c r="AD722" s="14"/>
      <c r="AE722" s="14"/>
      <c r="AT722" s="257" t="s">
        <v>180</v>
      </c>
      <c r="AU722" s="257" t="s">
        <v>86</v>
      </c>
      <c r="AV722" s="14" t="s">
        <v>86</v>
      </c>
      <c r="AW722" s="14" t="s">
        <v>32</v>
      </c>
      <c r="AX722" s="14" t="s">
        <v>84</v>
      </c>
      <c r="AY722" s="257" t="s">
        <v>168</v>
      </c>
    </row>
    <row r="723" s="2" customFormat="1" ht="33" customHeight="1">
      <c r="A723" s="39"/>
      <c r="B723" s="40"/>
      <c r="C723" s="219" t="s">
        <v>871</v>
      </c>
      <c r="D723" s="219" t="s">
        <v>171</v>
      </c>
      <c r="E723" s="220" t="s">
        <v>872</v>
      </c>
      <c r="F723" s="221" t="s">
        <v>873</v>
      </c>
      <c r="G723" s="222" t="s">
        <v>342</v>
      </c>
      <c r="H723" s="223">
        <v>31.693000000000001</v>
      </c>
      <c r="I723" s="224"/>
      <c r="J723" s="225">
        <f>ROUND(I723*H723,2)</f>
        <v>0</v>
      </c>
      <c r="K723" s="221" t="s">
        <v>226</v>
      </c>
      <c r="L723" s="45"/>
      <c r="M723" s="226" t="s">
        <v>1</v>
      </c>
      <c r="N723" s="227" t="s">
        <v>41</v>
      </c>
      <c r="O723" s="92"/>
      <c r="P723" s="228">
        <f>O723*H723</f>
        <v>0</v>
      </c>
      <c r="Q723" s="228">
        <v>0</v>
      </c>
      <c r="R723" s="228">
        <f>Q723*H723</f>
        <v>0</v>
      </c>
      <c r="S723" s="228">
        <v>0</v>
      </c>
      <c r="T723" s="229">
        <f>S723*H723</f>
        <v>0</v>
      </c>
      <c r="U723" s="39"/>
      <c r="V723" s="39"/>
      <c r="W723" s="39"/>
      <c r="X723" s="39"/>
      <c r="Y723" s="39"/>
      <c r="Z723" s="39"/>
      <c r="AA723" s="39"/>
      <c r="AB723" s="39"/>
      <c r="AC723" s="39"/>
      <c r="AD723" s="39"/>
      <c r="AE723" s="39"/>
      <c r="AR723" s="230" t="s">
        <v>273</v>
      </c>
      <c r="AT723" s="230" t="s">
        <v>171</v>
      </c>
      <c r="AU723" s="230" t="s">
        <v>86</v>
      </c>
      <c r="AY723" s="18" t="s">
        <v>168</v>
      </c>
      <c r="BE723" s="231">
        <f>IF(N723="základní",J723,0)</f>
        <v>0</v>
      </c>
      <c r="BF723" s="231">
        <f>IF(N723="snížená",J723,0)</f>
        <v>0</v>
      </c>
      <c r="BG723" s="231">
        <f>IF(N723="zákl. přenesená",J723,0)</f>
        <v>0</v>
      </c>
      <c r="BH723" s="231">
        <f>IF(N723="sníž. přenesená",J723,0)</f>
        <v>0</v>
      </c>
      <c r="BI723" s="231">
        <f>IF(N723="nulová",J723,0)</f>
        <v>0</v>
      </c>
      <c r="BJ723" s="18" t="s">
        <v>84</v>
      </c>
      <c r="BK723" s="231">
        <f>ROUND(I723*H723,2)</f>
        <v>0</v>
      </c>
      <c r="BL723" s="18" t="s">
        <v>273</v>
      </c>
      <c r="BM723" s="230" t="s">
        <v>874</v>
      </c>
    </row>
    <row r="724" s="2" customFormat="1">
      <c r="A724" s="39"/>
      <c r="B724" s="40"/>
      <c r="C724" s="41"/>
      <c r="D724" s="232" t="s">
        <v>178</v>
      </c>
      <c r="E724" s="41"/>
      <c r="F724" s="233" t="s">
        <v>875</v>
      </c>
      <c r="G724" s="41"/>
      <c r="H724" s="41"/>
      <c r="I724" s="234"/>
      <c r="J724" s="41"/>
      <c r="K724" s="41"/>
      <c r="L724" s="45"/>
      <c r="M724" s="235"/>
      <c r="N724" s="236"/>
      <c r="O724" s="92"/>
      <c r="P724" s="92"/>
      <c r="Q724" s="92"/>
      <c r="R724" s="92"/>
      <c r="S724" s="92"/>
      <c r="T724" s="93"/>
      <c r="U724" s="39"/>
      <c r="V724" s="39"/>
      <c r="W724" s="39"/>
      <c r="X724" s="39"/>
      <c r="Y724" s="39"/>
      <c r="Z724" s="39"/>
      <c r="AA724" s="39"/>
      <c r="AB724" s="39"/>
      <c r="AC724" s="39"/>
      <c r="AD724" s="39"/>
      <c r="AE724" s="39"/>
      <c r="AT724" s="18" t="s">
        <v>178</v>
      </c>
      <c r="AU724" s="18" t="s">
        <v>86</v>
      </c>
    </row>
    <row r="725" s="12" customFormat="1" ht="22.8" customHeight="1">
      <c r="A725" s="12"/>
      <c r="B725" s="203"/>
      <c r="C725" s="204"/>
      <c r="D725" s="205" t="s">
        <v>75</v>
      </c>
      <c r="E725" s="217" t="s">
        <v>876</v>
      </c>
      <c r="F725" s="217" t="s">
        <v>877</v>
      </c>
      <c r="G725" s="204"/>
      <c r="H725" s="204"/>
      <c r="I725" s="207"/>
      <c r="J725" s="218">
        <f>BK725</f>
        <v>0</v>
      </c>
      <c r="K725" s="204"/>
      <c r="L725" s="209"/>
      <c r="M725" s="210"/>
      <c r="N725" s="211"/>
      <c r="O725" s="211"/>
      <c r="P725" s="212">
        <f>SUM(P726:P815)</f>
        <v>0</v>
      </c>
      <c r="Q725" s="211"/>
      <c r="R725" s="212">
        <f>SUM(R726:R815)</f>
        <v>24.075316349999998</v>
      </c>
      <c r="S725" s="211"/>
      <c r="T725" s="213">
        <f>SUM(T726:T815)</f>
        <v>0</v>
      </c>
      <c r="U725" s="12"/>
      <c r="V725" s="12"/>
      <c r="W725" s="12"/>
      <c r="X725" s="12"/>
      <c r="Y725" s="12"/>
      <c r="Z725" s="12"/>
      <c r="AA725" s="12"/>
      <c r="AB725" s="12"/>
      <c r="AC725" s="12"/>
      <c r="AD725" s="12"/>
      <c r="AE725" s="12"/>
      <c r="AR725" s="214" t="s">
        <v>86</v>
      </c>
      <c r="AT725" s="215" t="s">
        <v>75</v>
      </c>
      <c r="AU725" s="215" t="s">
        <v>84</v>
      </c>
      <c r="AY725" s="214" t="s">
        <v>168</v>
      </c>
      <c r="BK725" s="216">
        <f>SUM(BK726:BK815)</f>
        <v>0</v>
      </c>
    </row>
    <row r="726" s="2" customFormat="1" ht="16.5" customHeight="1">
      <c r="A726" s="39"/>
      <c r="B726" s="40"/>
      <c r="C726" s="219" t="s">
        <v>878</v>
      </c>
      <c r="D726" s="219" t="s">
        <v>171</v>
      </c>
      <c r="E726" s="220" t="s">
        <v>879</v>
      </c>
      <c r="F726" s="221" t="s">
        <v>880</v>
      </c>
      <c r="G726" s="222" t="s">
        <v>174</v>
      </c>
      <c r="H726" s="223">
        <v>34.32</v>
      </c>
      <c r="I726" s="224"/>
      <c r="J726" s="225">
        <f>ROUND(I726*H726,2)</f>
        <v>0</v>
      </c>
      <c r="K726" s="221" t="s">
        <v>1</v>
      </c>
      <c r="L726" s="45"/>
      <c r="M726" s="226" t="s">
        <v>1</v>
      </c>
      <c r="N726" s="227" t="s">
        <v>41</v>
      </c>
      <c r="O726" s="92"/>
      <c r="P726" s="228">
        <f>O726*H726</f>
        <v>0</v>
      </c>
      <c r="Q726" s="228">
        <v>0.022450000000000001</v>
      </c>
      <c r="R726" s="228">
        <f>Q726*H726</f>
        <v>0.77048400000000006</v>
      </c>
      <c r="S726" s="228">
        <v>0</v>
      </c>
      <c r="T726" s="229">
        <f>S726*H726</f>
        <v>0</v>
      </c>
      <c r="U726" s="39"/>
      <c r="V726" s="39"/>
      <c r="W726" s="39"/>
      <c r="X726" s="39"/>
      <c r="Y726" s="39"/>
      <c r="Z726" s="39"/>
      <c r="AA726" s="39"/>
      <c r="AB726" s="39"/>
      <c r="AC726" s="39"/>
      <c r="AD726" s="39"/>
      <c r="AE726" s="39"/>
      <c r="AR726" s="230" t="s">
        <v>273</v>
      </c>
      <c r="AT726" s="230" t="s">
        <v>171</v>
      </c>
      <c r="AU726" s="230" t="s">
        <v>86</v>
      </c>
      <c r="AY726" s="18" t="s">
        <v>168</v>
      </c>
      <c r="BE726" s="231">
        <f>IF(N726="základní",J726,0)</f>
        <v>0</v>
      </c>
      <c r="BF726" s="231">
        <f>IF(N726="snížená",J726,0)</f>
        <v>0</v>
      </c>
      <c r="BG726" s="231">
        <f>IF(N726="zákl. přenesená",J726,0)</f>
        <v>0</v>
      </c>
      <c r="BH726" s="231">
        <f>IF(N726="sníž. přenesená",J726,0)</f>
        <v>0</v>
      </c>
      <c r="BI726" s="231">
        <f>IF(N726="nulová",J726,0)</f>
        <v>0</v>
      </c>
      <c r="BJ726" s="18" t="s">
        <v>84</v>
      </c>
      <c r="BK726" s="231">
        <f>ROUND(I726*H726,2)</f>
        <v>0</v>
      </c>
      <c r="BL726" s="18" t="s">
        <v>273</v>
      </c>
      <c r="BM726" s="230" t="s">
        <v>881</v>
      </c>
    </row>
    <row r="727" s="2" customFormat="1">
      <c r="A727" s="39"/>
      <c r="B727" s="40"/>
      <c r="C727" s="41"/>
      <c r="D727" s="232" t="s">
        <v>306</v>
      </c>
      <c r="E727" s="41"/>
      <c r="F727" s="269" t="s">
        <v>882</v>
      </c>
      <c r="G727" s="41"/>
      <c r="H727" s="41"/>
      <c r="I727" s="234"/>
      <c r="J727" s="41"/>
      <c r="K727" s="41"/>
      <c r="L727" s="45"/>
      <c r="M727" s="235"/>
      <c r="N727" s="236"/>
      <c r="O727" s="92"/>
      <c r="P727" s="92"/>
      <c r="Q727" s="92"/>
      <c r="R727" s="92"/>
      <c r="S727" s="92"/>
      <c r="T727" s="93"/>
      <c r="U727" s="39"/>
      <c r="V727" s="39"/>
      <c r="W727" s="39"/>
      <c r="X727" s="39"/>
      <c r="Y727" s="39"/>
      <c r="Z727" s="39"/>
      <c r="AA727" s="39"/>
      <c r="AB727" s="39"/>
      <c r="AC727" s="39"/>
      <c r="AD727" s="39"/>
      <c r="AE727" s="39"/>
      <c r="AT727" s="18" t="s">
        <v>306</v>
      </c>
      <c r="AU727" s="18" t="s">
        <v>86</v>
      </c>
    </row>
    <row r="728" s="13" customFormat="1">
      <c r="A728" s="13"/>
      <c r="B728" s="237"/>
      <c r="C728" s="238"/>
      <c r="D728" s="232" t="s">
        <v>180</v>
      </c>
      <c r="E728" s="239" t="s">
        <v>1</v>
      </c>
      <c r="F728" s="240" t="s">
        <v>883</v>
      </c>
      <c r="G728" s="238"/>
      <c r="H728" s="239" t="s">
        <v>1</v>
      </c>
      <c r="I728" s="241"/>
      <c r="J728" s="238"/>
      <c r="K728" s="238"/>
      <c r="L728" s="242"/>
      <c r="M728" s="243"/>
      <c r="N728" s="244"/>
      <c r="O728" s="244"/>
      <c r="P728" s="244"/>
      <c r="Q728" s="244"/>
      <c r="R728" s="244"/>
      <c r="S728" s="244"/>
      <c r="T728" s="245"/>
      <c r="U728" s="13"/>
      <c r="V728" s="13"/>
      <c r="W728" s="13"/>
      <c r="X728" s="13"/>
      <c r="Y728" s="13"/>
      <c r="Z728" s="13"/>
      <c r="AA728" s="13"/>
      <c r="AB728" s="13"/>
      <c r="AC728" s="13"/>
      <c r="AD728" s="13"/>
      <c r="AE728" s="13"/>
      <c r="AT728" s="246" t="s">
        <v>180</v>
      </c>
      <c r="AU728" s="246" t="s">
        <v>86</v>
      </c>
      <c r="AV728" s="13" t="s">
        <v>84</v>
      </c>
      <c r="AW728" s="13" t="s">
        <v>32</v>
      </c>
      <c r="AX728" s="13" t="s">
        <v>76</v>
      </c>
      <c r="AY728" s="246" t="s">
        <v>168</v>
      </c>
    </row>
    <row r="729" s="14" customFormat="1">
      <c r="A729" s="14"/>
      <c r="B729" s="247"/>
      <c r="C729" s="248"/>
      <c r="D729" s="232" t="s">
        <v>180</v>
      </c>
      <c r="E729" s="249" t="s">
        <v>1</v>
      </c>
      <c r="F729" s="250" t="s">
        <v>884</v>
      </c>
      <c r="G729" s="248"/>
      <c r="H729" s="251">
        <v>34.32</v>
      </c>
      <c r="I729" s="252"/>
      <c r="J729" s="248"/>
      <c r="K729" s="248"/>
      <c r="L729" s="253"/>
      <c r="M729" s="254"/>
      <c r="N729" s="255"/>
      <c r="O729" s="255"/>
      <c r="P729" s="255"/>
      <c r="Q729" s="255"/>
      <c r="R729" s="255"/>
      <c r="S729" s="255"/>
      <c r="T729" s="256"/>
      <c r="U729" s="14"/>
      <c r="V729" s="14"/>
      <c r="W729" s="14"/>
      <c r="X729" s="14"/>
      <c r="Y729" s="14"/>
      <c r="Z729" s="14"/>
      <c r="AA729" s="14"/>
      <c r="AB729" s="14"/>
      <c r="AC729" s="14"/>
      <c r="AD729" s="14"/>
      <c r="AE729" s="14"/>
      <c r="AT729" s="257" t="s">
        <v>180</v>
      </c>
      <c r="AU729" s="257" t="s">
        <v>86</v>
      </c>
      <c r="AV729" s="14" t="s">
        <v>86</v>
      </c>
      <c r="AW729" s="14" t="s">
        <v>32</v>
      </c>
      <c r="AX729" s="14" t="s">
        <v>76</v>
      </c>
      <c r="AY729" s="257" t="s">
        <v>168</v>
      </c>
    </row>
    <row r="730" s="15" customFormat="1">
      <c r="A730" s="15"/>
      <c r="B730" s="258"/>
      <c r="C730" s="259"/>
      <c r="D730" s="232" t="s">
        <v>180</v>
      </c>
      <c r="E730" s="260" t="s">
        <v>1</v>
      </c>
      <c r="F730" s="261" t="s">
        <v>184</v>
      </c>
      <c r="G730" s="259"/>
      <c r="H730" s="262">
        <v>34.32</v>
      </c>
      <c r="I730" s="263"/>
      <c r="J730" s="259"/>
      <c r="K730" s="259"/>
      <c r="L730" s="264"/>
      <c r="M730" s="265"/>
      <c r="N730" s="266"/>
      <c r="O730" s="266"/>
      <c r="P730" s="266"/>
      <c r="Q730" s="266"/>
      <c r="R730" s="266"/>
      <c r="S730" s="266"/>
      <c r="T730" s="267"/>
      <c r="U730" s="15"/>
      <c r="V730" s="15"/>
      <c r="W730" s="15"/>
      <c r="X730" s="15"/>
      <c r="Y730" s="15"/>
      <c r="Z730" s="15"/>
      <c r="AA730" s="15"/>
      <c r="AB730" s="15"/>
      <c r="AC730" s="15"/>
      <c r="AD730" s="15"/>
      <c r="AE730" s="15"/>
      <c r="AT730" s="268" t="s">
        <v>180</v>
      </c>
      <c r="AU730" s="268" t="s">
        <v>86</v>
      </c>
      <c r="AV730" s="15" t="s">
        <v>176</v>
      </c>
      <c r="AW730" s="15" t="s">
        <v>32</v>
      </c>
      <c r="AX730" s="15" t="s">
        <v>84</v>
      </c>
      <c r="AY730" s="268" t="s">
        <v>168</v>
      </c>
    </row>
    <row r="731" s="2" customFormat="1" ht="16.5" customHeight="1">
      <c r="A731" s="39"/>
      <c r="B731" s="40"/>
      <c r="C731" s="219" t="s">
        <v>885</v>
      </c>
      <c r="D731" s="219" t="s">
        <v>171</v>
      </c>
      <c r="E731" s="220" t="s">
        <v>886</v>
      </c>
      <c r="F731" s="221" t="s">
        <v>887</v>
      </c>
      <c r="G731" s="222" t="s">
        <v>174</v>
      </c>
      <c r="H731" s="223">
        <v>59.210000000000001</v>
      </c>
      <c r="I731" s="224"/>
      <c r="J731" s="225">
        <f>ROUND(I731*H731,2)</f>
        <v>0</v>
      </c>
      <c r="K731" s="221" t="s">
        <v>1</v>
      </c>
      <c r="L731" s="45"/>
      <c r="M731" s="226" t="s">
        <v>1</v>
      </c>
      <c r="N731" s="227" t="s">
        <v>41</v>
      </c>
      <c r="O731" s="92"/>
      <c r="P731" s="228">
        <f>O731*H731</f>
        <v>0</v>
      </c>
      <c r="Q731" s="228">
        <v>0.022450000000000001</v>
      </c>
      <c r="R731" s="228">
        <f>Q731*H731</f>
        <v>1.3292645000000001</v>
      </c>
      <c r="S731" s="228">
        <v>0</v>
      </c>
      <c r="T731" s="229">
        <f>S731*H731</f>
        <v>0</v>
      </c>
      <c r="U731" s="39"/>
      <c r="V731" s="39"/>
      <c r="W731" s="39"/>
      <c r="X731" s="39"/>
      <c r="Y731" s="39"/>
      <c r="Z731" s="39"/>
      <c r="AA731" s="39"/>
      <c r="AB731" s="39"/>
      <c r="AC731" s="39"/>
      <c r="AD731" s="39"/>
      <c r="AE731" s="39"/>
      <c r="AR731" s="230" t="s">
        <v>273</v>
      </c>
      <c r="AT731" s="230" t="s">
        <v>171</v>
      </c>
      <c r="AU731" s="230" t="s">
        <v>86</v>
      </c>
      <c r="AY731" s="18" t="s">
        <v>168</v>
      </c>
      <c r="BE731" s="231">
        <f>IF(N731="základní",J731,0)</f>
        <v>0</v>
      </c>
      <c r="BF731" s="231">
        <f>IF(N731="snížená",J731,0)</f>
        <v>0</v>
      </c>
      <c r="BG731" s="231">
        <f>IF(N731="zákl. přenesená",J731,0)</f>
        <v>0</v>
      </c>
      <c r="BH731" s="231">
        <f>IF(N731="sníž. přenesená",J731,0)</f>
        <v>0</v>
      </c>
      <c r="BI731" s="231">
        <f>IF(N731="nulová",J731,0)</f>
        <v>0</v>
      </c>
      <c r="BJ731" s="18" t="s">
        <v>84</v>
      </c>
      <c r="BK731" s="231">
        <f>ROUND(I731*H731,2)</f>
        <v>0</v>
      </c>
      <c r="BL731" s="18" t="s">
        <v>273</v>
      </c>
      <c r="BM731" s="230" t="s">
        <v>888</v>
      </c>
    </row>
    <row r="732" s="2" customFormat="1">
      <c r="A732" s="39"/>
      <c r="B732" s="40"/>
      <c r="C732" s="41"/>
      <c r="D732" s="232" t="s">
        <v>306</v>
      </c>
      <c r="E732" s="41"/>
      <c r="F732" s="269" t="s">
        <v>882</v>
      </c>
      <c r="G732" s="41"/>
      <c r="H732" s="41"/>
      <c r="I732" s="234"/>
      <c r="J732" s="41"/>
      <c r="K732" s="41"/>
      <c r="L732" s="45"/>
      <c r="M732" s="235"/>
      <c r="N732" s="236"/>
      <c r="O732" s="92"/>
      <c r="P732" s="92"/>
      <c r="Q732" s="92"/>
      <c r="R732" s="92"/>
      <c r="S732" s="92"/>
      <c r="T732" s="93"/>
      <c r="U732" s="39"/>
      <c r="V732" s="39"/>
      <c r="W732" s="39"/>
      <c r="X732" s="39"/>
      <c r="Y732" s="39"/>
      <c r="Z732" s="39"/>
      <c r="AA732" s="39"/>
      <c r="AB732" s="39"/>
      <c r="AC732" s="39"/>
      <c r="AD732" s="39"/>
      <c r="AE732" s="39"/>
      <c r="AT732" s="18" t="s">
        <v>306</v>
      </c>
      <c r="AU732" s="18" t="s">
        <v>86</v>
      </c>
    </row>
    <row r="733" s="14" customFormat="1">
      <c r="A733" s="14"/>
      <c r="B733" s="247"/>
      <c r="C733" s="248"/>
      <c r="D733" s="232" t="s">
        <v>180</v>
      </c>
      <c r="E733" s="249" t="s">
        <v>1</v>
      </c>
      <c r="F733" s="250" t="s">
        <v>889</v>
      </c>
      <c r="G733" s="248"/>
      <c r="H733" s="251">
        <v>39.369999999999997</v>
      </c>
      <c r="I733" s="252"/>
      <c r="J733" s="248"/>
      <c r="K733" s="248"/>
      <c r="L733" s="253"/>
      <c r="M733" s="254"/>
      <c r="N733" s="255"/>
      <c r="O733" s="255"/>
      <c r="P733" s="255"/>
      <c r="Q733" s="255"/>
      <c r="R733" s="255"/>
      <c r="S733" s="255"/>
      <c r="T733" s="256"/>
      <c r="U733" s="14"/>
      <c r="V733" s="14"/>
      <c r="W733" s="14"/>
      <c r="X733" s="14"/>
      <c r="Y733" s="14"/>
      <c r="Z733" s="14"/>
      <c r="AA733" s="14"/>
      <c r="AB733" s="14"/>
      <c r="AC733" s="14"/>
      <c r="AD733" s="14"/>
      <c r="AE733" s="14"/>
      <c r="AT733" s="257" t="s">
        <v>180</v>
      </c>
      <c r="AU733" s="257" t="s">
        <v>86</v>
      </c>
      <c r="AV733" s="14" t="s">
        <v>86</v>
      </c>
      <c r="AW733" s="14" t="s">
        <v>32</v>
      </c>
      <c r="AX733" s="14" t="s">
        <v>76</v>
      </c>
      <c r="AY733" s="257" t="s">
        <v>168</v>
      </c>
    </row>
    <row r="734" s="14" customFormat="1">
      <c r="A734" s="14"/>
      <c r="B734" s="247"/>
      <c r="C734" s="248"/>
      <c r="D734" s="232" t="s">
        <v>180</v>
      </c>
      <c r="E734" s="249" t="s">
        <v>1</v>
      </c>
      <c r="F734" s="250" t="s">
        <v>890</v>
      </c>
      <c r="G734" s="248"/>
      <c r="H734" s="251">
        <v>9.9199999999999999</v>
      </c>
      <c r="I734" s="252"/>
      <c r="J734" s="248"/>
      <c r="K734" s="248"/>
      <c r="L734" s="253"/>
      <c r="M734" s="254"/>
      <c r="N734" s="255"/>
      <c r="O734" s="255"/>
      <c r="P734" s="255"/>
      <c r="Q734" s="255"/>
      <c r="R734" s="255"/>
      <c r="S734" s="255"/>
      <c r="T734" s="256"/>
      <c r="U734" s="14"/>
      <c r="V734" s="14"/>
      <c r="W734" s="14"/>
      <c r="X734" s="14"/>
      <c r="Y734" s="14"/>
      <c r="Z734" s="14"/>
      <c r="AA734" s="14"/>
      <c r="AB734" s="14"/>
      <c r="AC734" s="14"/>
      <c r="AD734" s="14"/>
      <c r="AE734" s="14"/>
      <c r="AT734" s="257" t="s">
        <v>180</v>
      </c>
      <c r="AU734" s="257" t="s">
        <v>86</v>
      </c>
      <c r="AV734" s="14" t="s">
        <v>86</v>
      </c>
      <c r="AW734" s="14" t="s">
        <v>32</v>
      </c>
      <c r="AX734" s="14" t="s">
        <v>76</v>
      </c>
      <c r="AY734" s="257" t="s">
        <v>168</v>
      </c>
    </row>
    <row r="735" s="14" customFormat="1">
      <c r="A735" s="14"/>
      <c r="B735" s="247"/>
      <c r="C735" s="248"/>
      <c r="D735" s="232" t="s">
        <v>180</v>
      </c>
      <c r="E735" s="249" t="s">
        <v>1</v>
      </c>
      <c r="F735" s="250" t="s">
        <v>891</v>
      </c>
      <c r="G735" s="248"/>
      <c r="H735" s="251">
        <v>9.9199999999999999</v>
      </c>
      <c r="I735" s="252"/>
      <c r="J735" s="248"/>
      <c r="K735" s="248"/>
      <c r="L735" s="253"/>
      <c r="M735" s="254"/>
      <c r="N735" s="255"/>
      <c r="O735" s="255"/>
      <c r="P735" s="255"/>
      <c r="Q735" s="255"/>
      <c r="R735" s="255"/>
      <c r="S735" s="255"/>
      <c r="T735" s="256"/>
      <c r="U735" s="14"/>
      <c r="V735" s="14"/>
      <c r="W735" s="14"/>
      <c r="X735" s="14"/>
      <c r="Y735" s="14"/>
      <c r="Z735" s="14"/>
      <c r="AA735" s="14"/>
      <c r="AB735" s="14"/>
      <c r="AC735" s="14"/>
      <c r="AD735" s="14"/>
      <c r="AE735" s="14"/>
      <c r="AT735" s="257" t="s">
        <v>180</v>
      </c>
      <c r="AU735" s="257" t="s">
        <v>86</v>
      </c>
      <c r="AV735" s="14" t="s">
        <v>86</v>
      </c>
      <c r="AW735" s="14" t="s">
        <v>32</v>
      </c>
      <c r="AX735" s="14" t="s">
        <v>76</v>
      </c>
      <c r="AY735" s="257" t="s">
        <v>168</v>
      </c>
    </row>
    <row r="736" s="15" customFormat="1">
      <c r="A736" s="15"/>
      <c r="B736" s="258"/>
      <c r="C736" s="259"/>
      <c r="D736" s="232" t="s">
        <v>180</v>
      </c>
      <c r="E736" s="260" t="s">
        <v>1</v>
      </c>
      <c r="F736" s="261" t="s">
        <v>184</v>
      </c>
      <c r="G736" s="259"/>
      <c r="H736" s="262">
        <v>59.210000000000001</v>
      </c>
      <c r="I736" s="263"/>
      <c r="J736" s="259"/>
      <c r="K736" s="259"/>
      <c r="L736" s="264"/>
      <c r="M736" s="265"/>
      <c r="N736" s="266"/>
      <c r="O736" s="266"/>
      <c r="P736" s="266"/>
      <c r="Q736" s="266"/>
      <c r="R736" s="266"/>
      <c r="S736" s="266"/>
      <c r="T736" s="267"/>
      <c r="U736" s="15"/>
      <c r="V736" s="15"/>
      <c r="W736" s="15"/>
      <c r="X736" s="15"/>
      <c r="Y736" s="15"/>
      <c r="Z736" s="15"/>
      <c r="AA736" s="15"/>
      <c r="AB736" s="15"/>
      <c r="AC736" s="15"/>
      <c r="AD736" s="15"/>
      <c r="AE736" s="15"/>
      <c r="AT736" s="268" t="s">
        <v>180</v>
      </c>
      <c r="AU736" s="268" t="s">
        <v>86</v>
      </c>
      <c r="AV736" s="15" t="s">
        <v>176</v>
      </c>
      <c r="AW736" s="15" t="s">
        <v>32</v>
      </c>
      <c r="AX736" s="15" t="s">
        <v>84</v>
      </c>
      <c r="AY736" s="268" t="s">
        <v>168</v>
      </c>
    </row>
    <row r="737" s="2" customFormat="1" ht="16.5" customHeight="1">
      <c r="A737" s="39"/>
      <c r="B737" s="40"/>
      <c r="C737" s="219" t="s">
        <v>892</v>
      </c>
      <c r="D737" s="219" t="s">
        <v>171</v>
      </c>
      <c r="E737" s="220" t="s">
        <v>893</v>
      </c>
      <c r="F737" s="221" t="s">
        <v>894</v>
      </c>
      <c r="G737" s="222" t="s">
        <v>174</v>
      </c>
      <c r="H737" s="223">
        <v>107.52500000000001</v>
      </c>
      <c r="I737" s="224"/>
      <c r="J737" s="225">
        <f>ROUND(I737*H737,2)</f>
        <v>0</v>
      </c>
      <c r="K737" s="221" t="s">
        <v>1</v>
      </c>
      <c r="L737" s="45"/>
      <c r="M737" s="226" t="s">
        <v>1</v>
      </c>
      <c r="N737" s="227" t="s">
        <v>41</v>
      </c>
      <c r="O737" s="92"/>
      <c r="P737" s="228">
        <f>O737*H737</f>
        <v>0</v>
      </c>
      <c r="Q737" s="228">
        <v>0.022450000000000001</v>
      </c>
      <c r="R737" s="228">
        <f>Q737*H737</f>
        <v>2.4139362500000003</v>
      </c>
      <c r="S737" s="228">
        <v>0</v>
      </c>
      <c r="T737" s="229">
        <f>S737*H737</f>
        <v>0</v>
      </c>
      <c r="U737" s="39"/>
      <c r="V737" s="39"/>
      <c r="W737" s="39"/>
      <c r="X737" s="39"/>
      <c r="Y737" s="39"/>
      <c r="Z737" s="39"/>
      <c r="AA737" s="39"/>
      <c r="AB737" s="39"/>
      <c r="AC737" s="39"/>
      <c r="AD737" s="39"/>
      <c r="AE737" s="39"/>
      <c r="AR737" s="230" t="s">
        <v>273</v>
      </c>
      <c r="AT737" s="230" t="s">
        <v>171</v>
      </c>
      <c r="AU737" s="230" t="s">
        <v>86</v>
      </c>
      <c r="AY737" s="18" t="s">
        <v>168</v>
      </c>
      <c r="BE737" s="231">
        <f>IF(N737="základní",J737,0)</f>
        <v>0</v>
      </c>
      <c r="BF737" s="231">
        <f>IF(N737="snížená",J737,0)</f>
        <v>0</v>
      </c>
      <c r="BG737" s="231">
        <f>IF(N737="zákl. přenesená",J737,0)</f>
        <v>0</v>
      </c>
      <c r="BH737" s="231">
        <f>IF(N737="sníž. přenesená",J737,0)</f>
        <v>0</v>
      </c>
      <c r="BI737" s="231">
        <f>IF(N737="nulová",J737,0)</f>
        <v>0</v>
      </c>
      <c r="BJ737" s="18" t="s">
        <v>84</v>
      </c>
      <c r="BK737" s="231">
        <f>ROUND(I737*H737,2)</f>
        <v>0</v>
      </c>
      <c r="BL737" s="18" t="s">
        <v>273</v>
      </c>
      <c r="BM737" s="230" t="s">
        <v>895</v>
      </c>
    </row>
    <row r="738" s="2" customFormat="1">
      <c r="A738" s="39"/>
      <c r="B738" s="40"/>
      <c r="C738" s="41"/>
      <c r="D738" s="232" t="s">
        <v>306</v>
      </c>
      <c r="E738" s="41"/>
      <c r="F738" s="269" t="s">
        <v>882</v>
      </c>
      <c r="G738" s="41"/>
      <c r="H738" s="41"/>
      <c r="I738" s="234"/>
      <c r="J738" s="41"/>
      <c r="K738" s="41"/>
      <c r="L738" s="45"/>
      <c r="M738" s="235"/>
      <c r="N738" s="236"/>
      <c r="O738" s="92"/>
      <c r="P738" s="92"/>
      <c r="Q738" s="92"/>
      <c r="R738" s="92"/>
      <c r="S738" s="92"/>
      <c r="T738" s="93"/>
      <c r="U738" s="39"/>
      <c r="V738" s="39"/>
      <c r="W738" s="39"/>
      <c r="X738" s="39"/>
      <c r="Y738" s="39"/>
      <c r="Z738" s="39"/>
      <c r="AA738" s="39"/>
      <c r="AB738" s="39"/>
      <c r="AC738" s="39"/>
      <c r="AD738" s="39"/>
      <c r="AE738" s="39"/>
      <c r="AT738" s="18" t="s">
        <v>306</v>
      </c>
      <c r="AU738" s="18" t="s">
        <v>86</v>
      </c>
    </row>
    <row r="739" s="13" customFormat="1">
      <c r="A739" s="13"/>
      <c r="B739" s="237"/>
      <c r="C739" s="238"/>
      <c r="D739" s="232" t="s">
        <v>180</v>
      </c>
      <c r="E739" s="239" t="s">
        <v>1</v>
      </c>
      <c r="F739" s="240" t="s">
        <v>896</v>
      </c>
      <c r="G739" s="238"/>
      <c r="H739" s="239" t="s">
        <v>1</v>
      </c>
      <c r="I739" s="241"/>
      <c r="J739" s="238"/>
      <c r="K739" s="238"/>
      <c r="L739" s="242"/>
      <c r="M739" s="243"/>
      <c r="N739" s="244"/>
      <c r="O739" s="244"/>
      <c r="P739" s="244"/>
      <c r="Q739" s="244"/>
      <c r="R739" s="244"/>
      <c r="S739" s="244"/>
      <c r="T739" s="245"/>
      <c r="U739" s="13"/>
      <c r="V739" s="13"/>
      <c r="W739" s="13"/>
      <c r="X739" s="13"/>
      <c r="Y739" s="13"/>
      <c r="Z739" s="13"/>
      <c r="AA739" s="13"/>
      <c r="AB739" s="13"/>
      <c r="AC739" s="13"/>
      <c r="AD739" s="13"/>
      <c r="AE739" s="13"/>
      <c r="AT739" s="246" t="s">
        <v>180</v>
      </c>
      <c r="AU739" s="246" t="s">
        <v>86</v>
      </c>
      <c r="AV739" s="13" t="s">
        <v>84</v>
      </c>
      <c r="AW739" s="13" t="s">
        <v>32</v>
      </c>
      <c r="AX739" s="13" t="s">
        <v>76</v>
      </c>
      <c r="AY739" s="246" t="s">
        <v>168</v>
      </c>
    </row>
    <row r="740" s="14" customFormat="1">
      <c r="A740" s="14"/>
      <c r="B740" s="247"/>
      <c r="C740" s="248"/>
      <c r="D740" s="232" t="s">
        <v>180</v>
      </c>
      <c r="E740" s="249" t="s">
        <v>1</v>
      </c>
      <c r="F740" s="250" t="s">
        <v>897</v>
      </c>
      <c r="G740" s="248"/>
      <c r="H740" s="251">
        <v>100.212</v>
      </c>
      <c r="I740" s="252"/>
      <c r="J740" s="248"/>
      <c r="K740" s="248"/>
      <c r="L740" s="253"/>
      <c r="M740" s="254"/>
      <c r="N740" s="255"/>
      <c r="O740" s="255"/>
      <c r="P740" s="255"/>
      <c r="Q740" s="255"/>
      <c r="R740" s="255"/>
      <c r="S740" s="255"/>
      <c r="T740" s="256"/>
      <c r="U740" s="14"/>
      <c r="V740" s="14"/>
      <c r="W740" s="14"/>
      <c r="X740" s="14"/>
      <c r="Y740" s="14"/>
      <c r="Z740" s="14"/>
      <c r="AA740" s="14"/>
      <c r="AB740" s="14"/>
      <c r="AC740" s="14"/>
      <c r="AD740" s="14"/>
      <c r="AE740" s="14"/>
      <c r="AT740" s="257" t="s">
        <v>180</v>
      </c>
      <c r="AU740" s="257" t="s">
        <v>86</v>
      </c>
      <c r="AV740" s="14" t="s">
        <v>86</v>
      </c>
      <c r="AW740" s="14" t="s">
        <v>32</v>
      </c>
      <c r="AX740" s="14" t="s">
        <v>76</v>
      </c>
      <c r="AY740" s="257" t="s">
        <v>168</v>
      </c>
    </row>
    <row r="741" s="14" customFormat="1">
      <c r="A741" s="14"/>
      <c r="B741" s="247"/>
      <c r="C741" s="248"/>
      <c r="D741" s="232" t="s">
        <v>180</v>
      </c>
      <c r="E741" s="249" t="s">
        <v>1</v>
      </c>
      <c r="F741" s="250" t="s">
        <v>898</v>
      </c>
      <c r="G741" s="248"/>
      <c r="H741" s="251">
        <v>7.3129999999999997</v>
      </c>
      <c r="I741" s="252"/>
      <c r="J741" s="248"/>
      <c r="K741" s="248"/>
      <c r="L741" s="253"/>
      <c r="M741" s="254"/>
      <c r="N741" s="255"/>
      <c r="O741" s="255"/>
      <c r="P741" s="255"/>
      <c r="Q741" s="255"/>
      <c r="R741" s="255"/>
      <c r="S741" s="255"/>
      <c r="T741" s="256"/>
      <c r="U741" s="14"/>
      <c r="V741" s="14"/>
      <c r="W741" s="14"/>
      <c r="X741" s="14"/>
      <c r="Y741" s="14"/>
      <c r="Z741" s="14"/>
      <c r="AA741" s="14"/>
      <c r="AB741" s="14"/>
      <c r="AC741" s="14"/>
      <c r="AD741" s="14"/>
      <c r="AE741" s="14"/>
      <c r="AT741" s="257" t="s">
        <v>180</v>
      </c>
      <c r="AU741" s="257" t="s">
        <v>86</v>
      </c>
      <c r="AV741" s="14" t="s">
        <v>86</v>
      </c>
      <c r="AW741" s="14" t="s">
        <v>32</v>
      </c>
      <c r="AX741" s="14" t="s">
        <v>76</v>
      </c>
      <c r="AY741" s="257" t="s">
        <v>168</v>
      </c>
    </row>
    <row r="742" s="15" customFormat="1">
      <c r="A742" s="15"/>
      <c r="B742" s="258"/>
      <c r="C742" s="259"/>
      <c r="D742" s="232" t="s">
        <v>180</v>
      </c>
      <c r="E742" s="260" t="s">
        <v>1</v>
      </c>
      <c r="F742" s="261" t="s">
        <v>184</v>
      </c>
      <c r="G742" s="259"/>
      <c r="H742" s="262">
        <v>107.52500000000001</v>
      </c>
      <c r="I742" s="263"/>
      <c r="J742" s="259"/>
      <c r="K742" s="259"/>
      <c r="L742" s="264"/>
      <c r="M742" s="265"/>
      <c r="N742" s="266"/>
      <c r="O742" s="266"/>
      <c r="P742" s="266"/>
      <c r="Q742" s="266"/>
      <c r="R742" s="266"/>
      <c r="S742" s="266"/>
      <c r="T742" s="267"/>
      <c r="U742" s="15"/>
      <c r="V742" s="15"/>
      <c r="W742" s="15"/>
      <c r="X742" s="15"/>
      <c r="Y742" s="15"/>
      <c r="Z742" s="15"/>
      <c r="AA742" s="15"/>
      <c r="AB742" s="15"/>
      <c r="AC742" s="15"/>
      <c r="AD742" s="15"/>
      <c r="AE742" s="15"/>
      <c r="AT742" s="268" t="s">
        <v>180</v>
      </c>
      <c r="AU742" s="268" t="s">
        <v>86</v>
      </c>
      <c r="AV742" s="15" t="s">
        <v>176</v>
      </c>
      <c r="AW742" s="15" t="s">
        <v>32</v>
      </c>
      <c r="AX742" s="15" t="s">
        <v>84</v>
      </c>
      <c r="AY742" s="268" t="s">
        <v>168</v>
      </c>
    </row>
    <row r="743" s="2" customFormat="1" ht="16.5" customHeight="1">
      <c r="A743" s="39"/>
      <c r="B743" s="40"/>
      <c r="C743" s="219" t="s">
        <v>899</v>
      </c>
      <c r="D743" s="219" t="s">
        <v>171</v>
      </c>
      <c r="E743" s="220" t="s">
        <v>900</v>
      </c>
      <c r="F743" s="221" t="s">
        <v>901</v>
      </c>
      <c r="G743" s="222" t="s">
        <v>174</v>
      </c>
      <c r="H743" s="223">
        <v>20.643000000000001</v>
      </c>
      <c r="I743" s="224"/>
      <c r="J743" s="225">
        <f>ROUND(I743*H743,2)</f>
        <v>0</v>
      </c>
      <c r="K743" s="221" t="s">
        <v>1</v>
      </c>
      <c r="L743" s="45"/>
      <c r="M743" s="226" t="s">
        <v>1</v>
      </c>
      <c r="N743" s="227" t="s">
        <v>41</v>
      </c>
      <c r="O743" s="92"/>
      <c r="P743" s="228">
        <f>O743*H743</f>
        <v>0</v>
      </c>
      <c r="Q743" s="228">
        <v>0.022450000000000001</v>
      </c>
      <c r="R743" s="228">
        <f>Q743*H743</f>
        <v>0.46343535000000002</v>
      </c>
      <c r="S743" s="228">
        <v>0</v>
      </c>
      <c r="T743" s="229">
        <f>S743*H743</f>
        <v>0</v>
      </c>
      <c r="U743" s="39"/>
      <c r="V743" s="39"/>
      <c r="W743" s="39"/>
      <c r="X743" s="39"/>
      <c r="Y743" s="39"/>
      <c r="Z743" s="39"/>
      <c r="AA743" s="39"/>
      <c r="AB743" s="39"/>
      <c r="AC743" s="39"/>
      <c r="AD743" s="39"/>
      <c r="AE743" s="39"/>
      <c r="AR743" s="230" t="s">
        <v>273</v>
      </c>
      <c r="AT743" s="230" t="s">
        <v>171</v>
      </c>
      <c r="AU743" s="230" t="s">
        <v>86</v>
      </c>
      <c r="AY743" s="18" t="s">
        <v>168</v>
      </c>
      <c r="BE743" s="231">
        <f>IF(N743="základní",J743,0)</f>
        <v>0</v>
      </c>
      <c r="BF743" s="231">
        <f>IF(N743="snížená",J743,0)</f>
        <v>0</v>
      </c>
      <c r="BG743" s="231">
        <f>IF(N743="zákl. přenesená",J743,0)</f>
        <v>0</v>
      </c>
      <c r="BH743" s="231">
        <f>IF(N743="sníž. přenesená",J743,0)</f>
        <v>0</v>
      </c>
      <c r="BI743" s="231">
        <f>IF(N743="nulová",J743,0)</f>
        <v>0</v>
      </c>
      <c r="BJ743" s="18" t="s">
        <v>84</v>
      </c>
      <c r="BK743" s="231">
        <f>ROUND(I743*H743,2)</f>
        <v>0</v>
      </c>
      <c r="BL743" s="18" t="s">
        <v>273</v>
      </c>
      <c r="BM743" s="230" t="s">
        <v>902</v>
      </c>
    </row>
    <row r="744" s="2" customFormat="1">
      <c r="A744" s="39"/>
      <c r="B744" s="40"/>
      <c r="C744" s="41"/>
      <c r="D744" s="232" t="s">
        <v>306</v>
      </c>
      <c r="E744" s="41"/>
      <c r="F744" s="269" t="s">
        <v>903</v>
      </c>
      <c r="G744" s="41"/>
      <c r="H744" s="41"/>
      <c r="I744" s="234"/>
      <c r="J744" s="41"/>
      <c r="K744" s="41"/>
      <c r="L744" s="45"/>
      <c r="M744" s="235"/>
      <c r="N744" s="236"/>
      <c r="O744" s="92"/>
      <c r="P744" s="92"/>
      <c r="Q744" s="92"/>
      <c r="R744" s="92"/>
      <c r="S744" s="92"/>
      <c r="T744" s="93"/>
      <c r="U744" s="39"/>
      <c r="V744" s="39"/>
      <c r="W744" s="39"/>
      <c r="X744" s="39"/>
      <c r="Y744" s="39"/>
      <c r="Z744" s="39"/>
      <c r="AA744" s="39"/>
      <c r="AB744" s="39"/>
      <c r="AC744" s="39"/>
      <c r="AD744" s="39"/>
      <c r="AE744" s="39"/>
      <c r="AT744" s="18" t="s">
        <v>306</v>
      </c>
      <c r="AU744" s="18" t="s">
        <v>86</v>
      </c>
    </row>
    <row r="745" s="13" customFormat="1">
      <c r="A745" s="13"/>
      <c r="B745" s="237"/>
      <c r="C745" s="238"/>
      <c r="D745" s="232" t="s">
        <v>180</v>
      </c>
      <c r="E745" s="239" t="s">
        <v>1</v>
      </c>
      <c r="F745" s="240" t="s">
        <v>904</v>
      </c>
      <c r="G745" s="238"/>
      <c r="H745" s="239" t="s">
        <v>1</v>
      </c>
      <c r="I745" s="241"/>
      <c r="J745" s="238"/>
      <c r="K745" s="238"/>
      <c r="L745" s="242"/>
      <c r="M745" s="243"/>
      <c r="N745" s="244"/>
      <c r="O745" s="244"/>
      <c r="P745" s="244"/>
      <c r="Q745" s="244"/>
      <c r="R745" s="244"/>
      <c r="S745" s="244"/>
      <c r="T745" s="245"/>
      <c r="U745" s="13"/>
      <c r="V745" s="13"/>
      <c r="W745" s="13"/>
      <c r="X745" s="13"/>
      <c r="Y745" s="13"/>
      <c r="Z745" s="13"/>
      <c r="AA745" s="13"/>
      <c r="AB745" s="13"/>
      <c r="AC745" s="13"/>
      <c r="AD745" s="13"/>
      <c r="AE745" s="13"/>
      <c r="AT745" s="246" t="s">
        <v>180</v>
      </c>
      <c r="AU745" s="246" t="s">
        <v>86</v>
      </c>
      <c r="AV745" s="13" t="s">
        <v>84</v>
      </c>
      <c r="AW745" s="13" t="s">
        <v>32</v>
      </c>
      <c r="AX745" s="13" t="s">
        <v>76</v>
      </c>
      <c r="AY745" s="246" t="s">
        <v>168</v>
      </c>
    </row>
    <row r="746" s="14" customFormat="1">
      <c r="A746" s="14"/>
      <c r="B746" s="247"/>
      <c r="C746" s="248"/>
      <c r="D746" s="232" t="s">
        <v>180</v>
      </c>
      <c r="E746" s="249" t="s">
        <v>1</v>
      </c>
      <c r="F746" s="250" t="s">
        <v>905</v>
      </c>
      <c r="G746" s="248"/>
      <c r="H746" s="251">
        <v>20.643000000000001</v>
      </c>
      <c r="I746" s="252"/>
      <c r="J746" s="248"/>
      <c r="K746" s="248"/>
      <c r="L746" s="253"/>
      <c r="M746" s="254"/>
      <c r="N746" s="255"/>
      <c r="O746" s="255"/>
      <c r="P746" s="255"/>
      <c r="Q746" s="255"/>
      <c r="R746" s="255"/>
      <c r="S746" s="255"/>
      <c r="T746" s="256"/>
      <c r="U746" s="14"/>
      <c r="V746" s="14"/>
      <c r="W746" s="14"/>
      <c r="X746" s="14"/>
      <c r="Y746" s="14"/>
      <c r="Z746" s="14"/>
      <c r="AA746" s="14"/>
      <c r="AB746" s="14"/>
      <c r="AC746" s="14"/>
      <c r="AD746" s="14"/>
      <c r="AE746" s="14"/>
      <c r="AT746" s="257" t="s">
        <v>180</v>
      </c>
      <c r="AU746" s="257" t="s">
        <v>86</v>
      </c>
      <c r="AV746" s="14" t="s">
        <v>86</v>
      </c>
      <c r="AW746" s="14" t="s">
        <v>32</v>
      </c>
      <c r="AX746" s="14" t="s">
        <v>76</v>
      </c>
      <c r="AY746" s="257" t="s">
        <v>168</v>
      </c>
    </row>
    <row r="747" s="15" customFormat="1">
      <c r="A747" s="15"/>
      <c r="B747" s="258"/>
      <c r="C747" s="259"/>
      <c r="D747" s="232" t="s">
        <v>180</v>
      </c>
      <c r="E747" s="260" t="s">
        <v>1</v>
      </c>
      <c r="F747" s="261" t="s">
        <v>184</v>
      </c>
      <c r="G747" s="259"/>
      <c r="H747" s="262">
        <v>20.643000000000001</v>
      </c>
      <c r="I747" s="263"/>
      <c r="J747" s="259"/>
      <c r="K747" s="259"/>
      <c r="L747" s="264"/>
      <c r="M747" s="265"/>
      <c r="N747" s="266"/>
      <c r="O747" s="266"/>
      <c r="P747" s="266"/>
      <c r="Q747" s="266"/>
      <c r="R747" s="266"/>
      <c r="S747" s="266"/>
      <c r="T747" s="267"/>
      <c r="U747" s="15"/>
      <c r="V747" s="15"/>
      <c r="W747" s="15"/>
      <c r="X747" s="15"/>
      <c r="Y747" s="15"/>
      <c r="Z747" s="15"/>
      <c r="AA747" s="15"/>
      <c r="AB747" s="15"/>
      <c r="AC747" s="15"/>
      <c r="AD747" s="15"/>
      <c r="AE747" s="15"/>
      <c r="AT747" s="268" t="s">
        <v>180</v>
      </c>
      <c r="AU747" s="268" t="s">
        <v>86</v>
      </c>
      <c r="AV747" s="15" t="s">
        <v>176</v>
      </c>
      <c r="AW747" s="15" t="s">
        <v>32</v>
      </c>
      <c r="AX747" s="15" t="s">
        <v>84</v>
      </c>
      <c r="AY747" s="268" t="s">
        <v>168</v>
      </c>
    </row>
    <row r="748" s="2" customFormat="1" ht="24.15" customHeight="1">
      <c r="A748" s="39"/>
      <c r="B748" s="40"/>
      <c r="C748" s="219" t="s">
        <v>906</v>
      </c>
      <c r="D748" s="219" t="s">
        <v>171</v>
      </c>
      <c r="E748" s="220" t="s">
        <v>907</v>
      </c>
      <c r="F748" s="221" t="s">
        <v>908</v>
      </c>
      <c r="G748" s="222" t="s">
        <v>213</v>
      </c>
      <c r="H748" s="223">
        <v>6.3499999999999996</v>
      </c>
      <c r="I748" s="224"/>
      <c r="J748" s="225">
        <f>ROUND(I748*H748,2)</f>
        <v>0</v>
      </c>
      <c r="K748" s="221" t="s">
        <v>1</v>
      </c>
      <c r="L748" s="45"/>
      <c r="M748" s="226" t="s">
        <v>1</v>
      </c>
      <c r="N748" s="227" t="s">
        <v>41</v>
      </c>
      <c r="O748" s="92"/>
      <c r="P748" s="228">
        <f>O748*H748</f>
        <v>0</v>
      </c>
      <c r="Q748" s="228">
        <v>0.01545</v>
      </c>
      <c r="R748" s="228">
        <f>Q748*H748</f>
        <v>0.0981075</v>
      </c>
      <c r="S748" s="228">
        <v>0</v>
      </c>
      <c r="T748" s="229">
        <f>S748*H748</f>
        <v>0</v>
      </c>
      <c r="U748" s="39"/>
      <c r="V748" s="39"/>
      <c r="W748" s="39"/>
      <c r="X748" s="39"/>
      <c r="Y748" s="39"/>
      <c r="Z748" s="39"/>
      <c r="AA748" s="39"/>
      <c r="AB748" s="39"/>
      <c r="AC748" s="39"/>
      <c r="AD748" s="39"/>
      <c r="AE748" s="39"/>
      <c r="AR748" s="230" t="s">
        <v>273</v>
      </c>
      <c r="AT748" s="230" t="s">
        <v>171</v>
      </c>
      <c r="AU748" s="230" t="s">
        <v>86</v>
      </c>
      <c r="AY748" s="18" t="s">
        <v>168</v>
      </c>
      <c r="BE748" s="231">
        <f>IF(N748="základní",J748,0)</f>
        <v>0</v>
      </c>
      <c r="BF748" s="231">
        <f>IF(N748="snížená",J748,0)</f>
        <v>0</v>
      </c>
      <c r="BG748" s="231">
        <f>IF(N748="zákl. přenesená",J748,0)</f>
        <v>0</v>
      </c>
      <c r="BH748" s="231">
        <f>IF(N748="sníž. přenesená",J748,0)</f>
        <v>0</v>
      </c>
      <c r="BI748" s="231">
        <f>IF(N748="nulová",J748,0)</f>
        <v>0</v>
      </c>
      <c r="BJ748" s="18" t="s">
        <v>84</v>
      </c>
      <c r="BK748" s="231">
        <f>ROUND(I748*H748,2)</f>
        <v>0</v>
      </c>
      <c r="BL748" s="18" t="s">
        <v>273</v>
      </c>
      <c r="BM748" s="230" t="s">
        <v>909</v>
      </c>
    </row>
    <row r="749" s="14" customFormat="1">
      <c r="A749" s="14"/>
      <c r="B749" s="247"/>
      <c r="C749" s="248"/>
      <c r="D749" s="232" t="s">
        <v>180</v>
      </c>
      <c r="E749" s="249" t="s">
        <v>1</v>
      </c>
      <c r="F749" s="250" t="s">
        <v>910</v>
      </c>
      <c r="G749" s="248"/>
      <c r="H749" s="251">
        <v>6.3499999999999996</v>
      </c>
      <c r="I749" s="252"/>
      <c r="J749" s="248"/>
      <c r="K749" s="248"/>
      <c r="L749" s="253"/>
      <c r="M749" s="254"/>
      <c r="N749" s="255"/>
      <c r="O749" s="255"/>
      <c r="P749" s="255"/>
      <c r="Q749" s="255"/>
      <c r="R749" s="255"/>
      <c r="S749" s="255"/>
      <c r="T749" s="256"/>
      <c r="U749" s="14"/>
      <c r="V749" s="14"/>
      <c r="W749" s="14"/>
      <c r="X749" s="14"/>
      <c r="Y749" s="14"/>
      <c r="Z749" s="14"/>
      <c r="AA749" s="14"/>
      <c r="AB749" s="14"/>
      <c r="AC749" s="14"/>
      <c r="AD749" s="14"/>
      <c r="AE749" s="14"/>
      <c r="AT749" s="257" t="s">
        <v>180</v>
      </c>
      <c r="AU749" s="257" t="s">
        <v>86</v>
      </c>
      <c r="AV749" s="14" t="s">
        <v>86</v>
      </c>
      <c r="AW749" s="14" t="s">
        <v>32</v>
      </c>
      <c r="AX749" s="14" t="s">
        <v>76</v>
      </c>
      <c r="AY749" s="257" t="s">
        <v>168</v>
      </c>
    </row>
    <row r="750" s="15" customFormat="1">
      <c r="A750" s="15"/>
      <c r="B750" s="258"/>
      <c r="C750" s="259"/>
      <c r="D750" s="232" t="s">
        <v>180</v>
      </c>
      <c r="E750" s="260" t="s">
        <v>1</v>
      </c>
      <c r="F750" s="261" t="s">
        <v>184</v>
      </c>
      <c r="G750" s="259"/>
      <c r="H750" s="262">
        <v>6.3499999999999996</v>
      </c>
      <c r="I750" s="263"/>
      <c r="J750" s="259"/>
      <c r="K750" s="259"/>
      <c r="L750" s="264"/>
      <c r="M750" s="265"/>
      <c r="N750" s="266"/>
      <c r="O750" s="266"/>
      <c r="P750" s="266"/>
      <c r="Q750" s="266"/>
      <c r="R750" s="266"/>
      <c r="S750" s="266"/>
      <c r="T750" s="267"/>
      <c r="U750" s="15"/>
      <c r="V750" s="15"/>
      <c r="W750" s="15"/>
      <c r="X750" s="15"/>
      <c r="Y750" s="15"/>
      <c r="Z750" s="15"/>
      <c r="AA750" s="15"/>
      <c r="AB750" s="15"/>
      <c r="AC750" s="15"/>
      <c r="AD750" s="15"/>
      <c r="AE750" s="15"/>
      <c r="AT750" s="268" t="s">
        <v>180</v>
      </c>
      <c r="AU750" s="268" t="s">
        <v>86</v>
      </c>
      <c r="AV750" s="15" t="s">
        <v>176</v>
      </c>
      <c r="AW750" s="15" t="s">
        <v>32</v>
      </c>
      <c r="AX750" s="15" t="s">
        <v>84</v>
      </c>
      <c r="AY750" s="268" t="s">
        <v>168</v>
      </c>
    </row>
    <row r="751" s="2" customFormat="1" ht="37.8" customHeight="1">
      <c r="A751" s="39"/>
      <c r="B751" s="40"/>
      <c r="C751" s="219" t="s">
        <v>911</v>
      </c>
      <c r="D751" s="219" t="s">
        <v>171</v>
      </c>
      <c r="E751" s="220" t="s">
        <v>912</v>
      </c>
      <c r="F751" s="221" t="s">
        <v>913</v>
      </c>
      <c r="G751" s="222" t="s">
        <v>174</v>
      </c>
      <c r="H751" s="223">
        <v>619.23000000000002</v>
      </c>
      <c r="I751" s="224"/>
      <c r="J751" s="225">
        <f>ROUND(I751*H751,2)</f>
        <v>0</v>
      </c>
      <c r="K751" s="221" t="s">
        <v>1</v>
      </c>
      <c r="L751" s="45"/>
      <c r="M751" s="226" t="s">
        <v>1</v>
      </c>
      <c r="N751" s="227" t="s">
        <v>41</v>
      </c>
      <c r="O751" s="92"/>
      <c r="P751" s="228">
        <f>O751*H751</f>
        <v>0</v>
      </c>
      <c r="Q751" s="228">
        <v>0.01545</v>
      </c>
      <c r="R751" s="228">
        <f>Q751*H751</f>
        <v>9.5671035</v>
      </c>
      <c r="S751" s="228">
        <v>0</v>
      </c>
      <c r="T751" s="229">
        <f>S751*H751</f>
        <v>0</v>
      </c>
      <c r="U751" s="39"/>
      <c r="V751" s="39"/>
      <c r="W751" s="39"/>
      <c r="X751" s="39"/>
      <c r="Y751" s="39"/>
      <c r="Z751" s="39"/>
      <c r="AA751" s="39"/>
      <c r="AB751" s="39"/>
      <c r="AC751" s="39"/>
      <c r="AD751" s="39"/>
      <c r="AE751" s="39"/>
      <c r="AR751" s="230" t="s">
        <v>273</v>
      </c>
      <c r="AT751" s="230" t="s">
        <v>171</v>
      </c>
      <c r="AU751" s="230" t="s">
        <v>86</v>
      </c>
      <c r="AY751" s="18" t="s">
        <v>168</v>
      </c>
      <c r="BE751" s="231">
        <f>IF(N751="základní",J751,0)</f>
        <v>0</v>
      </c>
      <c r="BF751" s="231">
        <f>IF(N751="snížená",J751,0)</f>
        <v>0</v>
      </c>
      <c r="BG751" s="231">
        <f>IF(N751="zákl. přenesená",J751,0)</f>
        <v>0</v>
      </c>
      <c r="BH751" s="231">
        <f>IF(N751="sníž. přenesená",J751,0)</f>
        <v>0</v>
      </c>
      <c r="BI751" s="231">
        <f>IF(N751="nulová",J751,0)</f>
        <v>0</v>
      </c>
      <c r="BJ751" s="18" t="s">
        <v>84</v>
      </c>
      <c r="BK751" s="231">
        <f>ROUND(I751*H751,2)</f>
        <v>0</v>
      </c>
      <c r="BL751" s="18" t="s">
        <v>273</v>
      </c>
      <c r="BM751" s="230" t="s">
        <v>914</v>
      </c>
    </row>
    <row r="752" s="13" customFormat="1">
      <c r="A752" s="13"/>
      <c r="B752" s="237"/>
      <c r="C752" s="238"/>
      <c r="D752" s="232" t="s">
        <v>180</v>
      </c>
      <c r="E752" s="239" t="s">
        <v>1</v>
      </c>
      <c r="F752" s="240" t="s">
        <v>915</v>
      </c>
      <c r="G752" s="238"/>
      <c r="H752" s="239" t="s">
        <v>1</v>
      </c>
      <c r="I752" s="241"/>
      <c r="J752" s="238"/>
      <c r="K752" s="238"/>
      <c r="L752" s="242"/>
      <c r="M752" s="243"/>
      <c r="N752" s="244"/>
      <c r="O752" s="244"/>
      <c r="P752" s="244"/>
      <c r="Q752" s="244"/>
      <c r="R752" s="244"/>
      <c r="S752" s="244"/>
      <c r="T752" s="245"/>
      <c r="U752" s="13"/>
      <c r="V752" s="13"/>
      <c r="W752" s="13"/>
      <c r="X752" s="13"/>
      <c r="Y752" s="13"/>
      <c r="Z752" s="13"/>
      <c r="AA752" s="13"/>
      <c r="AB752" s="13"/>
      <c r="AC752" s="13"/>
      <c r="AD752" s="13"/>
      <c r="AE752" s="13"/>
      <c r="AT752" s="246" t="s">
        <v>180</v>
      </c>
      <c r="AU752" s="246" t="s">
        <v>86</v>
      </c>
      <c r="AV752" s="13" t="s">
        <v>84</v>
      </c>
      <c r="AW752" s="13" t="s">
        <v>32</v>
      </c>
      <c r="AX752" s="13" t="s">
        <v>76</v>
      </c>
      <c r="AY752" s="246" t="s">
        <v>168</v>
      </c>
    </row>
    <row r="753" s="14" customFormat="1">
      <c r="A753" s="14"/>
      <c r="B753" s="247"/>
      <c r="C753" s="248"/>
      <c r="D753" s="232" t="s">
        <v>180</v>
      </c>
      <c r="E753" s="249" t="s">
        <v>1</v>
      </c>
      <c r="F753" s="250" t="s">
        <v>916</v>
      </c>
      <c r="G753" s="248"/>
      <c r="H753" s="251">
        <v>72.450000000000003</v>
      </c>
      <c r="I753" s="252"/>
      <c r="J753" s="248"/>
      <c r="K753" s="248"/>
      <c r="L753" s="253"/>
      <c r="M753" s="254"/>
      <c r="N753" s="255"/>
      <c r="O753" s="255"/>
      <c r="P753" s="255"/>
      <c r="Q753" s="255"/>
      <c r="R753" s="255"/>
      <c r="S753" s="255"/>
      <c r="T753" s="256"/>
      <c r="U753" s="14"/>
      <c r="V753" s="14"/>
      <c r="W753" s="14"/>
      <c r="X753" s="14"/>
      <c r="Y753" s="14"/>
      <c r="Z753" s="14"/>
      <c r="AA753" s="14"/>
      <c r="AB753" s="14"/>
      <c r="AC753" s="14"/>
      <c r="AD753" s="14"/>
      <c r="AE753" s="14"/>
      <c r="AT753" s="257" t="s">
        <v>180</v>
      </c>
      <c r="AU753" s="257" t="s">
        <v>86</v>
      </c>
      <c r="AV753" s="14" t="s">
        <v>86</v>
      </c>
      <c r="AW753" s="14" t="s">
        <v>32</v>
      </c>
      <c r="AX753" s="14" t="s">
        <v>76</v>
      </c>
      <c r="AY753" s="257" t="s">
        <v>168</v>
      </c>
    </row>
    <row r="754" s="14" customFormat="1">
      <c r="A754" s="14"/>
      <c r="B754" s="247"/>
      <c r="C754" s="248"/>
      <c r="D754" s="232" t="s">
        <v>180</v>
      </c>
      <c r="E754" s="249" t="s">
        <v>1</v>
      </c>
      <c r="F754" s="250" t="s">
        <v>917</v>
      </c>
      <c r="G754" s="248"/>
      <c r="H754" s="251">
        <v>546.77999999999997</v>
      </c>
      <c r="I754" s="252"/>
      <c r="J754" s="248"/>
      <c r="K754" s="248"/>
      <c r="L754" s="253"/>
      <c r="M754" s="254"/>
      <c r="N754" s="255"/>
      <c r="O754" s="255"/>
      <c r="P754" s="255"/>
      <c r="Q754" s="255"/>
      <c r="R754" s="255"/>
      <c r="S754" s="255"/>
      <c r="T754" s="256"/>
      <c r="U754" s="14"/>
      <c r="V754" s="14"/>
      <c r="W754" s="14"/>
      <c r="X754" s="14"/>
      <c r="Y754" s="14"/>
      <c r="Z754" s="14"/>
      <c r="AA754" s="14"/>
      <c r="AB754" s="14"/>
      <c r="AC754" s="14"/>
      <c r="AD754" s="14"/>
      <c r="AE754" s="14"/>
      <c r="AT754" s="257" t="s">
        <v>180</v>
      </c>
      <c r="AU754" s="257" t="s">
        <v>86</v>
      </c>
      <c r="AV754" s="14" t="s">
        <v>86</v>
      </c>
      <c r="AW754" s="14" t="s">
        <v>32</v>
      </c>
      <c r="AX754" s="14" t="s">
        <v>76</v>
      </c>
      <c r="AY754" s="257" t="s">
        <v>168</v>
      </c>
    </row>
    <row r="755" s="15" customFormat="1">
      <c r="A755" s="15"/>
      <c r="B755" s="258"/>
      <c r="C755" s="259"/>
      <c r="D755" s="232" t="s">
        <v>180</v>
      </c>
      <c r="E755" s="260" t="s">
        <v>1</v>
      </c>
      <c r="F755" s="261" t="s">
        <v>184</v>
      </c>
      <c r="G755" s="259"/>
      <c r="H755" s="262">
        <v>619.23000000000002</v>
      </c>
      <c r="I755" s="263"/>
      <c r="J755" s="259"/>
      <c r="K755" s="259"/>
      <c r="L755" s="264"/>
      <c r="M755" s="265"/>
      <c r="N755" s="266"/>
      <c r="O755" s="266"/>
      <c r="P755" s="266"/>
      <c r="Q755" s="266"/>
      <c r="R755" s="266"/>
      <c r="S755" s="266"/>
      <c r="T755" s="267"/>
      <c r="U755" s="15"/>
      <c r="V755" s="15"/>
      <c r="W755" s="15"/>
      <c r="X755" s="15"/>
      <c r="Y755" s="15"/>
      <c r="Z755" s="15"/>
      <c r="AA755" s="15"/>
      <c r="AB755" s="15"/>
      <c r="AC755" s="15"/>
      <c r="AD755" s="15"/>
      <c r="AE755" s="15"/>
      <c r="AT755" s="268" t="s">
        <v>180</v>
      </c>
      <c r="AU755" s="268" t="s">
        <v>86</v>
      </c>
      <c r="AV755" s="15" t="s">
        <v>176</v>
      </c>
      <c r="AW755" s="15" t="s">
        <v>32</v>
      </c>
      <c r="AX755" s="15" t="s">
        <v>84</v>
      </c>
      <c r="AY755" s="268" t="s">
        <v>168</v>
      </c>
    </row>
    <row r="756" s="2" customFormat="1" ht="16.5" customHeight="1">
      <c r="A756" s="39"/>
      <c r="B756" s="40"/>
      <c r="C756" s="219" t="s">
        <v>918</v>
      </c>
      <c r="D756" s="219" t="s">
        <v>171</v>
      </c>
      <c r="E756" s="220" t="s">
        <v>919</v>
      </c>
      <c r="F756" s="221" t="s">
        <v>920</v>
      </c>
      <c r="G756" s="222" t="s">
        <v>174</v>
      </c>
      <c r="H756" s="223">
        <v>8.125</v>
      </c>
      <c r="I756" s="224"/>
      <c r="J756" s="225">
        <f>ROUND(I756*H756,2)</f>
        <v>0</v>
      </c>
      <c r="K756" s="221" t="s">
        <v>1</v>
      </c>
      <c r="L756" s="45"/>
      <c r="M756" s="226" t="s">
        <v>1</v>
      </c>
      <c r="N756" s="227" t="s">
        <v>41</v>
      </c>
      <c r="O756" s="92"/>
      <c r="P756" s="228">
        <f>O756*H756</f>
        <v>0</v>
      </c>
      <c r="Q756" s="228">
        <v>0.01545</v>
      </c>
      <c r="R756" s="228">
        <f>Q756*H756</f>
        <v>0.12553125000000001</v>
      </c>
      <c r="S756" s="228">
        <v>0</v>
      </c>
      <c r="T756" s="229">
        <f>S756*H756</f>
        <v>0</v>
      </c>
      <c r="U756" s="39"/>
      <c r="V756" s="39"/>
      <c r="W756" s="39"/>
      <c r="X756" s="39"/>
      <c r="Y756" s="39"/>
      <c r="Z756" s="39"/>
      <c r="AA756" s="39"/>
      <c r="AB756" s="39"/>
      <c r="AC756" s="39"/>
      <c r="AD756" s="39"/>
      <c r="AE756" s="39"/>
      <c r="AR756" s="230" t="s">
        <v>273</v>
      </c>
      <c r="AT756" s="230" t="s">
        <v>171</v>
      </c>
      <c r="AU756" s="230" t="s">
        <v>86</v>
      </c>
      <c r="AY756" s="18" t="s">
        <v>168</v>
      </c>
      <c r="BE756" s="231">
        <f>IF(N756="základní",J756,0)</f>
        <v>0</v>
      </c>
      <c r="BF756" s="231">
        <f>IF(N756="snížená",J756,0)</f>
        <v>0</v>
      </c>
      <c r="BG756" s="231">
        <f>IF(N756="zákl. přenesená",J756,0)</f>
        <v>0</v>
      </c>
      <c r="BH756" s="231">
        <f>IF(N756="sníž. přenesená",J756,0)</f>
        <v>0</v>
      </c>
      <c r="BI756" s="231">
        <f>IF(N756="nulová",J756,0)</f>
        <v>0</v>
      </c>
      <c r="BJ756" s="18" t="s">
        <v>84</v>
      </c>
      <c r="BK756" s="231">
        <f>ROUND(I756*H756,2)</f>
        <v>0</v>
      </c>
      <c r="BL756" s="18" t="s">
        <v>273</v>
      </c>
      <c r="BM756" s="230" t="s">
        <v>921</v>
      </c>
    </row>
    <row r="757" s="14" customFormat="1">
      <c r="A757" s="14"/>
      <c r="B757" s="247"/>
      <c r="C757" s="248"/>
      <c r="D757" s="232" t="s">
        <v>180</v>
      </c>
      <c r="E757" s="249" t="s">
        <v>1</v>
      </c>
      <c r="F757" s="250" t="s">
        <v>922</v>
      </c>
      <c r="G757" s="248"/>
      <c r="H757" s="251">
        <v>8.125</v>
      </c>
      <c r="I757" s="252"/>
      <c r="J757" s="248"/>
      <c r="K757" s="248"/>
      <c r="L757" s="253"/>
      <c r="M757" s="254"/>
      <c r="N757" s="255"/>
      <c r="O757" s="255"/>
      <c r="P757" s="255"/>
      <c r="Q757" s="255"/>
      <c r="R757" s="255"/>
      <c r="S757" s="255"/>
      <c r="T757" s="256"/>
      <c r="U757" s="14"/>
      <c r="V757" s="14"/>
      <c r="W757" s="14"/>
      <c r="X757" s="14"/>
      <c r="Y757" s="14"/>
      <c r="Z757" s="14"/>
      <c r="AA757" s="14"/>
      <c r="AB757" s="14"/>
      <c r="AC757" s="14"/>
      <c r="AD757" s="14"/>
      <c r="AE757" s="14"/>
      <c r="AT757" s="257" t="s">
        <v>180</v>
      </c>
      <c r="AU757" s="257" t="s">
        <v>86</v>
      </c>
      <c r="AV757" s="14" t="s">
        <v>86</v>
      </c>
      <c r="AW757" s="14" t="s">
        <v>32</v>
      </c>
      <c r="AX757" s="14" t="s">
        <v>76</v>
      </c>
      <c r="AY757" s="257" t="s">
        <v>168</v>
      </c>
    </row>
    <row r="758" s="15" customFormat="1">
      <c r="A758" s="15"/>
      <c r="B758" s="258"/>
      <c r="C758" s="259"/>
      <c r="D758" s="232" t="s">
        <v>180</v>
      </c>
      <c r="E758" s="260" t="s">
        <v>1</v>
      </c>
      <c r="F758" s="261" t="s">
        <v>184</v>
      </c>
      <c r="G758" s="259"/>
      <c r="H758" s="262">
        <v>8.125</v>
      </c>
      <c r="I758" s="263"/>
      <c r="J758" s="259"/>
      <c r="K758" s="259"/>
      <c r="L758" s="264"/>
      <c r="M758" s="265"/>
      <c r="N758" s="266"/>
      <c r="O758" s="266"/>
      <c r="P758" s="266"/>
      <c r="Q758" s="266"/>
      <c r="R758" s="266"/>
      <c r="S758" s="266"/>
      <c r="T758" s="267"/>
      <c r="U758" s="15"/>
      <c r="V758" s="15"/>
      <c r="W758" s="15"/>
      <c r="X758" s="15"/>
      <c r="Y758" s="15"/>
      <c r="Z758" s="15"/>
      <c r="AA758" s="15"/>
      <c r="AB758" s="15"/>
      <c r="AC758" s="15"/>
      <c r="AD758" s="15"/>
      <c r="AE758" s="15"/>
      <c r="AT758" s="268" t="s">
        <v>180</v>
      </c>
      <c r="AU758" s="268" t="s">
        <v>86</v>
      </c>
      <c r="AV758" s="15" t="s">
        <v>176</v>
      </c>
      <c r="AW758" s="15" t="s">
        <v>32</v>
      </c>
      <c r="AX758" s="15" t="s">
        <v>84</v>
      </c>
      <c r="AY758" s="268" t="s">
        <v>168</v>
      </c>
    </row>
    <row r="759" s="2" customFormat="1" ht="24.15" customHeight="1">
      <c r="A759" s="39"/>
      <c r="B759" s="40"/>
      <c r="C759" s="219" t="s">
        <v>923</v>
      </c>
      <c r="D759" s="219" t="s">
        <v>171</v>
      </c>
      <c r="E759" s="220" t="s">
        <v>924</v>
      </c>
      <c r="F759" s="221" t="s">
        <v>925</v>
      </c>
      <c r="G759" s="222" t="s">
        <v>213</v>
      </c>
      <c r="H759" s="223">
        <v>627.27999999999997</v>
      </c>
      <c r="I759" s="224"/>
      <c r="J759" s="225">
        <f>ROUND(I759*H759,2)</f>
        <v>0</v>
      </c>
      <c r="K759" s="221" t="s">
        <v>175</v>
      </c>
      <c r="L759" s="45"/>
      <c r="M759" s="226" t="s">
        <v>1</v>
      </c>
      <c r="N759" s="227" t="s">
        <v>41</v>
      </c>
      <c r="O759" s="92"/>
      <c r="P759" s="228">
        <f>O759*H759</f>
        <v>0</v>
      </c>
      <c r="Q759" s="228">
        <v>0</v>
      </c>
      <c r="R759" s="228">
        <f>Q759*H759</f>
        <v>0</v>
      </c>
      <c r="S759" s="228">
        <v>0</v>
      </c>
      <c r="T759" s="229">
        <f>S759*H759</f>
        <v>0</v>
      </c>
      <c r="U759" s="39"/>
      <c r="V759" s="39"/>
      <c r="W759" s="39"/>
      <c r="X759" s="39"/>
      <c r="Y759" s="39"/>
      <c r="Z759" s="39"/>
      <c r="AA759" s="39"/>
      <c r="AB759" s="39"/>
      <c r="AC759" s="39"/>
      <c r="AD759" s="39"/>
      <c r="AE759" s="39"/>
      <c r="AR759" s="230" t="s">
        <v>273</v>
      </c>
      <c r="AT759" s="230" t="s">
        <v>171</v>
      </c>
      <c r="AU759" s="230" t="s">
        <v>86</v>
      </c>
      <c r="AY759" s="18" t="s">
        <v>168</v>
      </c>
      <c r="BE759" s="231">
        <f>IF(N759="základní",J759,0)</f>
        <v>0</v>
      </c>
      <c r="BF759" s="231">
        <f>IF(N759="snížená",J759,0)</f>
        <v>0</v>
      </c>
      <c r="BG759" s="231">
        <f>IF(N759="zákl. přenesená",J759,0)</f>
        <v>0</v>
      </c>
      <c r="BH759" s="231">
        <f>IF(N759="sníž. přenesená",J759,0)</f>
        <v>0</v>
      </c>
      <c r="BI759" s="231">
        <f>IF(N759="nulová",J759,0)</f>
        <v>0</v>
      </c>
      <c r="BJ759" s="18" t="s">
        <v>84</v>
      </c>
      <c r="BK759" s="231">
        <f>ROUND(I759*H759,2)</f>
        <v>0</v>
      </c>
      <c r="BL759" s="18" t="s">
        <v>273</v>
      </c>
      <c r="BM759" s="230" t="s">
        <v>926</v>
      </c>
    </row>
    <row r="760" s="2" customFormat="1">
      <c r="A760" s="39"/>
      <c r="B760" s="40"/>
      <c r="C760" s="41"/>
      <c r="D760" s="232" t="s">
        <v>178</v>
      </c>
      <c r="E760" s="41"/>
      <c r="F760" s="233" t="s">
        <v>927</v>
      </c>
      <c r="G760" s="41"/>
      <c r="H760" s="41"/>
      <c r="I760" s="234"/>
      <c r="J760" s="41"/>
      <c r="K760" s="41"/>
      <c r="L760" s="45"/>
      <c r="M760" s="235"/>
      <c r="N760" s="236"/>
      <c r="O760" s="92"/>
      <c r="P760" s="92"/>
      <c r="Q760" s="92"/>
      <c r="R760" s="92"/>
      <c r="S760" s="92"/>
      <c r="T760" s="93"/>
      <c r="U760" s="39"/>
      <c r="V760" s="39"/>
      <c r="W760" s="39"/>
      <c r="X760" s="39"/>
      <c r="Y760" s="39"/>
      <c r="Z760" s="39"/>
      <c r="AA760" s="39"/>
      <c r="AB760" s="39"/>
      <c r="AC760" s="39"/>
      <c r="AD760" s="39"/>
      <c r="AE760" s="39"/>
      <c r="AT760" s="18" t="s">
        <v>178</v>
      </c>
      <c r="AU760" s="18" t="s">
        <v>86</v>
      </c>
    </row>
    <row r="761" s="14" customFormat="1">
      <c r="A761" s="14"/>
      <c r="B761" s="247"/>
      <c r="C761" s="248"/>
      <c r="D761" s="232" t="s">
        <v>180</v>
      </c>
      <c r="E761" s="249" t="s">
        <v>1</v>
      </c>
      <c r="F761" s="250" t="s">
        <v>928</v>
      </c>
      <c r="G761" s="248"/>
      <c r="H761" s="251">
        <v>394.80000000000001</v>
      </c>
      <c r="I761" s="252"/>
      <c r="J761" s="248"/>
      <c r="K761" s="248"/>
      <c r="L761" s="253"/>
      <c r="M761" s="254"/>
      <c r="N761" s="255"/>
      <c r="O761" s="255"/>
      <c r="P761" s="255"/>
      <c r="Q761" s="255"/>
      <c r="R761" s="255"/>
      <c r="S761" s="255"/>
      <c r="T761" s="256"/>
      <c r="U761" s="14"/>
      <c r="V761" s="14"/>
      <c r="W761" s="14"/>
      <c r="X761" s="14"/>
      <c r="Y761" s="14"/>
      <c r="Z761" s="14"/>
      <c r="AA761" s="14"/>
      <c r="AB761" s="14"/>
      <c r="AC761" s="14"/>
      <c r="AD761" s="14"/>
      <c r="AE761" s="14"/>
      <c r="AT761" s="257" t="s">
        <v>180</v>
      </c>
      <c r="AU761" s="257" t="s">
        <v>86</v>
      </c>
      <c r="AV761" s="14" t="s">
        <v>86</v>
      </c>
      <c r="AW761" s="14" t="s">
        <v>32</v>
      </c>
      <c r="AX761" s="14" t="s">
        <v>76</v>
      </c>
      <c r="AY761" s="257" t="s">
        <v>168</v>
      </c>
    </row>
    <row r="762" s="14" customFormat="1">
      <c r="A762" s="14"/>
      <c r="B762" s="247"/>
      <c r="C762" s="248"/>
      <c r="D762" s="232" t="s">
        <v>180</v>
      </c>
      <c r="E762" s="249" t="s">
        <v>1</v>
      </c>
      <c r="F762" s="250" t="s">
        <v>929</v>
      </c>
      <c r="G762" s="248"/>
      <c r="H762" s="251">
        <v>24.600000000000001</v>
      </c>
      <c r="I762" s="252"/>
      <c r="J762" s="248"/>
      <c r="K762" s="248"/>
      <c r="L762" s="253"/>
      <c r="M762" s="254"/>
      <c r="N762" s="255"/>
      <c r="O762" s="255"/>
      <c r="P762" s="255"/>
      <c r="Q762" s="255"/>
      <c r="R762" s="255"/>
      <c r="S762" s="255"/>
      <c r="T762" s="256"/>
      <c r="U762" s="14"/>
      <c r="V762" s="14"/>
      <c r="W762" s="14"/>
      <c r="X762" s="14"/>
      <c r="Y762" s="14"/>
      <c r="Z762" s="14"/>
      <c r="AA762" s="14"/>
      <c r="AB762" s="14"/>
      <c r="AC762" s="14"/>
      <c r="AD762" s="14"/>
      <c r="AE762" s="14"/>
      <c r="AT762" s="257" t="s">
        <v>180</v>
      </c>
      <c r="AU762" s="257" t="s">
        <v>86</v>
      </c>
      <c r="AV762" s="14" t="s">
        <v>86</v>
      </c>
      <c r="AW762" s="14" t="s">
        <v>32</v>
      </c>
      <c r="AX762" s="14" t="s">
        <v>76</v>
      </c>
      <c r="AY762" s="257" t="s">
        <v>168</v>
      </c>
    </row>
    <row r="763" s="14" customFormat="1">
      <c r="A763" s="14"/>
      <c r="B763" s="247"/>
      <c r="C763" s="248"/>
      <c r="D763" s="232" t="s">
        <v>180</v>
      </c>
      <c r="E763" s="249" t="s">
        <v>1</v>
      </c>
      <c r="F763" s="250" t="s">
        <v>930</v>
      </c>
      <c r="G763" s="248"/>
      <c r="H763" s="251">
        <v>20.489999999999998</v>
      </c>
      <c r="I763" s="252"/>
      <c r="J763" s="248"/>
      <c r="K763" s="248"/>
      <c r="L763" s="253"/>
      <c r="M763" s="254"/>
      <c r="N763" s="255"/>
      <c r="O763" s="255"/>
      <c r="P763" s="255"/>
      <c r="Q763" s="255"/>
      <c r="R763" s="255"/>
      <c r="S763" s="255"/>
      <c r="T763" s="256"/>
      <c r="U763" s="14"/>
      <c r="V763" s="14"/>
      <c r="W763" s="14"/>
      <c r="X763" s="14"/>
      <c r="Y763" s="14"/>
      <c r="Z763" s="14"/>
      <c r="AA763" s="14"/>
      <c r="AB763" s="14"/>
      <c r="AC763" s="14"/>
      <c r="AD763" s="14"/>
      <c r="AE763" s="14"/>
      <c r="AT763" s="257" t="s">
        <v>180</v>
      </c>
      <c r="AU763" s="257" t="s">
        <v>86</v>
      </c>
      <c r="AV763" s="14" t="s">
        <v>86</v>
      </c>
      <c r="AW763" s="14" t="s">
        <v>32</v>
      </c>
      <c r="AX763" s="14" t="s">
        <v>76</v>
      </c>
      <c r="AY763" s="257" t="s">
        <v>168</v>
      </c>
    </row>
    <row r="764" s="14" customFormat="1">
      <c r="A764" s="14"/>
      <c r="B764" s="247"/>
      <c r="C764" s="248"/>
      <c r="D764" s="232" t="s">
        <v>180</v>
      </c>
      <c r="E764" s="249" t="s">
        <v>1</v>
      </c>
      <c r="F764" s="250" t="s">
        <v>931</v>
      </c>
      <c r="G764" s="248"/>
      <c r="H764" s="251">
        <v>8.4900000000000002</v>
      </c>
      <c r="I764" s="252"/>
      <c r="J764" s="248"/>
      <c r="K764" s="248"/>
      <c r="L764" s="253"/>
      <c r="M764" s="254"/>
      <c r="N764" s="255"/>
      <c r="O764" s="255"/>
      <c r="P764" s="255"/>
      <c r="Q764" s="255"/>
      <c r="R764" s="255"/>
      <c r="S764" s="255"/>
      <c r="T764" s="256"/>
      <c r="U764" s="14"/>
      <c r="V764" s="14"/>
      <c r="W764" s="14"/>
      <c r="X764" s="14"/>
      <c r="Y764" s="14"/>
      <c r="Z764" s="14"/>
      <c r="AA764" s="14"/>
      <c r="AB764" s="14"/>
      <c r="AC764" s="14"/>
      <c r="AD764" s="14"/>
      <c r="AE764" s="14"/>
      <c r="AT764" s="257" t="s">
        <v>180</v>
      </c>
      <c r="AU764" s="257" t="s">
        <v>86</v>
      </c>
      <c r="AV764" s="14" t="s">
        <v>86</v>
      </c>
      <c r="AW764" s="14" t="s">
        <v>32</v>
      </c>
      <c r="AX764" s="14" t="s">
        <v>76</v>
      </c>
      <c r="AY764" s="257" t="s">
        <v>168</v>
      </c>
    </row>
    <row r="765" s="14" customFormat="1">
      <c r="A765" s="14"/>
      <c r="B765" s="247"/>
      <c r="C765" s="248"/>
      <c r="D765" s="232" t="s">
        <v>180</v>
      </c>
      <c r="E765" s="249" t="s">
        <v>1</v>
      </c>
      <c r="F765" s="250" t="s">
        <v>932</v>
      </c>
      <c r="G765" s="248"/>
      <c r="H765" s="251">
        <v>28.199999999999999</v>
      </c>
      <c r="I765" s="252"/>
      <c r="J765" s="248"/>
      <c r="K765" s="248"/>
      <c r="L765" s="253"/>
      <c r="M765" s="254"/>
      <c r="N765" s="255"/>
      <c r="O765" s="255"/>
      <c r="P765" s="255"/>
      <c r="Q765" s="255"/>
      <c r="R765" s="255"/>
      <c r="S765" s="255"/>
      <c r="T765" s="256"/>
      <c r="U765" s="14"/>
      <c r="V765" s="14"/>
      <c r="W765" s="14"/>
      <c r="X765" s="14"/>
      <c r="Y765" s="14"/>
      <c r="Z765" s="14"/>
      <c r="AA765" s="14"/>
      <c r="AB765" s="14"/>
      <c r="AC765" s="14"/>
      <c r="AD765" s="14"/>
      <c r="AE765" s="14"/>
      <c r="AT765" s="257" t="s">
        <v>180</v>
      </c>
      <c r="AU765" s="257" t="s">
        <v>86</v>
      </c>
      <c r="AV765" s="14" t="s">
        <v>86</v>
      </c>
      <c r="AW765" s="14" t="s">
        <v>32</v>
      </c>
      <c r="AX765" s="14" t="s">
        <v>76</v>
      </c>
      <c r="AY765" s="257" t="s">
        <v>168</v>
      </c>
    </row>
    <row r="766" s="14" customFormat="1">
      <c r="A766" s="14"/>
      <c r="B766" s="247"/>
      <c r="C766" s="248"/>
      <c r="D766" s="232" t="s">
        <v>180</v>
      </c>
      <c r="E766" s="249" t="s">
        <v>1</v>
      </c>
      <c r="F766" s="250" t="s">
        <v>933</v>
      </c>
      <c r="G766" s="248"/>
      <c r="H766" s="251">
        <v>28.199999999999999</v>
      </c>
      <c r="I766" s="252"/>
      <c r="J766" s="248"/>
      <c r="K766" s="248"/>
      <c r="L766" s="253"/>
      <c r="M766" s="254"/>
      <c r="N766" s="255"/>
      <c r="O766" s="255"/>
      <c r="P766" s="255"/>
      <c r="Q766" s="255"/>
      <c r="R766" s="255"/>
      <c r="S766" s="255"/>
      <c r="T766" s="256"/>
      <c r="U766" s="14"/>
      <c r="V766" s="14"/>
      <c r="W766" s="14"/>
      <c r="X766" s="14"/>
      <c r="Y766" s="14"/>
      <c r="Z766" s="14"/>
      <c r="AA766" s="14"/>
      <c r="AB766" s="14"/>
      <c r="AC766" s="14"/>
      <c r="AD766" s="14"/>
      <c r="AE766" s="14"/>
      <c r="AT766" s="257" t="s">
        <v>180</v>
      </c>
      <c r="AU766" s="257" t="s">
        <v>86</v>
      </c>
      <c r="AV766" s="14" t="s">
        <v>86</v>
      </c>
      <c r="AW766" s="14" t="s">
        <v>32</v>
      </c>
      <c r="AX766" s="14" t="s">
        <v>76</v>
      </c>
      <c r="AY766" s="257" t="s">
        <v>168</v>
      </c>
    </row>
    <row r="767" s="14" customFormat="1">
      <c r="A767" s="14"/>
      <c r="B767" s="247"/>
      <c r="C767" s="248"/>
      <c r="D767" s="232" t="s">
        <v>180</v>
      </c>
      <c r="E767" s="249" t="s">
        <v>1</v>
      </c>
      <c r="F767" s="250" t="s">
        <v>934</v>
      </c>
      <c r="G767" s="248"/>
      <c r="H767" s="251">
        <v>28.199999999999999</v>
      </c>
      <c r="I767" s="252"/>
      <c r="J767" s="248"/>
      <c r="K767" s="248"/>
      <c r="L767" s="253"/>
      <c r="M767" s="254"/>
      <c r="N767" s="255"/>
      <c r="O767" s="255"/>
      <c r="P767" s="255"/>
      <c r="Q767" s="255"/>
      <c r="R767" s="255"/>
      <c r="S767" s="255"/>
      <c r="T767" s="256"/>
      <c r="U767" s="14"/>
      <c r="V767" s="14"/>
      <c r="W767" s="14"/>
      <c r="X767" s="14"/>
      <c r="Y767" s="14"/>
      <c r="Z767" s="14"/>
      <c r="AA767" s="14"/>
      <c r="AB767" s="14"/>
      <c r="AC767" s="14"/>
      <c r="AD767" s="14"/>
      <c r="AE767" s="14"/>
      <c r="AT767" s="257" t="s">
        <v>180</v>
      </c>
      <c r="AU767" s="257" t="s">
        <v>86</v>
      </c>
      <c r="AV767" s="14" t="s">
        <v>86</v>
      </c>
      <c r="AW767" s="14" t="s">
        <v>32</v>
      </c>
      <c r="AX767" s="14" t="s">
        <v>76</v>
      </c>
      <c r="AY767" s="257" t="s">
        <v>168</v>
      </c>
    </row>
    <row r="768" s="14" customFormat="1">
      <c r="A768" s="14"/>
      <c r="B768" s="247"/>
      <c r="C768" s="248"/>
      <c r="D768" s="232" t="s">
        <v>180</v>
      </c>
      <c r="E768" s="249" t="s">
        <v>1</v>
      </c>
      <c r="F768" s="250" t="s">
        <v>935</v>
      </c>
      <c r="G768" s="248"/>
      <c r="H768" s="251">
        <v>8.4000000000000004</v>
      </c>
      <c r="I768" s="252"/>
      <c r="J768" s="248"/>
      <c r="K768" s="248"/>
      <c r="L768" s="253"/>
      <c r="M768" s="254"/>
      <c r="N768" s="255"/>
      <c r="O768" s="255"/>
      <c r="P768" s="255"/>
      <c r="Q768" s="255"/>
      <c r="R768" s="255"/>
      <c r="S768" s="255"/>
      <c r="T768" s="256"/>
      <c r="U768" s="14"/>
      <c r="V768" s="14"/>
      <c r="W768" s="14"/>
      <c r="X768" s="14"/>
      <c r="Y768" s="14"/>
      <c r="Z768" s="14"/>
      <c r="AA768" s="14"/>
      <c r="AB768" s="14"/>
      <c r="AC768" s="14"/>
      <c r="AD768" s="14"/>
      <c r="AE768" s="14"/>
      <c r="AT768" s="257" t="s">
        <v>180</v>
      </c>
      <c r="AU768" s="257" t="s">
        <v>86</v>
      </c>
      <c r="AV768" s="14" t="s">
        <v>86</v>
      </c>
      <c r="AW768" s="14" t="s">
        <v>32</v>
      </c>
      <c r="AX768" s="14" t="s">
        <v>76</v>
      </c>
      <c r="AY768" s="257" t="s">
        <v>168</v>
      </c>
    </row>
    <row r="769" s="14" customFormat="1">
      <c r="A769" s="14"/>
      <c r="B769" s="247"/>
      <c r="C769" s="248"/>
      <c r="D769" s="232" t="s">
        <v>180</v>
      </c>
      <c r="E769" s="249" t="s">
        <v>1</v>
      </c>
      <c r="F769" s="250" t="s">
        <v>936</v>
      </c>
      <c r="G769" s="248"/>
      <c r="H769" s="251">
        <v>18</v>
      </c>
      <c r="I769" s="252"/>
      <c r="J769" s="248"/>
      <c r="K769" s="248"/>
      <c r="L769" s="253"/>
      <c r="M769" s="254"/>
      <c r="N769" s="255"/>
      <c r="O769" s="255"/>
      <c r="P769" s="255"/>
      <c r="Q769" s="255"/>
      <c r="R769" s="255"/>
      <c r="S769" s="255"/>
      <c r="T769" s="256"/>
      <c r="U769" s="14"/>
      <c r="V769" s="14"/>
      <c r="W769" s="14"/>
      <c r="X769" s="14"/>
      <c r="Y769" s="14"/>
      <c r="Z769" s="14"/>
      <c r="AA769" s="14"/>
      <c r="AB769" s="14"/>
      <c r="AC769" s="14"/>
      <c r="AD769" s="14"/>
      <c r="AE769" s="14"/>
      <c r="AT769" s="257" t="s">
        <v>180</v>
      </c>
      <c r="AU769" s="257" t="s">
        <v>86</v>
      </c>
      <c r="AV769" s="14" t="s">
        <v>86</v>
      </c>
      <c r="AW769" s="14" t="s">
        <v>32</v>
      </c>
      <c r="AX769" s="14" t="s">
        <v>76</v>
      </c>
      <c r="AY769" s="257" t="s">
        <v>168</v>
      </c>
    </row>
    <row r="770" s="14" customFormat="1">
      <c r="A770" s="14"/>
      <c r="B770" s="247"/>
      <c r="C770" s="248"/>
      <c r="D770" s="232" t="s">
        <v>180</v>
      </c>
      <c r="E770" s="249" t="s">
        <v>1</v>
      </c>
      <c r="F770" s="250" t="s">
        <v>937</v>
      </c>
      <c r="G770" s="248"/>
      <c r="H770" s="251">
        <v>48.299999999999997</v>
      </c>
      <c r="I770" s="252"/>
      <c r="J770" s="248"/>
      <c r="K770" s="248"/>
      <c r="L770" s="253"/>
      <c r="M770" s="254"/>
      <c r="N770" s="255"/>
      <c r="O770" s="255"/>
      <c r="P770" s="255"/>
      <c r="Q770" s="255"/>
      <c r="R770" s="255"/>
      <c r="S770" s="255"/>
      <c r="T770" s="256"/>
      <c r="U770" s="14"/>
      <c r="V770" s="14"/>
      <c r="W770" s="14"/>
      <c r="X770" s="14"/>
      <c r="Y770" s="14"/>
      <c r="Z770" s="14"/>
      <c r="AA770" s="14"/>
      <c r="AB770" s="14"/>
      <c r="AC770" s="14"/>
      <c r="AD770" s="14"/>
      <c r="AE770" s="14"/>
      <c r="AT770" s="257" t="s">
        <v>180</v>
      </c>
      <c r="AU770" s="257" t="s">
        <v>86</v>
      </c>
      <c r="AV770" s="14" t="s">
        <v>86</v>
      </c>
      <c r="AW770" s="14" t="s">
        <v>32</v>
      </c>
      <c r="AX770" s="14" t="s">
        <v>76</v>
      </c>
      <c r="AY770" s="257" t="s">
        <v>168</v>
      </c>
    </row>
    <row r="771" s="14" customFormat="1">
      <c r="A771" s="14"/>
      <c r="B771" s="247"/>
      <c r="C771" s="248"/>
      <c r="D771" s="232" t="s">
        <v>180</v>
      </c>
      <c r="E771" s="249" t="s">
        <v>1</v>
      </c>
      <c r="F771" s="250" t="s">
        <v>938</v>
      </c>
      <c r="G771" s="248"/>
      <c r="H771" s="251">
        <v>19.600000000000001</v>
      </c>
      <c r="I771" s="252"/>
      <c r="J771" s="248"/>
      <c r="K771" s="248"/>
      <c r="L771" s="253"/>
      <c r="M771" s="254"/>
      <c r="N771" s="255"/>
      <c r="O771" s="255"/>
      <c r="P771" s="255"/>
      <c r="Q771" s="255"/>
      <c r="R771" s="255"/>
      <c r="S771" s="255"/>
      <c r="T771" s="256"/>
      <c r="U771" s="14"/>
      <c r="V771" s="14"/>
      <c r="W771" s="14"/>
      <c r="X771" s="14"/>
      <c r="Y771" s="14"/>
      <c r="Z771" s="14"/>
      <c r="AA771" s="14"/>
      <c r="AB771" s="14"/>
      <c r="AC771" s="14"/>
      <c r="AD771" s="14"/>
      <c r="AE771" s="14"/>
      <c r="AT771" s="257" t="s">
        <v>180</v>
      </c>
      <c r="AU771" s="257" t="s">
        <v>86</v>
      </c>
      <c r="AV771" s="14" t="s">
        <v>86</v>
      </c>
      <c r="AW771" s="14" t="s">
        <v>32</v>
      </c>
      <c r="AX771" s="14" t="s">
        <v>76</v>
      </c>
      <c r="AY771" s="257" t="s">
        <v>168</v>
      </c>
    </row>
    <row r="772" s="15" customFormat="1">
      <c r="A772" s="15"/>
      <c r="B772" s="258"/>
      <c r="C772" s="259"/>
      <c r="D772" s="232" t="s">
        <v>180</v>
      </c>
      <c r="E772" s="260" t="s">
        <v>1</v>
      </c>
      <c r="F772" s="261" t="s">
        <v>184</v>
      </c>
      <c r="G772" s="259"/>
      <c r="H772" s="262">
        <v>627.27999999999997</v>
      </c>
      <c r="I772" s="263"/>
      <c r="J772" s="259"/>
      <c r="K772" s="259"/>
      <c r="L772" s="264"/>
      <c r="M772" s="265"/>
      <c r="N772" s="266"/>
      <c r="O772" s="266"/>
      <c r="P772" s="266"/>
      <c r="Q772" s="266"/>
      <c r="R772" s="266"/>
      <c r="S772" s="266"/>
      <c r="T772" s="267"/>
      <c r="U772" s="15"/>
      <c r="V772" s="15"/>
      <c r="W772" s="15"/>
      <c r="X772" s="15"/>
      <c r="Y772" s="15"/>
      <c r="Z772" s="15"/>
      <c r="AA772" s="15"/>
      <c r="AB772" s="15"/>
      <c r="AC772" s="15"/>
      <c r="AD772" s="15"/>
      <c r="AE772" s="15"/>
      <c r="AT772" s="268" t="s">
        <v>180</v>
      </c>
      <c r="AU772" s="268" t="s">
        <v>86</v>
      </c>
      <c r="AV772" s="15" t="s">
        <v>176</v>
      </c>
      <c r="AW772" s="15" t="s">
        <v>32</v>
      </c>
      <c r="AX772" s="15" t="s">
        <v>84</v>
      </c>
      <c r="AY772" s="268" t="s">
        <v>168</v>
      </c>
    </row>
    <row r="773" s="2" customFormat="1" ht="24.15" customHeight="1">
      <c r="A773" s="39"/>
      <c r="B773" s="40"/>
      <c r="C773" s="219" t="s">
        <v>939</v>
      </c>
      <c r="D773" s="219" t="s">
        <v>171</v>
      </c>
      <c r="E773" s="220" t="s">
        <v>940</v>
      </c>
      <c r="F773" s="221" t="s">
        <v>941</v>
      </c>
      <c r="G773" s="222" t="s">
        <v>213</v>
      </c>
      <c r="H773" s="223">
        <v>74.640000000000001</v>
      </c>
      <c r="I773" s="224"/>
      <c r="J773" s="225">
        <f>ROUND(I773*H773,2)</f>
        <v>0</v>
      </c>
      <c r="K773" s="221" t="s">
        <v>175</v>
      </c>
      <c r="L773" s="45"/>
      <c r="M773" s="226" t="s">
        <v>1</v>
      </c>
      <c r="N773" s="227" t="s">
        <v>41</v>
      </c>
      <c r="O773" s="92"/>
      <c r="P773" s="228">
        <f>O773*H773</f>
        <v>0</v>
      </c>
      <c r="Q773" s="228">
        <v>0</v>
      </c>
      <c r="R773" s="228">
        <f>Q773*H773</f>
        <v>0</v>
      </c>
      <c r="S773" s="228">
        <v>0</v>
      </c>
      <c r="T773" s="229">
        <f>S773*H773</f>
        <v>0</v>
      </c>
      <c r="U773" s="39"/>
      <c r="V773" s="39"/>
      <c r="W773" s="39"/>
      <c r="X773" s="39"/>
      <c r="Y773" s="39"/>
      <c r="Z773" s="39"/>
      <c r="AA773" s="39"/>
      <c r="AB773" s="39"/>
      <c r="AC773" s="39"/>
      <c r="AD773" s="39"/>
      <c r="AE773" s="39"/>
      <c r="AR773" s="230" t="s">
        <v>273</v>
      </c>
      <c r="AT773" s="230" t="s">
        <v>171</v>
      </c>
      <c r="AU773" s="230" t="s">
        <v>86</v>
      </c>
      <c r="AY773" s="18" t="s">
        <v>168</v>
      </c>
      <c r="BE773" s="231">
        <f>IF(N773="základní",J773,0)</f>
        <v>0</v>
      </c>
      <c r="BF773" s="231">
        <f>IF(N773="snížená",J773,0)</f>
        <v>0</v>
      </c>
      <c r="BG773" s="231">
        <f>IF(N773="zákl. přenesená",J773,0)</f>
        <v>0</v>
      </c>
      <c r="BH773" s="231">
        <f>IF(N773="sníž. přenesená",J773,0)</f>
        <v>0</v>
      </c>
      <c r="BI773" s="231">
        <f>IF(N773="nulová",J773,0)</f>
        <v>0</v>
      </c>
      <c r="BJ773" s="18" t="s">
        <v>84</v>
      </c>
      <c r="BK773" s="231">
        <f>ROUND(I773*H773,2)</f>
        <v>0</v>
      </c>
      <c r="BL773" s="18" t="s">
        <v>273</v>
      </c>
      <c r="BM773" s="230" t="s">
        <v>942</v>
      </c>
    </row>
    <row r="774" s="2" customFormat="1">
      <c r="A774" s="39"/>
      <c r="B774" s="40"/>
      <c r="C774" s="41"/>
      <c r="D774" s="232" t="s">
        <v>178</v>
      </c>
      <c r="E774" s="41"/>
      <c r="F774" s="233" t="s">
        <v>943</v>
      </c>
      <c r="G774" s="41"/>
      <c r="H774" s="41"/>
      <c r="I774" s="234"/>
      <c r="J774" s="41"/>
      <c r="K774" s="41"/>
      <c r="L774" s="45"/>
      <c r="M774" s="235"/>
      <c r="N774" s="236"/>
      <c r="O774" s="92"/>
      <c r="P774" s="92"/>
      <c r="Q774" s="92"/>
      <c r="R774" s="92"/>
      <c r="S774" s="92"/>
      <c r="T774" s="93"/>
      <c r="U774" s="39"/>
      <c r="V774" s="39"/>
      <c r="W774" s="39"/>
      <c r="X774" s="39"/>
      <c r="Y774" s="39"/>
      <c r="Z774" s="39"/>
      <c r="AA774" s="39"/>
      <c r="AB774" s="39"/>
      <c r="AC774" s="39"/>
      <c r="AD774" s="39"/>
      <c r="AE774" s="39"/>
      <c r="AT774" s="18" t="s">
        <v>178</v>
      </c>
      <c r="AU774" s="18" t="s">
        <v>86</v>
      </c>
    </row>
    <row r="775" s="14" customFormat="1">
      <c r="A775" s="14"/>
      <c r="B775" s="247"/>
      <c r="C775" s="248"/>
      <c r="D775" s="232" t="s">
        <v>180</v>
      </c>
      <c r="E775" s="249" t="s">
        <v>1</v>
      </c>
      <c r="F775" s="250" t="s">
        <v>944</v>
      </c>
      <c r="G775" s="248"/>
      <c r="H775" s="251">
        <v>74.640000000000001</v>
      </c>
      <c r="I775" s="252"/>
      <c r="J775" s="248"/>
      <c r="K775" s="248"/>
      <c r="L775" s="253"/>
      <c r="M775" s="254"/>
      <c r="N775" s="255"/>
      <c r="O775" s="255"/>
      <c r="P775" s="255"/>
      <c r="Q775" s="255"/>
      <c r="R775" s="255"/>
      <c r="S775" s="255"/>
      <c r="T775" s="256"/>
      <c r="U775" s="14"/>
      <c r="V775" s="14"/>
      <c r="W775" s="14"/>
      <c r="X775" s="14"/>
      <c r="Y775" s="14"/>
      <c r="Z775" s="14"/>
      <c r="AA775" s="14"/>
      <c r="AB775" s="14"/>
      <c r="AC775" s="14"/>
      <c r="AD775" s="14"/>
      <c r="AE775" s="14"/>
      <c r="AT775" s="257" t="s">
        <v>180</v>
      </c>
      <c r="AU775" s="257" t="s">
        <v>86</v>
      </c>
      <c r="AV775" s="14" t="s">
        <v>86</v>
      </c>
      <c r="AW775" s="14" t="s">
        <v>32</v>
      </c>
      <c r="AX775" s="14" t="s">
        <v>84</v>
      </c>
      <c r="AY775" s="257" t="s">
        <v>168</v>
      </c>
    </row>
    <row r="776" s="2" customFormat="1" ht="24.15" customHeight="1">
      <c r="A776" s="39"/>
      <c r="B776" s="40"/>
      <c r="C776" s="270" t="s">
        <v>945</v>
      </c>
      <c r="D776" s="270" t="s">
        <v>348</v>
      </c>
      <c r="E776" s="271" t="s">
        <v>946</v>
      </c>
      <c r="F776" s="272" t="s">
        <v>947</v>
      </c>
      <c r="G776" s="273" t="s">
        <v>213</v>
      </c>
      <c r="H776" s="274">
        <v>715.95799999999997</v>
      </c>
      <c r="I776" s="275"/>
      <c r="J776" s="276">
        <f>ROUND(I776*H776,2)</f>
        <v>0</v>
      </c>
      <c r="K776" s="272" t="s">
        <v>175</v>
      </c>
      <c r="L776" s="277"/>
      <c r="M776" s="278" t="s">
        <v>1</v>
      </c>
      <c r="N776" s="279" t="s">
        <v>41</v>
      </c>
      <c r="O776" s="92"/>
      <c r="P776" s="228">
        <f>O776*H776</f>
        <v>0</v>
      </c>
      <c r="Q776" s="228">
        <v>0.012999999999999999</v>
      </c>
      <c r="R776" s="228">
        <f>Q776*H776</f>
        <v>9.3074539999999999</v>
      </c>
      <c r="S776" s="228">
        <v>0</v>
      </c>
      <c r="T776" s="229">
        <f>S776*H776</f>
        <v>0</v>
      </c>
      <c r="U776" s="39"/>
      <c r="V776" s="39"/>
      <c r="W776" s="39"/>
      <c r="X776" s="39"/>
      <c r="Y776" s="39"/>
      <c r="Z776" s="39"/>
      <c r="AA776" s="39"/>
      <c r="AB776" s="39"/>
      <c r="AC776" s="39"/>
      <c r="AD776" s="39"/>
      <c r="AE776" s="39"/>
      <c r="AR776" s="230" t="s">
        <v>379</v>
      </c>
      <c r="AT776" s="230" t="s">
        <v>348</v>
      </c>
      <c r="AU776" s="230" t="s">
        <v>86</v>
      </c>
      <c r="AY776" s="18" t="s">
        <v>168</v>
      </c>
      <c r="BE776" s="231">
        <f>IF(N776="základní",J776,0)</f>
        <v>0</v>
      </c>
      <c r="BF776" s="231">
        <f>IF(N776="snížená",J776,0)</f>
        <v>0</v>
      </c>
      <c r="BG776" s="231">
        <f>IF(N776="zákl. přenesená",J776,0)</f>
        <v>0</v>
      </c>
      <c r="BH776" s="231">
        <f>IF(N776="sníž. přenesená",J776,0)</f>
        <v>0</v>
      </c>
      <c r="BI776" s="231">
        <f>IF(N776="nulová",J776,0)</f>
        <v>0</v>
      </c>
      <c r="BJ776" s="18" t="s">
        <v>84</v>
      </c>
      <c r="BK776" s="231">
        <f>ROUND(I776*H776,2)</f>
        <v>0</v>
      </c>
      <c r="BL776" s="18" t="s">
        <v>273</v>
      </c>
      <c r="BM776" s="230" t="s">
        <v>948</v>
      </c>
    </row>
    <row r="777" s="2" customFormat="1">
      <c r="A777" s="39"/>
      <c r="B777" s="40"/>
      <c r="C777" s="41"/>
      <c r="D777" s="232" t="s">
        <v>178</v>
      </c>
      <c r="E777" s="41"/>
      <c r="F777" s="233" t="s">
        <v>947</v>
      </c>
      <c r="G777" s="41"/>
      <c r="H777" s="41"/>
      <c r="I777" s="234"/>
      <c r="J777" s="41"/>
      <c r="K777" s="41"/>
      <c r="L777" s="45"/>
      <c r="M777" s="235"/>
      <c r="N777" s="236"/>
      <c r="O777" s="92"/>
      <c r="P777" s="92"/>
      <c r="Q777" s="92"/>
      <c r="R777" s="92"/>
      <c r="S777" s="92"/>
      <c r="T777" s="93"/>
      <c r="U777" s="39"/>
      <c r="V777" s="39"/>
      <c r="W777" s="39"/>
      <c r="X777" s="39"/>
      <c r="Y777" s="39"/>
      <c r="Z777" s="39"/>
      <c r="AA777" s="39"/>
      <c r="AB777" s="39"/>
      <c r="AC777" s="39"/>
      <c r="AD777" s="39"/>
      <c r="AE777" s="39"/>
      <c r="AT777" s="18" t="s">
        <v>178</v>
      </c>
      <c r="AU777" s="18" t="s">
        <v>86</v>
      </c>
    </row>
    <row r="778" s="14" customFormat="1">
      <c r="A778" s="14"/>
      <c r="B778" s="247"/>
      <c r="C778" s="248"/>
      <c r="D778" s="232" t="s">
        <v>180</v>
      </c>
      <c r="E778" s="249" t="s">
        <v>1</v>
      </c>
      <c r="F778" s="250" t="s">
        <v>928</v>
      </c>
      <c r="G778" s="248"/>
      <c r="H778" s="251">
        <v>394.80000000000001</v>
      </c>
      <c r="I778" s="252"/>
      <c r="J778" s="248"/>
      <c r="K778" s="248"/>
      <c r="L778" s="253"/>
      <c r="M778" s="254"/>
      <c r="N778" s="255"/>
      <c r="O778" s="255"/>
      <c r="P778" s="255"/>
      <c r="Q778" s="255"/>
      <c r="R778" s="255"/>
      <c r="S778" s="255"/>
      <c r="T778" s="256"/>
      <c r="U778" s="14"/>
      <c r="V778" s="14"/>
      <c r="W778" s="14"/>
      <c r="X778" s="14"/>
      <c r="Y778" s="14"/>
      <c r="Z778" s="14"/>
      <c r="AA778" s="14"/>
      <c r="AB778" s="14"/>
      <c r="AC778" s="14"/>
      <c r="AD778" s="14"/>
      <c r="AE778" s="14"/>
      <c r="AT778" s="257" t="s">
        <v>180</v>
      </c>
      <c r="AU778" s="257" t="s">
        <v>86</v>
      </c>
      <c r="AV778" s="14" t="s">
        <v>86</v>
      </c>
      <c r="AW778" s="14" t="s">
        <v>32</v>
      </c>
      <c r="AX778" s="14" t="s">
        <v>76</v>
      </c>
      <c r="AY778" s="257" t="s">
        <v>168</v>
      </c>
    </row>
    <row r="779" s="14" customFormat="1">
      <c r="A779" s="14"/>
      <c r="B779" s="247"/>
      <c r="C779" s="248"/>
      <c r="D779" s="232" t="s">
        <v>180</v>
      </c>
      <c r="E779" s="249" t="s">
        <v>1</v>
      </c>
      <c r="F779" s="250" t="s">
        <v>929</v>
      </c>
      <c r="G779" s="248"/>
      <c r="H779" s="251">
        <v>24.600000000000001</v>
      </c>
      <c r="I779" s="252"/>
      <c r="J779" s="248"/>
      <c r="K779" s="248"/>
      <c r="L779" s="253"/>
      <c r="M779" s="254"/>
      <c r="N779" s="255"/>
      <c r="O779" s="255"/>
      <c r="P779" s="255"/>
      <c r="Q779" s="255"/>
      <c r="R779" s="255"/>
      <c r="S779" s="255"/>
      <c r="T779" s="256"/>
      <c r="U779" s="14"/>
      <c r="V779" s="14"/>
      <c r="W779" s="14"/>
      <c r="X779" s="14"/>
      <c r="Y779" s="14"/>
      <c r="Z779" s="14"/>
      <c r="AA779" s="14"/>
      <c r="AB779" s="14"/>
      <c r="AC779" s="14"/>
      <c r="AD779" s="14"/>
      <c r="AE779" s="14"/>
      <c r="AT779" s="257" t="s">
        <v>180</v>
      </c>
      <c r="AU779" s="257" t="s">
        <v>86</v>
      </c>
      <c r="AV779" s="14" t="s">
        <v>86</v>
      </c>
      <c r="AW779" s="14" t="s">
        <v>32</v>
      </c>
      <c r="AX779" s="14" t="s">
        <v>76</v>
      </c>
      <c r="AY779" s="257" t="s">
        <v>168</v>
      </c>
    </row>
    <row r="780" s="14" customFormat="1">
      <c r="A780" s="14"/>
      <c r="B780" s="247"/>
      <c r="C780" s="248"/>
      <c r="D780" s="232" t="s">
        <v>180</v>
      </c>
      <c r="E780" s="249" t="s">
        <v>1</v>
      </c>
      <c r="F780" s="250" t="s">
        <v>930</v>
      </c>
      <c r="G780" s="248"/>
      <c r="H780" s="251">
        <v>20.489999999999998</v>
      </c>
      <c r="I780" s="252"/>
      <c r="J780" s="248"/>
      <c r="K780" s="248"/>
      <c r="L780" s="253"/>
      <c r="M780" s="254"/>
      <c r="N780" s="255"/>
      <c r="O780" s="255"/>
      <c r="P780" s="255"/>
      <c r="Q780" s="255"/>
      <c r="R780" s="255"/>
      <c r="S780" s="255"/>
      <c r="T780" s="256"/>
      <c r="U780" s="14"/>
      <c r="V780" s="14"/>
      <c r="W780" s="14"/>
      <c r="X780" s="14"/>
      <c r="Y780" s="14"/>
      <c r="Z780" s="14"/>
      <c r="AA780" s="14"/>
      <c r="AB780" s="14"/>
      <c r="AC780" s="14"/>
      <c r="AD780" s="14"/>
      <c r="AE780" s="14"/>
      <c r="AT780" s="257" t="s">
        <v>180</v>
      </c>
      <c r="AU780" s="257" t="s">
        <v>86</v>
      </c>
      <c r="AV780" s="14" t="s">
        <v>86</v>
      </c>
      <c r="AW780" s="14" t="s">
        <v>32</v>
      </c>
      <c r="AX780" s="14" t="s">
        <v>76</v>
      </c>
      <c r="AY780" s="257" t="s">
        <v>168</v>
      </c>
    </row>
    <row r="781" s="14" customFormat="1">
      <c r="A781" s="14"/>
      <c r="B781" s="247"/>
      <c r="C781" s="248"/>
      <c r="D781" s="232" t="s">
        <v>180</v>
      </c>
      <c r="E781" s="249" t="s">
        <v>1</v>
      </c>
      <c r="F781" s="250" t="s">
        <v>931</v>
      </c>
      <c r="G781" s="248"/>
      <c r="H781" s="251">
        <v>8.4900000000000002</v>
      </c>
      <c r="I781" s="252"/>
      <c r="J781" s="248"/>
      <c r="K781" s="248"/>
      <c r="L781" s="253"/>
      <c r="M781" s="254"/>
      <c r="N781" s="255"/>
      <c r="O781" s="255"/>
      <c r="P781" s="255"/>
      <c r="Q781" s="255"/>
      <c r="R781" s="255"/>
      <c r="S781" s="255"/>
      <c r="T781" s="256"/>
      <c r="U781" s="14"/>
      <c r="V781" s="14"/>
      <c r="W781" s="14"/>
      <c r="X781" s="14"/>
      <c r="Y781" s="14"/>
      <c r="Z781" s="14"/>
      <c r="AA781" s="14"/>
      <c r="AB781" s="14"/>
      <c r="AC781" s="14"/>
      <c r="AD781" s="14"/>
      <c r="AE781" s="14"/>
      <c r="AT781" s="257" t="s">
        <v>180</v>
      </c>
      <c r="AU781" s="257" t="s">
        <v>86</v>
      </c>
      <c r="AV781" s="14" t="s">
        <v>86</v>
      </c>
      <c r="AW781" s="14" t="s">
        <v>32</v>
      </c>
      <c r="AX781" s="14" t="s">
        <v>76</v>
      </c>
      <c r="AY781" s="257" t="s">
        <v>168</v>
      </c>
    </row>
    <row r="782" s="14" customFormat="1">
      <c r="A782" s="14"/>
      <c r="B782" s="247"/>
      <c r="C782" s="248"/>
      <c r="D782" s="232" t="s">
        <v>180</v>
      </c>
      <c r="E782" s="249" t="s">
        <v>1</v>
      </c>
      <c r="F782" s="250" t="s">
        <v>932</v>
      </c>
      <c r="G782" s="248"/>
      <c r="H782" s="251">
        <v>28.199999999999999</v>
      </c>
      <c r="I782" s="252"/>
      <c r="J782" s="248"/>
      <c r="K782" s="248"/>
      <c r="L782" s="253"/>
      <c r="M782" s="254"/>
      <c r="N782" s="255"/>
      <c r="O782" s="255"/>
      <c r="P782" s="255"/>
      <c r="Q782" s="255"/>
      <c r="R782" s="255"/>
      <c r="S782" s="255"/>
      <c r="T782" s="256"/>
      <c r="U782" s="14"/>
      <c r="V782" s="14"/>
      <c r="W782" s="14"/>
      <c r="X782" s="14"/>
      <c r="Y782" s="14"/>
      <c r="Z782" s="14"/>
      <c r="AA782" s="14"/>
      <c r="AB782" s="14"/>
      <c r="AC782" s="14"/>
      <c r="AD782" s="14"/>
      <c r="AE782" s="14"/>
      <c r="AT782" s="257" t="s">
        <v>180</v>
      </c>
      <c r="AU782" s="257" t="s">
        <v>86</v>
      </c>
      <c r="AV782" s="14" t="s">
        <v>86</v>
      </c>
      <c r="AW782" s="14" t="s">
        <v>32</v>
      </c>
      <c r="AX782" s="14" t="s">
        <v>76</v>
      </c>
      <c r="AY782" s="257" t="s">
        <v>168</v>
      </c>
    </row>
    <row r="783" s="14" customFormat="1">
      <c r="A783" s="14"/>
      <c r="B783" s="247"/>
      <c r="C783" s="248"/>
      <c r="D783" s="232" t="s">
        <v>180</v>
      </c>
      <c r="E783" s="249" t="s">
        <v>1</v>
      </c>
      <c r="F783" s="250" t="s">
        <v>933</v>
      </c>
      <c r="G783" s="248"/>
      <c r="H783" s="251">
        <v>28.199999999999999</v>
      </c>
      <c r="I783" s="252"/>
      <c r="J783" s="248"/>
      <c r="K783" s="248"/>
      <c r="L783" s="253"/>
      <c r="M783" s="254"/>
      <c r="N783" s="255"/>
      <c r="O783" s="255"/>
      <c r="P783" s="255"/>
      <c r="Q783" s="255"/>
      <c r="R783" s="255"/>
      <c r="S783" s="255"/>
      <c r="T783" s="256"/>
      <c r="U783" s="14"/>
      <c r="V783" s="14"/>
      <c r="W783" s="14"/>
      <c r="X783" s="14"/>
      <c r="Y783" s="14"/>
      <c r="Z783" s="14"/>
      <c r="AA783" s="14"/>
      <c r="AB783" s="14"/>
      <c r="AC783" s="14"/>
      <c r="AD783" s="14"/>
      <c r="AE783" s="14"/>
      <c r="AT783" s="257" t="s">
        <v>180</v>
      </c>
      <c r="AU783" s="257" t="s">
        <v>86</v>
      </c>
      <c r="AV783" s="14" t="s">
        <v>86</v>
      </c>
      <c r="AW783" s="14" t="s">
        <v>32</v>
      </c>
      <c r="AX783" s="14" t="s">
        <v>76</v>
      </c>
      <c r="AY783" s="257" t="s">
        <v>168</v>
      </c>
    </row>
    <row r="784" s="14" customFormat="1">
      <c r="A784" s="14"/>
      <c r="B784" s="247"/>
      <c r="C784" s="248"/>
      <c r="D784" s="232" t="s">
        <v>180</v>
      </c>
      <c r="E784" s="249" t="s">
        <v>1</v>
      </c>
      <c r="F784" s="250" t="s">
        <v>934</v>
      </c>
      <c r="G784" s="248"/>
      <c r="H784" s="251">
        <v>28.199999999999999</v>
      </c>
      <c r="I784" s="252"/>
      <c r="J784" s="248"/>
      <c r="K784" s="248"/>
      <c r="L784" s="253"/>
      <c r="M784" s="254"/>
      <c r="N784" s="255"/>
      <c r="O784" s="255"/>
      <c r="P784" s="255"/>
      <c r="Q784" s="255"/>
      <c r="R784" s="255"/>
      <c r="S784" s="255"/>
      <c r="T784" s="256"/>
      <c r="U784" s="14"/>
      <c r="V784" s="14"/>
      <c r="W784" s="14"/>
      <c r="X784" s="14"/>
      <c r="Y784" s="14"/>
      <c r="Z784" s="14"/>
      <c r="AA784" s="14"/>
      <c r="AB784" s="14"/>
      <c r="AC784" s="14"/>
      <c r="AD784" s="14"/>
      <c r="AE784" s="14"/>
      <c r="AT784" s="257" t="s">
        <v>180</v>
      </c>
      <c r="AU784" s="257" t="s">
        <v>86</v>
      </c>
      <c r="AV784" s="14" t="s">
        <v>86</v>
      </c>
      <c r="AW784" s="14" t="s">
        <v>32</v>
      </c>
      <c r="AX784" s="14" t="s">
        <v>76</v>
      </c>
      <c r="AY784" s="257" t="s">
        <v>168</v>
      </c>
    </row>
    <row r="785" s="14" customFormat="1">
      <c r="A785" s="14"/>
      <c r="B785" s="247"/>
      <c r="C785" s="248"/>
      <c r="D785" s="232" t="s">
        <v>180</v>
      </c>
      <c r="E785" s="249" t="s">
        <v>1</v>
      </c>
      <c r="F785" s="250" t="s">
        <v>935</v>
      </c>
      <c r="G785" s="248"/>
      <c r="H785" s="251">
        <v>8.4000000000000004</v>
      </c>
      <c r="I785" s="252"/>
      <c r="J785" s="248"/>
      <c r="K785" s="248"/>
      <c r="L785" s="253"/>
      <c r="M785" s="254"/>
      <c r="N785" s="255"/>
      <c r="O785" s="255"/>
      <c r="P785" s="255"/>
      <c r="Q785" s="255"/>
      <c r="R785" s="255"/>
      <c r="S785" s="255"/>
      <c r="T785" s="256"/>
      <c r="U785" s="14"/>
      <c r="V785" s="14"/>
      <c r="W785" s="14"/>
      <c r="X785" s="14"/>
      <c r="Y785" s="14"/>
      <c r="Z785" s="14"/>
      <c r="AA785" s="14"/>
      <c r="AB785" s="14"/>
      <c r="AC785" s="14"/>
      <c r="AD785" s="14"/>
      <c r="AE785" s="14"/>
      <c r="AT785" s="257" t="s">
        <v>180</v>
      </c>
      <c r="AU785" s="257" t="s">
        <v>86</v>
      </c>
      <c r="AV785" s="14" t="s">
        <v>86</v>
      </c>
      <c r="AW785" s="14" t="s">
        <v>32</v>
      </c>
      <c r="AX785" s="14" t="s">
        <v>76</v>
      </c>
      <c r="AY785" s="257" t="s">
        <v>168</v>
      </c>
    </row>
    <row r="786" s="14" customFormat="1">
      <c r="A786" s="14"/>
      <c r="B786" s="247"/>
      <c r="C786" s="248"/>
      <c r="D786" s="232" t="s">
        <v>180</v>
      </c>
      <c r="E786" s="249" t="s">
        <v>1</v>
      </c>
      <c r="F786" s="250" t="s">
        <v>936</v>
      </c>
      <c r="G786" s="248"/>
      <c r="H786" s="251">
        <v>18</v>
      </c>
      <c r="I786" s="252"/>
      <c r="J786" s="248"/>
      <c r="K786" s="248"/>
      <c r="L786" s="253"/>
      <c r="M786" s="254"/>
      <c r="N786" s="255"/>
      <c r="O786" s="255"/>
      <c r="P786" s="255"/>
      <c r="Q786" s="255"/>
      <c r="R786" s="255"/>
      <c r="S786" s="255"/>
      <c r="T786" s="256"/>
      <c r="U786" s="14"/>
      <c r="V786" s="14"/>
      <c r="W786" s="14"/>
      <c r="X786" s="14"/>
      <c r="Y786" s="14"/>
      <c r="Z786" s="14"/>
      <c r="AA786" s="14"/>
      <c r="AB786" s="14"/>
      <c r="AC786" s="14"/>
      <c r="AD786" s="14"/>
      <c r="AE786" s="14"/>
      <c r="AT786" s="257" t="s">
        <v>180</v>
      </c>
      <c r="AU786" s="257" t="s">
        <v>86</v>
      </c>
      <c r="AV786" s="14" t="s">
        <v>86</v>
      </c>
      <c r="AW786" s="14" t="s">
        <v>32</v>
      </c>
      <c r="AX786" s="14" t="s">
        <v>76</v>
      </c>
      <c r="AY786" s="257" t="s">
        <v>168</v>
      </c>
    </row>
    <row r="787" s="14" customFormat="1">
      <c r="A787" s="14"/>
      <c r="B787" s="247"/>
      <c r="C787" s="248"/>
      <c r="D787" s="232" t="s">
        <v>180</v>
      </c>
      <c r="E787" s="249" t="s">
        <v>1</v>
      </c>
      <c r="F787" s="250" t="s">
        <v>937</v>
      </c>
      <c r="G787" s="248"/>
      <c r="H787" s="251">
        <v>48.299999999999997</v>
      </c>
      <c r="I787" s="252"/>
      <c r="J787" s="248"/>
      <c r="K787" s="248"/>
      <c r="L787" s="253"/>
      <c r="M787" s="254"/>
      <c r="N787" s="255"/>
      <c r="O787" s="255"/>
      <c r="P787" s="255"/>
      <c r="Q787" s="255"/>
      <c r="R787" s="255"/>
      <c r="S787" s="255"/>
      <c r="T787" s="256"/>
      <c r="U787" s="14"/>
      <c r="V787" s="14"/>
      <c r="W787" s="14"/>
      <c r="X787" s="14"/>
      <c r="Y787" s="14"/>
      <c r="Z787" s="14"/>
      <c r="AA787" s="14"/>
      <c r="AB787" s="14"/>
      <c r="AC787" s="14"/>
      <c r="AD787" s="14"/>
      <c r="AE787" s="14"/>
      <c r="AT787" s="257" t="s">
        <v>180</v>
      </c>
      <c r="AU787" s="257" t="s">
        <v>86</v>
      </c>
      <c r="AV787" s="14" t="s">
        <v>86</v>
      </c>
      <c r="AW787" s="14" t="s">
        <v>32</v>
      </c>
      <c r="AX787" s="14" t="s">
        <v>76</v>
      </c>
      <c r="AY787" s="257" t="s">
        <v>168</v>
      </c>
    </row>
    <row r="788" s="14" customFormat="1">
      <c r="A788" s="14"/>
      <c r="B788" s="247"/>
      <c r="C788" s="248"/>
      <c r="D788" s="232" t="s">
        <v>180</v>
      </c>
      <c r="E788" s="249" t="s">
        <v>1</v>
      </c>
      <c r="F788" s="250" t="s">
        <v>938</v>
      </c>
      <c r="G788" s="248"/>
      <c r="H788" s="251">
        <v>19.600000000000001</v>
      </c>
      <c r="I788" s="252"/>
      <c r="J788" s="248"/>
      <c r="K788" s="248"/>
      <c r="L788" s="253"/>
      <c r="M788" s="254"/>
      <c r="N788" s="255"/>
      <c r="O788" s="255"/>
      <c r="P788" s="255"/>
      <c r="Q788" s="255"/>
      <c r="R788" s="255"/>
      <c r="S788" s="255"/>
      <c r="T788" s="256"/>
      <c r="U788" s="14"/>
      <c r="V788" s="14"/>
      <c r="W788" s="14"/>
      <c r="X788" s="14"/>
      <c r="Y788" s="14"/>
      <c r="Z788" s="14"/>
      <c r="AA788" s="14"/>
      <c r="AB788" s="14"/>
      <c r="AC788" s="14"/>
      <c r="AD788" s="14"/>
      <c r="AE788" s="14"/>
      <c r="AT788" s="257" t="s">
        <v>180</v>
      </c>
      <c r="AU788" s="257" t="s">
        <v>86</v>
      </c>
      <c r="AV788" s="14" t="s">
        <v>86</v>
      </c>
      <c r="AW788" s="14" t="s">
        <v>32</v>
      </c>
      <c r="AX788" s="14" t="s">
        <v>76</v>
      </c>
      <c r="AY788" s="257" t="s">
        <v>168</v>
      </c>
    </row>
    <row r="789" s="16" customFormat="1">
      <c r="A789" s="16"/>
      <c r="B789" s="280"/>
      <c r="C789" s="281"/>
      <c r="D789" s="232" t="s">
        <v>180</v>
      </c>
      <c r="E789" s="282" t="s">
        <v>1</v>
      </c>
      <c r="F789" s="283" t="s">
        <v>565</v>
      </c>
      <c r="G789" s="281"/>
      <c r="H789" s="284">
        <v>627.27999999999997</v>
      </c>
      <c r="I789" s="285"/>
      <c r="J789" s="281"/>
      <c r="K789" s="281"/>
      <c r="L789" s="286"/>
      <c r="M789" s="287"/>
      <c r="N789" s="288"/>
      <c r="O789" s="288"/>
      <c r="P789" s="288"/>
      <c r="Q789" s="288"/>
      <c r="R789" s="288"/>
      <c r="S789" s="288"/>
      <c r="T789" s="289"/>
      <c r="U789" s="16"/>
      <c r="V789" s="16"/>
      <c r="W789" s="16"/>
      <c r="X789" s="16"/>
      <c r="Y789" s="16"/>
      <c r="Z789" s="16"/>
      <c r="AA789" s="16"/>
      <c r="AB789" s="16"/>
      <c r="AC789" s="16"/>
      <c r="AD789" s="16"/>
      <c r="AE789" s="16"/>
      <c r="AT789" s="290" t="s">
        <v>180</v>
      </c>
      <c r="AU789" s="290" t="s">
        <v>86</v>
      </c>
      <c r="AV789" s="16" t="s">
        <v>169</v>
      </c>
      <c r="AW789" s="16" t="s">
        <v>32</v>
      </c>
      <c r="AX789" s="16" t="s">
        <v>76</v>
      </c>
      <c r="AY789" s="290" t="s">
        <v>168</v>
      </c>
    </row>
    <row r="790" s="14" customFormat="1">
      <c r="A790" s="14"/>
      <c r="B790" s="247"/>
      <c r="C790" s="248"/>
      <c r="D790" s="232" t="s">
        <v>180</v>
      </c>
      <c r="E790" s="249" t="s">
        <v>1</v>
      </c>
      <c r="F790" s="250" t="s">
        <v>944</v>
      </c>
      <c r="G790" s="248"/>
      <c r="H790" s="251">
        <v>74.640000000000001</v>
      </c>
      <c r="I790" s="252"/>
      <c r="J790" s="248"/>
      <c r="K790" s="248"/>
      <c r="L790" s="253"/>
      <c r="M790" s="254"/>
      <c r="N790" s="255"/>
      <c r="O790" s="255"/>
      <c r="P790" s="255"/>
      <c r="Q790" s="255"/>
      <c r="R790" s="255"/>
      <c r="S790" s="255"/>
      <c r="T790" s="256"/>
      <c r="U790" s="14"/>
      <c r="V790" s="14"/>
      <c r="W790" s="14"/>
      <c r="X790" s="14"/>
      <c r="Y790" s="14"/>
      <c r="Z790" s="14"/>
      <c r="AA790" s="14"/>
      <c r="AB790" s="14"/>
      <c r="AC790" s="14"/>
      <c r="AD790" s="14"/>
      <c r="AE790" s="14"/>
      <c r="AT790" s="257" t="s">
        <v>180</v>
      </c>
      <c r="AU790" s="257" t="s">
        <v>86</v>
      </c>
      <c r="AV790" s="14" t="s">
        <v>86</v>
      </c>
      <c r="AW790" s="14" t="s">
        <v>32</v>
      </c>
      <c r="AX790" s="14" t="s">
        <v>76</v>
      </c>
      <c r="AY790" s="257" t="s">
        <v>168</v>
      </c>
    </row>
    <row r="791" s="16" customFormat="1">
      <c r="A791" s="16"/>
      <c r="B791" s="280"/>
      <c r="C791" s="281"/>
      <c r="D791" s="232" t="s">
        <v>180</v>
      </c>
      <c r="E791" s="282" t="s">
        <v>1</v>
      </c>
      <c r="F791" s="283" t="s">
        <v>565</v>
      </c>
      <c r="G791" s="281"/>
      <c r="H791" s="284">
        <v>74.640000000000001</v>
      </c>
      <c r="I791" s="285"/>
      <c r="J791" s="281"/>
      <c r="K791" s="281"/>
      <c r="L791" s="286"/>
      <c r="M791" s="287"/>
      <c r="N791" s="288"/>
      <c r="O791" s="288"/>
      <c r="P791" s="288"/>
      <c r="Q791" s="288"/>
      <c r="R791" s="288"/>
      <c r="S791" s="288"/>
      <c r="T791" s="289"/>
      <c r="U791" s="16"/>
      <c r="V791" s="16"/>
      <c r="W791" s="16"/>
      <c r="X791" s="16"/>
      <c r="Y791" s="16"/>
      <c r="Z791" s="16"/>
      <c r="AA791" s="16"/>
      <c r="AB791" s="16"/>
      <c r="AC791" s="16"/>
      <c r="AD791" s="16"/>
      <c r="AE791" s="16"/>
      <c r="AT791" s="290" t="s">
        <v>180</v>
      </c>
      <c r="AU791" s="290" t="s">
        <v>86</v>
      </c>
      <c r="AV791" s="16" t="s">
        <v>169</v>
      </c>
      <c r="AW791" s="16" t="s">
        <v>32</v>
      </c>
      <c r="AX791" s="16" t="s">
        <v>76</v>
      </c>
      <c r="AY791" s="290" t="s">
        <v>168</v>
      </c>
    </row>
    <row r="792" s="15" customFormat="1">
      <c r="A792" s="15"/>
      <c r="B792" s="258"/>
      <c r="C792" s="259"/>
      <c r="D792" s="232" t="s">
        <v>180</v>
      </c>
      <c r="E792" s="260" t="s">
        <v>1</v>
      </c>
      <c r="F792" s="261" t="s">
        <v>184</v>
      </c>
      <c r="G792" s="259"/>
      <c r="H792" s="262">
        <v>701.91999999999996</v>
      </c>
      <c r="I792" s="263"/>
      <c r="J792" s="259"/>
      <c r="K792" s="259"/>
      <c r="L792" s="264"/>
      <c r="M792" s="265"/>
      <c r="N792" s="266"/>
      <c r="O792" s="266"/>
      <c r="P792" s="266"/>
      <c r="Q792" s="266"/>
      <c r="R792" s="266"/>
      <c r="S792" s="266"/>
      <c r="T792" s="267"/>
      <c r="U792" s="15"/>
      <c r="V792" s="15"/>
      <c r="W792" s="15"/>
      <c r="X792" s="15"/>
      <c r="Y792" s="15"/>
      <c r="Z792" s="15"/>
      <c r="AA792" s="15"/>
      <c r="AB792" s="15"/>
      <c r="AC792" s="15"/>
      <c r="AD792" s="15"/>
      <c r="AE792" s="15"/>
      <c r="AT792" s="268" t="s">
        <v>180</v>
      </c>
      <c r="AU792" s="268" t="s">
        <v>86</v>
      </c>
      <c r="AV792" s="15" t="s">
        <v>176</v>
      </c>
      <c r="AW792" s="15" t="s">
        <v>32</v>
      </c>
      <c r="AX792" s="15" t="s">
        <v>84</v>
      </c>
      <c r="AY792" s="268" t="s">
        <v>168</v>
      </c>
    </row>
    <row r="793" s="14" customFormat="1">
      <c r="A793" s="14"/>
      <c r="B793" s="247"/>
      <c r="C793" s="248"/>
      <c r="D793" s="232" t="s">
        <v>180</v>
      </c>
      <c r="E793" s="248"/>
      <c r="F793" s="250" t="s">
        <v>949</v>
      </c>
      <c r="G793" s="248"/>
      <c r="H793" s="251">
        <v>715.95799999999997</v>
      </c>
      <c r="I793" s="252"/>
      <c r="J793" s="248"/>
      <c r="K793" s="248"/>
      <c r="L793" s="253"/>
      <c r="M793" s="254"/>
      <c r="N793" s="255"/>
      <c r="O793" s="255"/>
      <c r="P793" s="255"/>
      <c r="Q793" s="255"/>
      <c r="R793" s="255"/>
      <c r="S793" s="255"/>
      <c r="T793" s="256"/>
      <c r="U793" s="14"/>
      <c r="V793" s="14"/>
      <c r="W793" s="14"/>
      <c r="X793" s="14"/>
      <c r="Y793" s="14"/>
      <c r="Z793" s="14"/>
      <c r="AA793" s="14"/>
      <c r="AB793" s="14"/>
      <c r="AC793" s="14"/>
      <c r="AD793" s="14"/>
      <c r="AE793" s="14"/>
      <c r="AT793" s="257" t="s">
        <v>180</v>
      </c>
      <c r="AU793" s="257" t="s">
        <v>86</v>
      </c>
      <c r="AV793" s="14" t="s">
        <v>86</v>
      </c>
      <c r="AW793" s="14" t="s">
        <v>4</v>
      </c>
      <c r="AX793" s="14" t="s">
        <v>84</v>
      </c>
      <c r="AY793" s="257" t="s">
        <v>168</v>
      </c>
    </row>
    <row r="794" s="2" customFormat="1" ht="16.5" customHeight="1">
      <c r="A794" s="39"/>
      <c r="B794" s="40"/>
      <c r="C794" s="219" t="s">
        <v>950</v>
      </c>
      <c r="D794" s="219" t="s">
        <v>171</v>
      </c>
      <c r="E794" s="220" t="s">
        <v>951</v>
      </c>
      <c r="F794" s="221" t="s">
        <v>952</v>
      </c>
      <c r="G794" s="222" t="s">
        <v>213</v>
      </c>
      <c r="H794" s="223">
        <v>701.91999999999996</v>
      </c>
      <c r="I794" s="224"/>
      <c r="J794" s="225">
        <f>ROUND(I794*H794,2)</f>
        <v>0</v>
      </c>
      <c r="K794" s="221" t="s">
        <v>1</v>
      </c>
      <c r="L794" s="45"/>
      <c r="M794" s="226" t="s">
        <v>1</v>
      </c>
      <c r="N794" s="227" t="s">
        <v>41</v>
      </c>
      <c r="O794" s="92"/>
      <c r="P794" s="228">
        <f>O794*H794</f>
        <v>0</v>
      </c>
      <c r="Q794" s="228">
        <v>0</v>
      </c>
      <c r="R794" s="228">
        <f>Q794*H794</f>
        <v>0</v>
      </c>
      <c r="S794" s="228">
        <v>0</v>
      </c>
      <c r="T794" s="229">
        <f>S794*H794</f>
        <v>0</v>
      </c>
      <c r="U794" s="39"/>
      <c r="V794" s="39"/>
      <c r="W794" s="39"/>
      <c r="X794" s="39"/>
      <c r="Y794" s="39"/>
      <c r="Z794" s="39"/>
      <c r="AA794" s="39"/>
      <c r="AB794" s="39"/>
      <c r="AC794" s="39"/>
      <c r="AD794" s="39"/>
      <c r="AE794" s="39"/>
      <c r="AR794" s="230" t="s">
        <v>273</v>
      </c>
      <c r="AT794" s="230" t="s">
        <v>171</v>
      </c>
      <c r="AU794" s="230" t="s">
        <v>86</v>
      </c>
      <c r="AY794" s="18" t="s">
        <v>168</v>
      </c>
      <c r="BE794" s="231">
        <f>IF(N794="základní",J794,0)</f>
        <v>0</v>
      </c>
      <c r="BF794" s="231">
        <f>IF(N794="snížená",J794,0)</f>
        <v>0</v>
      </c>
      <c r="BG794" s="231">
        <f>IF(N794="zákl. přenesená",J794,0)</f>
        <v>0</v>
      </c>
      <c r="BH794" s="231">
        <f>IF(N794="sníž. přenesená",J794,0)</f>
        <v>0</v>
      </c>
      <c r="BI794" s="231">
        <f>IF(N794="nulová",J794,0)</f>
        <v>0</v>
      </c>
      <c r="BJ794" s="18" t="s">
        <v>84</v>
      </c>
      <c r="BK794" s="231">
        <f>ROUND(I794*H794,2)</f>
        <v>0</v>
      </c>
      <c r="BL794" s="18" t="s">
        <v>273</v>
      </c>
      <c r="BM794" s="230" t="s">
        <v>953</v>
      </c>
    </row>
    <row r="795" s="14" customFormat="1">
      <c r="A795" s="14"/>
      <c r="B795" s="247"/>
      <c r="C795" s="248"/>
      <c r="D795" s="232" t="s">
        <v>180</v>
      </c>
      <c r="E795" s="249" t="s">
        <v>1</v>
      </c>
      <c r="F795" s="250" t="s">
        <v>928</v>
      </c>
      <c r="G795" s="248"/>
      <c r="H795" s="251">
        <v>394.80000000000001</v>
      </c>
      <c r="I795" s="252"/>
      <c r="J795" s="248"/>
      <c r="K795" s="248"/>
      <c r="L795" s="253"/>
      <c r="M795" s="254"/>
      <c r="N795" s="255"/>
      <c r="O795" s="255"/>
      <c r="P795" s="255"/>
      <c r="Q795" s="255"/>
      <c r="R795" s="255"/>
      <c r="S795" s="255"/>
      <c r="T795" s="256"/>
      <c r="U795" s="14"/>
      <c r="V795" s="14"/>
      <c r="W795" s="14"/>
      <c r="X795" s="14"/>
      <c r="Y795" s="14"/>
      <c r="Z795" s="14"/>
      <c r="AA795" s="14"/>
      <c r="AB795" s="14"/>
      <c r="AC795" s="14"/>
      <c r="AD795" s="14"/>
      <c r="AE795" s="14"/>
      <c r="AT795" s="257" t="s">
        <v>180</v>
      </c>
      <c r="AU795" s="257" t="s">
        <v>86</v>
      </c>
      <c r="AV795" s="14" t="s">
        <v>86</v>
      </c>
      <c r="AW795" s="14" t="s">
        <v>32</v>
      </c>
      <c r="AX795" s="14" t="s">
        <v>76</v>
      </c>
      <c r="AY795" s="257" t="s">
        <v>168</v>
      </c>
    </row>
    <row r="796" s="14" customFormat="1">
      <c r="A796" s="14"/>
      <c r="B796" s="247"/>
      <c r="C796" s="248"/>
      <c r="D796" s="232" t="s">
        <v>180</v>
      </c>
      <c r="E796" s="249" t="s">
        <v>1</v>
      </c>
      <c r="F796" s="250" t="s">
        <v>944</v>
      </c>
      <c r="G796" s="248"/>
      <c r="H796" s="251">
        <v>74.640000000000001</v>
      </c>
      <c r="I796" s="252"/>
      <c r="J796" s="248"/>
      <c r="K796" s="248"/>
      <c r="L796" s="253"/>
      <c r="M796" s="254"/>
      <c r="N796" s="255"/>
      <c r="O796" s="255"/>
      <c r="P796" s="255"/>
      <c r="Q796" s="255"/>
      <c r="R796" s="255"/>
      <c r="S796" s="255"/>
      <c r="T796" s="256"/>
      <c r="U796" s="14"/>
      <c r="V796" s="14"/>
      <c r="W796" s="14"/>
      <c r="X796" s="14"/>
      <c r="Y796" s="14"/>
      <c r="Z796" s="14"/>
      <c r="AA796" s="14"/>
      <c r="AB796" s="14"/>
      <c r="AC796" s="14"/>
      <c r="AD796" s="14"/>
      <c r="AE796" s="14"/>
      <c r="AT796" s="257" t="s">
        <v>180</v>
      </c>
      <c r="AU796" s="257" t="s">
        <v>86</v>
      </c>
      <c r="AV796" s="14" t="s">
        <v>86</v>
      </c>
      <c r="AW796" s="14" t="s">
        <v>32</v>
      </c>
      <c r="AX796" s="14" t="s">
        <v>76</v>
      </c>
      <c r="AY796" s="257" t="s">
        <v>168</v>
      </c>
    </row>
    <row r="797" s="14" customFormat="1">
      <c r="A797" s="14"/>
      <c r="B797" s="247"/>
      <c r="C797" s="248"/>
      <c r="D797" s="232" t="s">
        <v>180</v>
      </c>
      <c r="E797" s="249" t="s">
        <v>1</v>
      </c>
      <c r="F797" s="250" t="s">
        <v>929</v>
      </c>
      <c r="G797" s="248"/>
      <c r="H797" s="251">
        <v>24.600000000000001</v>
      </c>
      <c r="I797" s="252"/>
      <c r="J797" s="248"/>
      <c r="K797" s="248"/>
      <c r="L797" s="253"/>
      <c r="M797" s="254"/>
      <c r="N797" s="255"/>
      <c r="O797" s="255"/>
      <c r="P797" s="255"/>
      <c r="Q797" s="255"/>
      <c r="R797" s="255"/>
      <c r="S797" s="255"/>
      <c r="T797" s="256"/>
      <c r="U797" s="14"/>
      <c r="V797" s="14"/>
      <c r="W797" s="14"/>
      <c r="X797" s="14"/>
      <c r="Y797" s="14"/>
      <c r="Z797" s="14"/>
      <c r="AA797" s="14"/>
      <c r="AB797" s="14"/>
      <c r="AC797" s="14"/>
      <c r="AD797" s="14"/>
      <c r="AE797" s="14"/>
      <c r="AT797" s="257" t="s">
        <v>180</v>
      </c>
      <c r="AU797" s="257" t="s">
        <v>86</v>
      </c>
      <c r="AV797" s="14" t="s">
        <v>86</v>
      </c>
      <c r="AW797" s="14" t="s">
        <v>32</v>
      </c>
      <c r="AX797" s="14" t="s">
        <v>76</v>
      </c>
      <c r="AY797" s="257" t="s">
        <v>168</v>
      </c>
    </row>
    <row r="798" s="14" customFormat="1">
      <c r="A798" s="14"/>
      <c r="B798" s="247"/>
      <c r="C798" s="248"/>
      <c r="D798" s="232" t="s">
        <v>180</v>
      </c>
      <c r="E798" s="249" t="s">
        <v>1</v>
      </c>
      <c r="F798" s="250" t="s">
        <v>930</v>
      </c>
      <c r="G798" s="248"/>
      <c r="H798" s="251">
        <v>20.489999999999998</v>
      </c>
      <c r="I798" s="252"/>
      <c r="J798" s="248"/>
      <c r="K798" s="248"/>
      <c r="L798" s="253"/>
      <c r="M798" s="254"/>
      <c r="N798" s="255"/>
      <c r="O798" s="255"/>
      <c r="P798" s="255"/>
      <c r="Q798" s="255"/>
      <c r="R798" s="255"/>
      <c r="S798" s="255"/>
      <c r="T798" s="256"/>
      <c r="U798" s="14"/>
      <c r="V798" s="14"/>
      <c r="W798" s="14"/>
      <c r="X798" s="14"/>
      <c r="Y798" s="14"/>
      <c r="Z798" s="14"/>
      <c r="AA798" s="14"/>
      <c r="AB798" s="14"/>
      <c r="AC798" s="14"/>
      <c r="AD798" s="14"/>
      <c r="AE798" s="14"/>
      <c r="AT798" s="257" t="s">
        <v>180</v>
      </c>
      <c r="AU798" s="257" t="s">
        <v>86</v>
      </c>
      <c r="AV798" s="14" t="s">
        <v>86</v>
      </c>
      <c r="AW798" s="14" t="s">
        <v>32</v>
      </c>
      <c r="AX798" s="14" t="s">
        <v>76</v>
      </c>
      <c r="AY798" s="257" t="s">
        <v>168</v>
      </c>
    </row>
    <row r="799" s="14" customFormat="1">
      <c r="A799" s="14"/>
      <c r="B799" s="247"/>
      <c r="C799" s="248"/>
      <c r="D799" s="232" t="s">
        <v>180</v>
      </c>
      <c r="E799" s="249" t="s">
        <v>1</v>
      </c>
      <c r="F799" s="250" t="s">
        <v>931</v>
      </c>
      <c r="G799" s="248"/>
      <c r="H799" s="251">
        <v>8.4900000000000002</v>
      </c>
      <c r="I799" s="252"/>
      <c r="J799" s="248"/>
      <c r="K799" s="248"/>
      <c r="L799" s="253"/>
      <c r="M799" s="254"/>
      <c r="N799" s="255"/>
      <c r="O799" s="255"/>
      <c r="P799" s="255"/>
      <c r="Q799" s="255"/>
      <c r="R799" s="255"/>
      <c r="S799" s="255"/>
      <c r="T799" s="256"/>
      <c r="U799" s="14"/>
      <c r="V799" s="14"/>
      <c r="W799" s="14"/>
      <c r="X799" s="14"/>
      <c r="Y799" s="14"/>
      <c r="Z799" s="14"/>
      <c r="AA799" s="14"/>
      <c r="AB799" s="14"/>
      <c r="AC799" s="14"/>
      <c r="AD799" s="14"/>
      <c r="AE799" s="14"/>
      <c r="AT799" s="257" t="s">
        <v>180</v>
      </c>
      <c r="AU799" s="257" t="s">
        <v>86</v>
      </c>
      <c r="AV799" s="14" t="s">
        <v>86</v>
      </c>
      <c r="AW799" s="14" t="s">
        <v>32</v>
      </c>
      <c r="AX799" s="14" t="s">
        <v>76</v>
      </c>
      <c r="AY799" s="257" t="s">
        <v>168</v>
      </c>
    </row>
    <row r="800" s="14" customFormat="1">
      <c r="A800" s="14"/>
      <c r="B800" s="247"/>
      <c r="C800" s="248"/>
      <c r="D800" s="232" t="s">
        <v>180</v>
      </c>
      <c r="E800" s="249" t="s">
        <v>1</v>
      </c>
      <c r="F800" s="250" t="s">
        <v>932</v>
      </c>
      <c r="G800" s="248"/>
      <c r="H800" s="251">
        <v>28.199999999999999</v>
      </c>
      <c r="I800" s="252"/>
      <c r="J800" s="248"/>
      <c r="K800" s="248"/>
      <c r="L800" s="253"/>
      <c r="M800" s="254"/>
      <c r="N800" s="255"/>
      <c r="O800" s="255"/>
      <c r="P800" s="255"/>
      <c r="Q800" s="255"/>
      <c r="R800" s="255"/>
      <c r="S800" s="255"/>
      <c r="T800" s="256"/>
      <c r="U800" s="14"/>
      <c r="V800" s="14"/>
      <c r="W800" s="14"/>
      <c r="X800" s="14"/>
      <c r="Y800" s="14"/>
      <c r="Z800" s="14"/>
      <c r="AA800" s="14"/>
      <c r="AB800" s="14"/>
      <c r="AC800" s="14"/>
      <c r="AD800" s="14"/>
      <c r="AE800" s="14"/>
      <c r="AT800" s="257" t="s">
        <v>180</v>
      </c>
      <c r="AU800" s="257" t="s">
        <v>86</v>
      </c>
      <c r="AV800" s="14" t="s">
        <v>86</v>
      </c>
      <c r="AW800" s="14" t="s">
        <v>32</v>
      </c>
      <c r="AX800" s="14" t="s">
        <v>76</v>
      </c>
      <c r="AY800" s="257" t="s">
        <v>168</v>
      </c>
    </row>
    <row r="801" s="14" customFormat="1">
      <c r="A801" s="14"/>
      <c r="B801" s="247"/>
      <c r="C801" s="248"/>
      <c r="D801" s="232" t="s">
        <v>180</v>
      </c>
      <c r="E801" s="249" t="s">
        <v>1</v>
      </c>
      <c r="F801" s="250" t="s">
        <v>933</v>
      </c>
      <c r="G801" s="248"/>
      <c r="H801" s="251">
        <v>28.199999999999999</v>
      </c>
      <c r="I801" s="252"/>
      <c r="J801" s="248"/>
      <c r="K801" s="248"/>
      <c r="L801" s="253"/>
      <c r="M801" s="254"/>
      <c r="N801" s="255"/>
      <c r="O801" s="255"/>
      <c r="P801" s="255"/>
      <c r="Q801" s="255"/>
      <c r="R801" s="255"/>
      <c r="S801" s="255"/>
      <c r="T801" s="256"/>
      <c r="U801" s="14"/>
      <c r="V801" s="14"/>
      <c r="W801" s="14"/>
      <c r="X801" s="14"/>
      <c r="Y801" s="14"/>
      <c r="Z801" s="14"/>
      <c r="AA801" s="14"/>
      <c r="AB801" s="14"/>
      <c r="AC801" s="14"/>
      <c r="AD801" s="14"/>
      <c r="AE801" s="14"/>
      <c r="AT801" s="257" t="s">
        <v>180</v>
      </c>
      <c r="AU801" s="257" t="s">
        <v>86</v>
      </c>
      <c r="AV801" s="14" t="s">
        <v>86</v>
      </c>
      <c r="AW801" s="14" t="s">
        <v>32</v>
      </c>
      <c r="AX801" s="14" t="s">
        <v>76</v>
      </c>
      <c r="AY801" s="257" t="s">
        <v>168</v>
      </c>
    </row>
    <row r="802" s="14" customFormat="1">
      <c r="A802" s="14"/>
      <c r="B802" s="247"/>
      <c r="C802" s="248"/>
      <c r="D802" s="232" t="s">
        <v>180</v>
      </c>
      <c r="E802" s="249" t="s">
        <v>1</v>
      </c>
      <c r="F802" s="250" t="s">
        <v>934</v>
      </c>
      <c r="G802" s="248"/>
      <c r="H802" s="251">
        <v>28.199999999999999</v>
      </c>
      <c r="I802" s="252"/>
      <c r="J802" s="248"/>
      <c r="K802" s="248"/>
      <c r="L802" s="253"/>
      <c r="M802" s="254"/>
      <c r="N802" s="255"/>
      <c r="O802" s="255"/>
      <c r="P802" s="255"/>
      <c r="Q802" s="255"/>
      <c r="R802" s="255"/>
      <c r="S802" s="255"/>
      <c r="T802" s="256"/>
      <c r="U802" s="14"/>
      <c r="V802" s="14"/>
      <c r="W802" s="14"/>
      <c r="X802" s="14"/>
      <c r="Y802" s="14"/>
      <c r="Z802" s="14"/>
      <c r="AA802" s="14"/>
      <c r="AB802" s="14"/>
      <c r="AC802" s="14"/>
      <c r="AD802" s="14"/>
      <c r="AE802" s="14"/>
      <c r="AT802" s="257" t="s">
        <v>180</v>
      </c>
      <c r="AU802" s="257" t="s">
        <v>86</v>
      </c>
      <c r="AV802" s="14" t="s">
        <v>86</v>
      </c>
      <c r="AW802" s="14" t="s">
        <v>32</v>
      </c>
      <c r="AX802" s="14" t="s">
        <v>76</v>
      </c>
      <c r="AY802" s="257" t="s">
        <v>168</v>
      </c>
    </row>
    <row r="803" s="14" customFormat="1">
      <c r="A803" s="14"/>
      <c r="B803" s="247"/>
      <c r="C803" s="248"/>
      <c r="D803" s="232" t="s">
        <v>180</v>
      </c>
      <c r="E803" s="249" t="s">
        <v>1</v>
      </c>
      <c r="F803" s="250" t="s">
        <v>935</v>
      </c>
      <c r="G803" s="248"/>
      <c r="H803" s="251">
        <v>8.4000000000000004</v>
      </c>
      <c r="I803" s="252"/>
      <c r="J803" s="248"/>
      <c r="K803" s="248"/>
      <c r="L803" s="253"/>
      <c r="M803" s="254"/>
      <c r="N803" s="255"/>
      <c r="O803" s="255"/>
      <c r="P803" s="255"/>
      <c r="Q803" s="255"/>
      <c r="R803" s="255"/>
      <c r="S803" s="255"/>
      <c r="T803" s="256"/>
      <c r="U803" s="14"/>
      <c r="V803" s="14"/>
      <c r="W803" s="14"/>
      <c r="X803" s="14"/>
      <c r="Y803" s="14"/>
      <c r="Z803" s="14"/>
      <c r="AA803" s="14"/>
      <c r="AB803" s="14"/>
      <c r="AC803" s="14"/>
      <c r="AD803" s="14"/>
      <c r="AE803" s="14"/>
      <c r="AT803" s="257" t="s">
        <v>180</v>
      </c>
      <c r="AU803" s="257" t="s">
        <v>86</v>
      </c>
      <c r="AV803" s="14" t="s">
        <v>86</v>
      </c>
      <c r="AW803" s="14" t="s">
        <v>32</v>
      </c>
      <c r="AX803" s="14" t="s">
        <v>76</v>
      </c>
      <c r="AY803" s="257" t="s">
        <v>168</v>
      </c>
    </row>
    <row r="804" s="14" customFormat="1">
      <c r="A804" s="14"/>
      <c r="B804" s="247"/>
      <c r="C804" s="248"/>
      <c r="D804" s="232" t="s">
        <v>180</v>
      </c>
      <c r="E804" s="249" t="s">
        <v>1</v>
      </c>
      <c r="F804" s="250" t="s">
        <v>936</v>
      </c>
      <c r="G804" s="248"/>
      <c r="H804" s="251">
        <v>18</v>
      </c>
      <c r="I804" s="252"/>
      <c r="J804" s="248"/>
      <c r="K804" s="248"/>
      <c r="L804" s="253"/>
      <c r="M804" s="254"/>
      <c r="N804" s="255"/>
      <c r="O804" s="255"/>
      <c r="P804" s="255"/>
      <c r="Q804" s="255"/>
      <c r="R804" s="255"/>
      <c r="S804" s="255"/>
      <c r="T804" s="256"/>
      <c r="U804" s="14"/>
      <c r="V804" s="14"/>
      <c r="W804" s="14"/>
      <c r="X804" s="14"/>
      <c r="Y804" s="14"/>
      <c r="Z804" s="14"/>
      <c r="AA804" s="14"/>
      <c r="AB804" s="14"/>
      <c r="AC804" s="14"/>
      <c r="AD804" s="14"/>
      <c r="AE804" s="14"/>
      <c r="AT804" s="257" t="s">
        <v>180</v>
      </c>
      <c r="AU804" s="257" t="s">
        <v>86</v>
      </c>
      <c r="AV804" s="14" t="s">
        <v>86</v>
      </c>
      <c r="AW804" s="14" t="s">
        <v>32</v>
      </c>
      <c r="AX804" s="14" t="s">
        <v>76</v>
      </c>
      <c r="AY804" s="257" t="s">
        <v>168</v>
      </c>
    </row>
    <row r="805" s="14" customFormat="1">
      <c r="A805" s="14"/>
      <c r="B805" s="247"/>
      <c r="C805" s="248"/>
      <c r="D805" s="232" t="s">
        <v>180</v>
      </c>
      <c r="E805" s="249" t="s">
        <v>1</v>
      </c>
      <c r="F805" s="250" t="s">
        <v>937</v>
      </c>
      <c r="G805" s="248"/>
      <c r="H805" s="251">
        <v>48.299999999999997</v>
      </c>
      <c r="I805" s="252"/>
      <c r="J805" s="248"/>
      <c r="K805" s="248"/>
      <c r="L805" s="253"/>
      <c r="M805" s="254"/>
      <c r="N805" s="255"/>
      <c r="O805" s="255"/>
      <c r="P805" s="255"/>
      <c r="Q805" s="255"/>
      <c r="R805" s="255"/>
      <c r="S805" s="255"/>
      <c r="T805" s="256"/>
      <c r="U805" s="14"/>
      <c r="V805" s="14"/>
      <c r="W805" s="14"/>
      <c r="X805" s="14"/>
      <c r="Y805" s="14"/>
      <c r="Z805" s="14"/>
      <c r="AA805" s="14"/>
      <c r="AB805" s="14"/>
      <c r="AC805" s="14"/>
      <c r="AD805" s="14"/>
      <c r="AE805" s="14"/>
      <c r="AT805" s="257" t="s">
        <v>180</v>
      </c>
      <c r="AU805" s="257" t="s">
        <v>86</v>
      </c>
      <c r="AV805" s="14" t="s">
        <v>86</v>
      </c>
      <c r="AW805" s="14" t="s">
        <v>32</v>
      </c>
      <c r="AX805" s="14" t="s">
        <v>76</v>
      </c>
      <c r="AY805" s="257" t="s">
        <v>168</v>
      </c>
    </row>
    <row r="806" s="14" customFormat="1">
      <c r="A806" s="14"/>
      <c r="B806" s="247"/>
      <c r="C806" s="248"/>
      <c r="D806" s="232" t="s">
        <v>180</v>
      </c>
      <c r="E806" s="249" t="s">
        <v>1</v>
      </c>
      <c r="F806" s="250" t="s">
        <v>938</v>
      </c>
      <c r="G806" s="248"/>
      <c r="H806" s="251">
        <v>19.600000000000001</v>
      </c>
      <c r="I806" s="252"/>
      <c r="J806" s="248"/>
      <c r="K806" s="248"/>
      <c r="L806" s="253"/>
      <c r="M806" s="254"/>
      <c r="N806" s="255"/>
      <c r="O806" s="255"/>
      <c r="P806" s="255"/>
      <c r="Q806" s="255"/>
      <c r="R806" s="255"/>
      <c r="S806" s="255"/>
      <c r="T806" s="256"/>
      <c r="U806" s="14"/>
      <c r="V806" s="14"/>
      <c r="W806" s="14"/>
      <c r="X806" s="14"/>
      <c r="Y806" s="14"/>
      <c r="Z806" s="14"/>
      <c r="AA806" s="14"/>
      <c r="AB806" s="14"/>
      <c r="AC806" s="14"/>
      <c r="AD806" s="14"/>
      <c r="AE806" s="14"/>
      <c r="AT806" s="257" t="s">
        <v>180</v>
      </c>
      <c r="AU806" s="257" t="s">
        <v>86</v>
      </c>
      <c r="AV806" s="14" t="s">
        <v>86</v>
      </c>
      <c r="AW806" s="14" t="s">
        <v>32</v>
      </c>
      <c r="AX806" s="14" t="s">
        <v>76</v>
      </c>
      <c r="AY806" s="257" t="s">
        <v>168</v>
      </c>
    </row>
    <row r="807" s="15" customFormat="1">
      <c r="A807" s="15"/>
      <c r="B807" s="258"/>
      <c r="C807" s="259"/>
      <c r="D807" s="232" t="s">
        <v>180</v>
      </c>
      <c r="E807" s="260" t="s">
        <v>1</v>
      </c>
      <c r="F807" s="261" t="s">
        <v>184</v>
      </c>
      <c r="G807" s="259"/>
      <c r="H807" s="262">
        <v>701.92000000000007</v>
      </c>
      <c r="I807" s="263"/>
      <c r="J807" s="259"/>
      <c r="K807" s="259"/>
      <c r="L807" s="264"/>
      <c r="M807" s="265"/>
      <c r="N807" s="266"/>
      <c r="O807" s="266"/>
      <c r="P807" s="266"/>
      <c r="Q807" s="266"/>
      <c r="R807" s="266"/>
      <c r="S807" s="266"/>
      <c r="T807" s="267"/>
      <c r="U807" s="15"/>
      <c r="V807" s="15"/>
      <c r="W807" s="15"/>
      <c r="X807" s="15"/>
      <c r="Y807" s="15"/>
      <c r="Z807" s="15"/>
      <c r="AA807" s="15"/>
      <c r="AB807" s="15"/>
      <c r="AC807" s="15"/>
      <c r="AD807" s="15"/>
      <c r="AE807" s="15"/>
      <c r="AT807" s="268" t="s">
        <v>180</v>
      </c>
      <c r="AU807" s="268" t="s">
        <v>86</v>
      </c>
      <c r="AV807" s="15" t="s">
        <v>176</v>
      </c>
      <c r="AW807" s="15" t="s">
        <v>32</v>
      </c>
      <c r="AX807" s="15" t="s">
        <v>84</v>
      </c>
      <c r="AY807" s="268" t="s">
        <v>168</v>
      </c>
    </row>
    <row r="808" s="2" customFormat="1" ht="16.5" customHeight="1">
      <c r="A808" s="39"/>
      <c r="B808" s="40"/>
      <c r="C808" s="219" t="s">
        <v>954</v>
      </c>
      <c r="D808" s="219" t="s">
        <v>171</v>
      </c>
      <c r="E808" s="220" t="s">
        <v>955</v>
      </c>
      <c r="F808" s="221" t="s">
        <v>956</v>
      </c>
      <c r="G808" s="222" t="s">
        <v>957</v>
      </c>
      <c r="H808" s="223">
        <v>1</v>
      </c>
      <c r="I808" s="224"/>
      <c r="J808" s="225">
        <f>ROUND(I808*H808,2)</f>
        <v>0</v>
      </c>
      <c r="K808" s="221" t="s">
        <v>1</v>
      </c>
      <c r="L808" s="45"/>
      <c r="M808" s="226" t="s">
        <v>1</v>
      </c>
      <c r="N808" s="227" t="s">
        <v>41</v>
      </c>
      <c r="O808" s="92"/>
      <c r="P808" s="228">
        <f>O808*H808</f>
        <v>0</v>
      </c>
      <c r="Q808" s="228">
        <v>0</v>
      </c>
      <c r="R808" s="228">
        <f>Q808*H808</f>
        <v>0</v>
      </c>
      <c r="S808" s="228">
        <v>0</v>
      </c>
      <c r="T808" s="229">
        <f>S808*H808</f>
        <v>0</v>
      </c>
      <c r="U808" s="39"/>
      <c r="V808" s="39"/>
      <c r="W808" s="39"/>
      <c r="X808" s="39"/>
      <c r="Y808" s="39"/>
      <c r="Z808" s="39"/>
      <c r="AA808" s="39"/>
      <c r="AB808" s="39"/>
      <c r="AC808" s="39"/>
      <c r="AD808" s="39"/>
      <c r="AE808" s="39"/>
      <c r="AR808" s="230" t="s">
        <v>273</v>
      </c>
      <c r="AT808" s="230" t="s">
        <v>171</v>
      </c>
      <c r="AU808" s="230" t="s">
        <v>86</v>
      </c>
      <c r="AY808" s="18" t="s">
        <v>168</v>
      </c>
      <c r="BE808" s="231">
        <f>IF(N808="základní",J808,0)</f>
        <v>0</v>
      </c>
      <c r="BF808" s="231">
        <f>IF(N808="snížená",J808,0)</f>
        <v>0</v>
      </c>
      <c r="BG808" s="231">
        <f>IF(N808="zákl. přenesená",J808,0)</f>
        <v>0</v>
      </c>
      <c r="BH808" s="231">
        <f>IF(N808="sníž. přenesená",J808,0)</f>
        <v>0</v>
      </c>
      <c r="BI808" s="231">
        <f>IF(N808="nulová",J808,0)</f>
        <v>0</v>
      </c>
      <c r="BJ808" s="18" t="s">
        <v>84</v>
      </c>
      <c r="BK808" s="231">
        <f>ROUND(I808*H808,2)</f>
        <v>0</v>
      </c>
      <c r="BL808" s="18" t="s">
        <v>273</v>
      </c>
      <c r="BM808" s="230" t="s">
        <v>958</v>
      </c>
    </row>
    <row r="809" s="14" customFormat="1">
      <c r="A809" s="14"/>
      <c r="B809" s="247"/>
      <c r="C809" s="248"/>
      <c r="D809" s="232" t="s">
        <v>180</v>
      </c>
      <c r="E809" s="249" t="s">
        <v>1</v>
      </c>
      <c r="F809" s="250" t="s">
        <v>84</v>
      </c>
      <c r="G809" s="248"/>
      <c r="H809" s="251">
        <v>1</v>
      </c>
      <c r="I809" s="252"/>
      <c r="J809" s="248"/>
      <c r="K809" s="248"/>
      <c r="L809" s="253"/>
      <c r="M809" s="254"/>
      <c r="N809" s="255"/>
      <c r="O809" s="255"/>
      <c r="P809" s="255"/>
      <c r="Q809" s="255"/>
      <c r="R809" s="255"/>
      <c r="S809" s="255"/>
      <c r="T809" s="256"/>
      <c r="U809" s="14"/>
      <c r="V809" s="14"/>
      <c r="W809" s="14"/>
      <c r="X809" s="14"/>
      <c r="Y809" s="14"/>
      <c r="Z809" s="14"/>
      <c r="AA809" s="14"/>
      <c r="AB809" s="14"/>
      <c r="AC809" s="14"/>
      <c r="AD809" s="14"/>
      <c r="AE809" s="14"/>
      <c r="AT809" s="257" t="s">
        <v>180</v>
      </c>
      <c r="AU809" s="257" t="s">
        <v>86</v>
      </c>
      <c r="AV809" s="14" t="s">
        <v>86</v>
      </c>
      <c r="AW809" s="14" t="s">
        <v>32</v>
      </c>
      <c r="AX809" s="14" t="s">
        <v>76</v>
      </c>
      <c r="AY809" s="257" t="s">
        <v>168</v>
      </c>
    </row>
    <row r="810" s="15" customFormat="1">
      <c r="A810" s="15"/>
      <c r="B810" s="258"/>
      <c r="C810" s="259"/>
      <c r="D810" s="232" t="s">
        <v>180</v>
      </c>
      <c r="E810" s="260" t="s">
        <v>1</v>
      </c>
      <c r="F810" s="261" t="s">
        <v>184</v>
      </c>
      <c r="G810" s="259"/>
      <c r="H810" s="262">
        <v>1</v>
      </c>
      <c r="I810" s="263"/>
      <c r="J810" s="259"/>
      <c r="K810" s="259"/>
      <c r="L810" s="264"/>
      <c r="M810" s="265"/>
      <c r="N810" s="266"/>
      <c r="O810" s="266"/>
      <c r="P810" s="266"/>
      <c r="Q810" s="266"/>
      <c r="R810" s="266"/>
      <c r="S810" s="266"/>
      <c r="T810" s="267"/>
      <c r="U810" s="15"/>
      <c r="V810" s="15"/>
      <c r="W810" s="15"/>
      <c r="X810" s="15"/>
      <c r="Y810" s="15"/>
      <c r="Z810" s="15"/>
      <c r="AA810" s="15"/>
      <c r="AB810" s="15"/>
      <c r="AC810" s="15"/>
      <c r="AD810" s="15"/>
      <c r="AE810" s="15"/>
      <c r="AT810" s="268" t="s">
        <v>180</v>
      </c>
      <c r="AU810" s="268" t="s">
        <v>86</v>
      </c>
      <c r="AV810" s="15" t="s">
        <v>176</v>
      </c>
      <c r="AW810" s="15" t="s">
        <v>32</v>
      </c>
      <c r="AX810" s="15" t="s">
        <v>84</v>
      </c>
      <c r="AY810" s="268" t="s">
        <v>168</v>
      </c>
    </row>
    <row r="811" s="2" customFormat="1" ht="16.5" customHeight="1">
      <c r="A811" s="39"/>
      <c r="B811" s="40"/>
      <c r="C811" s="219" t="s">
        <v>959</v>
      </c>
      <c r="D811" s="219" t="s">
        <v>171</v>
      </c>
      <c r="E811" s="220" t="s">
        <v>960</v>
      </c>
      <c r="F811" s="221" t="s">
        <v>961</v>
      </c>
      <c r="G811" s="222" t="s">
        <v>957</v>
      </c>
      <c r="H811" s="223">
        <v>1</v>
      </c>
      <c r="I811" s="224"/>
      <c r="J811" s="225">
        <f>ROUND(I811*H811,2)</f>
        <v>0</v>
      </c>
      <c r="K811" s="221" t="s">
        <v>1</v>
      </c>
      <c r="L811" s="45"/>
      <c r="M811" s="226" t="s">
        <v>1</v>
      </c>
      <c r="N811" s="227" t="s">
        <v>41</v>
      </c>
      <c r="O811" s="92"/>
      <c r="P811" s="228">
        <f>O811*H811</f>
        <v>0</v>
      </c>
      <c r="Q811" s="228">
        <v>0</v>
      </c>
      <c r="R811" s="228">
        <f>Q811*H811</f>
        <v>0</v>
      </c>
      <c r="S811" s="228">
        <v>0</v>
      </c>
      <c r="T811" s="229">
        <f>S811*H811</f>
        <v>0</v>
      </c>
      <c r="U811" s="39"/>
      <c r="V811" s="39"/>
      <c r="W811" s="39"/>
      <c r="X811" s="39"/>
      <c r="Y811" s="39"/>
      <c r="Z811" s="39"/>
      <c r="AA811" s="39"/>
      <c r="AB811" s="39"/>
      <c r="AC811" s="39"/>
      <c r="AD811" s="39"/>
      <c r="AE811" s="39"/>
      <c r="AR811" s="230" t="s">
        <v>273</v>
      </c>
      <c r="AT811" s="230" t="s">
        <v>171</v>
      </c>
      <c r="AU811" s="230" t="s">
        <v>86</v>
      </c>
      <c r="AY811" s="18" t="s">
        <v>168</v>
      </c>
      <c r="BE811" s="231">
        <f>IF(N811="základní",J811,0)</f>
        <v>0</v>
      </c>
      <c r="BF811" s="231">
        <f>IF(N811="snížená",J811,0)</f>
        <v>0</v>
      </c>
      <c r="BG811" s="231">
        <f>IF(N811="zákl. přenesená",J811,0)</f>
        <v>0</v>
      </c>
      <c r="BH811" s="231">
        <f>IF(N811="sníž. přenesená",J811,0)</f>
        <v>0</v>
      </c>
      <c r="BI811" s="231">
        <f>IF(N811="nulová",J811,0)</f>
        <v>0</v>
      </c>
      <c r="BJ811" s="18" t="s">
        <v>84</v>
      </c>
      <c r="BK811" s="231">
        <f>ROUND(I811*H811,2)</f>
        <v>0</v>
      </c>
      <c r="BL811" s="18" t="s">
        <v>273</v>
      </c>
      <c r="BM811" s="230" t="s">
        <v>962</v>
      </c>
    </row>
    <row r="812" s="14" customFormat="1">
      <c r="A812" s="14"/>
      <c r="B812" s="247"/>
      <c r="C812" s="248"/>
      <c r="D812" s="232" t="s">
        <v>180</v>
      </c>
      <c r="E812" s="249" t="s">
        <v>1</v>
      </c>
      <c r="F812" s="250" t="s">
        <v>84</v>
      </c>
      <c r="G812" s="248"/>
      <c r="H812" s="251">
        <v>1</v>
      </c>
      <c r="I812" s="252"/>
      <c r="J812" s="248"/>
      <c r="K812" s="248"/>
      <c r="L812" s="253"/>
      <c r="M812" s="254"/>
      <c r="N812" s="255"/>
      <c r="O812" s="255"/>
      <c r="P812" s="255"/>
      <c r="Q812" s="255"/>
      <c r="R812" s="255"/>
      <c r="S812" s="255"/>
      <c r="T812" s="256"/>
      <c r="U812" s="14"/>
      <c r="V812" s="14"/>
      <c r="W812" s="14"/>
      <c r="X812" s="14"/>
      <c r="Y812" s="14"/>
      <c r="Z812" s="14"/>
      <c r="AA812" s="14"/>
      <c r="AB812" s="14"/>
      <c r="AC812" s="14"/>
      <c r="AD812" s="14"/>
      <c r="AE812" s="14"/>
      <c r="AT812" s="257" t="s">
        <v>180</v>
      </c>
      <c r="AU812" s="257" t="s">
        <v>86</v>
      </c>
      <c r="AV812" s="14" t="s">
        <v>86</v>
      </c>
      <c r="AW812" s="14" t="s">
        <v>32</v>
      </c>
      <c r="AX812" s="14" t="s">
        <v>76</v>
      </c>
      <c r="AY812" s="257" t="s">
        <v>168</v>
      </c>
    </row>
    <row r="813" s="15" customFormat="1">
      <c r="A813" s="15"/>
      <c r="B813" s="258"/>
      <c r="C813" s="259"/>
      <c r="D813" s="232" t="s">
        <v>180</v>
      </c>
      <c r="E813" s="260" t="s">
        <v>1</v>
      </c>
      <c r="F813" s="261" t="s">
        <v>184</v>
      </c>
      <c r="G813" s="259"/>
      <c r="H813" s="262">
        <v>1</v>
      </c>
      <c r="I813" s="263"/>
      <c r="J813" s="259"/>
      <c r="K813" s="259"/>
      <c r="L813" s="264"/>
      <c r="M813" s="265"/>
      <c r="N813" s="266"/>
      <c r="O813" s="266"/>
      <c r="P813" s="266"/>
      <c r="Q813" s="266"/>
      <c r="R813" s="266"/>
      <c r="S813" s="266"/>
      <c r="T813" s="267"/>
      <c r="U813" s="15"/>
      <c r="V813" s="15"/>
      <c r="W813" s="15"/>
      <c r="X813" s="15"/>
      <c r="Y813" s="15"/>
      <c r="Z813" s="15"/>
      <c r="AA813" s="15"/>
      <c r="AB813" s="15"/>
      <c r="AC813" s="15"/>
      <c r="AD813" s="15"/>
      <c r="AE813" s="15"/>
      <c r="AT813" s="268" t="s">
        <v>180</v>
      </c>
      <c r="AU813" s="268" t="s">
        <v>86</v>
      </c>
      <c r="AV813" s="15" t="s">
        <v>176</v>
      </c>
      <c r="AW813" s="15" t="s">
        <v>32</v>
      </c>
      <c r="AX813" s="15" t="s">
        <v>84</v>
      </c>
      <c r="AY813" s="268" t="s">
        <v>168</v>
      </c>
    </row>
    <row r="814" s="2" customFormat="1" ht="33" customHeight="1">
      <c r="A814" s="39"/>
      <c r="B814" s="40"/>
      <c r="C814" s="219" t="s">
        <v>963</v>
      </c>
      <c r="D814" s="219" t="s">
        <v>171</v>
      </c>
      <c r="E814" s="220" t="s">
        <v>964</v>
      </c>
      <c r="F814" s="221" t="s">
        <v>965</v>
      </c>
      <c r="G814" s="222" t="s">
        <v>342</v>
      </c>
      <c r="H814" s="223">
        <v>24.074999999999999</v>
      </c>
      <c r="I814" s="224"/>
      <c r="J814" s="225">
        <f>ROUND(I814*H814,2)</f>
        <v>0</v>
      </c>
      <c r="K814" s="221" t="s">
        <v>226</v>
      </c>
      <c r="L814" s="45"/>
      <c r="M814" s="226" t="s">
        <v>1</v>
      </c>
      <c r="N814" s="227" t="s">
        <v>41</v>
      </c>
      <c r="O814" s="92"/>
      <c r="P814" s="228">
        <f>O814*H814</f>
        <v>0</v>
      </c>
      <c r="Q814" s="228">
        <v>0</v>
      </c>
      <c r="R814" s="228">
        <f>Q814*H814</f>
        <v>0</v>
      </c>
      <c r="S814" s="228">
        <v>0</v>
      </c>
      <c r="T814" s="229">
        <f>S814*H814</f>
        <v>0</v>
      </c>
      <c r="U814" s="39"/>
      <c r="V814" s="39"/>
      <c r="W814" s="39"/>
      <c r="X814" s="39"/>
      <c r="Y814" s="39"/>
      <c r="Z814" s="39"/>
      <c r="AA814" s="39"/>
      <c r="AB814" s="39"/>
      <c r="AC814" s="39"/>
      <c r="AD814" s="39"/>
      <c r="AE814" s="39"/>
      <c r="AR814" s="230" t="s">
        <v>273</v>
      </c>
      <c r="AT814" s="230" t="s">
        <v>171</v>
      </c>
      <c r="AU814" s="230" t="s">
        <v>86</v>
      </c>
      <c r="AY814" s="18" t="s">
        <v>168</v>
      </c>
      <c r="BE814" s="231">
        <f>IF(N814="základní",J814,0)</f>
        <v>0</v>
      </c>
      <c r="BF814" s="231">
        <f>IF(N814="snížená",J814,0)</f>
        <v>0</v>
      </c>
      <c r="BG814" s="231">
        <f>IF(N814="zákl. přenesená",J814,0)</f>
        <v>0</v>
      </c>
      <c r="BH814" s="231">
        <f>IF(N814="sníž. přenesená",J814,0)</f>
        <v>0</v>
      </c>
      <c r="BI814" s="231">
        <f>IF(N814="nulová",J814,0)</f>
        <v>0</v>
      </c>
      <c r="BJ814" s="18" t="s">
        <v>84</v>
      </c>
      <c r="BK814" s="231">
        <f>ROUND(I814*H814,2)</f>
        <v>0</v>
      </c>
      <c r="BL814" s="18" t="s">
        <v>273</v>
      </c>
      <c r="BM814" s="230" t="s">
        <v>966</v>
      </c>
    </row>
    <row r="815" s="2" customFormat="1">
      <c r="A815" s="39"/>
      <c r="B815" s="40"/>
      <c r="C815" s="41"/>
      <c r="D815" s="232" t="s">
        <v>178</v>
      </c>
      <c r="E815" s="41"/>
      <c r="F815" s="233" t="s">
        <v>967</v>
      </c>
      <c r="G815" s="41"/>
      <c r="H815" s="41"/>
      <c r="I815" s="234"/>
      <c r="J815" s="41"/>
      <c r="K815" s="41"/>
      <c r="L815" s="45"/>
      <c r="M815" s="235"/>
      <c r="N815" s="236"/>
      <c r="O815" s="92"/>
      <c r="P815" s="92"/>
      <c r="Q815" s="92"/>
      <c r="R815" s="92"/>
      <c r="S815" s="92"/>
      <c r="T815" s="93"/>
      <c r="U815" s="39"/>
      <c r="V815" s="39"/>
      <c r="W815" s="39"/>
      <c r="X815" s="39"/>
      <c r="Y815" s="39"/>
      <c r="Z815" s="39"/>
      <c r="AA815" s="39"/>
      <c r="AB815" s="39"/>
      <c r="AC815" s="39"/>
      <c r="AD815" s="39"/>
      <c r="AE815" s="39"/>
      <c r="AT815" s="18" t="s">
        <v>178</v>
      </c>
      <c r="AU815" s="18" t="s">
        <v>86</v>
      </c>
    </row>
    <row r="816" s="12" customFormat="1" ht="22.8" customHeight="1">
      <c r="A816" s="12"/>
      <c r="B816" s="203"/>
      <c r="C816" s="204"/>
      <c r="D816" s="205" t="s">
        <v>75</v>
      </c>
      <c r="E816" s="217" t="s">
        <v>968</v>
      </c>
      <c r="F816" s="217" t="s">
        <v>969</v>
      </c>
      <c r="G816" s="204"/>
      <c r="H816" s="204"/>
      <c r="I816" s="207"/>
      <c r="J816" s="218">
        <f>BK816</f>
        <v>0</v>
      </c>
      <c r="K816" s="204"/>
      <c r="L816" s="209"/>
      <c r="M816" s="210"/>
      <c r="N816" s="211"/>
      <c r="O816" s="211"/>
      <c r="P816" s="212">
        <f>SUM(P817:P875)</f>
        <v>0</v>
      </c>
      <c r="Q816" s="211"/>
      <c r="R816" s="212">
        <f>SUM(R817:R875)</f>
        <v>13.308560920000002</v>
      </c>
      <c r="S816" s="211"/>
      <c r="T816" s="213">
        <f>SUM(T817:T875)</f>
        <v>0.28832099999999999</v>
      </c>
      <c r="U816" s="12"/>
      <c r="V816" s="12"/>
      <c r="W816" s="12"/>
      <c r="X816" s="12"/>
      <c r="Y816" s="12"/>
      <c r="Z816" s="12"/>
      <c r="AA816" s="12"/>
      <c r="AB816" s="12"/>
      <c r="AC816" s="12"/>
      <c r="AD816" s="12"/>
      <c r="AE816" s="12"/>
      <c r="AR816" s="214" t="s">
        <v>86</v>
      </c>
      <c r="AT816" s="215" t="s">
        <v>75</v>
      </c>
      <c r="AU816" s="215" t="s">
        <v>84</v>
      </c>
      <c r="AY816" s="214" t="s">
        <v>168</v>
      </c>
      <c r="BK816" s="216">
        <f>SUM(BK817:BK875)</f>
        <v>0</v>
      </c>
    </row>
    <row r="817" s="2" customFormat="1" ht="16.5" customHeight="1">
      <c r="A817" s="39"/>
      <c r="B817" s="40"/>
      <c r="C817" s="219" t="s">
        <v>970</v>
      </c>
      <c r="D817" s="219" t="s">
        <v>171</v>
      </c>
      <c r="E817" s="220" t="s">
        <v>971</v>
      </c>
      <c r="F817" s="221" t="s">
        <v>972</v>
      </c>
      <c r="G817" s="222" t="s">
        <v>251</v>
      </c>
      <c r="H817" s="223">
        <v>1</v>
      </c>
      <c r="I817" s="224"/>
      <c r="J817" s="225">
        <f>ROUND(I817*H817,2)</f>
        <v>0</v>
      </c>
      <c r="K817" s="221" t="s">
        <v>175</v>
      </c>
      <c r="L817" s="45"/>
      <c r="M817" s="226" t="s">
        <v>1</v>
      </c>
      <c r="N817" s="227" t="s">
        <v>41</v>
      </c>
      <c r="O817" s="92"/>
      <c r="P817" s="228">
        <f>O817*H817</f>
        <v>0</v>
      </c>
      <c r="Q817" s="228">
        <v>0</v>
      </c>
      <c r="R817" s="228">
        <f>Q817*H817</f>
        <v>0</v>
      </c>
      <c r="S817" s="228">
        <v>0.014999999999999999</v>
      </c>
      <c r="T817" s="229">
        <f>S817*H817</f>
        <v>0.014999999999999999</v>
      </c>
      <c r="U817" s="39"/>
      <c r="V817" s="39"/>
      <c r="W817" s="39"/>
      <c r="X817" s="39"/>
      <c r="Y817" s="39"/>
      <c r="Z817" s="39"/>
      <c r="AA817" s="39"/>
      <c r="AB817" s="39"/>
      <c r="AC817" s="39"/>
      <c r="AD817" s="39"/>
      <c r="AE817" s="39"/>
      <c r="AR817" s="230" t="s">
        <v>273</v>
      </c>
      <c r="AT817" s="230" t="s">
        <v>171</v>
      </c>
      <c r="AU817" s="230" t="s">
        <v>86</v>
      </c>
      <c r="AY817" s="18" t="s">
        <v>168</v>
      </c>
      <c r="BE817" s="231">
        <f>IF(N817="základní",J817,0)</f>
        <v>0</v>
      </c>
      <c r="BF817" s="231">
        <f>IF(N817="snížená",J817,0)</f>
        <v>0</v>
      </c>
      <c r="BG817" s="231">
        <f>IF(N817="zákl. přenesená",J817,0)</f>
        <v>0</v>
      </c>
      <c r="BH817" s="231">
        <f>IF(N817="sníž. přenesená",J817,0)</f>
        <v>0</v>
      </c>
      <c r="BI817" s="231">
        <f>IF(N817="nulová",J817,0)</f>
        <v>0</v>
      </c>
      <c r="BJ817" s="18" t="s">
        <v>84</v>
      </c>
      <c r="BK817" s="231">
        <f>ROUND(I817*H817,2)</f>
        <v>0</v>
      </c>
      <c r="BL817" s="18" t="s">
        <v>273</v>
      </c>
      <c r="BM817" s="230" t="s">
        <v>973</v>
      </c>
    </row>
    <row r="818" s="2" customFormat="1">
      <c r="A818" s="39"/>
      <c r="B818" s="40"/>
      <c r="C818" s="41"/>
      <c r="D818" s="232" t="s">
        <v>178</v>
      </c>
      <c r="E818" s="41"/>
      <c r="F818" s="233" t="s">
        <v>974</v>
      </c>
      <c r="G818" s="41"/>
      <c r="H818" s="41"/>
      <c r="I818" s="234"/>
      <c r="J818" s="41"/>
      <c r="K818" s="41"/>
      <c r="L818" s="45"/>
      <c r="M818" s="235"/>
      <c r="N818" s="236"/>
      <c r="O818" s="92"/>
      <c r="P818" s="92"/>
      <c r="Q818" s="92"/>
      <c r="R818" s="92"/>
      <c r="S818" s="92"/>
      <c r="T818" s="93"/>
      <c r="U818" s="39"/>
      <c r="V818" s="39"/>
      <c r="W818" s="39"/>
      <c r="X818" s="39"/>
      <c r="Y818" s="39"/>
      <c r="Z818" s="39"/>
      <c r="AA818" s="39"/>
      <c r="AB818" s="39"/>
      <c r="AC818" s="39"/>
      <c r="AD818" s="39"/>
      <c r="AE818" s="39"/>
      <c r="AT818" s="18" t="s">
        <v>178</v>
      </c>
      <c r="AU818" s="18" t="s">
        <v>86</v>
      </c>
    </row>
    <row r="819" s="2" customFormat="1" ht="24.15" customHeight="1">
      <c r="A819" s="39"/>
      <c r="B819" s="40"/>
      <c r="C819" s="219" t="s">
        <v>975</v>
      </c>
      <c r="D819" s="219" t="s">
        <v>171</v>
      </c>
      <c r="E819" s="220" t="s">
        <v>976</v>
      </c>
      <c r="F819" s="221" t="s">
        <v>977</v>
      </c>
      <c r="G819" s="222" t="s">
        <v>213</v>
      </c>
      <c r="H819" s="223">
        <v>143.09999999999999</v>
      </c>
      <c r="I819" s="224"/>
      <c r="J819" s="225">
        <f>ROUND(I819*H819,2)</f>
        <v>0</v>
      </c>
      <c r="K819" s="221" t="s">
        <v>226</v>
      </c>
      <c r="L819" s="45"/>
      <c r="M819" s="226" t="s">
        <v>1</v>
      </c>
      <c r="N819" s="227" t="s">
        <v>41</v>
      </c>
      <c r="O819" s="92"/>
      <c r="P819" s="228">
        <f>O819*H819</f>
        <v>0</v>
      </c>
      <c r="Q819" s="228">
        <v>0</v>
      </c>
      <c r="R819" s="228">
        <f>Q819*H819</f>
        <v>0</v>
      </c>
      <c r="S819" s="228">
        <v>0.00191</v>
      </c>
      <c r="T819" s="229">
        <f>S819*H819</f>
        <v>0.27332099999999998</v>
      </c>
      <c r="U819" s="39"/>
      <c r="V819" s="39"/>
      <c r="W819" s="39"/>
      <c r="X819" s="39"/>
      <c r="Y819" s="39"/>
      <c r="Z819" s="39"/>
      <c r="AA819" s="39"/>
      <c r="AB819" s="39"/>
      <c r="AC819" s="39"/>
      <c r="AD819" s="39"/>
      <c r="AE819" s="39"/>
      <c r="AR819" s="230" t="s">
        <v>273</v>
      </c>
      <c r="AT819" s="230" t="s">
        <v>171</v>
      </c>
      <c r="AU819" s="230" t="s">
        <v>86</v>
      </c>
      <c r="AY819" s="18" t="s">
        <v>168</v>
      </c>
      <c r="BE819" s="231">
        <f>IF(N819="základní",J819,0)</f>
        <v>0</v>
      </c>
      <c r="BF819" s="231">
        <f>IF(N819="snížená",J819,0)</f>
        <v>0</v>
      </c>
      <c r="BG819" s="231">
        <f>IF(N819="zákl. přenesená",J819,0)</f>
        <v>0</v>
      </c>
      <c r="BH819" s="231">
        <f>IF(N819="sníž. přenesená",J819,0)</f>
        <v>0</v>
      </c>
      <c r="BI819" s="231">
        <f>IF(N819="nulová",J819,0)</f>
        <v>0</v>
      </c>
      <c r="BJ819" s="18" t="s">
        <v>84</v>
      </c>
      <c r="BK819" s="231">
        <f>ROUND(I819*H819,2)</f>
        <v>0</v>
      </c>
      <c r="BL819" s="18" t="s">
        <v>273</v>
      </c>
      <c r="BM819" s="230" t="s">
        <v>978</v>
      </c>
    </row>
    <row r="820" s="2" customFormat="1">
      <c r="A820" s="39"/>
      <c r="B820" s="40"/>
      <c r="C820" s="41"/>
      <c r="D820" s="232" t="s">
        <v>178</v>
      </c>
      <c r="E820" s="41"/>
      <c r="F820" s="233" t="s">
        <v>979</v>
      </c>
      <c r="G820" s="41"/>
      <c r="H820" s="41"/>
      <c r="I820" s="234"/>
      <c r="J820" s="41"/>
      <c r="K820" s="41"/>
      <c r="L820" s="45"/>
      <c r="M820" s="235"/>
      <c r="N820" s="236"/>
      <c r="O820" s="92"/>
      <c r="P820" s="92"/>
      <c r="Q820" s="92"/>
      <c r="R820" s="92"/>
      <c r="S820" s="92"/>
      <c r="T820" s="93"/>
      <c r="U820" s="39"/>
      <c r="V820" s="39"/>
      <c r="W820" s="39"/>
      <c r="X820" s="39"/>
      <c r="Y820" s="39"/>
      <c r="Z820" s="39"/>
      <c r="AA820" s="39"/>
      <c r="AB820" s="39"/>
      <c r="AC820" s="39"/>
      <c r="AD820" s="39"/>
      <c r="AE820" s="39"/>
      <c r="AT820" s="18" t="s">
        <v>178</v>
      </c>
      <c r="AU820" s="18" t="s">
        <v>86</v>
      </c>
    </row>
    <row r="821" s="13" customFormat="1">
      <c r="A821" s="13"/>
      <c r="B821" s="237"/>
      <c r="C821" s="238"/>
      <c r="D821" s="232" t="s">
        <v>180</v>
      </c>
      <c r="E821" s="239" t="s">
        <v>1</v>
      </c>
      <c r="F821" s="240" t="s">
        <v>980</v>
      </c>
      <c r="G821" s="238"/>
      <c r="H821" s="239" t="s">
        <v>1</v>
      </c>
      <c r="I821" s="241"/>
      <c r="J821" s="238"/>
      <c r="K821" s="238"/>
      <c r="L821" s="242"/>
      <c r="M821" s="243"/>
      <c r="N821" s="244"/>
      <c r="O821" s="244"/>
      <c r="P821" s="244"/>
      <c r="Q821" s="244"/>
      <c r="R821" s="244"/>
      <c r="S821" s="244"/>
      <c r="T821" s="245"/>
      <c r="U821" s="13"/>
      <c r="V821" s="13"/>
      <c r="W821" s="13"/>
      <c r="X821" s="13"/>
      <c r="Y821" s="13"/>
      <c r="Z821" s="13"/>
      <c r="AA821" s="13"/>
      <c r="AB821" s="13"/>
      <c r="AC821" s="13"/>
      <c r="AD821" s="13"/>
      <c r="AE821" s="13"/>
      <c r="AT821" s="246" t="s">
        <v>180</v>
      </c>
      <c r="AU821" s="246" t="s">
        <v>86</v>
      </c>
      <c r="AV821" s="13" t="s">
        <v>84</v>
      </c>
      <c r="AW821" s="13" t="s">
        <v>32</v>
      </c>
      <c r="AX821" s="13" t="s">
        <v>76</v>
      </c>
      <c r="AY821" s="246" t="s">
        <v>168</v>
      </c>
    </row>
    <row r="822" s="14" customFormat="1">
      <c r="A822" s="14"/>
      <c r="B822" s="247"/>
      <c r="C822" s="248"/>
      <c r="D822" s="232" t="s">
        <v>180</v>
      </c>
      <c r="E822" s="249" t="s">
        <v>1</v>
      </c>
      <c r="F822" s="250" t="s">
        <v>981</v>
      </c>
      <c r="G822" s="248"/>
      <c r="H822" s="251">
        <v>137.69999999999999</v>
      </c>
      <c r="I822" s="252"/>
      <c r="J822" s="248"/>
      <c r="K822" s="248"/>
      <c r="L822" s="253"/>
      <c r="M822" s="254"/>
      <c r="N822" s="255"/>
      <c r="O822" s="255"/>
      <c r="P822" s="255"/>
      <c r="Q822" s="255"/>
      <c r="R822" s="255"/>
      <c r="S822" s="255"/>
      <c r="T822" s="256"/>
      <c r="U822" s="14"/>
      <c r="V822" s="14"/>
      <c r="W822" s="14"/>
      <c r="X822" s="14"/>
      <c r="Y822" s="14"/>
      <c r="Z822" s="14"/>
      <c r="AA822" s="14"/>
      <c r="AB822" s="14"/>
      <c r="AC822" s="14"/>
      <c r="AD822" s="14"/>
      <c r="AE822" s="14"/>
      <c r="AT822" s="257" t="s">
        <v>180</v>
      </c>
      <c r="AU822" s="257" t="s">
        <v>86</v>
      </c>
      <c r="AV822" s="14" t="s">
        <v>86</v>
      </c>
      <c r="AW822" s="14" t="s">
        <v>32</v>
      </c>
      <c r="AX822" s="14" t="s">
        <v>76</v>
      </c>
      <c r="AY822" s="257" t="s">
        <v>168</v>
      </c>
    </row>
    <row r="823" s="14" customFormat="1">
      <c r="A823" s="14"/>
      <c r="B823" s="247"/>
      <c r="C823" s="248"/>
      <c r="D823" s="232" t="s">
        <v>180</v>
      </c>
      <c r="E823" s="249" t="s">
        <v>1</v>
      </c>
      <c r="F823" s="250" t="s">
        <v>982</v>
      </c>
      <c r="G823" s="248"/>
      <c r="H823" s="251">
        <v>5.4000000000000004</v>
      </c>
      <c r="I823" s="252"/>
      <c r="J823" s="248"/>
      <c r="K823" s="248"/>
      <c r="L823" s="253"/>
      <c r="M823" s="254"/>
      <c r="N823" s="255"/>
      <c r="O823" s="255"/>
      <c r="P823" s="255"/>
      <c r="Q823" s="255"/>
      <c r="R823" s="255"/>
      <c r="S823" s="255"/>
      <c r="T823" s="256"/>
      <c r="U823" s="14"/>
      <c r="V823" s="14"/>
      <c r="W823" s="14"/>
      <c r="X823" s="14"/>
      <c r="Y823" s="14"/>
      <c r="Z823" s="14"/>
      <c r="AA823" s="14"/>
      <c r="AB823" s="14"/>
      <c r="AC823" s="14"/>
      <c r="AD823" s="14"/>
      <c r="AE823" s="14"/>
      <c r="AT823" s="257" t="s">
        <v>180</v>
      </c>
      <c r="AU823" s="257" t="s">
        <v>86</v>
      </c>
      <c r="AV823" s="14" t="s">
        <v>86</v>
      </c>
      <c r="AW823" s="14" t="s">
        <v>32</v>
      </c>
      <c r="AX823" s="14" t="s">
        <v>76</v>
      </c>
      <c r="AY823" s="257" t="s">
        <v>168</v>
      </c>
    </row>
    <row r="824" s="15" customFormat="1">
      <c r="A824" s="15"/>
      <c r="B824" s="258"/>
      <c r="C824" s="259"/>
      <c r="D824" s="232" t="s">
        <v>180</v>
      </c>
      <c r="E824" s="260" t="s">
        <v>1</v>
      </c>
      <c r="F824" s="261" t="s">
        <v>184</v>
      </c>
      <c r="G824" s="259"/>
      <c r="H824" s="262">
        <v>143.09999999999999</v>
      </c>
      <c r="I824" s="263"/>
      <c r="J824" s="259"/>
      <c r="K824" s="259"/>
      <c r="L824" s="264"/>
      <c r="M824" s="265"/>
      <c r="N824" s="266"/>
      <c r="O824" s="266"/>
      <c r="P824" s="266"/>
      <c r="Q824" s="266"/>
      <c r="R824" s="266"/>
      <c r="S824" s="266"/>
      <c r="T824" s="267"/>
      <c r="U824" s="15"/>
      <c r="V824" s="15"/>
      <c r="W824" s="15"/>
      <c r="X824" s="15"/>
      <c r="Y824" s="15"/>
      <c r="Z824" s="15"/>
      <c r="AA824" s="15"/>
      <c r="AB824" s="15"/>
      <c r="AC824" s="15"/>
      <c r="AD824" s="15"/>
      <c r="AE824" s="15"/>
      <c r="AT824" s="268" t="s">
        <v>180</v>
      </c>
      <c r="AU824" s="268" t="s">
        <v>86</v>
      </c>
      <c r="AV824" s="15" t="s">
        <v>176</v>
      </c>
      <c r="AW824" s="15" t="s">
        <v>32</v>
      </c>
      <c r="AX824" s="15" t="s">
        <v>84</v>
      </c>
      <c r="AY824" s="268" t="s">
        <v>168</v>
      </c>
    </row>
    <row r="825" s="2" customFormat="1" ht="33" customHeight="1">
      <c r="A825" s="39"/>
      <c r="B825" s="40"/>
      <c r="C825" s="219" t="s">
        <v>983</v>
      </c>
      <c r="D825" s="219" t="s">
        <v>171</v>
      </c>
      <c r="E825" s="220" t="s">
        <v>984</v>
      </c>
      <c r="F825" s="221" t="s">
        <v>985</v>
      </c>
      <c r="G825" s="222" t="s">
        <v>174</v>
      </c>
      <c r="H825" s="223">
        <v>777.44000000000005</v>
      </c>
      <c r="I825" s="224"/>
      <c r="J825" s="225">
        <f>ROUND(I825*H825,2)</f>
        <v>0</v>
      </c>
      <c r="K825" s="221" t="s">
        <v>226</v>
      </c>
      <c r="L825" s="45"/>
      <c r="M825" s="226" t="s">
        <v>1</v>
      </c>
      <c r="N825" s="227" t="s">
        <v>41</v>
      </c>
      <c r="O825" s="92"/>
      <c r="P825" s="228">
        <f>O825*H825</f>
        <v>0</v>
      </c>
      <c r="Q825" s="228">
        <v>0.0066100000000000004</v>
      </c>
      <c r="R825" s="228">
        <f>Q825*H825</f>
        <v>5.1388784000000003</v>
      </c>
      <c r="S825" s="228">
        <v>0</v>
      </c>
      <c r="T825" s="229">
        <f>S825*H825</f>
        <v>0</v>
      </c>
      <c r="U825" s="39"/>
      <c r="V825" s="39"/>
      <c r="W825" s="39"/>
      <c r="X825" s="39"/>
      <c r="Y825" s="39"/>
      <c r="Z825" s="39"/>
      <c r="AA825" s="39"/>
      <c r="AB825" s="39"/>
      <c r="AC825" s="39"/>
      <c r="AD825" s="39"/>
      <c r="AE825" s="39"/>
      <c r="AR825" s="230" t="s">
        <v>273</v>
      </c>
      <c r="AT825" s="230" t="s">
        <v>171</v>
      </c>
      <c r="AU825" s="230" t="s">
        <v>86</v>
      </c>
      <c r="AY825" s="18" t="s">
        <v>168</v>
      </c>
      <c r="BE825" s="231">
        <f>IF(N825="základní",J825,0)</f>
        <v>0</v>
      </c>
      <c r="BF825" s="231">
        <f>IF(N825="snížená",J825,0)</f>
        <v>0</v>
      </c>
      <c r="BG825" s="231">
        <f>IF(N825="zákl. přenesená",J825,0)</f>
        <v>0</v>
      </c>
      <c r="BH825" s="231">
        <f>IF(N825="sníž. přenesená",J825,0)</f>
        <v>0</v>
      </c>
      <c r="BI825" s="231">
        <f>IF(N825="nulová",J825,0)</f>
        <v>0</v>
      </c>
      <c r="BJ825" s="18" t="s">
        <v>84</v>
      </c>
      <c r="BK825" s="231">
        <f>ROUND(I825*H825,2)</f>
        <v>0</v>
      </c>
      <c r="BL825" s="18" t="s">
        <v>273</v>
      </c>
      <c r="BM825" s="230" t="s">
        <v>986</v>
      </c>
    </row>
    <row r="826" s="2" customFormat="1">
      <c r="A826" s="39"/>
      <c r="B826" s="40"/>
      <c r="C826" s="41"/>
      <c r="D826" s="232" t="s">
        <v>178</v>
      </c>
      <c r="E826" s="41"/>
      <c r="F826" s="233" t="s">
        <v>987</v>
      </c>
      <c r="G826" s="41"/>
      <c r="H826" s="41"/>
      <c r="I826" s="234"/>
      <c r="J826" s="41"/>
      <c r="K826" s="41"/>
      <c r="L826" s="45"/>
      <c r="M826" s="235"/>
      <c r="N826" s="236"/>
      <c r="O826" s="92"/>
      <c r="P826" s="92"/>
      <c r="Q826" s="92"/>
      <c r="R826" s="92"/>
      <c r="S826" s="92"/>
      <c r="T826" s="93"/>
      <c r="U826" s="39"/>
      <c r="V826" s="39"/>
      <c r="W826" s="39"/>
      <c r="X826" s="39"/>
      <c r="Y826" s="39"/>
      <c r="Z826" s="39"/>
      <c r="AA826" s="39"/>
      <c r="AB826" s="39"/>
      <c r="AC826" s="39"/>
      <c r="AD826" s="39"/>
      <c r="AE826" s="39"/>
      <c r="AT826" s="18" t="s">
        <v>178</v>
      </c>
      <c r="AU826" s="18" t="s">
        <v>86</v>
      </c>
    </row>
    <row r="827" s="13" customFormat="1">
      <c r="A827" s="13"/>
      <c r="B827" s="237"/>
      <c r="C827" s="238"/>
      <c r="D827" s="232" t="s">
        <v>180</v>
      </c>
      <c r="E827" s="239" t="s">
        <v>1</v>
      </c>
      <c r="F827" s="240" t="s">
        <v>810</v>
      </c>
      <c r="G827" s="238"/>
      <c r="H827" s="239" t="s">
        <v>1</v>
      </c>
      <c r="I827" s="241"/>
      <c r="J827" s="238"/>
      <c r="K827" s="238"/>
      <c r="L827" s="242"/>
      <c r="M827" s="243"/>
      <c r="N827" s="244"/>
      <c r="O827" s="244"/>
      <c r="P827" s="244"/>
      <c r="Q827" s="244"/>
      <c r="R827" s="244"/>
      <c r="S827" s="244"/>
      <c r="T827" s="245"/>
      <c r="U827" s="13"/>
      <c r="V827" s="13"/>
      <c r="W827" s="13"/>
      <c r="X827" s="13"/>
      <c r="Y827" s="13"/>
      <c r="Z827" s="13"/>
      <c r="AA827" s="13"/>
      <c r="AB827" s="13"/>
      <c r="AC827" s="13"/>
      <c r="AD827" s="13"/>
      <c r="AE827" s="13"/>
      <c r="AT827" s="246" t="s">
        <v>180</v>
      </c>
      <c r="AU827" s="246" t="s">
        <v>86</v>
      </c>
      <c r="AV827" s="13" t="s">
        <v>84</v>
      </c>
      <c r="AW827" s="13" t="s">
        <v>32</v>
      </c>
      <c r="AX827" s="13" t="s">
        <v>76</v>
      </c>
      <c r="AY827" s="246" t="s">
        <v>168</v>
      </c>
    </row>
    <row r="828" s="14" customFormat="1">
      <c r="A828" s="14"/>
      <c r="B828" s="247"/>
      <c r="C828" s="248"/>
      <c r="D828" s="232" t="s">
        <v>180</v>
      </c>
      <c r="E828" s="249" t="s">
        <v>1</v>
      </c>
      <c r="F828" s="250" t="s">
        <v>811</v>
      </c>
      <c r="G828" s="248"/>
      <c r="H828" s="251">
        <v>646.31600000000003</v>
      </c>
      <c r="I828" s="252"/>
      <c r="J828" s="248"/>
      <c r="K828" s="248"/>
      <c r="L828" s="253"/>
      <c r="M828" s="254"/>
      <c r="N828" s="255"/>
      <c r="O828" s="255"/>
      <c r="P828" s="255"/>
      <c r="Q828" s="255"/>
      <c r="R828" s="255"/>
      <c r="S828" s="255"/>
      <c r="T828" s="256"/>
      <c r="U828" s="14"/>
      <c r="V828" s="14"/>
      <c r="W828" s="14"/>
      <c r="X828" s="14"/>
      <c r="Y828" s="14"/>
      <c r="Z828" s="14"/>
      <c r="AA828" s="14"/>
      <c r="AB828" s="14"/>
      <c r="AC828" s="14"/>
      <c r="AD828" s="14"/>
      <c r="AE828" s="14"/>
      <c r="AT828" s="257" t="s">
        <v>180</v>
      </c>
      <c r="AU828" s="257" t="s">
        <v>86</v>
      </c>
      <c r="AV828" s="14" t="s">
        <v>86</v>
      </c>
      <c r="AW828" s="14" t="s">
        <v>32</v>
      </c>
      <c r="AX828" s="14" t="s">
        <v>76</v>
      </c>
      <c r="AY828" s="257" t="s">
        <v>168</v>
      </c>
    </row>
    <row r="829" s="14" customFormat="1">
      <c r="A829" s="14"/>
      <c r="B829" s="247"/>
      <c r="C829" s="248"/>
      <c r="D829" s="232" t="s">
        <v>180</v>
      </c>
      <c r="E829" s="249" t="s">
        <v>1</v>
      </c>
      <c r="F829" s="250" t="s">
        <v>812</v>
      </c>
      <c r="G829" s="248"/>
      <c r="H829" s="251">
        <v>106.56</v>
      </c>
      <c r="I829" s="252"/>
      <c r="J829" s="248"/>
      <c r="K829" s="248"/>
      <c r="L829" s="253"/>
      <c r="M829" s="254"/>
      <c r="N829" s="255"/>
      <c r="O829" s="255"/>
      <c r="P829" s="255"/>
      <c r="Q829" s="255"/>
      <c r="R829" s="255"/>
      <c r="S829" s="255"/>
      <c r="T829" s="256"/>
      <c r="U829" s="14"/>
      <c r="V829" s="14"/>
      <c r="W829" s="14"/>
      <c r="X829" s="14"/>
      <c r="Y829" s="14"/>
      <c r="Z829" s="14"/>
      <c r="AA829" s="14"/>
      <c r="AB829" s="14"/>
      <c r="AC829" s="14"/>
      <c r="AD829" s="14"/>
      <c r="AE829" s="14"/>
      <c r="AT829" s="257" t="s">
        <v>180</v>
      </c>
      <c r="AU829" s="257" t="s">
        <v>86</v>
      </c>
      <c r="AV829" s="14" t="s">
        <v>86</v>
      </c>
      <c r="AW829" s="14" t="s">
        <v>32</v>
      </c>
      <c r="AX829" s="14" t="s">
        <v>76</v>
      </c>
      <c r="AY829" s="257" t="s">
        <v>168</v>
      </c>
    </row>
    <row r="830" s="14" customFormat="1">
      <c r="A830" s="14"/>
      <c r="B830" s="247"/>
      <c r="C830" s="248"/>
      <c r="D830" s="232" t="s">
        <v>180</v>
      </c>
      <c r="E830" s="249" t="s">
        <v>1</v>
      </c>
      <c r="F830" s="250" t="s">
        <v>813</v>
      </c>
      <c r="G830" s="248"/>
      <c r="H830" s="251">
        <v>24.564</v>
      </c>
      <c r="I830" s="252"/>
      <c r="J830" s="248"/>
      <c r="K830" s="248"/>
      <c r="L830" s="253"/>
      <c r="M830" s="254"/>
      <c r="N830" s="255"/>
      <c r="O830" s="255"/>
      <c r="P830" s="255"/>
      <c r="Q830" s="255"/>
      <c r="R830" s="255"/>
      <c r="S830" s="255"/>
      <c r="T830" s="256"/>
      <c r="U830" s="14"/>
      <c r="V830" s="14"/>
      <c r="W830" s="14"/>
      <c r="X830" s="14"/>
      <c r="Y830" s="14"/>
      <c r="Z830" s="14"/>
      <c r="AA830" s="14"/>
      <c r="AB830" s="14"/>
      <c r="AC830" s="14"/>
      <c r="AD830" s="14"/>
      <c r="AE830" s="14"/>
      <c r="AT830" s="257" t="s">
        <v>180</v>
      </c>
      <c r="AU830" s="257" t="s">
        <v>86</v>
      </c>
      <c r="AV830" s="14" t="s">
        <v>86</v>
      </c>
      <c r="AW830" s="14" t="s">
        <v>32</v>
      </c>
      <c r="AX830" s="14" t="s">
        <v>76</v>
      </c>
      <c r="AY830" s="257" t="s">
        <v>168</v>
      </c>
    </row>
    <row r="831" s="15" customFormat="1">
      <c r="A831" s="15"/>
      <c r="B831" s="258"/>
      <c r="C831" s="259"/>
      <c r="D831" s="232" t="s">
        <v>180</v>
      </c>
      <c r="E831" s="260" t="s">
        <v>1</v>
      </c>
      <c r="F831" s="261" t="s">
        <v>184</v>
      </c>
      <c r="G831" s="259"/>
      <c r="H831" s="262">
        <v>777.44000000000005</v>
      </c>
      <c r="I831" s="263"/>
      <c r="J831" s="259"/>
      <c r="K831" s="259"/>
      <c r="L831" s="264"/>
      <c r="M831" s="265"/>
      <c r="N831" s="266"/>
      <c r="O831" s="266"/>
      <c r="P831" s="266"/>
      <c r="Q831" s="266"/>
      <c r="R831" s="266"/>
      <c r="S831" s="266"/>
      <c r="T831" s="267"/>
      <c r="U831" s="15"/>
      <c r="V831" s="15"/>
      <c r="W831" s="15"/>
      <c r="X831" s="15"/>
      <c r="Y831" s="15"/>
      <c r="Z831" s="15"/>
      <c r="AA831" s="15"/>
      <c r="AB831" s="15"/>
      <c r="AC831" s="15"/>
      <c r="AD831" s="15"/>
      <c r="AE831" s="15"/>
      <c r="AT831" s="268" t="s">
        <v>180</v>
      </c>
      <c r="AU831" s="268" t="s">
        <v>86</v>
      </c>
      <c r="AV831" s="15" t="s">
        <v>176</v>
      </c>
      <c r="AW831" s="15" t="s">
        <v>32</v>
      </c>
      <c r="AX831" s="15" t="s">
        <v>84</v>
      </c>
      <c r="AY831" s="268" t="s">
        <v>168</v>
      </c>
    </row>
    <row r="832" s="2" customFormat="1" ht="24.15" customHeight="1">
      <c r="A832" s="39"/>
      <c r="B832" s="40"/>
      <c r="C832" s="219" t="s">
        <v>988</v>
      </c>
      <c r="D832" s="219" t="s">
        <v>171</v>
      </c>
      <c r="E832" s="220" t="s">
        <v>989</v>
      </c>
      <c r="F832" s="221" t="s">
        <v>990</v>
      </c>
      <c r="G832" s="222" t="s">
        <v>174</v>
      </c>
      <c r="H832" s="223">
        <v>210.09200000000001</v>
      </c>
      <c r="I832" s="224"/>
      <c r="J832" s="225">
        <f>ROUND(I832*H832,2)</f>
        <v>0</v>
      </c>
      <c r="K832" s="221" t="s">
        <v>1</v>
      </c>
      <c r="L832" s="45"/>
      <c r="M832" s="226" t="s">
        <v>1</v>
      </c>
      <c r="N832" s="227" t="s">
        <v>41</v>
      </c>
      <c r="O832" s="92"/>
      <c r="P832" s="228">
        <f>O832*H832</f>
        <v>0</v>
      </c>
      <c r="Q832" s="228">
        <v>0.0066100000000000004</v>
      </c>
      <c r="R832" s="228">
        <f>Q832*H832</f>
        <v>1.3887081200000002</v>
      </c>
      <c r="S832" s="228">
        <v>0</v>
      </c>
      <c r="T832" s="229">
        <f>S832*H832</f>
        <v>0</v>
      </c>
      <c r="U832" s="39"/>
      <c r="V832" s="39"/>
      <c r="W832" s="39"/>
      <c r="X832" s="39"/>
      <c r="Y832" s="39"/>
      <c r="Z832" s="39"/>
      <c r="AA832" s="39"/>
      <c r="AB832" s="39"/>
      <c r="AC832" s="39"/>
      <c r="AD832" s="39"/>
      <c r="AE832" s="39"/>
      <c r="AR832" s="230" t="s">
        <v>273</v>
      </c>
      <c r="AT832" s="230" t="s">
        <v>171</v>
      </c>
      <c r="AU832" s="230" t="s">
        <v>86</v>
      </c>
      <c r="AY832" s="18" t="s">
        <v>168</v>
      </c>
      <c r="BE832" s="231">
        <f>IF(N832="základní",J832,0)</f>
        <v>0</v>
      </c>
      <c r="BF832" s="231">
        <f>IF(N832="snížená",J832,0)</f>
        <v>0</v>
      </c>
      <c r="BG832" s="231">
        <f>IF(N832="zákl. přenesená",J832,0)</f>
        <v>0</v>
      </c>
      <c r="BH832" s="231">
        <f>IF(N832="sníž. přenesená",J832,0)</f>
        <v>0</v>
      </c>
      <c r="BI832" s="231">
        <f>IF(N832="nulová",J832,0)</f>
        <v>0</v>
      </c>
      <c r="BJ832" s="18" t="s">
        <v>84</v>
      </c>
      <c r="BK832" s="231">
        <f>ROUND(I832*H832,2)</f>
        <v>0</v>
      </c>
      <c r="BL832" s="18" t="s">
        <v>273</v>
      </c>
      <c r="BM832" s="230" t="s">
        <v>991</v>
      </c>
    </row>
    <row r="833" s="13" customFormat="1">
      <c r="A833" s="13"/>
      <c r="B833" s="237"/>
      <c r="C833" s="238"/>
      <c r="D833" s="232" t="s">
        <v>180</v>
      </c>
      <c r="E833" s="239" t="s">
        <v>1</v>
      </c>
      <c r="F833" s="240" t="s">
        <v>746</v>
      </c>
      <c r="G833" s="238"/>
      <c r="H833" s="239" t="s">
        <v>1</v>
      </c>
      <c r="I833" s="241"/>
      <c r="J833" s="238"/>
      <c r="K833" s="238"/>
      <c r="L833" s="242"/>
      <c r="M833" s="243"/>
      <c r="N833" s="244"/>
      <c r="O833" s="244"/>
      <c r="P833" s="244"/>
      <c r="Q833" s="244"/>
      <c r="R833" s="244"/>
      <c r="S833" s="244"/>
      <c r="T833" s="245"/>
      <c r="U833" s="13"/>
      <c r="V833" s="13"/>
      <c r="W833" s="13"/>
      <c r="X833" s="13"/>
      <c r="Y833" s="13"/>
      <c r="Z833" s="13"/>
      <c r="AA833" s="13"/>
      <c r="AB833" s="13"/>
      <c r="AC833" s="13"/>
      <c r="AD833" s="13"/>
      <c r="AE833" s="13"/>
      <c r="AT833" s="246" t="s">
        <v>180</v>
      </c>
      <c r="AU833" s="246" t="s">
        <v>86</v>
      </c>
      <c r="AV833" s="13" t="s">
        <v>84</v>
      </c>
      <c r="AW833" s="13" t="s">
        <v>32</v>
      </c>
      <c r="AX833" s="13" t="s">
        <v>76</v>
      </c>
      <c r="AY833" s="246" t="s">
        <v>168</v>
      </c>
    </row>
    <row r="834" s="14" customFormat="1">
      <c r="A834" s="14"/>
      <c r="B834" s="247"/>
      <c r="C834" s="248"/>
      <c r="D834" s="232" t="s">
        <v>180</v>
      </c>
      <c r="E834" s="249" t="s">
        <v>1</v>
      </c>
      <c r="F834" s="250" t="s">
        <v>747</v>
      </c>
      <c r="G834" s="248"/>
      <c r="H834" s="251">
        <v>89.879999999999995</v>
      </c>
      <c r="I834" s="252"/>
      <c r="J834" s="248"/>
      <c r="K834" s="248"/>
      <c r="L834" s="253"/>
      <c r="M834" s="254"/>
      <c r="N834" s="255"/>
      <c r="O834" s="255"/>
      <c r="P834" s="255"/>
      <c r="Q834" s="255"/>
      <c r="R834" s="255"/>
      <c r="S834" s="255"/>
      <c r="T834" s="256"/>
      <c r="U834" s="14"/>
      <c r="V834" s="14"/>
      <c r="W834" s="14"/>
      <c r="X834" s="14"/>
      <c r="Y834" s="14"/>
      <c r="Z834" s="14"/>
      <c r="AA834" s="14"/>
      <c r="AB834" s="14"/>
      <c r="AC834" s="14"/>
      <c r="AD834" s="14"/>
      <c r="AE834" s="14"/>
      <c r="AT834" s="257" t="s">
        <v>180</v>
      </c>
      <c r="AU834" s="257" t="s">
        <v>86</v>
      </c>
      <c r="AV834" s="14" t="s">
        <v>86</v>
      </c>
      <c r="AW834" s="14" t="s">
        <v>32</v>
      </c>
      <c r="AX834" s="14" t="s">
        <v>76</v>
      </c>
      <c r="AY834" s="257" t="s">
        <v>168</v>
      </c>
    </row>
    <row r="835" s="14" customFormat="1">
      <c r="A835" s="14"/>
      <c r="B835" s="247"/>
      <c r="C835" s="248"/>
      <c r="D835" s="232" t="s">
        <v>180</v>
      </c>
      <c r="E835" s="249" t="s">
        <v>1</v>
      </c>
      <c r="F835" s="250" t="s">
        <v>748</v>
      </c>
      <c r="G835" s="248"/>
      <c r="H835" s="251">
        <v>71.691999999999993</v>
      </c>
      <c r="I835" s="252"/>
      <c r="J835" s="248"/>
      <c r="K835" s="248"/>
      <c r="L835" s="253"/>
      <c r="M835" s="254"/>
      <c r="N835" s="255"/>
      <c r="O835" s="255"/>
      <c r="P835" s="255"/>
      <c r="Q835" s="255"/>
      <c r="R835" s="255"/>
      <c r="S835" s="255"/>
      <c r="T835" s="256"/>
      <c r="U835" s="14"/>
      <c r="V835" s="14"/>
      <c r="W835" s="14"/>
      <c r="X835" s="14"/>
      <c r="Y835" s="14"/>
      <c r="Z835" s="14"/>
      <c r="AA835" s="14"/>
      <c r="AB835" s="14"/>
      <c r="AC835" s="14"/>
      <c r="AD835" s="14"/>
      <c r="AE835" s="14"/>
      <c r="AT835" s="257" t="s">
        <v>180</v>
      </c>
      <c r="AU835" s="257" t="s">
        <v>86</v>
      </c>
      <c r="AV835" s="14" t="s">
        <v>86</v>
      </c>
      <c r="AW835" s="14" t="s">
        <v>32</v>
      </c>
      <c r="AX835" s="14" t="s">
        <v>76</v>
      </c>
      <c r="AY835" s="257" t="s">
        <v>168</v>
      </c>
    </row>
    <row r="836" s="14" customFormat="1">
      <c r="A836" s="14"/>
      <c r="B836" s="247"/>
      <c r="C836" s="248"/>
      <c r="D836" s="232" t="s">
        <v>180</v>
      </c>
      <c r="E836" s="249" t="s">
        <v>1</v>
      </c>
      <c r="F836" s="250" t="s">
        <v>749</v>
      </c>
      <c r="G836" s="248"/>
      <c r="H836" s="251">
        <v>21.16</v>
      </c>
      <c r="I836" s="252"/>
      <c r="J836" s="248"/>
      <c r="K836" s="248"/>
      <c r="L836" s="253"/>
      <c r="M836" s="254"/>
      <c r="N836" s="255"/>
      <c r="O836" s="255"/>
      <c r="P836" s="255"/>
      <c r="Q836" s="255"/>
      <c r="R836" s="255"/>
      <c r="S836" s="255"/>
      <c r="T836" s="256"/>
      <c r="U836" s="14"/>
      <c r="V836" s="14"/>
      <c r="W836" s="14"/>
      <c r="X836" s="14"/>
      <c r="Y836" s="14"/>
      <c r="Z836" s="14"/>
      <c r="AA836" s="14"/>
      <c r="AB836" s="14"/>
      <c r="AC836" s="14"/>
      <c r="AD836" s="14"/>
      <c r="AE836" s="14"/>
      <c r="AT836" s="257" t="s">
        <v>180</v>
      </c>
      <c r="AU836" s="257" t="s">
        <v>86</v>
      </c>
      <c r="AV836" s="14" t="s">
        <v>86</v>
      </c>
      <c r="AW836" s="14" t="s">
        <v>32</v>
      </c>
      <c r="AX836" s="14" t="s">
        <v>76</v>
      </c>
      <c r="AY836" s="257" t="s">
        <v>168</v>
      </c>
    </row>
    <row r="837" s="14" customFormat="1">
      <c r="A837" s="14"/>
      <c r="B837" s="247"/>
      <c r="C837" s="248"/>
      <c r="D837" s="232" t="s">
        <v>180</v>
      </c>
      <c r="E837" s="249" t="s">
        <v>1</v>
      </c>
      <c r="F837" s="250" t="s">
        <v>750</v>
      </c>
      <c r="G837" s="248"/>
      <c r="H837" s="251">
        <v>27.359999999999999</v>
      </c>
      <c r="I837" s="252"/>
      <c r="J837" s="248"/>
      <c r="K837" s="248"/>
      <c r="L837" s="253"/>
      <c r="M837" s="254"/>
      <c r="N837" s="255"/>
      <c r="O837" s="255"/>
      <c r="P837" s="255"/>
      <c r="Q837" s="255"/>
      <c r="R837" s="255"/>
      <c r="S837" s="255"/>
      <c r="T837" s="256"/>
      <c r="U837" s="14"/>
      <c r="V837" s="14"/>
      <c r="W837" s="14"/>
      <c r="X837" s="14"/>
      <c r="Y837" s="14"/>
      <c r="Z837" s="14"/>
      <c r="AA837" s="14"/>
      <c r="AB837" s="14"/>
      <c r="AC837" s="14"/>
      <c r="AD837" s="14"/>
      <c r="AE837" s="14"/>
      <c r="AT837" s="257" t="s">
        <v>180</v>
      </c>
      <c r="AU837" s="257" t="s">
        <v>86</v>
      </c>
      <c r="AV837" s="14" t="s">
        <v>86</v>
      </c>
      <c r="AW837" s="14" t="s">
        <v>32</v>
      </c>
      <c r="AX837" s="14" t="s">
        <v>76</v>
      </c>
      <c r="AY837" s="257" t="s">
        <v>168</v>
      </c>
    </row>
    <row r="838" s="15" customFormat="1">
      <c r="A838" s="15"/>
      <c r="B838" s="258"/>
      <c r="C838" s="259"/>
      <c r="D838" s="232" t="s">
        <v>180</v>
      </c>
      <c r="E838" s="260" t="s">
        <v>1</v>
      </c>
      <c r="F838" s="261" t="s">
        <v>184</v>
      </c>
      <c r="G838" s="259"/>
      <c r="H838" s="262">
        <v>210.09199999999999</v>
      </c>
      <c r="I838" s="263"/>
      <c r="J838" s="259"/>
      <c r="K838" s="259"/>
      <c r="L838" s="264"/>
      <c r="M838" s="265"/>
      <c r="N838" s="266"/>
      <c r="O838" s="266"/>
      <c r="P838" s="266"/>
      <c r="Q838" s="266"/>
      <c r="R838" s="266"/>
      <c r="S838" s="266"/>
      <c r="T838" s="267"/>
      <c r="U838" s="15"/>
      <c r="V838" s="15"/>
      <c r="W838" s="15"/>
      <c r="X838" s="15"/>
      <c r="Y838" s="15"/>
      <c r="Z838" s="15"/>
      <c r="AA838" s="15"/>
      <c r="AB838" s="15"/>
      <c r="AC838" s="15"/>
      <c r="AD838" s="15"/>
      <c r="AE838" s="15"/>
      <c r="AT838" s="268" t="s">
        <v>180</v>
      </c>
      <c r="AU838" s="268" t="s">
        <v>86</v>
      </c>
      <c r="AV838" s="15" t="s">
        <v>176</v>
      </c>
      <c r="AW838" s="15" t="s">
        <v>32</v>
      </c>
      <c r="AX838" s="15" t="s">
        <v>84</v>
      </c>
      <c r="AY838" s="268" t="s">
        <v>168</v>
      </c>
    </row>
    <row r="839" s="2" customFormat="1" ht="16.5" customHeight="1">
      <c r="A839" s="39"/>
      <c r="B839" s="40"/>
      <c r="C839" s="219" t="s">
        <v>992</v>
      </c>
      <c r="D839" s="219" t="s">
        <v>171</v>
      </c>
      <c r="E839" s="220" t="s">
        <v>993</v>
      </c>
      <c r="F839" s="221" t="s">
        <v>994</v>
      </c>
      <c r="G839" s="222" t="s">
        <v>213</v>
      </c>
      <c r="H839" s="223">
        <v>36.600000000000001</v>
      </c>
      <c r="I839" s="224"/>
      <c r="J839" s="225">
        <f>ROUND(I839*H839,2)</f>
        <v>0</v>
      </c>
      <c r="K839" s="221" t="s">
        <v>1</v>
      </c>
      <c r="L839" s="45"/>
      <c r="M839" s="226" t="s">
        <v>1</v>
      </c>
      <c r="N839" s="227" t="s">
        <v>41</v>
      </c>
      <c r="O839" s="92"/>
      <c r="P839" s="228">
        <f>O839*H839</f>
        <v>0</v>
      </c>
      <c r="Q839" s="228">
        <v>0.0066100000000000004</v>
      </c>
      <c r="R839" s="228">
        <f>Q839*H839</f>
        <v>0.24192600000000003</v>
      </c>
      <c r="S839" s="228">
        <v>0</v>
      </c>
      <c r="T839" s="229">
        <f>S839*H839</f>
        <v>0</v>
      </c>
      <c r="U839" s="39"/>
      <c r="V839" s="39"/>
      <c r="W839" s="39"/>
      <c r="X839" s="39"/>
      <c r="Y839" s="39"/>
      <c r="Z839" s="39"/>
      <c r="AA839" s="39"/>
      <c r="AB839" s="39"/>
      <c r="AC839" s="39"/>
      <c r="AD839" s="39"/>
      <c r="AE839" s="39"/>
      <c r="AR839" s="230" t="s">
        <v>273</v>
      </c>
      <c r="AT839" s="230" t="s">
        <v>171</v>
      </c>
      <c r="AU839" s="230" t="s">
        <v>86</v>
      </c>
      <c r="AY839" s="18" t="s">
        <v>168</v>
      </c>
      <c r="BE839" s="231">
        <f>IF(N839="základní",J839,0)</f>
        <v>0</v>
      </c>
      <c r="BF839" s="231">
        <f>IF(N839="snížená",J839,0)</f>
        <v>0</v>
      </c>
      <c r="BG839" s="231">
        <f>IF(N839="zákl. přenesená",J839,0)</f>
        <v>0</v>
      </c>
      <c r="BH839" s="231">
        <f>IF(N839="sníž. přenesená",J839,0)</f>
        <v>0</v>
      </c>
      <c r="BI839" s="231">
        <f>IF(N839="nulová",J839,0)</f>
        <v>0</v>
      </c>
      <c r="BJ839" s="18" t="s">
        <v>84</v>
      </c>
      <c r="BK839" s="231">
        <f>ROUND(I839*H839,2)</f>
        <v>0</v>
      </c>
      <c r="BL839" s="18" t="s">
        <v>273</v>
      </c>
      <c r="BM839" s="230" t="s">
        <v>995</v>
      </c>
    </row>
    <row r="840" s="2" customFormat="1">
      <c r="A840" s="39"/>
      <c r="B840" s="40"/>
      <c r="C840" s="41"/>
      <c r="D840" s="232" t="s">
        <v>306</v>
      </c>
      <c r="E840" s="41"/>
      <c r="F840" s="269" t="s">
        <v>996</v>
      </c>
      <c r="G840" s="41"/>
      <c r="H840" s="41"/>
      <c r="I840" s="234"/>
      <c r="J840" s="41"/>
      <c r="K840" s="41"/>
      <c r="L840" s="45"/>
      <c r="M840" s="235"/>
      <c r="N840" s="236"/>
      <c r="O840" s="92"/>
      <c r="P840" s="92"/>
      <c r="Q840" s="92"/>
      <c r="R840" s="92"/>
      <c r="S840" s="92"/>
      <c r="T840" s="93"/>
      <c r="U840" s="39"/>
      <c r="V840" s="39"/>
      <c r="W840" s="39"/>
      <c r="X840" s="39"/>
      <c r="Y840" s="39"/>
      <c r="Z840" s="39"/>
      <c r="AA840" s="39"/>
      <c r="AB840" s="39"/>
      <c r="AC840" s="39"/>
      <c r="AD840" s="39"/>
      <c r="AE840" s="39"/>
      <c r="AT840" s="18" t="s">
        <v>306</v>
      </c>
      <c r="AU840" s="18" t="s">
        <v>86</v>
      </c>
    </row>
    <row r="841" s="14" customFormat="1">
      <c r="A841" s="14"/>
      <c r="B841" s="247"/>
      <c r="C841" s="248"/>
      <c r="D841" s="232" t="s">
        <v>180</v>
      </c>
      <c r="E841" s="249" t="s">
        <v>1</v>
      </c>
      <c r="F841" s="250" t="s">
        <v>997</v>
      </c>
      <c r="G841" s="248"/>
      <c r="H841" s="251">
        <v>36.600000000000001</v>
      </c>
      <c r="I841" s="252"/>
      <c r="J841" s="248"/>
      <c r="K841" s="248"/>
      <c r="L841" s="253"/>
      <c r="M841" s="254"/>
      <c r="N841" s="255"/>
      <c r="O841" s="255"/>
      <c r="P841" s="255"/>
      <c r="Q841" s="255"/>
      <c r="R841" s="255"/>
      <c r="S841" s="255"/>
      <c r="T841" s="256"/>
      <c r="U841" s="14"/>
      <c r="V841" s="14"/>
      <c r="W841" s="14"/>
      <c r="X841" s="14"/>
      <c r="Y841" s="14"/>
      <c r="Z841" s="14"/>
      <c r="AA841" s="14"/>
      <c r="AB841" s="14"/>
      <c r="AC841" s="14"/>
      <c r="AD841" s="14"/>
      <c r="AE841" s="14"/>
      <c r="AT841" s="257" t="s">
        <v>180</v>
      </c>
      <c r="AU841" s="257" t="s">
        <v>86</v>
      </c>
      <c r="AV841" s="14" t="s">
        <v>86</v>
      </c>
      <c r="AW841" s="14" t="s">
        <v>32</v>
      </c>
      <c r="AX841" s="14" t="s">
        <v>76</v>
      </c>
      <c r="AY841" s="257" t="s">
        <v>168</v>
      </c>
    </row>
    <row r="842" s="15" customFormat="1">
      <c r="A842" s="15"/>
      <c r="B842" s="258"/>
      <c r="C842" s="259"/>
      <c r="D842" s="232" t="s">
        <v>180</v>
      </c>
      <c r="E842" s="260" t="s">
        <v>1</v>
      </c>
      <c r="F842" s="261" t="s">
        <v>184</v>
      </c>
      <c r="G842" s="259"/>
      <c r="H842" s="262">
        <v>36.600000000000001</v>
      </c>
      <c r="I842" s="263"/>
      <c r="J842" s="259"/>
      <c r="K842" s="259"/>
      <c r="L842" s="264"/>
      <c r="M842" s="265"/>
      <c r="N842" s="266"/>
      <c r="O842" s="266"/>
      <c r="P842" s="266"/>
      <c r="Q842" s="266"/>
      <c r="R842" s="266"/>
      <c r="S842" s="266"/>
      <c r="T842" s="267"/>
      <c r="U842" s="15"/>
      <c r="V842" s="15"/>
      <c r="W842" s="15"/>
      <c r="X842" s="15"/>
      <c r="Y842" s="15"/>
      <c r="Z842" s="15"/>
      <c r="AA842" s="15"/>
      <c r="AB842" s="15"/>
      <c r="AC842" s="15"/>
      <c r="AD842" s="15"/>
      <c r="AE842" s="15"/>
      <c r="AT842" s="268" t="s">
        <v>180</v>
      </c>
      <c r="AU842" s="268" t="s">
        <v>86</v>
      </c>
      <c r="AV842" s="15" t="s">
        <v>176</v>
      </c>
      <c r="AW842" s="15" t="s">
        <v>32</v>
      </c>
      <c r="AX842" s="15" t="s">
        <v>84</v>
      </c>
      <c r="AY842" s="268" t="s">
        <v>168</v>
      </c>
    </row>
    <row r="843" s="2" customFormat="1" ht="37.8" customHeight="1">
      <c r="A843" s="39"/>
      <c r="B843" s="40"/>
      <c r="C843" s="219" t="s">
        <v>998</v>
      </c>
      <c r="D843" s="219" t="s">
        <v>171</v>
      </c>
      <c r="E843" s="220" t="s">
        <v>999</v>
      </c>
      <c r="F843" s="221" t="s">
        <v>1000</v>
      </c>
      <c r="G843" s="222" t="s">
        <v>174</v>
      </c>
      <c r="H843" s="223">
        <v>777.44000000000005</v>
      </c>
      <c r="I843" s="224"/>
      <c r="J843" s="225">
        <f>ROUND(I843*H843,2)</f>
        <v>0</v>
      </c>
      <c r="K843" s="221" t="s">
        <v>1</v>
      </c>
      <c r="L843" s="45"/>
      <c r="M843" s="226" t="s">
        <v>1</v>
      </c>
      <c r="N843" s="227" t="s">
        <v>41</v>
      </c>
      <c r="O843" s="92"/>
      <c r="P843" s="228">
        <f>O843*H843</f>
        <v>0</v>
      </c>
      <c r="Q843" s="228">
        <v>0.0066100000000000004</v>
      </c>
      <c r="R843" s="228">
        <f>Q843*H843</f>
        <v>5.1388784000000003</v>
      </c>
      <c r="S843" s="228">
        <v>0</v>
      </c>
      <c r="T843" s="229">
        <f>S843*H843</f>
        <v>0</v>
      </c>
      <c r="U843" s="39"/>
      <c r="V843" s="39"/>
      <c r="W843" s="39"/>
      <c r="X843" s="39"/>
      <c r="Y843" s="39"/>
      <c r="Z843" s="39"/>
      <c r="AA843" s="39"/>
      <c r="AB843" s="39"/>
      <c r="AC843" s="39"/>
      <c r="AD843" s="39"/>
      <c r="AE843" s="39"/>
      <c r="AR843" s="230" t="s">
        <v>273</v>
      </c>
      <c r="AT843" s="230" t="s">
        <v>171</v>
      </c>
      <c r="AU843" s="230" t="s">
        <v>86</v>
      </c>
      <c r="AY843" s="18" t="s">
        <v>168</v>
      </c>
      <c r="BE843" s="231">
        <f>IF(N843="základní",J843,0)</f>
        <v>0</v>
      </c>
      <c r="BF843" s="231">
        <f>IF(N843="snížená",J843,0)</f>
        <v>0</v>
      </c>
      <c r="BG843" s="231">
        <f>IF(N843="zákl. přenesená",J843,0)</f>
        <v>0</v>
      </c>
      <c r="BH843" s="231">
        <f>IF(N843="sníž. přenesená",J843,0)</f>
        <v>0</v>
      </c>
      <c r="BI843" s="231">
        <f>IF(N843="nulová",J843,0)</f>
        <v>0</v>
      </c>
      <c r="BJ843" s="18" t="s">
        <v>84</v>
      </c>
      <c r="BK843" s="231">
        <f>ROUND(I843*H843,2)</f>
        <v>0</v>
      </c>
      <c r="BL843" s="18" t="s">
        <v>273</v>
      </c>
      <c r="BM843" s="230" t="s">
        <v>1001</v>
      </c>
    </row>
    <row r="844" s="13" customFormat="1">
      <c r="A844" s="13"/>
      <c r="B844" s="237"/>
      <c r="C844" s="238"/>
      <c r="D844" s="232" t="s">
        <v>180</v>
      </c>
      <c r="E844" s="239" t="s">
        <v>1</v>
      </c>
      <c r="F844" s="240" t="s">
        <v>810</v>
      </c>
      <c r="G844" s="238"/>
      <c r="H844" s="239" t="s">
        <v>1</v>
      </c>
      <c r="I844" s="241"/>
      <c r="J844" s="238"/>
      <c r="K844" s="238"/>
      <c r="L844" s="242"/>
      <c r="M844" s="243"/>
      <c r="N844" s="244"/>
      <c r="O844" s="244"/>
      <c r="P844" s="244"/>
      <c r="Q844" s="244"/>
      <c r="R844" s="244"/>
      <c r="S844" s="244"/>
      <c r="T844" s="245"/>
      <c r="U844" s="13"/>
      <c r="V844" s="13"/>
      <c r="W844" s="13"/>
      <c r="X844" s="13"/>
      <c r="Y844" s="13"/>
      <c r="Z844" s="13"/>
      <c r="AA844" s="13"/>
      <c r="AB844" s="13"/>
      <c r="AC844" s="13"/>
      <c r="AD844" s="13"/>
      <c r="AE844" s="13"/>
      <c r="AT844" s="246" t="s">
        <v>180</v>
      </c>
      <c r="AU844" s="246" t="s">
        <v>86</v>
      </c>
      <c r="AV844" s="13" t="s">
        <v>84</v>
      </c>
      <c r="AW844" s="13" t="s">
        <v>32</v>
      </c>
      <c r="AX844" s="13" t="s">
        <v>76</v>
      </c>
      <c r="AY844" s="246" t="s">
        <v>168</v>
      </c>
    </row>
    <row r="845" s="14" customFormat="1">
      <c r="A845" s="14"/>
      <c r="B845" s="247"/>
      <c r="C845" s="248"/>
      <c r="D845" s="232" t="s">
        <v>180</v>
      </c>
      <c r="E845" s="249" t="s">
        <v>1</v>
      </c>
      <c r="F845" s="250" t="s">
        <v>811</v>
      </c>
      <c r="G845" s="248"/>
      <c r="H845" s="251">
        <v>646.31600000000003</v>
      </c>
      <c r="I845" s="252"/>
      <c r="J845" s="248"/>
      <c r="K845" s="248"/>
      <c r="L845" s="253"/>
      <c r="M845" s="254"/>
      <c r="N845" s="255"/>
      <c r="O845" s="255"/>
      <c r="P845" s="255"/>
      <c r="Q845" s="255"/>
      <c r="R845" s="255"/>
      <c r="S845" s="255"/>
      <c r="T845" s="256"/>
      <c r="U845" s="14"/>
      <c r="V845" s="14"/>
      <c r="W845" s="14"/>
      <c r="X845" s="14"/>
      <c r="Y845" s="14"/>
      <c r="Z845" s="14"/>
      <c r="AA845" s="14"/>
      <c r="AB845" s="14"/>
      <c r="AC845" s="14"/>
      <c r="AD845" s="14"/>
      <c r="AE845" s="14"/>
      <c r="AT845" s="257" t="s">
        <v>180</v>
      </c>
      <c r="AU845" s="257" t="s">
        <v>86</v>
      </c>
      <c r="AV845" s="14" t="s">
        <v>86</v>
      </c>
      <c r="AW845" s="14" t="s">
        <v>32</v>
      </c>
      <c r="AX845" s="14" t="s">
        <v>76</v>
      </c>
      <c r="AY845" s="257" t="s">
        <v>168</v>
      </c>
    </row>
    <row r="846" s="14" customFormat="1">
      <c r="A846" s="14"/>
      <c r="B846" s="247"/>
      <c r="C846" s="248"/>
      <c r="D846" s="232" t="s">
        <v>180</v>
      </c>
      <c r="E846" s="249" t="s">
        <v>1</v>
      </c>
      <c r="F846" s="250" t="s">
        <v>812</v>
      </c>
      <c r="G846" s="248"/>
      <c r="H846" s="251">
        <v>106.56</v>
      </c>
      <c r="I846" s="252"/>
      <c r="J846" s="248"/>
      <c r="K846" s="248"/>
      <c r="L846" s="253"/>
      <c r="M846" s="254"/>
      <c r="N846" s="255"/>
      <c r="O846" s="255"/>
      <c r="P846" s="255"/>
      <c r="Q846" s="255"/>
      <c r="R846" s="255"/>
      <c r="S846" s="255"/>
      <c r="T846" s="256"/>
      <c r="U846" s="14"/>
      <c r="V846" s="14"/>
      <c r="W846" s="14"/>
      <c r="X846" s="14"/>
      <c r="Y846" s="14"/>
      <c r="Z846" s="14"/>
      <c r="AA846" s="14"/>
      <c r="AB846" s="14"/>
      <c r="AC846" s="14"/>
      <c r="AD846" s="14"/>
      <c r="AE846" s="14"/>
      <c r="AT846" s="257" t="s">
        <v>180</v>
      </c>
      <c r="AU846" s="257" t="s">
        <v>86</v>
      </c>
      <c r="AV846" s="14" t="s">
        <v>86</v>
      </c>
      <c r="AW846" s="14" t="s">
        <v>32</v>
      </c>
      <c r="AX846" s="14" t="s">
        <v>76</v>
      </c>
      <c r="AY846" s="257" t="s">
        <v>168</v>
      </c>
    </row>
    <row r="847" s="14" customFormat="1">
      <c r="A847" s="14"/>
      <c r="B847" s="247"/>
      <c r="C847" s="248"/>
      <c r="D847" s="232" t="s">
        <v>180</v>
      </c>
      <c r="E847" s="249" t="s">
        <v>1</v>
      </c>
      <c r="F847" s="250" t="s">
        <v>813</v>
      </c>
      <c r="G847" s="248"/>
      <c r="H847" s="251">
        <v>24.564</v>
      </c>
      <c r="I847" s="252"/>
      <c r="J847" s="248"/>
      <c r="K847" s="248"/>
      <c r="L847" s="253"/>
      <c r="M847" s="254"/>
      <c r="N847" s="255"/>
      <c r="O847" s="255"/>
      <c r="P847" s="255"/>
      <c r="Q847" s="255"/>
      <c r="R847" s="255"/>
      <c r="S847" s="255"/>
      <c r="T847" s="256"/>
      <c r="U847" s="14"/>
      <c r="V847" s="14"/>
      <c r="W847" s="14"/>
      <c r="X847" s="14"/>
      <c r="Y847" s="14"/>
      <c r="Z847" s="14"/>
      <c r="AA847" s="14"/>
      <c r="AB847" s="14"/>
      <c r="AC847" s="14"/>
      <c r="AD847" s="14"/>
      <c r="AE847" s="14"/>
      <c r="AT847" s="257" t="s">
        <v>180</v>
      </c>
      <c r="AU847" s="257" t="s">
        <v>86</v>
      </c>
      <c r="AV847" s="14" t="s">
        <v>86</v>
      </c>
      <c r="AW847" s="14" t="s">
        <v>32</v>
      </c>
      <c r="AX847" s="14" t="s">
        <v>76</v>
      </c>
      <c r="AY847" s="257" t="s">
        <v>168</v>
      </c>
    </row>
    <row r="848" s="15" customFormat="1">
      <c r="A848" s="15"/>
      <c r="B848" s="258"/>
      <c r="C848" s="259"/>
      <c r="D848" s="232" t="s">
        <v>180</v>
      </c>
      <c r="E848" s="260" t="s">
        <v>1</v>
      </c>
      <c r="F848" s="261" t="s">
        <v>184</v>
      </c>
      <c r="G848" s="259"/>
      <c r="H848" s="262">
        <v>777.43999999999994</v>
      </c>
      <c r="I848" s="263"/>
      <c r="J848" s="259"/>
      <c r="K848" s="259"/>
      <c r="L848" s="264"/>
      <c r="M848" s="265"/>
      <c r="N848" s="266"/>
      <c r="O848" s="266"/>
      <c r="P848" s="266"/>
      <c r="Q848" s="266"/>
      <c r="R848" s="266"/>
      <c r="S848" s="266"/>
      <c r="T848" s="267"/>
      <c r="U848" s="15"/>
      <c r="V848" s="15"/>
      <c r="W848" s="15"/>
      <c r="X848" s="15"/>
      <c r="Y848" s="15"/>
      <c r="Z848" s="15"/>
      <c r="AA848" s="15"/>
      <c r="AB848" s="15"/>
      <c r="AC848" s="15"/>
      <c r="AD848" s="15"/>
      <c r="AE848" s="15"/>
      <c r="AT848" s="268" t="s">
        <v>180</v>
      </c>
      <c r="AU848" s="268" t="s">
        <v>86</v>
      </c>
      <c r="AV848" s="15" t="s">
        <v>176</v>
      </c>
      <c r="AW848" s="15" t="s">
        <v>32</v>
      </c>
      <c r="AX848" s="15" t="s">
        <v>84</v>
      </c>
      <c r="AY848" s="268" t="s">
        <v>168</v>
      </c>
    </row>
    <row r="849" s="2" customFormat="1" ht="24.15" customHeight="1">
      <c r="A849" s="39"/>
      <c r="B849" s="40"/>
      <c r="C849" s="219" t="s">
        <v>1002</v>
      </c>
      <c r="D849" s="219" t="s">
        <v>171</v>
      </c>
      <c r="E849" s="220" t="s">
        <v>1003</v>
      </c>
      <c r="F849" s="221" t="s">
        <v>1004</v>
      </c>
      <c r="G849" s="222" t="s">
        <v>213</v>
      </c>
      <c r="H849" s="223">
        <v>130</v>
      </c>
      <c r="I849" s="224"/>
      <c r="J849" s="225">
        <f>ROUND(I849*H849,2)</f>
        <v>0</v>
      </c>
      <c r="K849" s="221" t="s">
        <v>175</v>
      </c>
      <c r="L849" s="45"/>
      <c r="M849" s="226" t="s">
        <v>1</v>
      </c>
      <c r="N849" s="227" t="s">
        <v>41</v>
      </c>
      <c r="O849" s="92"/>
      <c r="P849" s="228">
        <f>O849*H849</f>
        <v>0</v>
      </c>
      <c r="Q849" s="228">
        <v>0.0023700000000000001</v>
      </c>
      <c r="R849" s="228">
        <f>Q849*H849</f>
        <v>0.30810000000000004</v>
      </c>
      <c r="S849" s="228">
        <v>0</v>
      </c>
      <c r="T849" s="229">
        <f>S849*H849</f>
        <v>0</v>
      </c>
      <c r="U849" s="39"/>
      <c r="V849" s="39"/>
      <c r="W849" s="39"/>
      <c r="X849" s="39"/>
      <c r="Y849" s="39"/>
      <c r="Z849" s="39"/>
      <c r="AA849" s="39"/>
      <c r="AB849" s="39"/>
      <c r="AC849" s="39"/>
      <c r="AD849" s="39"/>
      <c r="AE849" s="39"/>
      <c r="AR849" s="230" t="s">
        <v>273</v>
      </c>
      <c r="AT849" s="230" t="s">
        <v>171</v>
      </c>
      <c r="AU849" s="230" t="s">
        <v>86</v>
      </c>
      <c r="AY849" s="18" t="s">
        <v>168</v>
      </c>
      <c r="BE849" s="231">
        <f>IF(N849="základní",J849,0)</f>
        <v>0</v>
      </c>
      <c r="BF849" s="231">
        <f>IF(N849="snížená",J849,0)</f>
        <v>0</v>
      </c>
      <c r="BG849" s="231">
        <f>IF(N849="zákl. přenesená",J849,0)</f>
        <v>0</v>
      </c>
      <c r="BH849" s="231">
        <f>IF(N849="sníž. přenesená",J849,0)</f>
        <v>0</v>
      </c>
      <c r="BI849" s="231">
        <f>IF(N849="nulová",J849,0)</f>
        <v>0</v>
      </c>
      <c r="BJ849" s="18" t="s">
        <v>84</v>
      </c>
      <c r="BK849" s="231">
        <f>ROUND(I849*H849,2)</f>
        <v>0</v>
      </c>
      <c r="BL849" s="18" t="s">
        <v>273</v>
      </c>
      <c r="BM849" s="230" t="s">
        <v>1005</v>
      </c>
    </row>
    <row r="850" s="2" customFormat="1">
      <c r="A850" s="39"/>
      <c r="B850" s="40"/>
      <c r="C850" s="41"/>
      <c r="D850" s="232" t="s">
        <v>178</v>
      </c>
      <c r="E850" s="41"/>
      <c r="F850" s="233" t="s">
        <v>1006</v>
      </c>
      <c r="G850" s="41"/>
      <c r="H850" s="41"/>
      <c r="I850" s="234"/>
      <c r="J850" s="41"/>
      <c r="K850" s="41"/>
      <c r="L850" s="45"/>
      <c r="M850" s="235"/>
      <c r="N850" s="236"/>
      <c r="O850" s="92"/>
      <c r="P850" s="92"/>
      <c r="Q850" s="92"/>
      <c r="R850" s="92"/>
      <c r="S850" s="92"/>
      <c r="T850" s="93"/>
      <c r="U850" s="39"/>
      <c r="V850" s="39"/>
      <c r="W850" s="39"/>
      <c r="X850" s="39"/>
      <c r="Y850" s="39"/>
      <c r="Z850" s="39"/>
      <c r="AA850" s="39"/>
      <c r="AB850" s="39"/>
      <c r="AC850" s="39"/>
      <c r="AD850" s="39"/>
      <c r="AE850" s="39"/>
      <c r="AT850" s="18" t="s">
        <v>178</v>
      </c>
      <c r="AU850" s="18" t="s">
        <v>86</v>
      </c>
    </row>
    <row r="851" s="14" customFormat="1">
      <c r="A851" s="14"/>
      <c r="B851" s="247"/>
      <c r="C851" s="248"/>
      <c r="D851" s="232" t="s">
        <v>180</v>
      </c>
      <c r="E851" s="249" t="s">
        <v>1</v>
      </c>
      <c r="F851" s="250" t="s">
        <v>1007</v>
      </c>
      <c r="G851" s="248"/>
      <c r="H851" s="251">
        <v>130</v>
      </c>
      <c r="I851" s="252"/>
      <c r="J851" s="248"/>
      <c r="K851" s="248"/>
      <c r="L851" s="253"/>
      <c r="M851" s="254"/>
      <c r="N851" s="255"/>
      <c r="O851" s="255"/>
      <c r="P851" s="255"/>
      <c r="Q851" s="255"/>
      <c r="R851" s="255"/>
      <c r="S851" s="255"/>
      <c r="T851" s="256"/>
      <c r="U851" s="14"/>
      <c r="V851" s="14"/>
      <c r="W851" s="14"/>
      <c r="X851" s="14"/>
      <c r="Y851" s="14"/>
      <c r="Z851" s="14"/>
      <c r="AA851" s="14"/>
      <c r="AB851" s="14"/>
      <c r="AC851" s="14"/>
      <c r="AD851" s="14"/>
      <c r="AE851" s="14"/>
      <c r="AT851" s="257" t="s">
        <v>180</v>
      </c>
      <c r="AU851" s="257" t="s">
        <v>86</v>
      </c>
      <c r="AV851" s="14" t="s">
        <v>86</v>
      </c>
      <c r="AW851" s="14" t="s">
        <v>32</v>
      </c>
      <c r="AX851" s="14" t="s">
        <v>84</v>
      </c>
      <c r="AY851" s="257" t="s">
        <v>168</v>
      </c>
    </row>
    <row r="852" s="2" customFormat="1" ht="24.15" customHeight="1">
      <c r="A852" s="39"/>
      <c r="B852" s="40"/>
      <c r="C852" s="219" t="s">
        <v>1008</v>
      </c>
      <c r="D852" s="219" t="s">
        <v>171</v>
      </c>
      <c r="E852" s="220" t="s">
        <v>1009</v>
      </c>
      <c r="F852" s="221" t="s">
        <v>1010</v>
      </c>
      <c r="G852" s="222" t="s">
        <v>213</v>
      </c>
      <c r="H852" s="223">
        <v>21</v>
      </c>
      <c r="I852" s="224"/>
      <c r="J852" s="225">
        <f>ROUND(I852*H852,2)</f>
        <v>0</v>
      </c>
      <c r="K852" s="221" t="s">
        <v>175</v>
      </c>
      <c r="L852" s="45"/>
      <c r="M852" s="226" t="s">
        <v>1</v>
      </c>
      <c r="N852" s="227" t="s">
        <v>41</v>
      </c>
      <c r="O852" s="92"/>
      <c r="P852" s="228">
        <f>O852*H852</f>
        <v>0</v>
      </c>
      <c r="Q852" s="228">
        <v>0.0035500000000000002</v>
      </c>
      <c r="R852" s="228">
        <f>Q852*H852</f>
        <v>0.074550000000000005</v>
      </c>
      <c r="S852" s="228">
        <v>0</v>
      </c>
      <c r="T852" s="229">
        <f>S852*H852</f>
        <v>0</v>
      </c>
      <c r="U852" s="39"/>
      <c r="V852" s="39"/>
      <c r="W852" s="39"/>
      <c r="X852" s="39"/>
      <c r="Y852" s="39"/>
      <c r="Z852" s="39"/>
      <c r="AA852" s="39"/>
      <c r="AB852" s="39"/>
      <c r="AC852" s="39"/>
      <c r="AD852" s="39"/>
      <c r="AE852" s="39"/>
      <c r="AR852" s="230" t="s">
        <v>273</v>
      </c>
      <c r="AT852" s="230" t="s">
        <v>171</v>
      </c>
      <c r="AU852" s="230" t="s">
        <v>86</v>
      </c>
      <c r="AY852" s="18" t="s">
        <v>168</v>
      </c>
      <c r="BE852" s="231">
        <f>IF(N852="základní",J852,0)</f>
        <v>0</v>
      </c>
      <c r="BF852" s="231">
        <f>IF(N852="snížená",J852,0)</f>
        <v>0</v>
      </c>
      <c r="BG852" s="231">
        <f>IF(N852="zákl. přenesená",J852,0)</f>
        <v>0</v>
      </c>
      <c r="BH852" s="231">
        <f>IF(N852="sníž. přenesená",J852,0)</f>
        <v>0</v>
      </c>
      <c r="BI852" s="231">
        <f>IF(N852="nulová",J852,0)</f>
        <v>0</v>
      </c>
      <c r="BJ852" s="18" t="s">
        <v>84</v>
      </c>
      <c r="BK852" s="231">
        <f>ROUND(I852*H852,2)</f>
        <v>0</v>
      </c>
      <c r="BL852" s="18" t="s">
        <v>273</v>
      </c>
      <c r="BM852" s="230" t="s">
        <v>1011</v>
      </c>
    </row>
    <row r="853" s="2" customFormat="1">
      <c r="A853" s="39"/>
      <c r="B853" s="40"/>
      <c r="C853" s="41"/>
      <c r="D853" s="232" t="s">
        <v>178</v>
      </c>
      <c r="E853" s="41"/>
      <c r="F853" s="233" t="s">
        <v>1012</v>
      </c>
      <c r="G853" s="41"/>
      <c r="H853" s="41"/>
      <c r="I853" s="234"/>
      <c r="J853" s="41"/>
      <c r="K853" s="41"/>
      <c r="L853" s="45"/>
      <c r="M853" s="235"/>
      <c r="N853" s="236"/>
      <c r="O853" s="92"/>
      <c r="P853" s="92"/>
      <c r="Q853" s="92"/>
      <c r="R853" s="92"/>
      <c r="S853" s="92"/>
      <c r="T853" s="93"/>
      <c r="U853" s="39"/>
      <c r="V853" s="39"/>
      <c r="W853" s="39"/>
      <c r="X853" s="39"/>
      <c r="Y853" s="39"/>
      <c r="Z853" s="39"/>
      <c r="AA853" s="39"/>
      <c r="AB853" s="39"/>
      <c r="AC853" s="39"/>
      <c r="AD853" s="39"/>
      <c r="AE853" s="39"/>
      <c r="AT853" s="18" t="s">
        <v>178</v>
      </c>
      <c r="AU853" s="18" t="s">
        <v>86</v>
      </c>
    </row>
    <row r="854" s="14" customFormat="1">
      <c r="A854" s="14"/>
      <c r="B854" s="247"/>
      <c r="C854" s="248"/>
      <c r="D854" s="232" t="s">
        <v>180</v>
      </c>
      <c r="E854" s="249" t="s">
        <v>1</v>
      </c>
      <c r="F854" s="250" t="s">
        <v>1013</v>
      </c>
      <c r="G854" s="248"/>
      <c r="H854" s="251">
        <v>21</v>
      </c>
      <c r="I854" s="252"/>
      <c r="J854" s="248"/>
      <c r="K854" s="248"/>
      <c r="L854" s="253"/>
      <c r="M854" s="254"/>
      <c r="N854" s="255"/>
      <c r="O854" s="255"/>
      <c r="P854" s="255"/>
      <c r="Q854" s="255"/>
      <c r="R854" s="255"/>
      <c r="S854" s="255"/>
      <c r="T854" s="256"/>
      <c r="U854" s="14"/>
      <c r="V854" s="14"/>
      <c r="W854" s="14"/>
      <c r="X854" s="14"/>
      <c r="Y854" s="14"/>
      <c r="Z854" s="14"/>
      <c r="AA854" s="14"/>
      <c r="AB854" s="14"/>
      <c r="AC854" s="14"/>
      <c r="AD854" s="14"/>
      <c r="AE854" s="14"/>
      <c r="AT854" s="257" t="s">
        <v>180</v>
      </c>
      <c r="AU854" s="257" t="s">
        <v>86</v>
      </c>
      <c r="AV854" s="14" t="s">
        <v>86</v>
      </c>
      <c r="AW854" s="14" t="s">
        <v>32</v>
      </c>
      <c r="AX854" s="14" t="s">
        <v>84</v>
      </c>
      <c r="AY854" s="257" t="s">
        <v>168</v>
      </c>
    </row>
    <row r="855" s="2" customFormat="1" ht="24.15" customHeight="1">
      <c r="A855" s="39"/>
      <c r="B855" s="40"/>
      <c r="C855" s="219" t="s">
        <v>1014</v>
      </c>
      <c r="D855" s="219" t="s">
        <v>171</v>
      </c>
      <c r="E855" s="220" t="s">
        <v>1015</v>
      </c>
      <c r="F855" s="221" t="s">
        <v>1016</v>
      </c>
      <c r="G855" s="222" t="s">
        <v>213</v>
      </c>
      <c r="H855" s="223">
        <v>36</v>
      </c>
      <c r="I855" s="224"/>
      <c r="J855" s="225">
        <f>ROUND(I855*H855,2)</f>
        <v>0</v>
      </c>
      <c r="K855" s="221" t="s">
        <v>175</v>
      </c>
      <c r="L855" s="45"/>
      <c r="M855" s="226" t="s">
        <v>1</v>
      </c>
      <c r="N855" s="227" t="s">
        <v>41</v>
      </c>
      <c r="O855" s="92"/>
      <c r="P855" s="228">
        <f>O855*H855</f>
        <v>0</v>
      </c>
      <c r="Q855" s="228">
        <v>0.0054200000000000003</v>
      </c>
      <c r="R855" s="228">
        <f>Q855*H855</f>
        <v>0.19512000000000002</v>
      </c>
      <c r="S855" s="228">
        <v>0</v>
      </c>
      <c r="T855" s="229">
        <f>S855*H855</f>
        <v>0</v>
      </c>
      <c r="U855" s="39"/>
      <c r="V855" s="39"/>
      <c r="W855" s="39"/>
      <c r="X855" s="39"/>
      <c r="Y855" s="39"/>
      <c r="Z855" s="39"/>
      <c r="AA855" s="39"/>
      <c r="AB855" s="39"/>
      <c r="AC855" s="39"/>
      <c r="AD855" s="39"/>
      <c r="AE855" s="39"/>
      <c r="AR855" s="230" t="s">
        <v>273</v>
      </c>
      <c r="AT855" s="230" t="s">
        <v>171</v>
      </c>
      <c r="AU855" s="230" t="s">
        <v>86</v>
      </c>
      <c r="AY855" s="18" t="s">
        <v>168</v>
      </c>
      <c r="BE855" s="231">
        <f>IF(N855="základní",J855,0)</f>
        <v>0</v>
      </c>
      <c r="BF855" s="231">
        <f>IF(N855="snížená",J855,0)</f>
        <v>0</v>
      </c>
      <c r="BG855" s="231">
        <f>IF(N855="zákl. přenesená",J855,0)</f>
        <v>0</v>
      </c>
      <c r="BH855" s="231">
        <f>IF(N855="sníž. přenesená",J855,0)</f>
        <v>0</v>
      </c>
      <c r="BI855" s="231">
        <f>IF(N855="nulová",J855,0)</f>
        <v>0</v>
      </c>
      <c r="BJ855" s="18" t="s">
        <v>84</v>
      </c>
      <c r="BK855" s="231">
        <f>ROUND(I855*H855,2)</f>
        <v>0</v>
      </c>
      <c r="BL855" s="18" t="s">
        <v>273</v>
      </c>
      <c r="BM855" s="230" t="s">
        <v>1017</v>
      </c>
    </row>
    <row r="856" s="2" customFormat="1">
      <c r="A856" s="39"/>
      <c r="B856" s="40"/>
      <c r="C856" s="41"/>
      <c r="D856" s="232" t="s">
        <v>178</v>
      </c>
      <c r="E856" s="41"/>
      <c r="F856" s="233" t="s">
        <v>1018</v>
      </c>
      <c r="G856" s="41"/>
      <c r="H856" s="41"/>
      <c r="I856" s="234"/>
      <c r="J856" s="41"/>
      <c r="K856" s="41"/>
      <c r="L856" s="45"/>
      <c r="M856" s="235"/>
      <c r="N856" s="236"/>
      <c r="O856" s="92"/>
      <c r="P856" s="92"/>
      <c r="Q856" s="92"/>
      <c r="R856" s="92"/>
      <c r="S856" s="92"/>
      <c r="T856" s="93"/>
      <c r="U856" s="39"/>
      <c r="V856" s="39"/>
      <c r="W856" s="39"/>
      <c r="X856" s="39"/>
      <c r="Y856" s="39"/>
      <c r="Z856" s="39"/>
      <c r="AA856" s="39"/>
      <c r="AB856" s="39"/>
      <c r="AC856" s="39"/>
      <c r="AD856" s="39"/>
      <c r="AE856" s="39"/>
      <c r="AT856" s="18" t="s">
        <v>178</v>
      </c>
      <c r="AU856" s="18" t="s">
        <v>86</v>
      </c>
    </row>
    <row r="857" s="14" customFormat="1">
      <c r="A857" s="14"/>
      <c r="B857" s="247"/>
      <c r="C857" s="248"/>
      <c r="D857" s="232" t="s">
        <v>180</v>
      </c>
      <c r="E857" s="249" t="s">
        <v>1</v>
      </c>
      <c r="F857" s="250" t="s">
        <v>1019</v>
      </c>
      <c r="G857" s="248"/>
      <c r="H857" s="251">
        <v>36</v>
      </c>
      <c r="I857" s="252"/>
      <c r="J857" s="248"/>
      <c r="K857" s="248"/>
      <c r="L857" s="253"/>
      <c r="M857" s="254"/>
      <c r="N857" s="255"/>
      <c r="O857" s="255"/>
      <c r="P857" s="255"/>
      <c r="Q857" s="255"/>
      <c r="R857" s="255"/>
      <c r="S857" s="255"/>
      <c r="T857" s="256"/>
      <c r="U857" s="14"/>
      <c r="V857" s="14"/>
      <c r="W857" s="14"/>
      <c r="X857" s="14"/>
      <c r="Y857" s="14"/>
      <c r="Z857" s="14"/>
      <c r="AA857" s="14"/>
      <c r="AB857" s="14"/>
      <c r="AC857" s="14"/>
      <c r="AD857" s="14"/>
      <c r="AE857" s="14"/>
      <c r="AT857" s="257" t="s">
        <v>180</v>
      </c>
      <c r="AU857" s="257" t="s">
        <v>86</v>
      </c>
      <c r="AV857" s="14" t="s">
        <v>86</v>
      </c>
      <c r="AW857" s="14" t="s">
        <v>32</v>
      </c>
      <c r="AX857" s="14" t="s">
        <v>84</v>
      </c>
      <c r="AY857" s="257" t="s">
        <v>168</v>
      </c>
    </row>
    <row r="858" s="2" customFormat="1" ht="24.15" customHeight="1">
      <c r="A858" s="39"/>
      <c r="B858" s="40"/>
      <c r="C858" s="219" t="s">
        <v>1020</v>
      </c>
      <c r="D858" s="219" t="s">
        <v>171</v>
      </c>
      <c r="E858" s="220" t="s">
        <v>1021</v>
      </c>
      <c r="F858" s="221" t="s">
        <v>1022</v>
      </c>
      <c r="G858" s="222" t="s">
        <v>213</v>
      </c>
      <c r="H858" s="223">
        <v>140</v>
      </c>
      <c r="I858" s="224"/>
      <c r="J858" s="225">
        <f>ROUND(I858*H858,2)</f>
        <v>0</v>
      </c>
      <c r="K858" s="221" t="s">
        <v>1</v>
      </c>
      <c r="L858" s="45"/>
      <c r="M858" s="226" t="s">
        <v>1</v>
      </c>
      <c r="N858" s="227" t="s">
        <v>41</v>
      </c>
      <c r="O858" s="92"/>
      <c r="P858" s="228">
        <f>O858*H858</f>
        <v>0</v>
      </c>
      <c r="Q858" s="228">
        <v>0.0016299999999999999</v>
      </c>
      <c r="R858" s="228">
        <f>Q858*H858</f>
        <v>0.22819999999999999</v>
      </c>
      <c r="S858" s="228">
        <v>0</v>
      </c>
      <c r="T858" s="229">
        <f>S858*H858</f>
        <v>0</v>
      </c>
      <c r="U858" s="39"/>
      <c r="V858" s="39"/>
      <c r="W858" s="39"/>
      <c r="X858" s="39"/>
      <c r="Y858" s="39"/>
      <c r="Z858" s="39"/>
      <c r="AA858" s="39"/>
      <c r="AB858" s="39"/>
      <c r="AC858" s="39"/>
      <c r="AD858" s="39"/>
      <c r="AE858" s="39"/>
      <c r="AR858" s="230" t="s">
        <v>273</v>
      </c>
      <c r="AT858" s="230" t="s">
        <v>171</v>
      </c>
      <c r="AU858" s="230" t="s">
        <v>86</v>
      </c>
      <c r="AY858" s="18" t="s">
        <v>168</v>
      </c>
      <c r="BE858" s="231">
        <f>IF(N858="základní",J858,0)</f>
        <v>0</v>
      </c>
      <c r="BF858" s="231">
        <f>IF(N858="snížená",J858,0)</f>
        <v>0</v>
      </c>
      <c r="BG858" s="231">
        <f>IF(N858="zákl. přenesená",J858,0)</f>
        <v>0</v>
      </c>
      <c r="BH858" s="231">
        <f>IF(N858="sníž. přenesená",J858,0)</f>
        <v>0</v>
      </c>
      <c r="BI858" s="231">
        <f>IF(N858="nulová",J858,0)</f>
        <v>0</v>
      </c>
      <c r="BJ858" s="18" t="s">
        <v>84</v>
      </c>
      <c r="BK858" s="231">
        <f>ROUND(I858*H858,2)</f>
        <v>0</v>
      </c>
      <c r="BL858" s="18" t="s">
        <v>273</v>
      </c>
      <c r="BM858" s="230" t="s">
        <v>1023</v>
      </c>
    </row>
    <row r="859" s="14" customFormat="1">
      <c r="A859" s="14"/>
      <c r="B859" s="247"/>
      <c r="C859" s="248"/>
      <c r="D859" s="232" t="s">
        <v>180</v>
      </c>
      <c r="E859" s="249" t="s">
        <v>1</v>
      </c>
      <c r="F859" s="250" t="s">
        <v>1024</v>
      </c>
      <c r="G859" s="248"/>
      <c r="H859" s="251">
        <v>140</v>
      </c>
      <c r="I859" s="252"/>
      <c r="J859" s="248"/>
      <c r="K859" s="248"/>
      <c r="L859" s="253"/>
      <c r="M859" s="254"/>
      <c r="N859" s="255"/>
      <c r="O859" s="255"/>
      <c r="P859" s="255"/>
      <c r="Q859" s="255"/>
      <c r="R859" s="255"/>
      <c r="S859" s="255"/>
      <c r="T859" s="256"/>
      <c r="U859" s="14"/>
      <c r="V859" s="14"/>
      <c r="W859" s="14"/>
      <c r="X859" s="14"/>
      <c r="Y859" s="14"/>
      <c r="Z859" s="14"/>
      <c r="AA859" s="14"/>
      <c r="AB859" s="14"/>
      <c r="AC859" s="14"/>
      <c r="AD859" s="14"/>
      <c r="AE859" s="14"/>
      <c r="AT859" s="257" t="s">
        <v>180</v>
      </c>
      <c r="AU859" s="257" t="s">
        <v>86</v>
      </c>
      <c r="AV859" s="14" t="s">
        <v>86</v>
      </c>
      <c r="AW859" s="14" t="s">
        <v>32</v>
      </c>
      <c r="AX859" s="14" t="s">
        <v>84</v>
      </c>
      <c r="AY859" s="257" t="s">
        <v>168</v>
      </c>
    </row>
    <row r="860" s="2" customFormat="1" ht="16.5" customHeight="1">
      <c r="A860" s="39"/>
      <c r="B860" s="40"/>
      <c r="C860" s="219" t="s">
        <v>1025</v>
      </c>
      <c r="D860" s="219" t="s">
        <v>171</v>
      </c>
      <c r="E860" s="220" t="s">
        <v>1026</v>
      </c>
      <c r="F860" s="221" t="s">
        <v>1027</v>
      </c>
      <c r="G860" s="222" t="s">
        <v>213</v>
      </c>
      <c r="H860" s="223">
        <v>140</v>
      </c>
      <c r="I860" s="224"/>
      <c r="J860" s="225">
        <f>ROUND(I860*H860,2)</f>
        <v>0</v>
      </c>
      <c r="K860" s="221" t="s">
        <v>1</v>
      </c>
      <c r="L860" s="45"/>
      <c r="M860" s="226" t="s">
        <v>1</v>
      </c>
      <c r="N860" s="227" t="s">
        <v>41</v>
      </c>
      <c r="O860" s="92"/>
      <c r="P860" s="228">
        <f>O860*H860</f>
        <v>0</v>
      </c>
      <c r="Q860" s="228">
        <v>0.0016299999999999999</v>
      </c>
      <c r="R860" s="228">
        <f>Q860*H860</f>
        <v>0.22819999999999999</v>
      </c>
      <c r="S860" s="228">
        <v>0</v>
      </c>
      <c r="T860" s="229">
        <f>S860*H860</f>
        <v>0</v>
      </c>
      <c r="U860" s="39"/>
      <c r="V860" s="39"/>
      <c r="W860" s="39"/>
      <c r="X860" s="39"/>
      <c r="Y860" s="39"/>
      <c r="Z860" s="39"/>
      <c r="AA860" s="39"/>
      <c r="AB860" s="39"/>
      <c r="AC860" s="39"/>
      <c r="AD860" s="39"/>
      <c r="AE860" s="39"/>
      <c r="AR860" s="230" t="s">
        <v>273</v>
      </c>
      <c r="AT860" s="230" t="s">
        <v>171</v>
      </c>
      <c r="AU860" s="230" t="s">
        <v>86</v>
      </c>
      <c r="AY860" s="18" t="s">
        <v>168</v>
      </c>
      <c r="BE860" s="231">
        <f>IF(N860="základní",J860,0)</f>
        <v>0</v>
      </c>
      <c r="BF860" s="231">
        <f>IF(N860="snížená",J860,0)</f>
        <v>0</v>
      </c>
      <c r="BG860" s="231">
        <f>IF(N860="zákl. přenesená",J860,0)</f>
        <v>0</v>
      </c>
      <c r="BH860" s="231">
        <f>IF(N860="sníž. přenesená",J860,0)</f>
        <v>0</v>
      </c>
      <c r="BI860" s="231">
        <f>IF(N860="nulová",J860,0)</f>
        <v>0</v>
      </c>
      <c r="BJ860" s="18" t="s">
        <v>84</v>
      </c>
      <c r="BK860" s="231">
        <f>ROUND(I860*H860,2)</f>
        <v>0</v>
      </c>
      <c r="BL860" s="18" t="s">
        <v>273</v>
      </c>
      <c r="BM860" s="230" t="s">
        <v>1028</v>
      </c>
    </row>
    <row r="861" s="13" customFormat="1">
      <c r="A861" s="13"/>
      <c r="B861" s="237"/>
      <c r="C861" s="238"/>
      <c r="D861" s="232" t="s">
        <v>180</v>
      </c>
      <c r="E861" s="239" t="s">
        <v>1</v>
      </c>
      <c r="F861" s="240" t="s">
        <v>1029</v>
      </c>
      <c r="G861" s="238"/>
      <c r="H861" s="239" t="s">
        <v>1</v>
      </c>
      <c r="I861" s="241"/>
      <c r="J861" s="238"/>
      <c r="K861" s="238"/>
      <c r="L861" s="242"/>
      <c r="M861" s="243"/>
      <c r="N861" s="244"/>
      <c r="O861" s="244"/>
      <c r="P861" s="244"/>
      <c r="Q861" s="244"/>
      <c r="R861" s="244"/>
      <c r="S861" s="244"/>
      <c r="T861" s="245"/>
      <c r="U861" s="13"/>
      <c r="V861" s="13"/>
      <c r="W861" s="13"/>
      <c r="X861" s="13"/>
      <c r="Y861" s="13"/>
      <c r="Z861" s="13"/>
      <c r="AA861" s="13"/>
      <c r="AB861" s="13"/>
      <c r="AC861" s="13"/>
      <c r="AD861" s="13"/>
      <c r="AE861" s="13"/>
      <c r="AT861" s="246" t="s">
        <v>180</v>
      </c>
      <c r="AU861" s="246" t="s">
        <v>86</v>
      </c>
      <c r="AV861" s="13" t="s">
        <v>84</v>
      </c>
      <c r="AW861" s="13" t="s">
        <v>32</v>
      </c>
      <c r="AX861" s="13" t="s">
        <v>76</v>
      </c>
      <c r="AY861" s="246" t="s">
        <v>168</v>
      </c>
    </row>
    <row r="862" s="14" customFormat="1">
      <c r="A862" s="14"/>
      <c r="B862" s="247"/>
      <c r="C862" s="248"/>
      <c r="D862" s="232" t="s">
        <v>180</v>
      </c>
      <c r="E862" s="249" t="s">
        <v>1</v>
      </c>
      <c r="F862" s="250" t="s">
        <v>1030</v>
      </c>
      <c r="G862" s="248"/>
      <c r="H862" s="251">
        <v>140</v>
      </c>
      <c r="I862" s="252"/>
      <c r="J862" s="248"/>
      <c r="K862" s="248"/>
      <c r="L862" s="253"/>
      <c r="M862" s="254"/>
      <c r="N862" s="255"/>
      <c r="O862" s="255"/>
      <c r="P862" s="255"/>
      <c r="Q862" s="255"/>
      <c r="R862" s="255"/>
      <c r="S862" s="255"/>
      <c r="T862" s="256"/>
      <c r="U862" s="14"/>
      <c r="V862" s="14"/>
      <c r="W862" s="14"/>
      <c r="X862" s="14"/>
      <c r="Y862" s="14"/>
      <c r="Z862" s="14"/>
      <c r="AA862" s="14"/>
      <c r="AB862" s="14"/>
      <c r="AC862" s="14"/>
      <c r="AD862" s="14"/>
      <c r="AE862" s="14"/>
      <c r="AT862" s="257" t="s">
        <v>180</v>
      </c>
      <c r="AU862" s="257" t="s">
        <v>86</v>
      </c>
      <c r="AV862" s="14" t="s">
        <v>86</v>
      </c>
      <c r="AW862" s="14" t="s">
        <v>32</v>
      </c>
      <c r="AX862" s="14" t="s">
        <v>84</v>
      </c>
      <c r="AY862" s="257" t="s">
        <v>168</v>
      </c>
    </row>
    <row r="863" s="2" customFormat="1" ht="16.5" customHeight="1">
      <c r="A863" s="39"/>
      <c r="B863" s="40"/>
      <c r="C863" s="219" t="s">
        <v>1031</v>
      </c>
      <c r="D863" s="219" t="s">
        <v>171</v>
      </c>
      <c r="E863" s="220" t="s">
        <v>1032</v>
      </c>
      <c r="F863" s="221" t="s">
        <v>1033</v>
      </c>
      <c r="G863" s="222" t="s">
        <v>213</v>
      </c>
      <c r="H863" s="223">
        <v>70</v>
      </c>
      <c r="I863" s="224"/>
      <c r="J863" s="225">
        <f>ROUND(I863*H863,2)</f>
        <v>0</v>
      </c>
      <c r="K863" s="221" t="s">
        <v>1</v>
      </c>
      <c r="L863" s="45"/>
      <c r="M863" s="226" t="s">
        <v>1</v>
      </c>
      <c r="N863" s="227" t="s">
        <v>41</v>
      </c>
      <c r="O863" s="92"/>
      <c r="P863" s="228">
        <f>O863*H863</f>
        <v>0</v>
      </c>
      <c r="Q863" s="228">
        <v>0.0016299999999999999</v>
      </c>
      <c r="R863" s="228">
        <f>Q863*H863</f>
        <v>0.11409999999999999</v>
      </c>
      <c r="S863" s="228">
        <v>0</v>
      </c>
      <c r="T863" s="229">
        <f>S863*H863</f>
        <v>0</v>
      </c>
      <c r="U863" s="39"/>
      <c r="V863" s="39"/>
      <c r="W863" s="39"/>
      <c r="X863" s="39"/>
      <c r="Y863" s="39"/>
      <c r="Z863" s="39"/>
      <c r="AA863" s="39"/>
      <c r="AB863" s="39"/>
      <c r="AC863" s="39"/>
      <c r="AD863" s="39"/>
      <c r="AE863" s="39"/>
      <c r="AR863" s="230" t="s">
        <v>273</v>
      </c>
      <c r="AT863" s="230" t="s">
        <v>171</v>
      </c>
      <c r="AU863" s="230" t="s">
        <v>86</v>
      </c>
      <c r="AY863" s="18" t="s">
        <v>168</v>
      </c>
      <c r="BE863" s="231">
        <f>IF(N863="základní",J863,0)</f>
        <v>0</v>
      </c>
      <c r="BF863" s="231">
        <f>IF(N863="snížená",J863,0)</f>
        <v>0</v>
      </c>
      <c r="BG863" s="231">
        <f>IF(N863="zákl. přenesená",J863,0)</f>
        <v>0</v>
      </c>
      <c r="BH863" s="231">
        <f>IF(N863="sníž. přenesená",J863,0)</f>
        <v>0</v>
      </c>
      <c r="BI863" s="231">
        <f>IF(N863="nulová",J863,0)</f>
        <v>0</v>
      </c>
      <c r="BJ863" s="18" t="s">
        <v>84</v>
      </c>
      <c r="BK863" s="231">
        <f>ROUND(I863*H863,2)</f>
        <v>0</v>
      </c>
      <c r="BL863" s="18" t="s">
        <v>273</v>
      </c>
      <c r="BM863" s="230" t="s">
        <v>1034</v>
      </c>
    </row>
    <row r="864" s="2" customFormat="1">
      <c r="A864" s="39"/>
      <c r="B864" s="40"/>
      <c r="C864" s="41"/>
      <c r="D864" s="232" t="s">
        <v>306</v>
      </c>
      <c r="E864" s="41"/>
      <c r="F864" s="269" t="s">
        <v>1035</v>
      </c>
      <c r="G864" s="41"/>
      <c r="H864" s="41"/>
      <c r="I864" s="234"/>
      <c r="J864" s="41"/>
      <c r="K864" s="41"/>
      <c r="L864" s="45"/>
      <c r="M864" s="235"/>
      <c r="N864" s="236"/>
      <c r="O864" s="92"/>
      <c r="P864" s="92"/>
      <c r="Q864" s="92"/>
      <c r="R864" s="92"/>
      <c r="S864" s="92"/>
      <c r="T864" s="93"/>
      <c r="U864" s="39"/>
      <c r="V864" s="39"/>
      <c r="W864" s="39"/>
      <c r="X864" s="39"/>
      <c r="Y864" s="39"/>
      <c r="Z864" s="39"/>
      <c r="AA864" s="39"/>
      <c r="AB864" s="39"/>
      <c r="AC864" s="39"/>
      <c r="AD864" s="39"/>
      <c r="AE864" s="39"/>
      <c r="AT864" s="18" t="s">
        <v>306</v>
      </c>
      <c r="AU864" s="18" t="s">
        <v>86</v>
      </c>
    </row>
    <row r="865" s="14" customFormat="1">
      <c r="A865" s="14"/>
      <c r="B865" s="247"/>
      <c r="C865" s="248"/>
      <c r="D865" s="232" t="s">
        <v>180</v>
      </c>
      <c r="E865" s="249" t="s">
        <v>1</v>
      </c>
      <c r="F865" s="250" t="s">
        <v>1036</v>
      </c>
      <c r="G865" s="248"/>
      <c r="H865" s="251">
        <v>70</v>
      </c>
      <c r="I865" s="252"/>
      <c r="J865" s="248"/>
      <c r="K865" s="248"/>
      <c r="L865" s="253"/>
      <c r="M865" s="254"/>
      <c r="N865" s="255"/>
      <c r="O865" s="255"/>
      <c r="P865" s="255"/>
      <c r="Q865" s="255"/>
      <c r="R865" s="255"/>
      <c r="S865" s="255"/>
      <c r="T865" s="256"/>
      <c r="U865" s="14"/>
      <c r="V865" s="14"/>
      <c r="W865" s="14"/>
      <c r="X865" s="14"/>
      <c r="Y865" s="14"/>
      <c r="Z865" s="14"/>
      <c r="AA865" s="14"/>
      <c r="AB865" s="14"/>
      <c r="AC865" s="14"/>
      <c r="AD865" s="14"/>
      <c r="AE865" s="14"/>
      <c r="AT865" s="257" t="s">
        <v>180</v>
      </c>
      <c r="AU865" s="257" t="s">
        <v>86</v>
      </c>
      <c r="AV865" s="14" t="s">
        <v>86</v>
      </c>
      <c r="AW865" s="14" t="s">
        <v>32</v>
      </c>
      <c r="AX865" s="14" t="s">
        <v>84</v>
      </c>
      <c r="AY865" s="257" t="s">
        <v>168</v>
      </c>
    </row>
    <row r="866" s="2" customFormat="1" ht="16.5" customHeight="1">
      <c r="A866" s="39"/>
      <c r="B866" s="40"/>
      <c r="C866" s="219" t="s">
        <v>1037</v>
      </c>
      <c r="D866" s="219" t="s">
        <v>171</v>
      </c>
      <c r="E866" s="220" t="s">
        <v>1038</v>
      </c>
      <c r="F866" s="221" t="s">
        <v>1039</v>
      </c>
      <c r="G866" s="222" t="s">
        <v>213</v>
      </c>
      <c r="H866" s="223">
        <v>70</v>
      </c>
      <c r="I866" s="224"/>
      <c r="J866" s="225">
        <f>ROUND(I866*H866,2)</f>
        <v>0</v>
      </c>
      <c r="K866" s="221" t="s">
        <v>1</v>
      </c>
      <c r="L866" s="45"/>
      <c r="M866" s="226" t="s">
        <v>1</v>
      </c>
      <c r="N866" s="227" t="s">
        <v>41</v>
      </c>
      <c r="O866" s="92"/>
      <c r="P866" s="228">
        <f>O866*H866</f>
        <v>0</v>
      </c>
      <c r="Q866" s="228">
        <v>0.0016299999999999999</v>
      </c>
      <c r="R866" s="228">
        <f>Q866*H866</f>
        <v>0.11409999999999999</v>
      </c>
      <c r="S866" s="228">
        <v>0</v>
      </c>
      <c r="T866" s="229">
        <f>S866*H866</f>
        <v>0</v>
      </c>
      <c r="U866" s="39"/>
      <c r="V866" s="39"/>
      <c r="W866" s="39"/>
      <c r="X866" s="39"/>
      <c r="Y866" s="39"/>
      <c r="Z866" s="39"/>
      <c r="AA866" s="39"/>
      <c r="AB866" s="39"/>
      <c r="AC866" s="39"/>
      <c r="AD866" s="39"/>
      <c r="AE866" s="39"/>
      <c r="AR866" s="230" t="s">
        <v>273</v>
      </c>
      <c r="AT866" s="230" t="s">
        <v>171</v>
      </c>
      <c r="AU866" s="230" t="s">
        <v>86</v>
      </c>
      <c r="AY866" s="18" t="s">
        <v>168</v>
      </c>
      <c r="BE866" s="231">
        <f>IF(N866="základní",J866,0)</f>
        <v>0</v>
      </c>
      <c r="BF866" s="231">
        <f>IF(N866="snížená",J866,0)</f>
        <v>0</v>
      </c>
      <c r="BG866" s="231">
        <f>IF(N866="zákl. přenesená",J866,0)</f>
        <v>0</v>
      </c>
      <c r="BH866" s="231">
        <f>IF(N866="sníž. přenesená",J866,0)</f>
        <v>0</v>
      </c>
      <c r="BI866" s="231">
        <f>IF(N866="nulová",J866,0)</f>
        <v>0</v>
      </c>
      <c r="BJ866" s="18" t="s">
        <v>84</v>
      </c>
      <c r="BK866" s="231">
        <f>ROUND(I866*H866,2)</f>
        <v>0</v>
      </c>
      <c r="BL866" s="18" t="s">
        <v>273</v>
      </c>
      <c r="BM866" s="230" t="s">
        <v>1040</v>
      </c>
    </row>
    <row r="867" s="2" customFormat="1">
      <c r="A867" s="39"/>
      <c r="B867" s="40"/>
      <c r="C867" s="41"/>
      <c r="D867" s="232" t="s">
        <v>306</v>
      </c>
      <c r="E867" s="41"/>
      <c r="F867" s="269" t="s">
        <v>1035</v>
      </c>
      <c r="G867" s="41"/>
      <c r="H867" s="41"/>
      <c r="I867" s="234"/>
      <c r="J867" s="41"/>
      <c r="K867" s="41"/>
      <c r="L867" s="45"/>
      <c r="M867" s="235"/>
      <c r="N867" s="236"/>
      <c r="O867" s="92"/>
      <c r="P867" s="92"/>
      <c r="Q867" s="92"/>
      <c r="R867" s="92"/>
      <c r="S867" s="92"/>
      <c r="T867" s="93"/>
      <c r="U867" s="39"/>
      <c r="V867" s="39"/>
      <c r="W867" s="39"/>
      <c r="X867" s="39"/>
      <c r="Y867" s="39"/>
      <c r="Z867" s="39"/>
      <c r="AA867" s="39"/>
      <c r="AB867" s="39"/>
      <c r="AC867" s="39"/>
      <c r="AD867" s="39"/>
      <c r="AE867" s="39"/>
      <c r="AT867" s="18" t="s">
        <v>306</v>
      </c>
      <c r="AU867" s="18" t="s">
        <v>86</v>
      </c>
    </row>
    <row r="868" s="14" customFormat="1">
      <c r="A868" s="14"/>
      <c r="B868" s="247"/>
      <c r="C868" s="248"/>
      <c r="D868" s="232" t="s">
        <v>180</v>
      </c>
      <c r="E868" s="249" t="s">
        <v>1</v>
      </c>
      <c r="F868" s="250" t="s">
        <v>1041</v>
      </c>
      <c r="G868" s="248"/>
      <c r="H868" s="251">
        <v>70</v>
      </c>
      <c r="I868" s="252"/>
      <c r="J868" s="248"/>
      <c r="K868" s="248"/>
      <c r="L868" s="253"/>
      <c r="M868" s="254"/>
      <c r="N868" s="255"/>
      <c r="O868" s="255"/>
      <c r="P868" s="255"/>
      <c r="Q868" s="255"/>
      <c r="R868" s="255"/>
      <c r="S868" s="255"/>
      <c r="T868" s="256"/>
      <c r="U868" s="14"/>
      <c r="V868" s="14"/>
      <c r="W868" s="14"/>
      <c r="X868" s="14"/>
      <c r="Y868" s="14"/>
      <c r="Z868" s="14"/>
      <c r="AA868" s="14"/>
      <c r="AB868" s="14"/>
      <c r="AC868" s="14"/>
      <c r="AD868" s="14"/>
      <c r="AE868" s="14"/>
      <c r="AT868" s="257" t="s">
        <v>180</v>
      </c>
      <c r="AU868" s="257" t="s">
        <v>86</v>
      </c>
      <c r="AV868" s="14" t="s">
        <v>86</v>
      </c>
      <c r="AW868" s="14" t="s">
        <v>32</v>
      </c>
      <c r="AX868" s="14" t="s">
        <v>84</v>
      </c>
      <c r="AY868" s="257" t="s">
        <v>168</v>
      </c>
    </row>
    <row r="869" s="2" customFormat="1" ht="24.15" customHeight="1">
      <c r="A869" s="39"/>
      <c r="B869" s="40"/>
      <c r="C869" s="219" t="s">
        <v>1042</v>
      </c>
      <c r="D869" s="219" t="s">
        <v>171</v>
      </c>
      <c r="E869" s="220" t="s">
        <v>1043</v>
      </c>
      <c r="F869" s="221" t="s">
        <v>1044</v>
      </c>
      <c r="G869" s="222" t="s">
        <v>251</v>
      </c>
      <c r="H869" s="223">
        <v>12</v>
      </c>
      <c r="I869" s="224"/>
      <c r="J869" s="225">
        <f>ROUND(I869*H869,2)</f>
        <v>0</v>
      </c>
      <c r="K869" s="221" t="s">
        <v>1</v>
      </c>
      <c r="L869" s="45"/>
      <c r="M869" s="226" t="s">
        <v>1</v>
      </c>
      <c r="N869" s="227" t="s">
        <v>41</v>
      </c>
      <c r="O869" s="92"/>
      <c r="P869" s="228">
        <f>O869*H869</f>
        <v>0</v>
      </c>
      <c r="Q869" s="228">
        <v>0.00020000000000000001</v>
      </c>
      <c r="R869" s="228">
        <f>Q869*H869</f>
        <v>0.0024000000000000002</v>
      </c>
      <c r="S869" s="228">
        <v>0</v>
      </c>
      <c r="T869" s="229">
        <f>S869*H869</f>
        <v>0</v>
      </c>
      <c r="U869" s="39"/>
      <c r="V869" s="39"/>
      <c r="W869" s="39"/>
      <c r="X869" s="39"/>
      <c r="Y869" s="39"/>
      <c r="Z869" s="39"/>
      <c r="AA869" s="39"/>
      <c r="AB869" s="39"/>
      <c r="AC869" s="39"/>
      <c r="AD869" s="39"/>
      <c r="AE869" s="39"/>
      <c r="AR869" s="230" t="s">
        <v>273</v>
      </c>
      <c r="AT869" s="230" t="s">
        <v>171</v>
      </c>
      <c r="AU869" s="230" t="s">
        <v>86</v>
      </c>
      <c r="AY869" s="18" t="s">
        <v>168</v>
      </c>
      <c r="BE869" s="231">
        <f>IF(N869="základní",J869,0)</f>
        <v>0</v>
      </c>
      <c r="BF869" s="231">
        <f>IF(N869="snížená",J869,0)</f>
        <v>0</v>
      </c>
      <c r="BG869" s="231">
        <f>IF(N869="zákl. přenesená",J869,0)</f>
        <v>0</v>
      </c>
      <c r="BH869" s="231">
        <f>IF(N869="sníž. přenesená",J869,0)</f>
        <v>0</v>
      </c>
      <c r="BI869" s="231">
        <f>IF(N869="nulová",J869,0)</f>
        <v>0</v>
      </c>
      <c r="BJ869" s="18" t="s">
        <v>84</v>
      </c>
      <c r="BK869" s="231">
        <f>ROUND(I869*H869,2)</f>
        <v>0</v>
      </c>
      <c r="BL869" s="18" t="s">
        <v>273</v>
      </c>
      <c r="BM869" s="230" t="s">
        <v>1045</v>
      </c>
    </row>
    <row r="870" s="2" customFormat="1" ht="24.15" customHeight="1">
      <c r="A870" s="39"/>
      <c r="B870" s="40"/>
      <c r="C870" s="219" t="s">
        <v>1046</v>
      </c>
      <c r="D870" s="219" t="s">
        <v>171</v>
      </c>
      <c r="E870" s="220" t="s">
        <v>1047</v>
      </c>
      <c r="F870" s="221" t="s">
        <v>1048</v>
      </c>
      <c r="G870" s="222" t="s">
        <v>251</v>
      </c>
      <c r="H870" s="223">
        <v>4</v>
      </c>
      <c r="I870" s="224"/>
      <c r="J870" s="225">
        <f>ROUND(I870*H870,2)</f>
        <v>0</v>
      </c>
      <c r="K870" s="221" t="s">
        <v>1</v>
      </c>
      <c r="L870" s="45"/>
      <c r="M870" s="226" t="s">
        <v>1</v>
      </c>
      <c r="N870" s="227" t="s">
        <v>41</v>
      </c>
      <c r="O870" s="92"/>
      <c r="P870" s="228">
        <f>O870*H870</f>
        <v>0</v>
      </c>
      <c r="Q870" s="228">
        <v>0.00025000000000000001</v>
      </c>
      <c r="R870" s="228">
        <f>Q870*H870</f>
        <v>0.001</v>
      </c>
      <c r="S870" s="228">
        <v>0</v>
      </c>
      <c r="T870" s="229">
        <f>S870*H870</f>
        <v>0</v>
      </c>
      <c r="U870" s="39"/>
      <c r="V870" s="39"/>
      <c r="W870" s="39"/>
      <c r="X870" s="39"/>
      <c r="Y870" s="39"/>
      <c r="Z870" s="39"/>
      <c r="AA870" s="39"/>
      <c r="AB870" s="39"/>
      <c r="AC870" s="39"/>
      <c r="AD870" s="39"/>
      <c r="AE870" s="39"/>
      <c r="AR870" s="230" t="s">
        <v>273</v>
      </c>
      <c r="AT870" s="230" t="s">
        <v>171</v>
      </c>
      <c r="AU870" s="230" t="s">
        <v>86</v>
      </c>
      <c r="AY870" s="18" t="s">
        <v>168</v>
      </c>
      <c r="BE870" s="231">
        <f>IF(N870="základní",J870,0)</f>
        <v>0</v>
      </c>
      <c r="BF870" s="231">
        <f>IF(N870="snížená",J870,0)</f>
        <v>0</v>
      </c>
      <c r="BG870" s="231">
        <f>IF(N870="zákl. přenesená",J870,0)</f>
        <v>0</v>
      </c>
      <c r="BH870" s="231">
        <f>IF(N870="sníž. přenesená",J870,0)</f>
        <v>0</v>
      </c>
      <c r="BI870" s="231">
        <f>IF(N870="nulová",J870,0)</f>
        <v>0</v>
      </c>
      <c r="BJ870" s="18" t="s">
        <v>84</v>
      </c>
      <c r="BK870" s="231">
        <f>ROUND(I870*H870,2)</f>
        <v>0</v>
      </c>
      <c r="BL870" s="18" t="s">
        <v>273</v>
      </c>
      <c r="BM870" s="230" t="s">
        <v>1049</v>
      </c>
    </row>
    <row r="871" s="14" customFormat="1">
      <c r="A871" s="14"/>
      <c r="B871" s="247"/>
      <c r="C871" s="248"/>
      <c r="D871" s="232" t="s">
        <v>180</v>
      </c>
      <c r="E871" s="249" t="s">
        <v>1</v>
      </c>
      <c r="F871" s="250" t="s">
        <v>1050</v>
      </c>
      <c r="G871" s="248"/>
      <c r="H871" s="251">
        <v>4</v>
      </c>
      <c r="I871" s="252"/>
      <c r="J871" s="248"/>
      <c r="K871" s="248"/>
      <c r="L871" s="253"/>
      <c r="M871" s="254"/>
      <c r="N871" s="255"/>
      <c r="O871" s="255"/>
      <c r="P871" s="255"/>
      <c r="Q871" s="255"/>
      <c r="R871" s="255"/>
      <c r="S871" s="255"/>
      <c r="T871" s="256"/>
      <c r="U871" s="14"/>
      <c r="V871" s="14"/>
      <c r="W871" s="14"/>
      <c r="X871" s="14"/>
      <c r="Y871" s="14"/>
      <c r="Z871" s="14"/>
      <c r="AA871" s="14"/>
      <c r="AB871" s="14"/>
      <c r="AC871" s="14"/>
      <c r="AD871" s="14"/>
      <c r="AE871" s="14"/>
      <c r="AT871" s="257" t="s">
        <v>180</v>
      </c>
      <c r="AU871" s="257" t="s">
        <v>86</v>
      </c>
      <c r="AV871" s="14" t="s">
        <v>86</v>
      </c>
      <c r="AW871" s="14" t="s">
        <v>32</v>
      </c>
      <c r="AX871" s="14" t="s">
        <v>84</v>
      </c>
      <c r="AY871" s="257" t="s">
        <v>168</v>
      </c>
    </row>
    <row r="872" s="2" customFormat="1" ht="24.15" customHeight="1">
      <c r="A872" s="39"/>
      <c r="B872" s="40"/>
      <c r="C872" s="219" t="s">
        <v>1051</v>
      </c>
      <c r="D872" s="219" t="s">
        <v>171</v>
      </c>
      <c r="E872" s="220" t="s">
        <v>1052</v>
      </c>
      <c r="F872" s="221" t="s">
        <v>1053</v>
      </c>
      <c r="G872" s="222" t="s">
        <v>213</v>
      </c>
      <c r="H872" s="223">
        <v>64</v>
      </c>
      <c r="I872" s="224"/>
      <c r="J872" s="225">
        <f>ROUND(I872*H872,2)</f>
        <v>0</v>
      </c>
      <c r="K872" s="221" t="s">
        <v>1</v>
      </c>
      <c r="L872" s="45"/>
      <c r="M872" s="226" t="s">
        <v>1</v>
      </c>
      <c r="N872" s="227" t="s">
        <v>41</v>
      </c>
      <c r="O872" s="92"/>
      <c r="P872" s="228">
        <f>O872*H872</f>
        <v>0</v>
      </c>
      <c r="Q872" s="228">
        <v>0.0020999999999999999</v>
      </c>
      <c r="R872" s="228">
        <f>Q872*H872</f>
        <v>0.13439999999999999</v>
      </c>
      <c r="S872" s="228">
        <v>0</v>
      </c>
      <c r="T872" s="229">
        <f>S872*H872</f>
        <v>0</v>
      </c>
      <c r="U872" s="39"/>
      <c r="V872" s="39"/>
      <c r="W872" s="39"/>
      <c r="X872" s="39"/>
      <c r="Y872" s="39"/>
      <c r="Z872" s="39"/>
      <c r="AA872" s="39"/>
      <c r="AB872" s="39"/>
      <c r="AC872" s="39"/>
      <c r="AD872" s="39"/>
      <c r="AE872" s="39"/>
      <c r="AR872" s="230" t="s">
        <v>273</v>
      </c>
      <c r="AT872" s="230" t="s">
        <v>171</v>
      </c>
      <c r="AU872" s="230" t="s">
        <v>86</v>
      </c>
      <c r="AY872" s="18" t="s">
        <v>168</v>
      </c>
      <c r="BE872" s="231">
        <f>IF(N872="základní",J872,0)</f>
        <v>0</v>
      </c>
      <c r="BF872" s="231">
        <f>IF(N872="snížená",J872,0)</f>
        <v>0</v>
      </c>
      <c r="BG872" s="231">
        <f>IF(N872="zákl. přenesená",J872,0)</f>
        <v>0</v>
      </c>
      <c r="BH872" s="231">
        <f>IF(N872="sníž. přenesená",J872,0)</f>
        <v>0</v>
      </c>
      <c r="BI872" s="231">
        <f>IF(N872="nulová",J872,0)</f>
        <v>0</v>
      </c>
      <c r="BJ872" s="18" t="s">
        <v>84</v>
      </c>
      <c r="BK872" s="231">
        <f>ROUND(I872*H872,2)</f>
        <v>0</v>
      </c>
      <c r="BL872" s="18" t="s">
        <v>273</v>
      </c>
      <c r="BM872" s="230" t="s">
        <v>1054</v>
      </c>
    </row>
    <row r="873" s="14" customFormat="1">
      <c r="A873" s="14"/>
      <c r="B873" s="247"/>
      <c r="C873" s="248"/>
      <c r="D873" s="232" t="s">
        <v>180</v>
      </c>
      <c r="E873" s="249" t="s">
        <v>1</v>
      </c>
      <c r="F873" s="250" t="s">
        <v>1055</v>
      </c>
      <c r="G873" s="248"/>
      <c r="H873" s="251">
        <v>64</v>
      </c>
      <c r="I873" s="252"/>
      <c r="J873" s="248"/>
      <c r="K873" s="248"/>
      <c r="L873" s="253"/>
      <c r="M873" s="254"/>
      <c r="N873" s="255"/>
      <c r="O873" s="255"/>
      <c r="P873" s="255"/>
      <c r="Q873" s="255"/>
      <c r="R873" s="255"/>
      <c r="S873" s="255"/>
      <c r="T873" s="256"/>
      <c r="U873" s="14"/>
      <c r="V873" s="14"/>
      <c r="W873" s="14"/>
      <c r="X873" s="14"/>
      <c r="Y873" s="14"/>
      <c r="Z873" s="14"/>
      <c r="AA873" s="14"/>
      <c r="AB873" s="14"/>
      <c r="AC873" s="14"/>
      <c r="AD873" s="14"/>
      <c r="AE873" s="14"/>
      <c r="AT873" s="257" t="s">
        <v>180</v>
      </c>
      <c r="AU873" s="257" t="s">
        <v>86</v>
      </c>
      <c r="AV873" s="14" t="s">
        <v>86</v>
      </c>
      <c r="AW873" s="14" t="s">
        <v>32</v>
      </c>
      <c r="AX873" s="14" t="s">
        <v>84</v>
      </c>
      <c r="AY873" s="257" t="s">
        <v>168</v>
      </c>
    </row>
    <row r="874" s="2" customFormat="1" ht="33" customHeight="1">
      <c r="A874" s="39"/>
      <c r="B874" s="40"/>
      <c r="C874" s="219" t="s">
        <v>1056</v>
      </c>
      <c r="D874" s="219" t="s">
        <v>171</v>
      </c>
      <c r="E874" s="220" t="s">
        <v>1057</v>
      </c>
      <c r="F874" s="221" t="s">
        <v>1058</v>
      </c>
      <c r="G874" s="222" t="s">
        <v>342</v>
      </c>
      <c r="H874" s="223">
        <v>13.308999999999999</v>
      </c>
      <c r="I874" s="224"/>
      <c r="J874" s="225">
        <f>ROUND(I874*H874,2)</f>
        <v>0</v>
      </c>
      <c r="K874" s="221" t="s">
        <v>226</v>
      </c>
      <c r="L874" s="45"/>
      <c r="M874" s="226" t="s">
        <v>1</v>
      </c>
      <c r="N874" s="227" t="s">
        <v>41</v>
      </c>
      <c r="O874" s="92"/>
      <c r="P874" s="228">
        <f>O874*H874</f>
        <v>0</v>
      </c>
      <c r="Q874" s="228">
        <v>0</v>
      </c>
      <c r="R874" s="228">
        <f>Q874*H874</f>
        <v>0</v>
      </c>
      <c r="S874" s="228">
        <v>0</v>
      </c>
      <c r="T874" s="229">
        <f>S874*H874</f>
        <v>0</v>
      </c>
      <c r="U874" s="39"/>
      <c r="V874" s="39"/>
      <c r="W874" s="39"/>
      <c r="X874" s="39"/>
      <c r="Y874" s="39"/>
      <c r="Z874" s="39"/>
      <c r="AA874" s="39"/>
      <c r="AB874" s="39"/>
      <c r="AC874" s="39"/>
      <c r="AD874" s="39"/>
      <c r="AE874" s="39"/>
      <c r="AR874" s="230" t="s">
        <v>273</v>
      </c>
      <c r="AT874" s="230" t="s">
        <v>171</v>
      </c>
      <c r="AU874" s="230" t="s">
        <v>86</v>
      </c>
      <c r="AY874" s="18" t="s">
        <v>168</v>
      </c>
      <c r="BE874" s="231">
        <f>IF(N874="základní",J874,0)</f>
        <v>0</v>
      </c>
      <c r="BF874" s="231">
        <f>IF(N874="snížená",J874,0)</f>
        <v>0</v>
      </c>
      <c r="BG874" s="231">
        <f>IF(N874="zákl. přenesená",J874,0)</f>
        <v>0</v>
      </c>
      <c r="BH874" s="231">
        <f>IF(N874="sníž. přenesená",J874,0)</f>
        <v>0</v>
      </c>
      <c r="BI874" s="231">
        <f>IF(N874="nulová",J874,0)</f>
        <v>0</v>
      </c>
      <c r="BJ874" s="18" t="s">
        <v>84</v>
      </c>
      <c r="BK874" s="231">
        <f>ROUND(I874*H874,2)</f>
        <v>0</v>
      </c>
      <c r="BL874" s="18" t="s">
        <v>273</v>
      </c>
      <c r="BM874" s="230" t="s">
        <v>1059</v>
      </c>
    </row>
    <row r="875" s="2" customFormat="1">
      <c r="A875" s="39"/>
      <c r="B875" s="40"/>
      <c r="C875" s="41"/>
      <c r="D875" s="232" t="s">
        <v>178</v>
      </c>
      <c r="E875" s="41"/>
      <c r="F875" s="233" t="s">
        <v>1060</v>
      </c>
      <c r="G875" s="41"/>
      <c r="H875" s="41"/>
      <c r="I875" s="234"/>
      <c r="J875" s="41"/>
      <c r="K875" s="41"/>
      <c r="L875" s="45"/>
      <c r="M875" s="235"/>
      <c r="N875" s="236"/>
      <c r="O875" s="92"/>
      <c r="P875" s="92"/>
      <c r="Q875" s="92"/>
      <c r="R875" s="92"/>
      <c r="S875" s="92"/>
      <c r="T875" s="93"/>
      <c r="U875" s="39"/>
      <c r="V875" s="39"/>
      <c r="W875" s="39"/>
      <c r="X875" s="39"/>
      <c r="Y875" s="39"/>
      <c r="Z875" s="39"/>
      <c r="AA875" s="39"/>
      <c r="AB875" s="39"/>
      <c r="AC875" s="39"/>
      <c r="AD875" s="39"/>
      <c r="AE875" s="39"/>
      <c r="AT875" s="18" t="s">
        <v>178</v>
      </c>
      <c r="AU875" s="18" t="s">
        <v>86</v>
      </c>
    </row>
    <row r="876" s="12" customFormat="1" ht="22.8" customHeight="1">
      <c r="A876" s="12"/>
      <c r="B876" s="203"/>
      <c r="C876" s="204"/>
      <c r="D876" s="205" t="s">
        <v>75</v>
      </c>
      <c r="E876" s="217" t="s">
        <v>1061</v>
      </c>
      <c r="F876" s="217" t="s">
        <v>1062</v>
      </c>
      <c r="G876" s="204"/>
      <c r="H876" s="204"/>
      <c r="I876" s="207"/>
      <c r="J876" s="218">
        <f>BK876</f>
        <v>0</v>
      </c>
      <c r="K876" s="204"/>
      <c r="L876" s="209"/>
      <c r="M876" s="210"/>
      <c r="N876" s="211"/>
      <c r="O876" s="211"/>
      <c r="P876" s="212">
        <f>SUM(P877:P894)</f>
        <v>0</v>
      </c>
      <c r="Q876" s="211"/>
      <c r="R876" s="212">
        <f>SUM(R877:R894)</f>
        <v>0.22288965999999996</v>
      </c>
      <c r="S876" s="211"/>
      <c r="T876" s="213">
        <f>SUM(T877:T894)</f>
        <v>0</v>
      </c>
      <c r="U876" s="12"/>
      <c r="V876" s="12"/>
      <c r="W876" s="12"/>
      <c r="X876" s="12"/>
      <c r="Y876" s="12"/>
      <c r="Z876" s="12"/>
      <c r="AA876" s="12"/>
      <c r="AB876" s="12"/>
      <c r="AC876" s="12"/>
      <c r="AD876" s="12"/>
      <c r="AE876" s="12"/>
      <c r="AR876" s="214" t="s">
        <v>86</v>
      </c>
      <c r="AT876" s="215" t="s">
        <v>75</v>
      </c>
      <c r="AU876" s="215" t="s">
        <v>84</v>
      </c>
      <c r="AY876" s="214" t="s">
        <v>168</v>
      </c>
      <c r="BK876" s="216">
        <f>SUM(BK877:BK894)</f>
        <v>0</v>
      </c>
    </row>
    <row r="877" s="2" customFormat="1" ht="16.5" customHeight="1">
      <c r="A877" s="39"/>
      <c r="B877" s="40"/>
      <c r="C877" s="219" t="s">
        <v>1063</v>
      </c>
      <c r="D877" s="219" t="s">
        <v>171</v>
      </c>
      <c r="E877" s="220" t="s">
        <v>1064</v>
      </c>
      <c r="F877" s="221" t="s">
        <v>1065</v>
      </c>
      <c r="G877" s="222" t="s">
        <v>213</v>
      </c>
      <c r="H877" s="223">
        <v>127</v>
      </c>
      <c r="I877" s="224"/>
      <c r="J877" s="225">
        <f>ROUND(I877*H877,2)</f>
        <v>0</v>
      </c>
      <c r="K877" s="221" t="s">
        <v>1</v>
      </c>
      <c r="L877" s="45"/>
      <c r="M877" s="226" t="s">
        <v>1</v>
      </c>
      <c r="N877" s="227" t="s">
        <v>41</v>
      </c>
      <c r="O877" s="92"/>
      <c r="P877" s="228">
        <f>O877*H877</f>
        <v>0</v>
      </c>
      <c r="Q877" s="228">
        <v>0</v>
      </c>
      <c r="R877" s="228">
        <f>Q877*H877</f>
        <v>0</v>
      </c>
      <c r="S877" s="228">
        <v>0</v>
      </c>
      <c r="T877" s="229">
        <f>S877*H877</f>
        <v>0</v>
      </c>
      <c r="U877" s="39"/>
      <c r="V877" s="39"/>
      <c r="W877" s="39"/>
      <c r="X877" s="39"/>
      <c r="Y877" s="39"/>
      <c r="Z877" s="39"/>
      <c r="AA877" s="39"/>
      <c r="AB877" s="39"/>
      <c r="AC877" s="39"/>
      <c r="AD877" s="39"/>
      <c r="AE877" s="39"/>
      <c r="AR877" s="230" t="s">
        <v>273</v>
      </c>
      <c r="AT877" s="230" t="s">
        <v>171</v>
      </c>
      <c r="AU877" s="230" t="s">
        <v>86</v>
      </c>
      <c r="AY877" s="18" t="s">
        <v>168</v>
      </c>
      <c r="BE877" s="231">
        <f>IF(N877="základní",J877,0)</f>
        <v>0</v>
      </c>
      <c r="BF877" s="231">
        <f>IF(N877="snížená",J877,0)</f>
        <v>0</v>
      </c>
      <c r="BG877" s="231">
        <f>IF(N877="zákl. přenesená",J877,0)</f>
        <v>0</v>
      </c>
      <c r="BH877" s="231">
        <f>IF(N877="sníž. přenesená",J877,0)</f>
        <v>0</v>
      </c>
      <c r="BI877" s="231">
        <f>IF(N877="nulová",J877,0)</f>
        <v>0</v>
      </c>
      <c r="BJ877" s="18" t="s">
        <v>84</v>
      </c>
      <c r="BK877" s="231">
        <f>ROUND(I877*H877,2)</f>
        <v>0</v>
      </c>
      <c r="BL877" s="18" t="s">
        <v>273</v>
      </c>
      <c r="BM877" s="230" t="s">
        <v>1066</v>
      </c>
    </row>
    <row r="878" s="2" customFormat="1">
      <c r="A878" s="39"/>
      <c r="B878" s="40"/>
      <c r="C878" s="41"/>
      <c r="D878" s="232" t="s">
        <v>178</v>
      </c>
      <c r="E878" s="41"/>
      <c r="F878" s="233" t="s">
        <v>1065</v>
      </c>
      <c r="G878" s="41"/>
      <c r="H878" s="41"/>
      <c r="I878" s="234"/>
      <c r="J878" s="41"/>
      <c r="K878" s="41"/>
      <c r="L878" s="45"/>
      <c r="M878" s="235"/>
      <c r="N878" s="236"/>
      <c r="O878" s="92"/>
      <c r="P878" s="92"/>
      <c r="Q878" s="92"/>
      <c r="R878" s="92"/>
      <c r="S878" s="92"/>
      <c r="T878" s="93"/>
      <c r="U878" s="39"/>
      <c r="V878" s="39"/>
      <c r="W878" s="39"/>
      <c r="X878" s="39"/>
      <c r="Y878" s="39"/>
      <c r="Z878" s="39"/>
      <c r="AA878" s="39"/>
      <c r="AB878" s="39"/>
      <c r="AC878" s="39"/>
      <c r="AD878" s="39"/>
      <c r="AE878" s="39"/>
      <c r="AT878" s="18" t="s">
        <v>178</v>
      </c>
      <c r="AU878" s="18" t="s">
        <v>86</v>
      </c>
    </row>
    <row r="879" s="2" customFormat="1">
      <c r="A879" s="39"/>
      <c r="B879" s="40"/>
      <c r="C879" s="41"/>
      <c r="D879" s="232" t="s">
        <v>306</v>
      </c>
      <c r="E879" s="41"/>
      <c r="F879" s="269" t="s">
        <v>1067</v>
      </c>
      <c r="G879" s="41"/>
      <c r="H879" s="41"/>
      <c r="I879" s="234"/>
      <c r="J879" s="41"/>
      <c r="K879" s="41"/>
      <c r="L879" s="45"/>
      <c r="M879" s="235"/>
      <c r="N879" s="236"/>
      <c r="O879" s="92"/>
      <c r="P879" s="92"/>
      <c r="Q879" s="92"/>
      <c r="R879" s="92"/>
      <c r="S879" s="92"/>
      <c r="T879" s="93"/>
      <c r="U879" s="39"/>
      <c r="V879" s="39"/>
      <c r="W879" s="39"/>
      <c r="X879" s="39"/>
      <c r="Y879" s="39"/>
      <c r="Z879" s="39"/>
      <c r="AA879" s="39"/>
      <c r="AB879" s="39"/>
      <c r="AC879" s="39"/>
      <c r="AD879" s="39"/>
      <c r="AE879" s="39"/>
      <c r="AT879" s="18" t="s">
        <v>306</v>
      </c>
      <c r="AU879" s="18" t="s">
        <v>86</v>
      </c>
    </row>
    <row r="880" s="14" customFormat="1">
      <c r="A880" s="14"/>
      <c r="B880" s="247"/>
      <c r="C880" s="248"/>
      <c r="D880" s="232" t="s">
        <v>180</v>
      </c>
      <c r="E880" s="249" t="s">
        <v>1</v>
      </c>
      <c r="F880" s="250" t="s">
        <v>1068</v>
      </c>
      <c r="G880" s="248"/>
      <c r="H880" s="251">
        <v>127</v>
      </c>
      <c r="I880" s="252"/>
      <c r="J880" s="248"/>
      <c r="K880" s="248"/>
      <c r="L880" s="253"/>
      <c r="M880" s="254"/>
      <c r="N880" s="255"/>
      <c r="O880" s="255"/>
      <c r="P880" s="255"/>
      <c r="Q880" s="255"/>
      <c r="R880" s="255"/>
      <c r="S880" s="255"/>
      <c r="T880" s="256"/>
      <c r="U880" s="14"/>
      <c r="V880" s="14"/>
      <c r="W880" s="14"/>
      <c r="X880" s="14"/>
      <c r="Y880" s="14"/>
      <c r="Z880" s="14"/>
      <c r="AA880" s="14"/>
      <c r="AB880" s="14"/>
      <c r="AC880" s="14"/>
      <c r="AD880" s="14"/>
      <c r="AE880" s="14"/>
      <c r="AT880" s="257" t="s">
        <v>180</v>
      </c>
      <c r="AU880" s="257" t="s">
        <v>86</v>
      </c>
      <c r="AV880" s="14" t="s">
        <v>86</v>
      </c>
      <c r="AW880" s="14" t="s">
        <v>32</v>
      </c>
      <c r="AX880" s="14" t="s">
        <v>84</v>
      </c>
      <c r="AY880" s="257" t="s">
        <v>168</v>
      </c>
    </row>
    <row r="881" s="2" customFormat="1" ht="37.8" customHeight="1">
      <c r="A881" s="39"/>
      <c r="B881" s="40"/>
      <c r="C881" s="219" t="s">
        <v>1069</v>
      </c>
      <c r="D881" s="219" t="s">
        <v>171</v>
      </c>
      <c r="E881" s="220" t="s">
        <v>1070</v>
      </c>
      <c r="F881" s="221" t="s">
        <v>1071</v>
      </c>
      <c r="G881" s="222" t="s">
        <v>174</v>
      </c>
      <c r="H881" s="223">
        <v>1447.335</v>
      </c>
      <c r="I881" s="224"/>
      <c r="J881" s="225">
        <f>ROUND(I881*H881,2)</f>
        <v>0</v>
      </c>
      <c r="K881" s="221" t="s">
        <v>175</v>
      </c>
      <c r="L881" s="45"/>
      <c r="M881" s="226" t="s">
        <v>1</v>
      </c>
      <c r="N881" s="227" t="s">
        <v>41</v>
      </c>
      <c r="O881" s="92"/>
      <c r="P881" s="228">
        <f>O881*H881</f>
        <v>0</v>
      </c>
      <c r="Q881" s="228">
        <v>0</v>
      </c>
      <c r="R881" s="228">
        <f>Q881*H881</f>
        <v>0</v>
      </c>
      <c r="S881" s="228">
        <v>0</v>
      </c>
      <c r="T881" s="229">
        <f>S881*H881</f>
        <v>0</v>
      </c>
      <c r="U881" s="39"/>
      <c r="V881" s="39"/>
      <c r="W881" s="39"/>
      <c r="X881" s="39"/>
      <c r="Y881" s="39"/>
      <c r="Z881" s="39"/>
      <c r="AA881" s="39"/>
      <c r="AB881" s="39"/>
      <c r="AC881" s="39"/>
      <c r="AD881" s="39"/>
      <c r="AE881" s="39"/>
      <c r="AR881" s="230" t="s">
        <v>273</v>
      </c>
      <c r="AT881" s="230" t="s">
        <v>171</v>
      </c>
      <c r="AU881" s="230" t="s">
        <v>86</v>
      </c>
      <c r="AY881" s="18" t="s">
        <v>168</v>
      </c>
      <c r="BE881" s="231">
        <f>IF(N881="základní",J881,0)</f>
        <v>0</v>
      </c>
      <c r="BF881" s="231">
        <f>IF(N881="snížená",J881,0)</f>
        <v>0</v>
      </c>
      <c r="BG881" s="231">
        <f>IF(N881="zákl. přenesená",J881,0)</f>
        <v>0</v>
      </c>
      <c r="BH881" s="231">
        <f>IF(N881="sníž. přenesená",J881,0)</f>
        <v>0</v>
      </c>
      <c r="BI881" s="231">
        <f>IF(N881="nulová",J881,0)</f>
        <v>0</v>
      </c>
      <c r="BJ881" s="18" t="s">
        <v>84</v>
      </c>
      <c r="BK881" s="231">
        <f>ROUND(I881*H881,2)</f>
        <v>0</v>
      </c>
      <c r="BL881" s="18" t="s">
        <v>273</v>
      </c>
      <c r="BM881" s="230" t="s">
        <v>1072</v>
      </c>
    </row>
    <row r="882" s="2" customFormat="1">
      <c r="A882" s="39"/>
      <c r="B882" s="40"/>
      <c r="C882" s="41"/>
      <c r="D882" s="232" t="s">
        <v>178</v>
      </c>
      <c r="E882" s="41"/>
      <c r="F882" s="233" t="s">
        <v>1073</v>
      </c>
      <c r="G882" s="41"/>
      <c r="H882" s="41"/>
      <c r="I882" s="234"/>
      <c r="J882" s="41"/>
      <c r="K882" s="41"/>
      <c r="L882" s="45"/>
      <c r="M882" s="235"/>
      <c r="N882" s="236"/>
      <c r="O882" s="92"/>
      <c r="P882" s="92"/>
      <c r="Q882" s="92"/>
      <c r="R882" s="92"/>
      <c r="S882" s="92"/>
      <c r="T882" s="93"/>
      <c r="U882" s="39"/>
      <c r="V882" s="39"/>
      <c r="W882" s="39"/>
      <c r="X882" s="39"/>
      <c r="Y882" s="39"/>
      <c r="Z882" s="39"/>
      <c r="AA882" s="39"/>
      <c r="AB882" s="39"/>
      <c r="AC882" s="39"/>
      <c r="AD882" s="39"/>
      <c r="AE882" s="39"/>
      <c r="AT882" s="18" t="s">
        <v>178</v>
      </c>
      <c r="AU882" s="18" t="s">
        <v>86</v>
      </c>
    </row>
    <row r="883" s="13" customFormat="1">
      <c r="A883" s="13"/>
      <c r="B883" s="237"/>
      <c r="C883" s="238"/>
      <c r="D883" s="232" t="s">
        <v>180</v>
      </c>
      <c r="E883" s="239" t="s">
        <v>1</v>
      </c>
      <c r="F883" s="240" t="s">
        <v>810</v>
      </c>
      <c r="G883" s="238"/>
      <c r="H883" s="239" t="s">
        <v>1</v>
      </c>
      <c r="I883" s="241"/>
      <c r="J883" s="238"/>
      <c r="K883" s="238"/>
      <c r="L883" s="242"/>
      <c r="M883" s="243"/>
      <c r="N883" s="244"/>
      <c r="O883" s="244"/>
      <c r="P883" s="244"/>
      <c r="Q883" s="244"/>
      <c r="R883" s="244"/>
      <c r="S883" s="244"/>
      <c r="T883" s="245"/>
      <c r="U883" s="13"/>
      <c r="V883" s="13"/>
      <c r="W883" s="13"/>
      <c r="X883" s="13"/>
      <c r="Y883" s="13"/>
      <c r="Z883" s="13"/>
      <c r="AA883" s="13"/>
      <c r="AB883" s="13"/>
      <c r="AC883" s="13"/>
      <c r="AD883" s="13"/>
      <c r="AE883" s="13"/>
      <c r="AT883" s="246" t="s">
        <v>180</v>
      </c>
      <c r="AU883" s="246" t="s">
        <v>86</v>
      </c>
      <c r="AV883" s="13" t="s">
        <v>84</v>
      </c>
      <c r="AW883" s="13" t="s">
        <v>32</v>
      </c>
      <c r="AX883" s="13" t="s">
        <v>76</v>
      </c>
      <c r="AY883" s="246" t="s">
        <v>168</v>
      </c>
    </row>
    <row r="884" s="14" customFormat="1">
      <c r="A884" s="14"/>
      <c r="B884" s="247"/>
      <c r="C884" s="248"/>
      <c r="D884" s="232" t="s">
        <v>180</v>
      </c>
      <c r="E884" s="249" t="s">
        <v>1</v>
      </c>
      <c r="F884" s="250" t="s">
        <v>811</v>
      </c>
      <c r="G884" s="248"/>
      <c r="H884" s="251">
        <v>646.31600000000003</v>
      </c>
      <c r="I884" s="252"/>
      <c r="J884" s="248"/>
      <c r="K884" s="248"/>
      <c r="L884" s="253"/>
      <c r="M884" s="254"/>
      <c r="N884" s="255"/>
      <c r="O884" s="255"/>
      <c r="P884" s="255"/>
      <c r="Q884" s="255"/>
      <c r="R884" s="255"/>
      <c r="S884" s="255"/>
      <c r="T884" s="256"/>
      <c r="U884" s="14"/>
      <c r="V884" s="14"/>
      <c r="W884" s="14"/>
      <c r="X884" s="14"/>
      <c r="Y884" s="14"/>
      <c r="Z884" s="14"/>
      <c r="AA884" s="14"/>
      <c r="AB884" s="14"/>
      <c r="AC884" s="14"/>
      <c r="AD884" s="14"/>
      <c r="AE884" s="14"/>
      <c r="AT884" s="257" t="s">
        <v>180</v>
      </c>
      <c r="AU884" s="257" t="s">
        <v>86</v>
      </c>
      <c r="AV884" s="14" t="s">
        <v>86</v>
      </c>
      <c r="AW884" s="14" t="s">
        <v>32</v>
      </c>
      <c r="AX884" s="14" t="s">
        <v>76</v>
      </c>
      <c r="AY884" s="257" t="s">
        <v>168</v>
      </c>
    </row>
    <row r="885" s="14" customFormat="1">
      <c r="A885" s="14"/>
      <c r="B885" s="247"/>
      <c r="C885" s="248"/>
      <c r="D885" s="232" t="s">
        <v>180</v>
      </c>
      <c r="E885" s="249" t="s">
        <v>1</v>
      </c>
      <c r="F885" s="250" t="s">
        <v>812</v>
      </c>
      <c r="G885" s="248"/>
      <c r="H885" s="251">
        <v>106.56</v>
      </c>
      <c r="I885" s="252"/>
      <c r="J885" s="248"/>
      <c r="K885" s="248"/>
      <c r="L885" s="253"/>
      <c r="M885" s="254"/>
      <c r="N885" s="255"/>
      <c r="O885" s="255"/>
      <c r="P885" s="255"/>
      <c r="Q885" s="255"/>
      <c r="R885" s="255"/>
      <c r="S885" s="255"/>
      <c r="T885" s="256"/>
      <c r="U885" s="14"/>
      <c r="V885" s="14"/>
      <c r="W885" s="14"/>
      <c r="X885" s="14"/>
      <c r="Y885" s="14"/>
      <c r="Z885" s="14"/>
      <c r="AA885" s="14"/>
      <c r="AB885" s="14"/>
      <c r="AC885" s="14"/>
      <c r="AD885" s="14"/>
      <c r="AE885" s="14"/>
      <c r="AT885" s="257" t="s">
        <v>180</v>
      </c>
      <c r="AU885" s="257" t="s">
        <v>86</v>
      </c>
      <c r="AV885" s="14" t="s">
        <v>86</v>
      </c>
      <c r="AW885" s="14" t="s">
        <v>32</v>
      </c>
      <c r="AX885" s="14" t="s">
        <v>76</v>
      </c>
      <c r="AY885" s="257" t="s">
        <v>168</v>
      </c>
    </row>
    <row r="886" s="14" customFormat="1">
      <c r="A886" s="14"/>
      <c r="B886" s="247"/>
      <c r="C886" s="248"/>
      <c r="D886" s="232" t="s">
        <v>180</v>
      </c>
      <c r="E886" s="249" t="s">
        <v>1</v>
      </c>
      <c r="F886" s="250" t="s">
        <v>813</v>
      </c>
      <c r="G886" s="248"/>
      <c r="H886" s="251">
        <v>24.564</v>
      </c>
      <c r="I886" s="252"/>
      <c r="J886" s="248"/>
      <c r="K886" s="248"/>
      <c r="L886" s="253"/>
      <c r="M886" s="254"/>
      <c r="N886" s="255"/>
      <c r="O886" s="255"/>
      <c r="P886" s="255"/>
      <c r="Q886" s="255"/>
      <c r="R886" s="255"/>
      <c r="S886" s="255"/>
      <c r="T886" s="256"/>
      <c r="U886" s="14"/>
      <c r="V886" s="14"/>
      <c r="W886" s="14"/>
      <c r="X886" s="14"/>
      <c r="Y886" s="14"/>
      <c r="Z886" s="14"/>
      <c r="AA886" s="14"/>
      <c r="AB886" s="14"/>
      <c r="AC886" s="14"/>
      <c r="AD886" s="14"/>
      <c r="AE886" s="14"/>
      <c r="AT886" s="257" t="s">
        <v>180</v>
      </c>
      <c r="AU886" s="257" t="s">
        <v>86</v>
      </c>
      <c r="AV886" s="14" t="s">
        <v>86</v>
      </c>
      <c r="AW886" s="14" t="s">
        <v>32</v>
      </c>
      <c r="AX886" s="14" t="s">
        <v>76</v>
      </c>
      <c r="AY886" s="257" t="s">
        <v>168</v>
      </c>
    </row>
    <row r="887" s="16" customFormat="1">
      <c r="A887" s="16"/>
      <c r="B887" s="280"/>
      <c r="C887" s="281"/>
      <c r="D887" s="232" t="s">
        <v>180</v>
      </c>
      <c r="E887" s="282" t="s">
        <v>1</v>
      </c>
      <c r="F887" s="283" t="s">
        <v>565</v>
      </c>
      <c r="G887" s="281"/>
      <c r="H887" s="284">
        <v>777.43999999999994</v>
      </c>
      <c r="I887" s="285"/>
      <c r="J887" s="281"/>
      <c r="K887" s="281"/>
      <c r="L887" s="286"/>
      <c r="M887" s="287"/>
      <c r="N887" s="288"/>
      <c r="O887" s="288"/>
      <c r="P887" s="288"/>
      <c r="Q887" s="288"/>
      <c r="R887" s="288"/>
      <c r="S887" s="288"/>
      <c r="T887" s="289"/>
      <c r="U887" s="16"/>
      <c r="V887" s="16"/>
      <c r="W887" s="16"/>
      <c r="X887" s="16"/>
      <c r="Y887" s="16"/>
      <c r="Z887" s="16"/>
      <c r="AA887" s="16"/>
      <c r="AB887" s="16"/>
      <c r="AC887" s="16"/>
      <c r="AD887" s="16"/>
      <c r="AE887" s="16"/>
      <c r="AT887" s="290" t="s">
        <v>180</v>
      </c>
      <c r="AU887" s="290" t="s">
        <v>86</v>
      </c>
      <c r="AV887" s="16" t="s">
        <v>169</v>
      </c>
      <c r="AW887" s="16" t="s">
        <v>32</v>
      </c>
      <c r="AX887" s="16" t="s">
        <v>76</v>
      </c>
      <c r="AY887" s="290" t="s">
        <v>168</v>
      </c>
    </row>
    <row r="888" s="14" customFormat="1">
      <c r="A888" s="14"/>
      <c r="B888" s="247"/>
      <c r="C888" s="248"/>
      <c r="D888" s="232" t="s">
        <v>180</v>
      </c>
      <c r="E888" s="249" t="s">
        <v>1</v>
      </c>
      <c r="F888" s="250" t="s">
        <v>705</v>
      </c>
      <c r="G888" s="248"/>
      <c r="H888" s="251">
        <v>669.89499999999998</v>
      </c>
      <c r="I888" s="252"/>
      <c r="J888" s="248"/>
      <c r="K888" s="248"/>
      <c r="L888" s="253"/>
      <c r="M888" s="254"/>
      <c r="N888" s="255"/>
      <c r="O888" s="255"/>
      <c r="P888" s="255"/>
      <c r="Q888" s="255"/>
      <c r="R888" s="255"/>
      <c r="S888" s="255"/>
      <c r="T888" s="256"/>
      <c r="U888" s="14"/>
      <c r="V888" s="14"/>
      <c r="W888" s="14"/>
      <c r="X888" s="14"/>
      <c r="Y888" s="14"/>
      <c r="Z888" s="14"/>
      <c r="AA888" s="14"/>
      <c r="AB888" s="14"/>
      <c r="AC888" s="14"/>
      <c r="AD888" s="14"/>
      <c r="AE888" s="14"/>
      <c r="AT888" s="257" t="s">
        <v>180</v>
      </c>
      <c r="AU888" s="257" t="s">
        <v>86</v>
      </c>
      <c r="AV888" s="14" t="s">
        <v>86</v>
      </c>
      <c r="AW888" s="14" t="s">
        <v>32</v>
      </c>
      <c r="AX888" s="14" t="s">
        <v>76</v>
      </c>
      <c r="AY888" s="257" t="s">
        <v>168</v>
      </c>
    </row>
    <row r="889" s="16" customFormat="1">
      <c r="A889" s="16"/>
      <c r="B889" s="280"/>
      <c r="C889" s="281"/>
      <c r="D889" s="232" t="s">
        <v>180</v>
      </c>
      <c r="E889" s="282" t="s">
        <v>1</v>
      </c>
      <c r="F889" s="283" t="s">
        <v>565</v>
      </c>
      <c r="G889" s="281"/>
      <c r="H889" s="284">
        <v>669.89499999999998</v>
      </c>
      <c r="I889" s="285"/>
      <c r="J889" s="281"/>
      <c r="K889" s="281"/>
      <c r="L889" s="286"/>
      <c r="M889" s="287"/>
      <c r="N889" s="288"/>
      <c r="O889" s="288"/>
      <c r="P889" s="288"/>
      <c r="Q889" s="288"/>
      <c r="R889" s="288"/>
      <c r="S889" s="288"/>
      <c r="T889" s="289"/>
      <c r="U889" s="16"/>
      <c r="V889" s="16"/>
      <c r="W889" s="16"/>
      <c r="X889" s="16"/>
      <c r="Y889" s="16"/>
      <c r="Z889" s="16"/>
      <c r="AA889" s="16"/>
      <c r="AB889" s="16"/>
      <c r="AC889" s="16"/>
      <c r="AD889" s="16"/>
      <c r="AE889" s="16"/>
      <c r="AT889" s="290" t="s">
        <v>180</v>
      </c>
      <c r="AU889" s="290" t="s">
        <v>86</v>
      </c>
      <c r="AV889" s="16" t="s">
        <v>169</v>
      </c>
      <c r="AW889" s="16" t="s">
        <v>32</v>
      </c>
      <c r="AX889" s="16" t="s">
        <v>76</v>
      </c>
      <c r="AY889" s="290" t="s">
        <v>168</v>
      </c>
    </row>
    <row r="890" s="15" customFormat="1">
      <c r="A890" s="15"/>
      <c r="B890" s="258"/>
      <c r="C890" s="259"/>
      <c r="D890" s="232" t="s">
        <v>180</v>
      </c>
      <c r="E890" s="260" t="s">
        <v>1</v>
      </c>
      <c r="F890" s="261" t="s">
        <v>184</v>
      </c>
      <c r="G890" s="259"/>
      <c r="H890" s="262">
        <v>1447.335</v>
      </c>
      <c r="I890" s="263"/>
      <c r="J890" s="259"/>
      <c r="K890" s="259"/>
      <c r="L890" s="264"/>
      <c r="M890" s="265"/>
      <c r="N890" s="266"/>
      <c r="O890" s="266"/>
      <c r="P890" s="266"/>
      <c r="Q890" s="266"/>
      <c r="R890" s="266"/>
      <c r="S890" s="266"/>
      <c r="T890" s="267"/>
      <c r="U890" s="15"/>
      <c r="V890" s="15"/>
      <c r="W890" s="15"/>
      <c r="X890" s="15"/>
      <c r="Y890" s="15"/>
      <c r="Z890" s="15"/>
      <c r="AA890" s="15"/>
      <c r="AB890" s="15"/>
      <c r="AC890" s="15"/>
      <c r="AD890" s="15"/>
      <c r="AE890" s="15"/>
      <c r="AT890" s="268" t="s">
        <v>180</v>
      </c>
      <c r="AU890" s="268" t="s">
        <v>86</v>
      </c>
      <c r="AV890" s="15" t="s">
        <v>176</v>
      </c>
      <c r="AW890" s="15" t="s">
        <v>32</v>
      </c>
      <c r="AX890" s="15" t="s">
        <v>84</v>
      </c>
      <c r="AY890" s="268" t="s">
        <v>168</v>
      </c>
    </row>
    <row r="891" s="2" customFormat="1" ht="24.15" customHeight="1">
      <c r="A891" s="39"/>
      <c r="B891" s="40"/>
      <c r="C891" s="270" t="s">
        <v>1030</v>
      </c>
      <c r="D891" s="270" t="s">
        <v>348</v>
      </c>
      <c r="E891" s="271" t="s">
        <v>1074</v>
      </c>
      <c r="F891" s="272" t="s">
        <v>1075</v>
      </c>
      <c r="G891" s="273" t="s">
        <v>174</v>
      </c>
      <c r="H891" s="274">
        <v>1592.069</v>
      </c>
      <c r="I891" s="275"/>
      <c r="J891" s="276">
        <f>ROUND(I891*H891,2)</f>
        <v>0</v>
      </c>
      <c r="K891" s="272" t="s">
        <v>1</v>
      </c>
      <c r="L891" s="277"/>
      <c r="M891" s="278" t="s">
        <v>1</v>
      </c>
      <c r="N891" s="279" t="s">
        <v>41</v>
      </c>
      <c r="O891" s="92"/>
      <c r="P891" s="228">
        <f>O891*H891</f>
        <v>0</v>
      </c>
      <c r="Q891" s="228">
        <v>0.00013999999999999999</v>
      </c>
      <c r="R891" s="228">
        <f>Q891*H891</f>
        <v>0.22288965999999996</v>
      </c>
      <c r="S891" s="228">
        <v>0</v>
      </c>
      <c r="T891" s="229">
        <f>S891*H891</f>
        <v>0</v>
      </c>
      <c r="U891" s="39"/>
      <c r="V891" s="39"/>
      <c r="W891" s="39"/>
      <c r="X891" s="39"/>
      <c r="Y891" s="39"/>
      <c r="Z891" s="39"/>
      <c r="AA891" s="39"/>
      <c r="AB891" s="39"/>
      <c r="AC891" s="39"/>
      <c r="AD891" s="39"/>
      <c r="AE891" s="39"/>
      <c r="AR891" s="230" t="s">
        <v>379</v>
      </c>
      <c r="AT891" s="230" t="s">
        <v>348</v>
      </c>
      <c r="AU891" s="230" t="s">
        <v>86</v>
      </c>
      <c r="AY891" s="18" t="s">
        <v>168</v>
      </c>
      <c r="BE891" s="231">
        <f>IF(N891="základní",J891,0)</f>
        <v>0</v>
      </c>
      <c r="BF891" s="231">
        <f>IF(N891="snížená",J891,0)</f>
        <v>0</v>
      </c>
      <c r="BG891" s="231">
        <f>IF(N891="zákl. přenesená",J891,0)</f>
        <v>0</v>
      </c>
      <c r="BH891" s="231">
        <f>IF(N891="sníž. přenesená",J891,0)</f>
        <v>0</v>
      </c>
      <c r="BI891" s="231">
        <f>IF(N891="nulová",J891,0)</f>
        <v>0</v>
      </c>
      <c r="BJ891" s="18" t="s">
        <v>84</v>
      </c>
      <c r="BK891" s="231">
        <f>ROUND(I891*H891,2)</f>
        <v>0</v>
      </c>
      <c r="BL891" s="18" t="s">
        <v>273</v>
      </c>
      <c r="BM891" s="230" t="s">
        <v>1076</v>
      </c>
    </row>
    <row r="892" s="14" customFormat="1">
      <c r="A892" s="14"/>
      <c r="B892" s="247"/>
      <c r="C892" s="248"/>
      <c r="D892" s="232" t="s">
        <v>180</v>
      </c>
      <c r="E892" s="248"/>
      <c r="F892" s="250" t="s">
        <v>1077</v>
      </c>
      <c r="G892" s="248"/>
      <c r="H892" s="251">
        <v>1592.069</v>
      </c>
      <c r="I892" s="252"/>
      <c r="J892" s="248"/>
      <c r="K892" s="248"/>
      <c r="L892" s="253"/>
      <c r="M892" s="254"/>
      <c r="N892" s="255"/>
      <c r="O892" s="255"/>
      <c r="P892" s="255"/>
      <c r="Q892" s="255"/>
      <c r="R892" s="255"/>
      <c r="S892" s="255"/>
      <c r="T892" s="256"/>
      <c r="U892" s="14"/>
      <c r="V892" s="14"/>
      <c r="W892" s="14"/>
      <c r="X892" s="14"/>
      <c r="Y892" s="14"/>
      <c r="Z892" s="14"/>
      <c r="AA892" s="14"/>
      <c r="AB892" s="14"/>
      <c r="AC892" s="14"/>
      <c r="AD892" s="14"/>
      <c r="AE892" s="14"/>
      <c r="AT892" s="257" t="s">
        <v>180</v>
      </c>
      <c r="AU892" s="257" t="s">
        <v>86</v>
      </c>
      <c r="AV892" s="14" t="s">
        <v>86</v>
      </c>
      <c r="AW892" s="14" t="s">
        <v>4</v>
      </c>
      <c r="AX892" s="14" t="s">
        <v>84</v>
      </c>
      <c r="AY892" s="257" t="s">
        <v>168</v>
      </c>
    </row>
    <row r="893" s="2" customFormat="1" ht="33" customHeight="1">
      <c r="A893" s="39"/>
      <c r="B893" s="40"/>
      <c r="C893" s="219" t="s">
        <v>1078</v>
      </c>
      <c r="D893" s="219" t="s">
        <v>171</v>
      </c>
      <c r="E893" s="220" t="s">
        <v>1079</v>
      </c>
      <c r="F893" s="221" t="s">
        <v>1080</v>
      </c>
      <c r="G893" s="222" t="s">
        <v>1081</v>
      </c>
      <c r="H893" s="291"/>
      <c r="I893" s="224"/>
      <c r="J893" s="225">
        <f>ROUND(I893*H893,2)</f>
        <v>0</v>
      </c>
      <c r="K893" s="221" t="s">
        <v>226</v>
      </c>
      <c r="L893" s="45"/>
      <c r="M893" s="226" t="s">
        <v>1</v>
      </c>
      <c r="N893" s="227" t="s">
        <v>41</v>
      </c>
      <c r="O893" s="92"/>
      <c r="P893" s="228">
        <f>O893*H893</f>
        <v>0</v>
      </c>
      <c r="Q893" s="228">
        <v>0</v>
      </c>
      <c r="R893" s="228">
        <f>Q893*H893</f>
        <v>0</v>
      </c>
      <c r="S893" s="228">
        <v>0</v>
      </c>
      <c r="T893" s="229">
        <f>S893*H893</f>
        <v>0</v>
      </c>
      <c r="U893" s="39"/>
      <c r="V893" s="39"/>
      <c r="W893" s="39"/>
      <c r="X893" s="39"/>
      <c r="Y893" s="39"/>
      <c r="Z893" s="39"/>
      <c r="AA893" s="39"/>
      <c r="AB893" s="39"/>
      <c r="AC893" s="39"/>
      <c r="AD893" s="39"/>
      <c r="AE893" s="39"/>
      <c r="AR893" s="230" t="s">
        <v>273</v>
      </c>
      <c r="AT893" s="230" t="s">
        <v>171</v>
      </c>
      <c r="AU893" s="230" t="s">
        <v>86</v>
      </c>
      <c r="AY893" s="18" t="s">
        <v>168</v>
      </c>
      <c r="BE893" s="231">
        <f>IF(N893="základní",J893,0)</f>
        <v>0</v>
      </c>
      <c r="BF893" s="231">
        <f>IF(N893="snížená",J893,0)</f>
        <v>0</v>
      </c>
      <c r="BG893" s="231">
        <f>IF(N893="zákl. přenesená",J893,0)</f>
        <v>0</v>
      </c>
      <c r="BH893" s="231">
        <f>IF(N893="sníž. přenesená",J893,0)</f>
        <v>0</v>
      </c>
      <c r="BI893" s="231">
        <f>IF(N893="nulová",J893,0)</f>
        <v>0</v>
      </c>
      <c r="BJ893" s="18" t="s">
        <v>84</v>
      </c>
      <c r="BK893" s="231">
        <f>ROUND(I893*H893,2)</f>
        <v>0</v>
      </c>
      <c r="BL893" s="18" t="s">
        <v>273</v>
      </c>
      <c r="BM893" s="230" t="s">
        <v>1082</v>
      </c>
    </row>
    <row r="894" s="2" customFormat="1">
      <c r="A894" s="39"/>
      <c r="B894" s="40"/>
      <c r="C894" s="41"/>
      <c r="D894" s="232" t="s">
        <v>178</v>
      </c>
      <c r="E894" s="41"/>
      <c r="F894" s="233" t="s">
        <v>1083</v>
      </c>
      <c r="G894" s="41"/>
      <c r="H894" s="41"/>
      <c r="I894" s="234"/>
      <c r="J894" s="41"/>
      <c r="K894" s="41"/>
      <c r="L894" s="45"/>
      <c r="M894" s="235"/>
      <c r="N894" s="236"/>
      <c r="O894" s="92"/>
      <c r="P894" s="92"/>
      <c r="Q894" s="92"/>
      <c r="R894" s="92"/>
      <c r="S894" s="92"/>
      <c r="T894" s="93"/>
      <c r="U894" s="39"/>
      <c r="V894" s="39"/>
      <c r="W894" s="39"/>
      <c r="X894" s="39"/>
      <c r="Y894" s="39"/>
      <c r="Z894" s="39"/>
      <c r="AA894" s="39"/>
      <c r="AB894" s="39"/>
      <c r="AC894" s="39"/>
      <c r="AD894" s="39"/>
      <c r="AE894" s="39"/>
      <c r="AT894" s="18" t="s">
        <v>178</v>
      </c>
      <c r="AU894" s="18" t="s">
        <v>86</v>
      </c>
    </row>
    <row r="895" s="12" customFormat="1" ht="22.8" customHeight="1">
      <c r="A895" s="12"/>
      <c r="B895" s="203"/>
      <c r="C895" s="204"/>
      <c r="D895" s="205" t="s">
        <v>75</v>
      </c>
      <c r="E895" s="217" t="s">
        <v>1084</v>
      </c>
      <c r="F895" s="217" t="s">
        <v>1085</v>
      </c>
      <c r="G895" s="204"/>
      <c r="H895" s="204"/>
      <c r="I895" s="207"/>
      <c r="J895" s="218">
        <f>BK895</f>
        <v>0</v>
      </c>
      <c r="K895" s="204"/>
      <c r="L895" s="209"/>
      <c r="M895" s="210"/>
      <c r="N895" s="211"/>
      <c r="O895" s="211"/>
      <c r="P895" s="212">
        <f>SUM(P896:P1015)</f>
        <v>0</v>
      </c>
      <c r="Q895" s="211"/>
      <c r="R895" s="212">
        <f>SUM(R896:R1015)</f>
        <v>0.30842555999999993</v>
      </c>
      <c r="S895" s="211"/>
      <c r="T895" s="213">
        <f>SUM(T896:T1015)</f>
        <v>0</v>
      </c>
      <c r="U895" s="12"/>
      <c r="V895" s="12"/>
      <c r="W895" s="12"/>
      <c r="X895" s="12"/>
      <c r="Y895" s="12"/>
      <c r="Z895" s="12"/>
      <c r="AA895" s="12"/>
      <c r="AB895" s="12"/>
      <c r="AC895" s="12"/>
      <c r="AD895" s="12"/>
      <c r="AE895" s="12"/>
      <c r="AR895" s="214" t="s">
        <v>86</v>
      </c>
      <c r="AT895" s="215" t="s">
        <v>75</v>
      </c>
      <c r="AU895" s="215" t="s">
        <v>84</v>
      </c>
      <c r="AY895" s="214" t="s">
        <v>168</v>
      </c>
      <c r="BK895" s="216">
        <f>SUM(BK896:BK1015)</f>
        <v>0</v>
      </c>
    </row>
    <row r="896" s="2" customFormat="1" ht="24.15" customHeight="1">
      <c r="A896" s="39"/>
      <c r="B896" s="40"/>
      <c r="C896" s="219" t="s">
        <v>1086</v>
      </c>
      <c r="D896" s="219" t="s">
        <v>171</v>
      </c>
      <c r="E896" s="220" t="s">
        <v>1087</v>
      </c>
      <c r="F896" s="221" t="s">
        <v>1088</v>
      </c>
      <c r="G896" s="222" t="s">
        <v>174</v>
      </c>
      <c r="H896" s="223">
        <v>210.09200000000001</v>
      </c>
      <c r="I896" s="224"/>
      <c r="J896" s="225">
        <f>ROUND(I896*H896,2)</f>
        <v>0</v>
      </c>
      <c r="K896" s="221" t="s">
        <v>1</v>
      </c>
      <c r="L896" s="45"/>
      <c r="M896" s="226" t="s">
        <v>1</v>
      </c>
      <c r="N896" s="227" t="s">
        <v>41</v>
      </c>
      <c r="O896" s="92"/>
      <c r="P896" s="228">
        <f>O896*H896</f>
        <v>0</v>
      </c>
      <c r="Q896" s="228">
        <v>0</v>
      </c>
      <c r="R896" s="228">
        <f>Q896*H896</f>
        <v>0</v>
      </c>
      <c r="S896" s="228">
        <v>0</v>
      </c>
      <c r="T896" s="229">
        <f>S896*H896</f>
        <v>0</v>
      </c>
      <c r="U896" s="39"/>
      <c r="V896" s="39"/>
      <c r="W896" s="39"/>
      <c r="X896" s="39"/>
      <c r="Y896" s="39"/>
      <c r="Z896" s="39"/>
      <c r="AA896" s="39"/>
      <c r="AB896" s="39"/>
      <c r="AC896" s="39"/>
      <c r="AD896" s="39"/>
      <c r="AE896" s="39"/>
      <c r="AR896" s="230" t="s">
        <v>273</v>
      </c>
      <c r="AT896" s="230" t="s">
        <v>171</v>
      </c>
      <c r="AU896" s="230" t="s">
        <v>86</v>
      </c>
      <c r="AY896" s="18" t="s">
        <v>168</v>
      </c>
      <c r="BE896" s="231">
        <f>IF(N896="základní",J896,0)</f>
        <v>0</v>
      </c>
      <c r="BF896" s="231">
        <f>IF(N896="snížená",J896,0)</f>
        <v>0</v>
      </c>
      <c r="BG896" s="231">
        <f>IF(N896="zákl. přenesená",J896,0)</f>
        <v>0</v>
      </c>
      <c r="BH896" s="231">
        <f>IF(N896="sníž. přenesená",J896,0)</f>
        <v>0</v>
      </c>
      <c r="BI896" s="231">
        <f>IF(N896="nulová",J896,0)</f>
        <v>0</v>
      </c>
      <c r="BJ896" s="18" t="s">
        <v>84</v>
      </c>
      <c r="BK896" s="231">
        <f>ROUND(I896*H896,2)</f>
        <v>0</v>
      </c>
      <c r="BL896" s="18" t="s">
        <v>273</v>
      </c>
      <c r="BM896" s="230" t="s">
        <v>1089</v>
      </c>
    </row>
    <row r="897" s="2" customFormat="1">
      <c r="A897" s="39"/>
      <c r="B897" s="40"/>
      <c r="C897" s="41"/>
      <c r="D897" s="232" t="s">
        <v>178</v>
      </c>
      <c r="E897" s="41"/>
      <c r="F897" s="233" t="s">
        <v>1088</v>
      </c>
      <c r="G897" s="41"/>
      <c r="H897" s="41"/>
      <c r="I897" s="234"/>
      <c r="J897" s="41"/>
      <c r="K897" s="41"/>
      <c r="L897" s="45"/>
      <c r="M897" s="235"/>
      <c r="N897" s="236"/>
      <c r="O897" s="92"/>
      <c r="P897" s="92"/>
      <c r="Q897" s="92"/>
      <c r="R897" s="92"/>
      <c r="S897" s="92"/>
      <c r="T897" s="93"/>
      <c r="U897" s="39"/>
      <c r="V897" s="39"/>
      <c r="W897" s="39"/>
      <c r="X897" s="39"/>
      <c r="Y897" s="39"/>
      <c r="Z897" s="39"/>
      <c r="AA897" s="39"/>
      <c r="AB897" s="39"/>
      <c r="AC897" s="39"/>
      <c r="AD897" s="39"/>
      <c r="AE897" s="39"/>
      <c r="AT897" s="18" t="s">
        <v>178</v>
      </c>
      <c r="AU897" s="18" t="s">
        <v>86</v>
      </c>
    </row>
    <row r="898" s="13" customFormat="1">
      <c r="A898" s="13"/>
      <c r="B898" s="237"/>
      <c r="C898" s="238"/>
      <c r="D898" s="232" t="s">
        <v>180</v>
      </c>
      <c r="E898" s="239" t="s">
        <v>1</v>
      </c>
      <c r="F898" s="240" t="s">
        <v>746</v>
      </c>
      <c r="G898" s="238"/>
      <c r="H898" s="239" t="s">
        <v>1</v>
      </c>
      <c r="I898" s="241"/>
      <c r="J898" s="238"/>
      <c r="K898" s="238"/>
      <c r="L898" s="242"/>
      <c r="M898" s="243"/>
      <c r="N898" s="244"/>
      <c r="O898" s="244"/>
      <c r="P898" s="244"/>
      <c r="Q898" s="244"/>
      <c r="R898" s="244"/>
      <c r="S898" s="244"/>
      <c r="T898" s="245"/>
      <c r="U898" s="13"/>
      <c r="V898" s="13"/>
      <c r="W898" s="13"/>
      <c r="X898" s="13"/>
      <c r="Y898" s="13"/>
      <c r="Z898" s="13"/>
      <c r="AA898" s="13"/>
      <c r="AB898" s="13"/>
      <c r="AC898" s="13"/>
      <c r="AD898" s="13"/>
      <c r="AE898" s="13"/>
      <c r="AT898" s="246" t="s">
        <v>180</v>
      </c>
      <c r="AU898" s="246" t="s">
        <v>86</v>
      </c>
      <c r="AV898" s="13" t="s">
        <v>84</v>
      </c>
      <c r="AW898" s="13" t="s">
        <v>32</v>
      </c>
      <c r="AX898" s="13" t="s">
        <v>76</v>
      </c>
      <c r="AY898" s="246" t="s">
        <v>168</v>
      </c>
    </row>
    <row r="899" s="14" customFormat="1">
      <c r="A899" s="14"/>
      <c r="B899" s="247"/>
      <c r="C899" s="248"/>
      <c r="D899" s="232" t="s">
        <v>180</v>
      </c>
      <c r="E899" s="249" t="s">
        <v>1</v>
      </c>
      <c r="F899" s="250" t="s">
        <v>747</v>
      </c>
      <c r="G899" s="248"/>
      <c r="H899" s="251">
        <v>89.879999999999995</v>
      </c>
      <c r="I899" s="252"/>
      <c r="J899" s="248"/>
      <c r="K899" s="248"/>
      <c r="L899" s="253"/>
      <c r="M899" s="254"/>
      <c r="N899" s="255"/>
      <c r="O899" s="255"/>
      <c r="P899" s="255"/>
      <c r="Q899" s="255"/>
      <c r="R899" s="255"/>
      <c r="S899" s="255"/>
      <c r="T899" s="256"/>
      <c r="U899" s="14"/>
      <c r="V899" s="14"/>
      <c r="W899" s="14"/>
      <c r="X899" s="14"/>
      <c r="Y899" s="14"/>
      <c r="Z899" s="14"/>
      <c r="AA899" s="14"/>
      <c r="AB899" s="14"/>
      <c r="AC899" s="14"/>
      <c r="AD899" s="14"/>
      <c r="AE899" s="14"/>
      <c r="AT899" s="257" t="s">
        <v>180</v>
      </c>
      <c r="AU899" s="257" t="s">
        <v>86</v>
      </c>
      <c r="AV899" s="14" t="s">
        <v>86</v>
      </c>
      <c r="AW899" s="14" t="s">
        <v>32</v>
      </c>
      <c r="AX899" s="14" t="s">
        <v>76</v>
      </c>
      <c r="AY899" s="257" t="s">
        <v>168</v>
      </c>
    </row>
    <row r="900" s="14" customFormat="1">
      <c r="A900" s="14"/>
      <c r="B900" s="247"/>
      <c r="C900" s="248"/>
      <c r="D900" s="232" t="s">
        <v>180</v>
      </c>
      <c r="E900" s="249" t="s">
        <v>1</v>
      </c>
      <c r="F900" s="250" t="s">
        <v>748</v>
      </c>
      <c r="G900" s="248"/>
      <c r="H900" s="251">
        <v>71.691999999999993</v>
      </c>
      <c r="I900" s="252"/>
      <c r="J900" s="248"/>
      <c r="K900" s="248"/>
      <c r="L900" s="253"/>
      <c r="M900" s="254"/>
      <c r="N900" s="255"/>
      <c r="O900" s="255"/>
      <c r="P900" s="255"/>
      <c r="Q900" s="255"/>
      <c r="R900" s="255"/>
      <c r="S900" s="255"/>
      <c r="T900" s="256"/>
      <c r="U900" s="14"/>
      <c r="V900" s="14"/>
      <c r="W900" s="14"/>
      <c r="X900" s="14"/>
      <c r="Y900" s="14"/>
      <c r="Z900" s="14"/>
      <c r="AA900" s="14"/>
      <c r="AB900" s="14"/>
      <c r="AC900" s="14"/>
      <c r="AD900" s="14"/>
      <c r="AE900" s="14"/>
      <c r="AT900" s="257" t="s">
        <v>180</v>
      </c>
      <c r="AU900" s="257" t="s">
        <v>86</v>
      </c>
      <c r="AV900" s="14" t="s">
        <v>86</v>
      </c>
      <c r="AW900" s="14" t="s">
        <v>32</v>
      </c>
      <c r="AX900" s="14" t="s">
        <v>76</v>
      </c>
      <c r="AY900" s="257" t="s">
        <v>168</v>
      </c>
    </row>
    <row r="901" s="14" customFormat="1">
      <c r="A901" s="14"/>
      <c r="B901" s="247"/>
      <c r="C901" s="248"/>
      <c r="D901" s="232" t="s">
        <v>180</v>
      </c>
      <c r="E901" s="249" t="s">
        <v>1</v>
      </c>
      <c r="F901" s="250" t="s">
        <v>749</v>
      </c>
      <c r="G901" s="248"/>
      <c r="H901" s="251">
        <v>21.16</v>
      </c>
      <c r="I901" s="252"/>
      <c r="J901" s="248"/>
      <c r="K901" s="248"/>
      <c r="L901" s="253"/>
      <c r="M901" s="254"/>
      <c r="N901" s="255"/>
      <c r="O901" s="255"/>
      <c r="P901" s="255"/>
      <c r="Q901" s="255"/>
      <c r="R901" s="255"/>
      <c r="S901" s="255"/>
      <c r="T901" s="256"/>
      <c r="U901" s="14"/>
      <c r="V901" s="14"/>
      <c r="W901" s="14"/>
      <c r="X901" s="14"/>
      <c r="Y901" s="14"/>
      <c r="Z901" s="14"/>
      <c r="AA901" s="14"/>
      <c r="AB901" s="14"/>
      <c r="AC901" s="14"/>
      <c r="AD901" s="14"/>
      <c r="AE901" s="14"/>
      <c r="AT901" s="257" t="s">
        <v>180</v>
      </c>
      <c r="AU901" s="257" t="s">
        <v>86</v>
      </c>
      <c r="AV901" s="14" t="s">
        <v>86</v>
      </c>
      <c r="AW901" s="14" t="s">
        <v>32</v>
      </c>
      <c r="AX901" s="14" t="s">
        <v>76</v>
      </c>
      <c r="AY901" s="257" t="s">
        <v>168</v>
      </c>
    </row>
    <row r="902" s="14" customFormat="1">
      <c r="A902" s="14"/>
      <c r="B902" s="247"/>
      <c r="C902" s="248"/>
      <c r="D902" s="232" t="s">
        <v>180</v>
      </c>
      <c r="E902" s="249" t="s">
        <v>1</v>
      </c>
      <c r="F902" s="250" t="s">
        <v>750</v>
      </c>
      <c r="G902" s="248"/>
      <c r="H902" s="251">
        <v>27.359999999999999</v>
      </c>
      <c r="I902" s="252"/>
      <c r="J902" s="248"/>
      <c r="K902" s="248"/>
      <c r="L902" s="253"/>
      <c r="M902" s="254"/>
      <c r="N902" s="255"/>
      <c r="O902" s="255"/>
      <c r="P902" s="255"/>
      <c r="Q902" s="255"/>
      <c r="R902" s="255"/>
      <c r="S902" s="255"/>
      <c r="T902" s="256"/>
      <c r="U902" s="14"/>
      <c r="V902" s="14"/>
      <c r="W902" s="14"/>
      <c r="X902" s="14"/>
      <c r="Y902" s="14"/>
      <c r="Z902" s="14"/>
      <c r="AA902" s="14"/>
      <c r="AB902" s="14"/>
      <c r="AC902" s="14"/>
      <c r="AD902" s="14"/>
      <c r="AE902" s="14"/>
      <c r="AT902" s="257" t="s">
        <v>180</v>
      </c>
      <c r="AU902" s="257" t="s">
        <v>86</v>
      </c>
      <c r="AV902" s="14" t="s">
        <v>86</v>
      </c>
      <c r="AW902" s="14" t="s">
        <v>32</v>
      </c>
      <c r="AX902" s="14" t="s">
        <v>76</v>
      </c>
      <c r="AY902" s="257" t="s">
        <v>168</v>
      </c>
    </row>
    <row r="903" s="15" customFormat="1">
      <c r="A903" s="15"/>
      <c r="B903" s="258"/>
      <c r="C903" s="259"/>
      <c r="D903" s="232" t="s">
        <v>180</v>
      </c>
      <c r="E903" s="260" t="s">
        <v>1</v>
      </c>
      <c r="F903" s="261" t="s">
        <v>184</v>
      </c>
      <c r="G903" s="259"/>
      <c r="H903" s="262">
        <v>210.09199999999999</v>
      </c>
      <c r="I903" s="263"/>
      <c r="J903" s="259"/>
      <c r="K903" s="259"/>
      <c r="L903" s="264"/>
      <c r="M903" s="265"/>
      <c r="N903" s="266"/>
      <c r="O903" s="266"/>
      <c r="P903" s="266"/>
      <c r="Q903" s="266"/>
      <c r="R903" s="266"/>
      <c r="S903" s="266"/>
      <c r="T903" s="267"/>
      <c r="U903" s="15"/>
      <c r="V903" s="15"/>
      <c r="W903" s="15"/>
      <c r="X903" s="15"/>
      <c r="Y903" s="15"/>
      <c r="Z903" s="15"/>
      <c r="AA903" s="15"/>
      <c r="AB903" s="15"/>
      <c r="AC903" s="15"/>
      <c r="AD903" s="15"/>
      <c r="AE903" s="15"/>
      <c r="AT903" s="268" t="s">
        <v>180</v>
      </c>
      <c r="AU903" s="268" t="s">
        <v>86</v>
      </c>
      <c r="AV903" s="15" t="s">
        <v>176</v>
      </c>
      <c r="AW903" s="15" t="s">
        <v>32</v>
      </c>
      <c r="AX903" s="15" t="s">
        <v>84</v>
      </c>
      <c r="AY903" s="268" t="s">
        <v>168</v>
      </c>
    </row>
    <row r="904" s="2" customFormat="1" ht="21.75" customHeight="1">
      <c r="A904" s="39"/>
      <c r="B904" s="40"/>
      <c r="C904" s="270" t="s">
        <v>1090</v>
      </c>
      <c r="D904" s="270" t="s">
        <v>348</v>
      </c>
      <c r="E904" s="271" t="s">
        <v>1091</v>
      </c>
      <c r="F904" s="272" t="s">
        <v>1092</v>
      </c>
      <c r="G904" s="273" t="s">
        <v>174</v>
      </c>
      <c r="H904" s="274">
        <v>233.41200000000001</v>
      </c>
      <c r="I904" s="275"/>
      <c r="J904" s="276">
        <f>ROUND(I904*H904,2)</f>
        <v>0</v>
      </c>
      <c r="K904" s="272" t="s">
        <v>1</v>
      </c>
      <c r="L904" s="277"/>
      <c r="M904" s="278" t="s">
        <v>1</v>
      </c>
      <c r="N904" s="279" t="s">
        <v>41</v>
      </c>
      <c r="O904" s="92"/>
      <c r="P904" s="228">
        <f>O904*H904</f>
        <v>0</v>
      </c>
      <c r="Q904" s="228">
        <v>0.00012999999999999999</v>
      </c>
      <c r="R904" s="228">
        <f>Q904*H904</f>
        <v>0.030343559999999999</v>
      </c>
      <c r="S904" s="228">
        <v>0</v>
      </c>
      <c r="T904" s="229">
        <f>S904*H904</f>
        <v>0</v>
      </c>
      <c r="U904" s="39"/>
      <c r="V904" s="39"/>
      <c r="W904" s="39"/>
      <c r="X904" s="39"/>
      <c r="Y904" s="39"/>
      <c r="Z904" s="39"/>
      <c r="AA904" s="39"/>
      <c r="AB904" s="39"/>
      <c r="AC904" s="39"/>
      <c r="AD904" s="39"/>
      <c r="AE904" s="39"/>
      <c r="AR904" s="230" t="s">
        <v>379</v>
      </c>
      <c r="AT904" s="230" t="s">
        <v>348</v>
      </c>
      <c r="AU904" s="230" t="s">
        <v>86</v>
      </c>
      <c r="AY904" s="18" t="s">
        <v>168</v>
      </c>
      <c r="BE904" s="231">
        <f>IF(N904="základní",J904,0)</f>
        <v>0</v>
      </c>
      <c r="BF904" s="231">
        <f>IF(N904="snížená",J904,0)</f>
        <v>0</v>
      </c>
      <c r="BG904" s="231">
        <f>IF(N904="zákl. přenesená",J904,0)</f>
        <v>0</v>
      </c>
      <c r="BH904" s="231">
        <f>IF(N904="sníž. přenesená",J904,0)</f>
        <v>0</v>
      </c>
      <c r="BI904" s="231">
        <f>IF(N904="nulová",J904,0)</f>
        <v>0</v>
      </c>
      <c r="BJ904" s="18" t="s">
        <v>84</v>
      </c>
      <c r="BK904" s="231">
        <f>ROUND(I904*H904,2)</f>
        <v>0</v>
      </c>
      <c r="BL904" s="18" t="s">
        <v>273</v>
      </c>
      <c r="BM904" s="230" t="s">
        <v>1093</v>
      </c>
    </row>
    <row r="905" s="14" customFormat="1">
      <c r="A905" s="14"/>
      <c r="B905" s="247"/>
      <c r="C905" s="248"/>
      <c r="D905" s="232" t="s">
        <v>180</v>
      </c>
      <c r="E905" s="248"/>
      <c r="F905" s="250" t="s">
        <v>1094</v>
      </c>
      <c r="G905" s="248"/>
      <c r="H905" s="251">
        <v>233.41200000000001</v>
      </c>
      <c r="I905" s="252"/>
      <c r="J905" s="248"/>
      <c r="K905" s="248"/>
      <c r="L905" s="253"/>
      <c r="M905" s="254"/>
      <c r="N905" s="255"/>
      <c r="O905" s="255"/>
      <c r="P905" s="255"/>
      <c r="Q905" s="255"/>
      <c r="R905" s="255"/>
      <c r="S905" s="255"/>
      <c r="T905" s="256"/>
      <c r="U905" s="14"/>
      <c r="V905" s="14"/>
      <c r="W905" s="14"/>
      <c r="X905" s="14"/>
      <c r="Y905" s="14"/>
      <c r="Z905" s="14"/>
      <c r="AA905" s="14"/>
      <c r="AB905" s="14"/>
      <c r="AC905" s="14"/>
      <c r="AD905" s="14"/>
      <c r="AE905" s="14"/>
      <c r="AT905" s="257" t="s">
        <v>180</v>
      </c>
      <c r="AU905" s="257" t="s">
        <v>86</v>
      </c>
      <c r="AV905" s="14" t="s">
        <v>86</v>
      </c>
      <c r="AW905" s="14" t="s">
        <v>4</v>
      </c>
      <c r="AX905" s="14" t="s">
        <v>84</v>
      </c>
      <c r="AY905" s="257" t="s">
        <v>168</v>
      </c>
    </row>
    <row r="906" s="2" customFormat="1" ht="24.15" customHeight="1">
      <c r="A906" s="39"/>
      <c r="B906" s="40"/>
      <c r="C906" s="219" t="s">
        <v>1095</v>
      </c>
      <c r="D906" s="219" t="s">
        <v>171</v>
      </c>
      <c r="E906" s="220" t="s">
        <v>1096</v>
      </c>
      <c r="F906" s="221" t="s">
        <v>1097</v>
      </c>
      <c r="G906" s="222" t="s">
        <v>213</v>
      </c>
      <c r="H906" s="223">
        <v>281.89999999999998</v>
      </c>
      <c r="I906" s="224"/>
      <c r="J906" s="225">
        <f>ROUND(I906*H906,2)</f>
        <v>0</v>
      </c>
      <c r="K906" s="221" t="s">
        <v>1</v>
      </c>
      <c r="L906" s="45"/>
      <c r="M906" s="226" t="s">
        <v>1</v>
      </c>
      <c r="N906" s="227" t="s">
        <v>41</v>
      </c>
      <c r="O906" s="92"/>
      <c r="P906" s="228">
        <f>O906*H906</f>
        <v>0</v>
      </c>
      <c r="Q906" s="228">
        <v>0.00027999999999999998</v>
      </c>
      <c r="R906" s="228">
        <f>Q906*H906</f>
        <v>0.078931999999999988</v>
      </c>
      <c r="S906" s="228">
        <v>0</v>
      </c>
      <c r="T906" s="229">
        <f>S906*H906</f>
        <v>0</v>
      </c>
      <c r="U906" s="39"/>
      <c r="V906" s="39"/>
      <c r="W906" s="39"/>
      <c r="X906" s="39"/>
      <c r="Y906" s="39"/>
      <c r="Z906" s="39"/>
      <c r="AA906" s="39"/>
      <c r="AB906" s="39"/>
      <c r="AC906" s="39"/>
      <c r="AD906" s="39"/>
      <c r="AE906" s="39"/>
      <c r="AR906" s="230" t="s">
        <v>273</v>
      </c>
      <c r="AT906" s="230" t="s">
        <v>171</v>
      </c>
      <c r="AU906" s="230" t="s">
        <v>86</v>
      </c>
      <c r="AY906" s="18" t="s">
        <v>168</v>
      </c>
      <c r="BE906" s="231">
        <f>IF(N906="základní",J906,0)</f>
        <v>0</v>
      </c>
      <c r="BF906" s="231">
        <f>IF(N906="snížená",J906,0)</f>
        <v>0</v>
      </c>
      <c r="BG906" s="231">
        <f>IF(N906="zákl. přenesená",J906,0)</f>
        <v>0</v>
      </c>
      <c r="BH906" s="231">
        <f>IF(N906="sníž. přenesená",J906,0)</f>
        <v>0</v>
      </c>
      <c r="BI906" s="231">
        <f>IF(N906="nulová",J906,0)</f>
        <v>0</v>
      </c>
      <c r="BJ906" s="18" t="s">
        <v>84</v>
      </c>
      <c r="BK906" s="231">
        <f>ROUND(I906*H906,2)</f>
        <v>0</v>
      </c>
      <c r="BL906" s="18" t="s">
        <v>273</v>
      </c>
      <c r="BM906" s="230" t="s">
        <v>1098</v>
      </c>
    </row>
    <row r="907" s="14" customFormat="1">
      <c r="A907" s="14"/>
      <c r="B907" s="247"/>
      <c r="C907" s="248"/>
      <c r="D907" s="232" t="s">
        <v>180</v>
      </c>
      <c r="E907" s="249" t="s">
        <v>1</v>
      </c>
      <c r="F907" s="250" t="s">
        <v>1099</v>
      </c>
      <c r="G907" s="248"/>
      <c r="H907" s="251">
        <v>281.89999999999998</v>
      </c>
      <c r="I907" s="252"/>
      <c r="J907" s="248"/>
      <c r="K907" s="248"/>
      <c r="L907" s="253"/>
      <c r="M907" s="254"/>
      <c r="N907" s="255"/>
      <c r="O907" s="255"/>
      <c r="P907" s="255"/>
      <c r="Q907" s="255"/>
      <c r="R907" s="255"/>
      <c r="S907" s="255"/>
      <c r="T907" s="256"/>
      <c r="U907" s="14"/>
      <c r="V907" s="14"/>
      <c r="W907" s="14"/>
      <c r="X907" s="14"/>
      <c r="Y907" s="14"/>
      <c r="Z907" s="14"/>
      <c r="AA907" s="14"/>
      <c r="AB907" s="14"/>
      <c r="AC907" s="14"/>
      <c r="AD907" s="14"/>
      <c r="AE907" s="14"/>
      <c r="AT907" s="257" t="s">
        <v>180</v>
      </c>
      <c r="AU907" s="257" t="s">
        <v>86</v>
      </c>
      <c r="AV907" s="14" t="s">
        <v>86</v>
      </c>
      <c r="AW907" s="14" t="s">
        <v>32</v>
      </c>
      <c r="AX907" s="14" t="s">
        <v>76</v>
      </c>
      <c r="AY907" s="257" t="s">
        <v>168</v>
      </c>
    </row>
    <row r="908" s="15" customFormat="1">
      <c r="A908" s="15"/>
      <c r="B908" s="258"/>
      <c r="C908" s="259"/>
      <c r="D908" s="232" t="s">
        <v>180</v>
      </c>
      <c r="E908" s="260" t="s">
        <v>1</v>
      </c>
      <c r="F908" s="261" t="s">
        <v>184</v>
      </c>
      <c r="G908" s="259"/>
      <c r="H908" s="262">
        <v>281.89999999999998</v>
      </c>
      <c r="I908" s="263"/>
      <c r="J908" s="259"/>
      <c r="K908" s="259"/>
      <c r="L908" s="264"/>
      <c r="M908" s="265"/>
      <c r="N908" s="266"/>
      <c r="O908" s="266"/>
      <c r="P908" s="266"/>
      <c r="Q908" s="266"/>
      <c r="R908" s="266"/>
      <c r="S908" s="266"/>
      <c r="T908" s="267"/>
      <c r="U908" s="15"/>
      <c r="V908" s="15"/>
      <c r="W908" s="15"/>
      <c r="X908" s="15"/>
      <c r="Y908" s="15"/>
      <c r="Z908" s="15"/>
      <c r="AA908" s="15"/>
      <c r="AB908" s="15"/>
      <c r="AC908" s="15"/>
      <c r="AD908" s="15"/>
      <c r="AE908" s="15"/>
      <c r="AT908" s="268" t="s">
        <v>180</v>
      </c>
      <c r="AU908" s="268" t="s">
        <v>86</v>
      </c>
      <c r="AV908" s="15" t="s">
        <v>176</v>
      </c>
      <c r="AW908" s="15" t="s">
        <v>32</v>
      </c>
      <c r="AX908" s="15" t="s">
        <v>84</v>
      </c>
      <c r="AY908" s="268" t="s">
        <v>168</v>
      </c>
    </row>
    <row r="909" s="2" customFormat="1" ht="21.75" customHeight="1">
      <c r="A909" s="39"/>
      <c r="B909" s="40"/>
      <c r="C909" s="219" t="s">
        <v>1100</v>
      </c>
      <c r="D909" s="219" t="s">
        <v>171</v>
      </c>
      <c r="E909" s="220" t="s">
        <v>1101</v>
      </c>
      <c r="F909" s="221" t="s">
        <v>1102</v>
      </c>
      <c r="G909" s="222" t="s">
        <v>251</v>
      </c>
      <c r="H909" s="223">
        <v>12</v>
      </c>
      <c r="I909" s="224"/>
      <c r="J909" s="225">
        <f>ROUND(I909*H909,2)</f>
        <v>0</v>
      </c>
      <c r="K909" s="221" t="s">
        <v>1</v>
      </c>
      <c r="L909" s="45"/>
      <c r="M909" s="226" t="s">
        <v>1</v>
      </c>
      <c r="N909" s="227" t="s">
        <v>41</v>
      </c>
      <c r="O909" s="92"/>
      <c r="P909" s="228">
        <f>O909*H909</f>
        <v>0</v>
      </c>
      <c r="Q909" s="228">
        <v>0</v>
      </c>
      <c r="R909" s="228">
        <f>Q909*H909</f>
        <v>0</v>
      </c>
      <c r="S909" s="228">
        <v>0</v>
      </c>
      <c r="T909" s="229">
        <f>S909*H909</f>
        <v>0</v>
      </c>
      <c r="U909" s="39"/>
      <c r="V909" s="39"/>
      <c r="W909" s="39"/>
      <c r="X909" s="39"/>
      <c r="Y909" s="39"/>
      <c r="Z909" s="39"/>
      <c r="AA909" s="39"/>
      <c r="AB909" s="39"/>
      <c r="AC909" s="39"/>
      <c r="AD909" s="39"/>
      <c r="AE909" s="39"/>
      <c r="AR909" s="230" t="s">
        <v>273</v>
      </c>
      <c r="AT909" s="230" t="s">
        <v>171</v>
      </c>
      <c r="AU909" s="230" t="s">
        <v>86</v>
      </c>
      <c r="AY909" s="18" t="s">
        <v>168</v>
      </c>
      <c r="BE909" s="231">
        <f>IF(N909="základní",J909,0)</f>
        <v>0</v>
      </c>
      <c r="BF909" s="231">
        <f>IF(N909="snížená",J909,0)</f>
        <v>0</v>
      </c>
      <c r="BG909" s="231">
        <f>IF(N909="zákl. přenesená",J909,0)</f>
        <v>0</v>
      </c>
      <c r="BH909" s="231">
        <f>IF(N909="sníž. přenesená",J909,0)</f>
        <v>0</v>
      </c>
      <c r="BI909" s="231">
        <f>IF(N909="nulová",J909,0)</f>
        <v>0</v>
      </c>
      <c r="BJ909" s="18" t="s">
        <v>84</v>
      </c>
      <c r="BK909" s="231">
        <f>ROUND(I909*H909,2)</f>
        <v>0</v>
      </c>
      <c r="BL909" s="18" t="s">
        <v>273</v>
      </c>
      <c r="BM909" s="230" t="s">
        <v>1103</v>
      </c>
    </row>
    <row r="910" s="2" customFormat="1">
      <c r="A910" s="39"/>
      <c r="B910" s="40"/>
      <c r="C910" s="41"/>
      <c r="D910" s="232" t="s">
        <v>306</v>
      </c>
      <c r="E910" s="41"/>
      <c r="F910" s="269" t="s">
        <v>1104</v>
      </c>
      <c r="G910" s="41"/>
      <c r="H910" s="41"/>
      <c r="I910" s="234"/>
      <c r="J910" s="41"/>
      <c r="K910" s="41"/>
      <c r="L910" s="45"/>
      <c r="M910" s="235"/>
      <c r="N910" s="236"/>
      <c r="O910" s="92"/>
      <c r="P910" s="92"/>
      <c r="Q910" s="92"/>
      <c r="R910" s="92"/>
      <c r="S910" s="92"/>
      <c r="T910" s="93"/>
      <c r="U910" s="39"/>
      <c r="V910" s="39"/>
      <c r="W910" s="39"/>
      <c r="X910" s="39"/>
      <c r="Y910" s="39"/>
      <c r="Z910" s="39"/>
      <c r="AA910" s="39"/>
      <c r="AB910" s="39"/>
      <c r="AC910" s="39"/>
      <c r="AD910" s="39"/>
      <c r="AE910" s="39"/>
      <c r="AT910" s="18" t="s">
        <v>306</v>
      </c>
      <c r="AU910" s="18" t="s">
        <v>86</v>
      </c>
    </row>
    <row r="911" s="14" customFormat="1">
      <c r="A911" s="14"/>
      <c r="B911" s="247"/>
      <c r="C911" s="248"/>
      <c r="D911" s="232" t="s">
        <v>180</v>
      </c>
      <c r="E911" s="249" t="s">
        <v>1</v>
      </c>
      <c r="F911" s="250" t="s">
        <v>8</v>
      </c>
      <c r="G911" s="248"/>
      <c r="H911" s="251">
        <v>12</v>
      </c>
      <c r="I911" s="252"/>
      <c r="J911" s="248"/>
      <c r="K911" s="248"/>
      <c r="L911" s="253"/>
      <c r="M911" s="254"/>
      <c r="N911" s="255"/>
      <c r="O911" s="255"/>
      <c r="P911" s="255"/>
      <c r="Q911" s="255"/>
      <c r="R911" s="255"/>
      <c r="S911" s="255"/>
      <c r="T911" s="256"/>
      <c r="U911" s="14"/>
      <c r="V911" s="14"/>
      <c r="W911" s="14"/>
      <c r="X911" s="14"/>
      <c r="Y911" s="14"/>
      <c r="Z911" s="14"/>
      <c r="AA911" s="14"/>
      <c r="AB911" s="14"/>
      <c r="AC911" s="14"/>
      <c r="AD911" s="14"/>
      <c r="AE911" s="14"/>
      <c r="AT911" s="257" t="s">
        <v>180</v>
      </c>
      <c r="AU911" s="257" t="s">
        <v>86</v>
      </c>
      <c r="AV911" s="14" t="s">
        <v>86</v>
      </c>
      <c r="AW911" s="14" t="s">
        <v>32</v>
      </c>
      <c r="AX911" s="14" t="s">
        <v>76</v>
      </c>
      <c r="AY911" s="257" t="s">
        <v>168</v>
      </c>
    </row>
    <row r="912" s="2" customFormat="1" ht="21.75" customHeight="1">
      <c r="A912" s="39"/>
      <c r="B912" s="40"/>
      <c r="C912" s="219" t="s">
        <v>1105</v>
      </c>
      <c r="D912" s="219" t="s">
        <v>171</v>
      </c>
      <c r="E912" s="220" t="s">
        <v>1106</v>
      </c>
      <c r="F912" s="221" t="s">
        <v>1107</v>
      </c>
      <c r="G912" s="222" t="s">
        <v>251</v>
      </c>
      <c r="H912" s="223">
        <v>8</v>
      </c>
      <c r="I912" s="224"/>
      <c r="J912" s="225">
        <f>ROUND(I912*H912,2)</f>
        <v>0</v>
      </c>
      <c r="K912" s="221" t="s">
        <v>1</v>
      </c>
      <c r="L912" s="45"/>
      <c r="M912" s="226" t="s">
        <v>1</v>
      </c>
      <c r="N912" s="227" t="s">
        <v>41</v>
      </c>
      <c r="O912" s="92"/>
      <c r="P912" s="228">
        <f>O912*H912</f>
        <v>0</v>
      </c>
      <c r="Q912" s="228">
        <v>0</v>
      </c>
      <c r="R912" s="228">
        <f>Q912*H912</f>
        <v>0</v>
      </c>
      <c r="S912" s="228">
        <v>0</v>
      </c>
      <c r="T912" s="229">
        <f>S912*H912</f>
        <v>0</v>
      </c>
      <c r="U912" s="39"/>
      <c r="V912" s="39"/>
      <c r="W912" s="39"/>
      <c r="X912" s="39"/>
      <c r="Y912" s="39"/>
      <c r="Z912" s="39"/>
      <c r="AA912" s="39"/>
      <c r="AB912" s="39"/>
      <c r="AC912" s="39"/>
      <c r="AD912" s="39"/>
      <c r="AE912" s="39"/>
      <c r="AR912" s="230" t="s">
        <v>273</v>
      </c>
      <c r="AT912" s="230" t="s">
        <v>171</v>
      </c>
      <c r="AU912" s="230" t="s">
        <v>86</v>
      </c>
      <c r="AY912" s="18" t="s">
        <v>168</v>
      </c>
      <c r="BE912" s="231">
        <f>IF(N912="základní",J912,0)</f>
        <v>0</v>
      </c>
      <c r="BF912" s="231">
        <f>IF(N912="snížená",J912,0)</f>
        <v>0</v>
      </c>
      <c r="BG912" s="231">
        <f>IF(N912="zákl. přenesená",J912,0)</f>
        <v>0</v>
      </c>
      <c r="BH912" s="231">
        <f>IF(N912="sníž. přenesená",J912,0)</f>
        <v>0</v>
      </c>
      <c r="BI912" s="231">
        <f>IF(N912="nulová",J912,0)</f>
        <v>0</v>
      </c>
      <c r="BJ912" s="18" t="s">
        <v>84</v>
      </c>
      <c r="BK912" s="231">
        <f>ROUND(I912*H912,2)</f>
        <v>0</v>
      </c>
      <c r="BL912" s="18" t="s">
        <v>273</v>
      </c>
      <c r="BM912" s="230" t="s">
        <v>1108</v>
      </c>
    </row>
    <row r="913" s="2" customFormat="1">
      <c r="A913" s="39"/>
      <c r="B913" s="40"/>
      <c r="C913" s="41"/>
      <c r="D913" s="232" t="s">
        <v>306</v>
      </c>
      <c r="E913" s="41"/>
      <c r="F913" s="269" t="s">
        <v>1104</v>
      </c>
      <c r="G913" s="41"/>
      <c r="H913" s="41"/>
      <c r="I913" s="234"/>
      <c r="J913" s="41"/>
      <c r="K913" s="41"/>
      <c r="L913" s="45"/>
      <c r="M913" s="235"/>
      <c r="N913" s="236"/>
      <c r="O913" s="92"/>
      <c r="P913" s="92"/>
      <c r="Q913" s="92"/>
      <c r="R913" s="92"/>
      <c r="S913" s="92"/>
      <c r="T913" s="93"/>
      <c r="U913" s="39"/>
      <c r="V913" s="39"/>
      <c r="W913" s="39"/>
      <c r="X913" s="39"/>
      <c r="Y913" s="39"/>
      <c r="Z913" s="39"/>
      <c r="AA913" s="39"/>
      <c r="AB913" s="39"/>
      <c r="AC913" s="39"/>
      <c r="AD913" s="39"/>
      <c r="AE913" s="39"/>
      <c r="AT913" s="18" t="s">
        <v>306</v>
      </c>
      <c r="AU913" s="18" t="s">
        <v>86</v>
      </c>
    </row>
    <row r="914" s="14" customFormat="1">
      <c r="A914" s="14"/>
      <c r="B914" s="247"/>
      <c r="C914" s="248"/>
      <c r="D914" s="232" t="s">
        <v>180</v>
      </c>
      <c r="E914" s="249" t="s">
        <v>1</v>
      </c>
      <c r="F914" s="250" t="s">
        <v>223</v>
      </c>
      <c r="G914" s="248"/>
      <c r="H914" s="251">
        <v>8</v>
      </c>
      <c r="I914" s="252"/>
      <c r="J914" s="248"/>
      <c r="K914" s="248"/>
      <c r="L914" s="253"/>
      <c r="M914" s="254"/>
      <c r="N914" s="255"/>
      <c r="O914" s="255"/>
      <c r="P914" s="255"/>
      <c r="Q914" s="255"/>
      <c r="R914" s="255"/>
      <c r="S914" s="255"/>
      <c r="T914" s="256"/>
      <c r="U914" s="14"/>
      <c r="V914" s="14"/>
      <c r="W914" s="14"/>
      <c r="X914" s="14"/>
      <c r="Y914" s="14"/>
      <c r="Z914" s="14"/>
      <c r="AA914" s="14"/>
      <c r="AB914" s="14"/>
      <c r="AC914" s="14"/>
      <c r="AD914" s="14"/>
      <c r="AE914" s="14"/>
      <c r="AT914" s="257" t="s">
        <v>180</v>
      </c>
      <c r="AU914" s="257" t="s">
        <v>86</v>
      </c>
      <c r="AV914" s="14" t="s">
        <v>86</v>
      </c>
      <c r="AW914" s="14" t="s">
        <v>32</v>
      </c>
      <c r="AX914" s="14" t="s">
        <v>76</v>
      </c>
      <c r="AY914" s="257" t="s">
        <v>168</v>
      </c>
    </row>
    <row r="915" s="2" customFormat="1" ht="21.75" customHeight="1">
      <c r="A915" s="39"/>
      <c r="B915" s="40"/>
      <c r="C915" s="219" t="s">
        <v>1109</v>
      </c>
      <c r="D915" s="219" t="s">
        <v>171</v>
      </c>
      <c r="E915" s="220" t="s">
        <v>1110</v>
      </c>
      <c r="F915" s="221" t="s">
        <v>1111</v>
      </c>
      <c r="G915" s="222" t="s">
        <v>251</v>
      </c>
      <c r="H915" s="223">
        <v>1</v>
      </c>
      <c r="I915" s="224"/>
      <c r="J915" s="225">
        <f>ROUND(I915*H915,2)</f>
        <v>0</v>
      </c>
      <c r="K915" s="221" t="s">
        <v>1</v>
      </c>
      <c r="L915" s="45"/>
      <c r="M915" s="226" t="s">
        <v>1</v>
      </c>
      <c r="N915" s="227" t="s">
        <v>41</v>
      </c>
      <c r="O915" s="92"/>
      <c r="P915" s="228">
        <f>O915*H915</f>
        <v>0</v>
      </c>
      <c r="Q915" s="228">
        <v>0</v>
      </c>
      <c r="R915" s="228">
        <f>Q915*H915</f>
        <v>0</v>
      </c>
      <c r="S915" s="228">
        <v>0</v>
      </c>
      <c r="T915" s="229">
        <f>S915*H915</f>
        <v>0</v>
      </c>
      <c r="U915" s="39"/>
      <c r="V915" s="39"/>
      <c r="W915" s="39"/>
      <c r="X915" s="39"/>
      <c r="Y915" s="39"/>
      <c r="Z915" s="39"/>
      <c r="AA915" s="39"/>
      <c r="AB915" s="39"/>
      <c r="AC915" s="39"/>
      <c r="AD915" s="39"/>
      <c r="AE915" s="39"/>
      <c r="AR915" s="230" t="s">
        <v>273</v>
      </c>
      <c r="AT915" s="230" t="s">
        <v>171</v>
      </c>
      <c r="AU915" s="230" t="s">
        <v>86</v>
      </c>
      <c r="AY915" s="18" t="s">
        <v>168</v>
      </c>
      <c r="BE915" s="231">
        <f>IF(N915="základní",J915,0)</f>
        <v>0</v>
      </c>
      <c r="BF915" s="231">
        <f>IF(N915="snížená",J915,0)</f>
        <v>0</v>
      </c>
      <c r="BG915" s="231">
        <f>IF(N915="zákl. přenesená",J915,0)</f>
        <v>0</v>
      </c>
      <c r="BH915" s="231">
        <f>IF(N915="sníž. přenesená",J915,0)</f>
        <v>0</v>
      </c>
      <c r="BI915" s="231">
        <f>IF(N915="nulová",J915,0)</f>
        <v>0</v>
      </c>
      <c r="BJ915" s="18" t="s">
        <v>84</v>
      </c>
      <c r="BK915" s="231">
        <f>ROUND(I915*H915,2)</f>
        <v>0</v>
      </c>
      <c r="BL915" s="18" t="s">
        <v>273</v>
      </c>
      <c r="BM915" s="230" t="s">
        <v>1112</v>
      </c>
    </row>
    <row r="916" s="2" customFormat="1">
      <c r="A916" s="39"/>
      <c r="B916" s="40"/>
      <c r="C916" s="41"/>
      <c r="D916" s="232" t="s">
        <v>306</v>
      </c>
      <c r="E916" s="41"/>
      <c r="F916" s="269" t="s">
        <v>1104</v>
      </c>
      <c r="G916" s="41"/>
      <c r="H916" s="41"/>
      <c r="I916" s="234"/>
      <c r="J916" s="41"/>
      <c r="K916" s="41"/>
      <c r="L916" s="45"/>
      <c r="M916" s="235"/>
      <c r="N916" s="236"/>
      <c r="O916" s="92"/>
      <c r="P916" s="92"/>
      <c r="Q916" s="92"/>
      <c r="R916" s="92"/>
      <c r="S916" s="92"/>
      <c r="T916" s="93"/>
      <c r="U916" s="39"/>
      <c r="V916" s="39"/>
      <c r="W916" s="39"/>
      <c r="X916" s="39"/>
      <c r="Y916" s="39"/>
      <c r="Z916" s="39"/>
      <c r="AA916" s="39"/>
      <c r="AB916" s="39"/>
      <c r="AC916" s="39"/>
      <c r="AD916" s="39"/>
      <c r="AE916" s="39"/>
      <c r="AT916" s="18" t="s">
        <v>306</v>
      </c>
      <c r="AU916" s="18" t="s">
        <v>86</v>
      </c>
    </row>
    <row r="917" s="14" customFormat="1">
      <c r="A917" s="14"/>
      <c r="B917" s="247"/>
      <c r="C917" s="248"/>
      <c r="D917" s="232" t="s">
        <v>180</v>
      </c>
      <c r="E917" s="249" t="s">
        <v>1</v>
      </c>
      <c r="F917" s="250" t="s">
        <v>84</v>
      </c>
      <c r="G917" s="248"/>
      <c r="H917" s="251">
        <v>1</v>
      </c>
      <c r="I917" s="252"/>
      <c r="J917" s="248"/>
      <c r="K917" s="248"/>
      <c r="L917" s="253"/>
      <c r="M917" s="254"/>
      <c r="N917" s="255"/>
      <c r="O917" s="255"/>
      <c r="P917" s="255"/>
      <c r="Q917" s="255"/>
      <c r="R917" s="255"/>
      <c r="S917" s="255"/>
      <c r="T917" s="256"/>
      <c r="U917" s="14"/>
      <c r="V917" s="14"/>
      <c r="W917" s="14"/>
      <c r="X917" s="14"/>
      <c r="Y917" s="14"/>
      <c r="Z917" s="14"/>
      <c r="AA917" s="14"/>
      <c r="AB917" s="14"/>
      <c r="AC917" s="14"/>
      <c r="AD917" s="14"/>
      <c r="AE917" s="14"/>
      <c r="AT917" s="257" t="s">
        <v>180</v>
      </c>
      <c r="AU917" s="257" t="s">
        <v>86</v>
      </c>
      <c r="AV917" s="14" t="s">
        <v>86</v>
      </c>
      <c r="AW917" s="14" t="s">
        <v>32</v>
      </c>
      <c r="AX917" s="14" t="s">
        <v>76</v>
      </c>
      <c r="AY917" s="257" t="s">
        <v>168</v>
      </c>
    </row>
    <row r="918" s="2" customFormat="1" ht="21.75" customHeight="1">
      <c r="A918" s="39"/>
      <c r="B918" s="40"/>
      <c r="C918" s="219" t="s">
        <v>1113</v>
      </c>
      <c r="D918" s="219" t="s">
        <v>171</v>
      </c>
      <c r="E918" s="220" t="s">
        <v>1114</v>
      </c>
      <c r="F918" s="221" t="s">
        <v>1115</v>
      </c>
      <c r="G918" s="222" t="s">
        <v>251</v>
      </c>
      <c r="H918" s="223">
        <v>1</v>
      </c>
      <c r="I918" s="224"/>
      <c r="J918" s="225">
        <f>ROUND(I918*H918,2)</f>
        <v>0</v>
      </c>
      <c r="K918" s="221" t="s">
        <v>1</v>
      </c>
      <c r="L918" s="45"/>
      <c r="M918" s="226" t="s">
        <v>1</v>
      </c>
      <c r="N918" s="227" t="s">
        <v>41</v>
      </c>
      <c r="O918" s="92"/>
      <c r="P918" s="228">
        <f>O918*H918</f>
        <v>0</v>
      </c>
      <c r="Q918" s="228">
        <v>0</v>
      </c>
      <c r="R918" s="228">
        <f>Q918*H918</f>
        <v>0</v>
      </c>
      <c r="S918" s="228">
        <v>0</v>
      </c>
      <c r="T918" s="229">
        <f>S918*H918</f>
        <v>0</v>
      </c>
      <c r="U918" s="39"/>
      <c r="V918" s="39"/>
      <c r="W918" s="39"/>
      <c r="X918" s="39"/>
      <c r="Y918" s="39"/>
      <c r="Z918" s="39"/>
      <c r="AA918" s="39"/>
      <c r="AB918" s="39"/>
      <c r="AC918" s="39"/>
      <c r="AD918" s="39"/>
      <c r="AE918" s="39"/>
      <c r="AR918" s="230" t="s">
        <v>273</v>
      </c>
      <c r="AT918" s="230" t="s">
        <v>171</v>
      </c>
      <c r="AU918" s="230" t="s">
        <v>86</v>
      </c>
      <c r="AY918" s="18" t="s">
        <v>168</v>
      </c>
      <c r="BE918" s="231">
        <f>IF(N918="základní",J918,0)</f>
        <v>0</v>
      </c>
      <c r="BF918" s="231">
        <f>IF(N918="snížená",J918,0)</f>
        <v>0</v>
      </c>
      <c r="BG918" s="231">
        <f>IF(N918="zákl. přenesená",J918,0)</f>
        <v>0</v>
      </c>
      <c r="BH918" s="231">
        <f>IF(N918="sníž. přenesená",J918,0)</f>
        <v>0</v>
      </c>
      <c r="BI918" s="231">
        <f>IF(N918="nulová",J918,0)</f>
        <v>0</v>
      </c>
      <c r="BJ918" s="18" t="s">
        <v>84</v>
      </c>
      <c r="BK918" s="231">
        <f>ROUND(I918*H918,2)</f>
        <v>0</v>
      </c>
      <c r="BL918" s="18" t="s">
        <v>273</v>
      </c>
      <c r="BM918" s="230" t="s">
        <v>1116</v>
      </c>
    </row>
    <row r="919" s="2" customFormat="1">
      <c r="A919" s="39"/>
      <c r="B919" s="40"/>
      <c r="C919" s="41"/>
      <c r="D919" s="232" t="s">
        <v>306</v>
      </c>
      <c r="E919" s="41"/>
      <c r="F919" s="269" t="s">
        <v>1104</v>
      </c>
      <c r="G919" s="41"/>
      <c r="H919" s="41"/>
      <c r="I919" s="234"/>
      <c r="J919" s="41"/>
      <c r="K919" s="41"/>
      <c r="L919" s="45"/>
      <c r="M919" s="235"/>
      <c r="N919" s="236"/>
      <c r="O919" s="92"/>
      <c r="P919" s="92"/>
      <c r="Q919" s="92"/>
      <c r="R919" s="92"/>
      <c r="S919" s="92"/>
      <c r="T919" s="93"/>
      <c r="U919" s="39"/>
      <c r="V919" s="39"/>
      <c r="W919" s="39"/>
      <c r="X919" s="39"/>
      <c r="Y919" s="39"/>
      <c r="Z919" s="39"/>
      <c r="AA919" s="39"/>
      <c r="AB919" s="39"/>
      <c r="AC919" s="39"/>
      <c r="AD919" s="39"/>
      <c r="AE919" s="39"/>
      <c r="AT919" s="18" t="s">
        <v>306</v>
      </c>
      <c r="AU919" s="18" t="s">
        <v>86</v>
      </c>
    </row>
    <row r="920" s="14" customFormat="1">
      <c r="A920" s="14"/>
      <c r="B920" s="247"/>
      <c r="C920" s="248"/>
      <c r="D920" s="232" t="s">
        <v>180</v>
      </c>
      <c r="E920" s="249" t="s">
        <v>1</v>
      </c>
      <c r="F920" s="250" t="s">
        <v>84</v>
      </c>
      <c r="G920" s="248"/>
      <c r="H920" s="251">
        <v>1</v>
      </c>
      <c r="I920" s="252"/>
      <c r="J920" s="248"/>
      <c r="K920" s="248"/>
      <c r="L920" s="253"/>
      <c r="M920" s="254"/>
      <c r="N920" s="255"/>
      <c r="O920" s="255"/>
      <c r="P920" s="255"/>
      <c r="Q920" s="255"/>
      <c r="R920" s="255"/>
      <c r="S920" s="255"/>
      <c r="T920" s="256"/>
      <c r="U920" s="14"/>
      <c r="V920" s="14"/>
      <c r="W920" s="14"/>
      <c r="X920" s="14"/>
      <c r="Y920" s="14"/>
      <c r="Z920" s="14"/>
      <c r="AA920" s="14"/>
      <c r="AB920" s="14"/>
      <c r="AC920" s="14"/>
      <c r="AD920" s="14"/>
      <c r="AE920" s="14"/>
      <c r="AT920" s="257" t="s">
        <v>180</v>
      </c>
      <c r="AU920" s="257" t="s">
        <v>86</v>
      </c>
      <c r="AV920" s="14" t="s">
        <v>86</v>
      </c>
      <c r="AW920" s="14" t="s">
        <v>32</v>
      </c>
      <c r="AX920" s="14" t="s">
        <v>76</v>
      </c>
      <c r="AY920" s="257" t="s">
        <v>168</v>
      </c>
    </row>
    <row r="921" s="2" customFormat="1" ht="21.75" customHeight="1">
      <c r="A921" s="39"/>
      <c r="B921" s="40"/>
      <c r="C921" s="219" t="s">
        <v>1117</v>
      </c>
      <c r="D921" s="219" t="s">
        <v>171</v>
      </c>
      <c r="E921" s="220" t="s">
        <v>1118</v>
      </c>
      <c r="F921" s="221" t="s">
        <v>1119</v>
      </c>
      <c r="G921" s="222" t="s">
        <v>251</v>
      </c>
      <c r="H921" s="223">
        <v>7</v>
      </c>
      <c r="I921" s="224"/>
      <c r="J921" s="225">
        <f>ROUND(I921*H921,2)</f>
        <v>0</v>
      </c>
      <c r="K921" s="221" t="s">
        <v>1</v>
      </c>
      <c r="L921" s="45"/>
      <c r="M921" s="226" t="s">
        <v>1</v>
      </c>
      <c r="N921" s="227" t="s">
        <v>41</v>
      </c>
      <c r="O921" s="92"/>
      <c r="P921" s="228">
        <f>O921*H921</f>
        <v>0</v>
      </c>
      <c r="Q921" s="228">
        <v>0</v>
      </c>
      <c r="R921" s="228">
        <f>Q921*H921</f>
        <v>0</v>
      </c>
      <c r="S921" s="228">
        <v>0</v>
      </c>
      <c r="T921" s="229">
        <f>S921*H921</f>
        <v>0</v>
      </c>
      <c r="U921" s="39"/>
      <c r="V921" s="39"/>
      <c r="W921" s="39"/>
      <c r="X921" s="39"/>
      <c r="Y921" s="39"/>
      <c r="Z921" s="39"/>
      <c r="AA921" s="39"/>
      <c r="AB921" s="39"/>
      <c r="AC921" s="39"/>
      <c r="AD921" s="39"/>
      <c r="AE921" s="39"/>
      <c r="AR921" s="230" t="s">
        <v>273</v>
      </c>
      <c r="AT921" s="230" t="s">
        <v>171</v>
      </c>
      <c r="AU921" s="230" t="s">
        <v>86</v>
      </c>
      <c r="AY921" s="18" t="s">
        <v>168</v>
      </c>
      <c r="BE921" s="231">
        <f>IF(N921="základní",J921,0)</f>
        <v>0</v>
      </c>
      <c r="BF921" s="231">
        <f>IF(N921="snížená",J921,0)</f>
        <v>0</v>
      </c>
      <c r="BG921" s="231">
        <f>IF(N921="zákl. přenesená",J921,0)</f>
        <v>0</v>
      </c>
      <c r="BH921" s="231">
        <f>IF(N921="sníž. přenesená",J921,0)</f>
        <v>0</v>
      </c>
      <c r="BI921" s="231">
        <f>IF(N921="nulová",J921,0)</f>
        <v>0</v>
      </c>
      <c r="BJ921" s="18" t="s">
        <v>84</v>
      </c>
      <c r="BK921" s="231">
        <f>ROUND(I921*H921,2)</f>
        <v>0</v>
      </c>
      <c r="BL921" s="18" t="s">
        <v>273</v>
      </c>
      <c r="BM921" s="230" t="s">
        <v>1120</v>
      </c>
    </row>
    <row r="922" s="2" customFormat="1">
      <c r="A922" s="39"/>
      <c r="B922" s="40"/>
      <c r="C922" s="41"/>
      <c r="D922" s="232" t="s">
        <v>306</v>
      </c>
      <c r="E922" s="41"/>
      <c r="F922" s="269" t="s">
        <v>1104</v>
      </c>
      <c r="G922" s="41"/>
      <c r="H922" s="41"/>
      <c r="I922" s="234"/>
      <c r="J922" s="41"/>
      <c r="K922" s="41"/>
      <c r="L922" s="45"/>
      <c r="M922" s="235"/>
      <c r="N922" s="236"/>
      <c r="O922" s="92"/>
      <c r="P922" s="92"/>
      <c r="Q922" s="92"/>
      <c r="R922" s="92"/>
      <c r="S922" s="92"/>
      <c r="T922" s="93"/>
      <c r="U922" s="39"/>
      <c r="V922" s="39"/>
      <c r="W922" s="39"/>
      <c r="X922" s="39"/>
      <c r="Y922" s="39"/>
      <c r="Z922" s="39"/>
      <c r="AA922" s="39"/>
      <c r="AB922" s="39"/>
      <c r="AC922" s="39"/>
      <c r="AD922" s="39"/>
      <c r="AE922" s="39"/>
      <c r="AT922" s="18" t="s">
        <v>306</v>
      </c>
      <c r="AU922" s="18" t="s">
        <v>86</v>
      </c>
    </row>
    <row r="923" s="14" customFormat="1">
      <c r="A923" s="14"/>
      <c r="B923" s="247"/>
      <c r="C923" s="248"/>
      <c r="D923" s="232" t="s">
        <v>180</v>
      </c>
      <c r="E923" s="249" t="s">
        <v>1</v>
      </c>
      <c r="F923" s="250" t="s">
        <v>217</v>
      </c>
      <c r="G923" s="248"/>
      <c r="H923" s="251">
        <v>7</v>
      </c>
      <c r="I923" s="252"/>
      <c r="J923" s="248"/>
      <c r="K923" s="248"/>
      <c r="L923" s="253"/>
      <c r="M923" s="254"/>
      <c r="N923" s="255"/>
      <c r="O923" s="255"/>
      <c r="P923" s="255"/>
      <c r="Q923" s="255"/>
      <c r="R923" s="255"/>
      <c r="S923" s="255"/>
      <c r="T923" s="256"/>
      <c r="U923" s="14"/>
      <c r="V923" s="14"/>
      <c r="W923" s="14"/>
      <c r="X923" s="14"/>
      <c r="Y923" s="14"/>
      <c r="Z923" s="14"/>
      <c r="AA923" s="14"/>
      <c r="AB923" s="14"/>
      <c r="AC923" s="14"/>
      <c r="AD923" s="14"/>
      <c r="AE923" s="14"/>
      <c r="AT923" s="257" t="s">
        <v>180</v>
      </c>
      <c r="AU923" s="257" t="s">
        <v>86</v>
      </c>
      <c r="AV923" s="14" t="s">
        <v>86</v>
      </c>
      <c r="AW923" s="14" t="s">
        <v>32</v>
      </c>
      <c r="AX923" s="14" t="s">
        <v>76</v>
      </c>
      <c r="AY923" s="257" t="s">
        <v>168</v>
      </c>
    </row>
    <row r="924" s="2" customFormat="1" ht="24.15" customHeight="1">
      <c r="A924" s="39"/>
      <c r="B924" s="40"/>
      <c r="C924" s="219" t="s">
        <v>1121</v>
      </c>
      <c r="D924" s="219" t="s">
        <v>171</v>
      </c>
      <c r="E924" s="220" t="s">
        <v>1122</v>
      </c>
      <c r="F924" s="221" t="s">
        <v>1123</v>
      </c>
      <c r="G924" s="222" t="s">
        <v>251</v>
      </c>
      <c r="H924" s="223">
        <v>2</v>
      </c>
      <c r="I924" s="224"/>
      <c r="J924" s="225">
        <f>ROUND(I924*H924,2)</f>
        <v>0</v>
      </c>
      <c r="K924" s="221" t="s">
        <v>1</v>
      </c>
      <c r="L924" s="45"/>
      <c r="M924" s="226" t="s">
        <v>1</v>
      </c>
      <c r="N924" s="227" t="s">
        <v>41</v>
      </c>
      <c r="O924" s="92"/>
      <c r="P924" s="228">
        <f>O924*H924</f>
        <v>0</v>
      </c>
      <c r="Q924" s="228">
        <v>0</v>
      </c>
      <c r="R924" s="228">
        <f>Q924*H924</f>
        <v>0</v>
      </c>
      <c r="S924" s="228">
        <v>0</v>
      </c>
      <c r="T924" s="229">
        <f>S924*H924</f>
        <v>0</v>
      </c>
      <c r="U924" s="39"/>
      <c r="V924" s="39"/>
      <c r="W924" s="39"/>
      <c r="X924" s="39"/>
      <c r="Y924" s="39"/>
      <c r="Z924" s="39"/>
      <c r="AA924" s="39"/>
      <c r="AB924" s="39"/>
      <c r="AC924" s="39"/>
      <c r="AD924" s="39"/>
      <c r="AE924" s="39"/>
      <c r="AR924" s="230" t="s">
        <v>273</v>
      </c>
      <c r="AT924" s="230" t="s">
        <v>171</v>
      </c>
      <c r="AU924" s="230" t="s">
        <v>86</v>
      </c>
      <c r="AY924" s="18" t="s">
        <v>168</v>
      </c>
      <c r="BE924" s="231">
        <f>IF(N924="základní",J924,0)</f>
        <v>0</v>
      </c>
      <c r="BF924" s="231">
        <f>IF(N924="snížená",J924,0)</f>
        <v>0</v>
      </c>
      <c r="BG924" s="231">
        <f>IF(N924="zákl. přenesená",J924,0)</f>
        <v>0</v>
      </c>
      <c r="BH924" s="231">
        <f>IF(N924="sníž. přenesená",J924,0)</f>
        <v>0</v>
      </c>
      <c r="BI924" s="231">
        <f>IF(N924="nulová",J924,0)</f>
        <v>0</v>
      </c>
      <c r="BJ924" s="18" t="s">
        <v>84</v>
      </c>
      <c r="BK924" s="231">
        <f>ROUND(I924*H924,2)</f>
        <v>0</v>
      </c>
      <c r="BL924" s="18" t="s">
        <v>273</v>
      </c>
      <c r="BM924" s="230" t="s">
        <v>1124</v>
      </c>
    </row>
    <row r="925" s="2" customFormat="1">
      <c r="A925" s="39"/>
      <c r="B925" s="40"/>
      <c r="C925" s="41"/>
      <c r="D925" s="232" t="s">
        <v>306</v>
      </c>
      <c r="E925" s="41"/>
      <c r="F925" s="269" t="s">
        <v>1104</v>
      </c>
      <c r="G925" s="41"/>
      <c r="H925" s="41"/>
      <c r="I925" s="234"/>
      <c r="J925" s="41"/>
      <c r="K925" s="41"/>
      <c r="L925" s="45"/>
      <c r="M925" s="235"/>
      <c r="N925" s="236"/>
      <c r="O925" s="92"/>
      <c r="P925" s="92"/>
      <c r="Q925" s="92"/>
      <c r="R925" s="92"/>
      <c r="S925" s="92"/>
      <c r="T925" s="93"/>
      <c r="U925" s="39"/>
      <c r="V925" s="39"/>
      <c r="W925" s="39"/>
      <c r="X925" s="39"/>
      <c r="Y925" s="39"/>
      <c r="Z925" s="39"/>
      <c r="AA925" s="39"/>
      <c r="AB925" s="39"/>
      <c r="AC925" s="39"/>
      <c r="AD925" s="39"/>
      <c r="AE925" s="39"/>
      <c r="AT925" s="18" t="s">
        <v>306</v>
      </c>
      <c r="AU925" s="18" t="s">
        <v>86</v>
      </c>
    </row>
    <row r="926" s="14" customFormat="1">
      <c r="A926" s="14"/>
      <c r="B926" s="247"/>
      <c r="C926" s="248"/>
      <c r="D926" s="232" t="s">
        <v>180</v>
      </c>
      <c r="E926" s="249" t="s">
        <v>1</v>
      </c>
      <c r="F926" s="250" t="s">
        <v>86</v>
      </c>
      <c r="G926" s="248"/>
      <c r="H926" s="251">
        <v>2</v>
      </c>
      <c r="I926" s="252"/>
      <c r="J926" s="248"/>
      <c r="K926" s="248"/>
      <c r="L926" s="253"/>
      <c r="M926" s="254"/>
      <c r="N926" s="255"/>
      <c r="O926" s="255"/>
      <c r="P926" s="255"/>
      <c r="Q926" s="255"/>
      <c r="R926" s="255"/>
      <c r="S926" s="255"/>
      <c r="T926" s="256"/>
      <c r="U926" s="14"/>
      <c r="V926" s="14"/>
      <c r="W926" s="14"/>
      <c r="X926" s="14"/>
      <c r="Y926" s="14"/>
      <c r="Z926" s="14"/>
      <c r="AA926" s="14"/>
      <c r="AB926" s="14"/>
      <c r="AC926" s="14"/>
      <c r="AD926" s="14"/>
      <c r="AE926" s="14"/>
      <c r="AT926" s="257" t="s">
        <v>180</v>
      </c>
      <c r="AU926" s="257" t="s">
        <v>86</v>
      </c>
      <c r="AV926" s="14" t="s">
        <v>86</v>
      </c>
      <c r="AW926" s="14" t="s">
        <v>32</v>
      </c>
      <c r="AX926" s="14" t="s">
        <v>76</v>
      </c>
      <c r="AY926" s="257" t="s">
        <v>168</v>
      </c>
    </row>
    <row r="927" s="2" customFormat="1" ht="21.75" customHeight="1">
      <c r="A927" s="39"/>
      <c r="B927" s="40"/>
      <c r="C927" s="219" t="s">
        <v>1125</v>
      </c>
      <c r="D927" s="219" t="s">
        <v>171</v>
      </c>
      <c r="E927" s="220" t="s">
        <v>1126</v>
      </c>
      <c r="F927" s="221" t="s">
        <v>1127</v>
      </c>
      <c r="G927" s="222" t="s">
        <v>251</v>
      </c>
      <c r="H927" s="223">
        <v>2</v>
      </c>
      <c r="I927" s="224"/>
      <c r="J927" s="225">
        <f>ROUND(I927*H927,2)</f>
        <v>0</v>
      </c>
      <c r="K927" s="221" t="s">
        <v>1</v>
      </c>
      <c r="L927" s="45"/>
      <c r="M927" s="226" t="s">
        <v>1</v>
      </c>
      <c r="N927" s="227" t="s">
        <v>41</v>
      </c>
      <c r="O927" s="92"/>
      <c r="P927" s="228">
        <f>O927*H927</f>
        <v>0</v>
      </c>
      <c r="Q927" s="228">
        <v>0</v>
      </c>
      <c r="R927" s="228">
        <f>Q927*H927</f>
        <v>0</v>
      </c>
      <c r="S927" s="228">
        <v>0</v>
      </c>
      <c r="T927" s="229">
        <f>S927*H927</f>
        <v>0</v>
      </c>
      <c r="U927" s="39"/>
      <c r="V927" s="39"/>
      <c r="W927" s="39"/>
      <c r="X927" s="39"/>
      <c r="Y927" s="39"/>
      <c r="Z927" s="39"/>
      <c r="AA927" s="39"/>
      <c r="AB927" s="39"/>
      <c r="AC927" s="39"/>
      <c r="AD927" s="39"/>
      <c r="AE927" s="39"/>
      <c r="AR927" s="230" t="s">
        <v>273</v>
      </c>
      <c r="AT927" s="230" t="s">
        <v>171</v>
      </c>
      <c r="AU927" s="230" t="s">
        <v>86</v>
      </c>
      <c r="AY927" s="18" t="s">
        <v>168</v>
      </c>
      <c r="BE927" s="231">
        <f>IF(N927="základní",J927,0)</f>
        <v>0</v>
      </c>
      <c r="BF927" s="231">
        <f>IF(N927="snížená",J927,0)</f>
        <v>0</v>
      </c>
      <c r="BG927" s="231">
        <f>IF(N927="zákl. přenesená",J927,0)</f>
        <v>0</v>
      </c>
      <c r="BH927" s="231">
        <f>IF(N927="sníž. přenesená",J927,0)</f>
        <v>0</v>
      </c>
      <c r="BI927" s="231">
        <f>IF(N927="nulová",J927,0)</f>
        <v>0</v>
      </c>
      <c r="BJ927" s="18" t="s">
        <v>84</v>
      </c>
      <c r="BK927" s="231">
        <f>ROUND(I927*H927,2)</f>
        <v>0</v>
      </c>
      <c r="BL927" s="18" t="s">
        <v>273</v>
      </c>
      <c r="BM927" s="230" t="s">
        <v>1128</v>
      </c>
    </row>
    <row r="928" s="2" customFormat="1">
      <c r="A928" s="39"/>
      <c r="B928" s="40"/>
      <c r="C928" s="41"/>
      <c r="D928" s="232" t="s">
        <v>306</v>
      </c>
      <c r="E928" s="41"/>
      <c r="F928" s="269" t="s">
        <v>1104</v>
      </c>
      <c r="G928" s="41"/>
      <c r="H928" s="41"/>
      <c r="I928" s="234"/>
      <c r="J928" s="41"/>
      <c r="K928" s="41"/>
      <c r="L928" s="45"/>
      <c r="M928" s="235"/>
      <c r="N928" s="236"/>
      <c r="O928" s="92"/>
      <c r="P928" s="92"/>
      <c r="Q928" s="92"/>
      <c r="R928" s="92"/>
      <c r="S928" s="92"/>
      <c r="T928" s="93"/>
      <c r="U928" s="39"/>
      <c r="V928" s="39"/>
      <c r="W928" s="39"/>
      <c r="X928" s="39"/>
      <c r="Y928" s="39"/>
      <c r="Z928" s="39"/>
      <c r="AA928" s="39"/>
      <c r="AB928" s="39"/>
      <c r="AC928" s="39"/>
      <c r="AD928" s="39"/>
      <c r="AE928" s="39"/>
      <c r="AT928" s="18" t="s">
        <v>306</v>
      </c>
      <c r="AU928" s="18" t="s">
        <v>86</v>
      </c>
    </row>
    <row r="929" s="14" customFormat="1">
      <c r="A929" s="14"/>
      <c r="B929" s="247"/>
      <c r="C929" s="248"/>
      <c r="D929" s="232" t="s">
        <v>180</v>
      </c>
      <c r="E929" s="249" t="s">
        <v>1</v>
      </c>
      <c r="F929" s="250" t="s">
        <v>86</v>
      </c>
      <c r="G929" s="248"/>
      <c r="H929" s="251">
        <v>2</v>
      </c>
      <c r="I929" s="252"/>
      <c r="J929" s="248"/>
      <c r="K929" s="248"/>
      <c r="L929" s="253"/>
      <c r="M929" s="254"/>
      <c r="N929" s="255"/>
      <c r="O929" s="255"/>
      <c r="P929" s="255"/>
      <c r="Q929" s="255"/>
      <c r="R929" s="255"/>
      <c r="S929" s="255"/>
      <c r="T929" s="256"/>
      <c r="U929" s="14"/>
      <c r="V929" s="14"/>
      <c r="W929" s="14"/>
      <c r="X929" s="14"/>
      <c r="Y929" s="14"/>
      <c r="Z929" s="14"/>
      <c r="AA929" s="14"/>
      <c r="AB929" s="14"/>
      <c r="AC929" s="14"/>
      <c r="AD929" s="14"/>
      <c r="AE929" s="14"/>
      <c r="AT929" s="257" t="s">
        <v>180</v>
      </c>
      <c r="AU929" s="257" t="s">
        <v>86</v>
      </c>
      <c r="AV929" s="14" t="s">
        <v>86</v>
      </c>
      <c r="AW929" s="14" t="s">
        <v>32</v>
      </c>
      <c r="AX929" s="14" t="s">
        <v>76</v>
      </c>
      <c r="AY929" s="257" t="s">
        <v>168</v>
      </c>
    </row>
    <row r="930" s="2" customFormat="1" ht="21.75" customHeight="1">
      <c r="A930" s="39"/>
      <c r="B930" s="40"/>
      <c r="C930" s="219" t="s">
        <v>1129</v>
      </c>
      <c r="D930" s="219" t="s">
        <v>171</v>
      </c>
      <c r="E930" s="220" t="s">
        <v>1130</v>
      </c>
      <c r="F930" s="221" t="s">
        <v>1131</v>
      </c>
      <c r="G930" s="222" t="s">
        <v>251</v>
      </c>
      <c r="H930" s="223">
        <v>2</v>
      </c>
      <c r="I930" s="224"/>
      <c r="J930" s="225">
        <f>ROUND(I930*H930,2)</f>
        <v>0</v>
      </c>
      <c r="K930" s="221" t="s">
        <v>1</v>
      </c>
      <c r="L930" s="45"/>
      <c r="M930" s="226" t="s">
        <v>1</v>
      </c>
      <c r="N930" s="227" t="s">
        <v>41</v>
      </c>
      <c r="O930" s="92"/>
      <c r="P930" s="228">
        <f>O930*H930</f>
        <v>0</v>
      </c>
      <c r="Q930" s="228">
        <v>0</v>
      </c>
      <c r="R930" s="228">
        <f>Q930*H930</f>
        <v>0</v>
      </c>
      <c r="S930" s="228">
        <v>0</v>
      </c>
      <c r="T930" s="229">
        <f>S930*H930</f>
        <v>0</v>
      </c>
      <c r="U930" s="39"/>
      <c r="V930" s="39"/>
      <c r="W930" s="39"/>
      <c r="X930" s="39"/>
      <c r="Y930" s="39"/>
      <c r="Z930" s="39"/>
      <c r="AA930" s="39"/>
      <c r="AB930" s="39"/>
      <c r="AC930" s="39"/>
      <c r="AD930" s="39"/>
      <c r="AE930" s="39"/>
      <c r="AR930" s="230" t="s">
        <v>273</v>
      </c>
      <c r="AT930" s="230" t="s">
        <v>171</v>
      </c>
      <c r="AU930" s="230" t="s">
        <v>86</v>
      </c>
      <c r="AY930" s="18" t="s">
        <v>168</v>
      </c>
      <c r="BE930" s="231">
        <f>IF(N930="základní",J930,0)</f>
        <v>0</v>
      </c>
      <c r="BF930" s="231">
        <f>IF(N930="snížená",J930,0)</f>
        <v>0</v>
      </c>
      <c r="BG930" s="231">
        <f>IF(N930="zákl. přenesená",J930,0)</f>
        <v>0</v>
      </c>
      <c r="BH930" s="231">
        <f>IF(N930="sníž. přenesená",J930,0)</f>
        <v>0</v>
      </c>
      <c r="BI930" s="231">
        <f>IF(N930="nulová",J930,0)</f>
        <v>0</v>
      </c>
      <c r="BJ930" s="18" t="s">
        <v>84</v>
      </c>
      <c r="BK930" s="231">
        <f>ROUND(I930*H930,2)</f>
        <v>0</v>
      </c>
      <c r="BL930" s="18" t="s">
        <v>273</v>
      </c>
      <c r="BM930" s="230" t="s">
        <v>1132</v>
      </c>
    </row>
    <row r="931" s="2" customFormat="1">
      <c r="A931" s="39"/>
      <c r="B931" s="40"/>
      <c r="C931" s="41"/>
      <c r="D931" s="232" t="s">
        <v>306</v>
      </c>
      <c r="E931" s="41"/>
      <c r="F931" s="269" t="s">
        <v>1133</v>
      </c>
      <c r="G931" s="41"/>
      <c r="H931" s="41"/>
      <c r="I931" s="234"/>
      <c r="J931" s="41"/>
      <c r="K931" s="41"/>
      <c r="L931" s="45"/>
      <c r="M931" s="235"/>
      <c r="N931" s="236"/>
      <c r="O931" s="92"/>
      <c r="P931" s="92"/>
      <c r="Q931" s="92"/>
      <c r="R931" s="92"/>
      <c r="S931" s="92"/>
      <c r="T931" s="93"/>
      <c r="U931" s="39"/>
      <c r="V931" s="39"/>
      <c r="W931" s="39"/>
      <c r="X931" s="39"/>
      <c r="Y931" s="39"/>
      <c r="Z931" s="39"/>
      <c r="AA931" s="39"/>
      <c r="AB931" s="39"/>
      <c r="AC931" s="39"/>
      <c r="AD931" s="39"/>
      <c r="AE931" s="39"/>
      <c r="AT931" s="18" t="s">
        <v>306</v>
      </c>
      <c r="AU931" s="18" t="s">
        <v>86</v>
      </c>
    </row>
    <row r="932" s="14" customFormat="1">
      <c r="A932" s="14"/>
      <c r="B932" s="247"/>
      <c r="C932" s="248"/>
      <c r="D932" s="232" t="s">
        <v>180</v>
      </c>
      <c r="E932" s="249" t="s">
        <v>1</v>
      </c>
      <c r="F932" s="250" t="s">
        <v>1134</v>
      </c>
      <c r="G932" s="248"/>
      <c r="H932" s="251">
        <v>2</v>
      </c>
      <c r="I932" s="252"/>
      <c r="J932" s="248"/>
      <c r="K932" s="248"/>
      <c r="L932" s="253"/>
      <c r="M932" s="254"/>
      <c r="N932" s="255"/>
      <c r="O932" s="255"/>
      <c r="P932" s="255"/>
      <c r="Q932" s="255"/>
      <c r="R932" s="255"/>
      <c r="S932" s="255"/>
      <c r="T932" s="256"/>
      <c r="U932" s="14"/>
      <c r="V932" s="14"/>
      <c r="W932" s="14"/>
      <c r="X932" s="14"/>
      <c r="Y932" s="14"/>
      <c r="Z932" s="14"/>
      <c r="AA932" s="14"/>
      <c r="AB932" s="14"/>
      <c r="AC932" s="14"/>
      <c r="AD932" s="14"/>
      <c r="AE932" s="14"/>
      <c r="AT932" s="257" t="s">
        <v>180</v>
      </c>
      <c r="AU932" s="257" t="s">
        <v>86</v>
      </c>
      <c r="AV932" s="14" t="s">
        <v>86</v>
      </c>
      <c r="AW932" s="14" t="s">
        <v>32</v>
      </c>
      <c r="AX932" s="14" t="s">
        <v>84</v>
      </c>
      <c r="AY932" s="257" t="s">
        <v>168</v>
      </c>
    </row>
    <row r="933" s="2" customFormat="1" ht="24.15" customHeight="1">
      <c r="A933" s="39"/>
      <c r="B933" s="40"/>
      <c r="C933" s="219" t="s">
        <v>1135</v>
      </c>
      <c r="D933" s="219" t="s">
        <v>171</v>
      </c>
      <c r="E933" s="220" t="s">
        <v>1136</v>
      </c>
      <c r="F933" s="221" t="s">
        <v>1137</v>
      </c>
      <c r="G933" s="222" t="s">
        <v>251</v>
      </c>
      <c r="H933" s="223">
        <v>1</v>
      </c>
      <c r="I933" s="224"/>
      <c r="J933" s="225">
        <f>ROUND(I933*H933,2)</f>
        <v>0</v>
      </c>
      <c r="K933" s="221" t="s">
        <v>1</v>
      </c>
      <c r="L933" s="45"/>
      <c r="M933" s="226" t="s">
        <v>1</v>
      </c>
      <c r="N933" s="227" t="s">
        <v>41</v>
      </c>
      <c r="O933" s="92"/>
      <c r="P933" s="228">
        <f>O933*H933</f>
        <v>0</v>
      </c>
      <c r="Q933" s="228">
        <v>0</v>
      </c>
      <c r="R933" s="228">
        <f>Q933*H933</f>
        <v>0</v>
      </c>
      <c r="S933" s="228">
        <v>0</v>
      </c>
      <c r="T933" s="229">
        <f>S933*H933</f>
        <v>0</v>
      </c>
      <c r="U933" s="39"/>
      <c r="V933" s="39"/>
      <c r="W933" s="39"/>
      <c r="X933" s="39"/>
      <c r="Y933" s="39"/>
      <c r="Z933" s="39"/>
      <c r="AA933" s="39"/>
      <c r="AB933" s="39"/>
      <c r="AC933" s="39"/>
      <c r="AD933" s="39"/>
      <c r="AE933" s="39"/>
      <c r="AR933" s="230" t="s">
        <v>273</v>
      </c>
      <c r="AT933" s="230" t="s">
        <v>171</v>
      </c>
      <c r="AU933" s="230" t="s">
        <v>86</v>
      </c>
      <c r="AY933" s="18" t="s">
        <v>168</v>
      </c>
      <c r="BE933" s="231">
        <f>IF(N933="základní",J933,0)</f>
        <v>0</v>
      </c>
      <c r="BF933" s="231">
        <f>IF(N933="snížená",J933,0)</f>
        <v>0</v>
      </c>
      <c r="BG933" s="231">
        <f>IF(N933="zákl. přenesená",J933,0)</f>
        <v>0</v>
      </c>
      <c r="BH933" s="231">
        <f>IF(N933="sníž. přenesená",J933,0)</f>
        <v>0</v>
      </c>
      <c r="BI933" s="231">
        <f>IF(N933="nulová",J933,0)</f>
        <v>0</v>
      </c>
      <c r="BJ933" s="18" t="s">
        <v>84</v>
      </c>
      <c r="BK933" s="231">
        <f>ROUND(I933*H933,2)</f>
        <v>0</v>
      </c>
      <c r="BL933" s="18" t="s">
        <v>273</v>
      </c>
      <c r="BM933" s="230" t="s">
        <v>1138</v>
      </c>
    </row>
    <row r="934" s="14" customFormat="1">
      <c r="A934" s="14"/>
      <c r="B934" s="247"/>
      <c r="C934" s="248"/>
      <c r="D934" s="232" t="s">
        <v>180</v>
      </c>
      <c r="E934" s="249" t="s">
        <v>1</v>
      </c>
      <c r="F934" s="250" t="s">
        <v>84</v>
      </c>
      <c r="G934" s="248"/>
      <c r="H934" s="251">
        <v>1</v>
      </c>
      <c r="I934" s="252"/>
      <c r="J934" s="248"/>
      <c r="K934" s="248"/>
      <c r="L934" s="253"/>
      <c r="M934" s="254"/>
      <c r="N934" s="255"/>
      <c r="O934" s="255"/>
      <c r="P934" s="255"/>
      <c r="Q934" s="255"/>
      <c r="R934" s="255"/>
      <c r="S934" s="255"/>
      <c r="T934" s="256"/>
      <c r="U934" s="14"/>
      <c r="V934" s="14"/>
      <c r="W934" s="14"/>
      <c r="X934" s="14"/>
      <c r="Y934" s="14"/>
      <c r="Z934" s="14"/>
      <c r="AA934" s="14"/>
      <c r="AB934" s="14"/>
      <c r="AC934" s="14"/>
      <c r="AD934" s="14"/>
      <c r="AE934" s="14"/>
      <c r="AT934" s="257" t="s">
        <v>180</v>
      </c>
      <c r="AU934" s="257" t="s">
        <v>86</v>
      </c>
      <c r="AV934" s="14" t="s">
        <v>86</v>
      </c>
      <c r="AW934" s="14" t="s">
        <v>32</v>
      </c>
      <c r="AX934" s="14" t="s">
        <v>84</v>
      </c>
      <c r="AY934" s="257" t="s">
        <v>168</v>
      </c>
    </row>
    <row r="935" s="2" customFormat="1" ht="24.15" customHeight="1">
      <c r="A935" s="39"/>
      <c r="B935" s="40"/>
      <c r="C935" s="219" t="s">
        <v>1139</v>
      </c>
      <c r="D935" s="219" t="s">
        <v>171</v>
      </c>
      <c r="E935" s="220" t="s">
        <v>1140</v>
      </c>
      <c r="F935" s="221" t="s">
        <v>1141</v>
      </c>
      <c r="G935" s="222" t="s">
        <v>251</v>
      </c>
      <c r="H935" s="223">
        <v>1</v>
      </c>
      <c r="I935" s="224"/>
      <c r="J935" s="225">
        <f>ROUND(I935*H935,2)</f>
        <v>0</v>
      </c>
      <c r="K935" s="221" t="s">
        <v>1</v>
      </c>
      <c r="L935" s="45"/>
      <c r="M935" s="226" t="s">
        <v>1</v>
      </c>
      <c r="N935" s="227" t="s">
        <v>41</v>
      </c>
      <c r="O935" s="92"/>
      <c r="P935" s="228">
        <f>O935*H935</f>
        <v>0</v>
      </c>
      <c r="Q935" s="228">
        <v>0</v>
      </c>
      <c r="R935" s="228">
        <f>Q935*H935</f>
        <v>0</v>
      </c>
      <c r="S935" s="228">
        <v>0</v>
      </c>
      <c r="T935" s="229">
        <f>S935*H935</f>
        <v>0</v>
      </c>
      <c r="U935" s="39"/>
      <c r="V935" s="39"/>
      <c r="W935" s="39"/>
      <c r="X935" s="39"/>
      <c r="Y935" s="39"/>
      <c r="Z935" s="39"/>
      <c r="AA935" s="39"/>
      <c r="AB935" s="39"/>
      <c r="AC935" s="39"/>
      <c r="AD935" s="39"/>
      <c r="AE935" s="39"/>
      <c r="AR935" s="230" t="s">
        <v>273</v>
      </c>
      <c r="AT935" s="230" t="s">
        <v>171</v>
      </c>
      <c r="AU935" s="230" t="s">
        <v>86</v>
      </c>
      <c r="AY935" s="18" t="s">
        <v>168</v>
      </c>
      <c r="BE935" s="231">
        <f>IF(N935="základní",J935,0)</f>
        <v>0</v>
      </c>
      <c r="BF935" s="231">
        <f>IF(N935="snížená",J935,0)</f>
        <v>0</v>
      </c>
      <c r="BG935" s="231">
        <f>IF(N935="zákl. přenesená",J935,0)</f>
        <v>0</v>
      </c>
      <c r="BH935" s="231">
        <f>IF(N935="sníž. přenesená",J935,0)</f>
        <v>0</v>
      </c>
      <c r="BI935" s="231">
        <f>IF(N935="nulová",J935,0)</f>
        <v>0</v>
      </c>
      <c r="BJ935" s="18" t="s">
        <v>84</v>
      </c>
      <c r="BK935" s="231">
        <f>ROUND(I935*H935,2)</f>
        <v>0</v>
      </c>
      <c r="BL935" s="18" t="s">
        <v>273</v>
      </c>
      <c r="BM935" s="230" t="s">
        <v>1142</v>
      </c>
    </row>
    <row r="936" s="14" customFormat="1">
      <c r="A936" s="14"/>
      <c r="B936" s="247"/>
      <c r="C936" s="248"/>
      <c r="D936" s="232" t="s">
        <v>180</v>
      </c>
      <c r="E936" s="249" t="s">
        <v>1</v>
      </c>
      <c r="F936" s="250" t="s">
        <v>84</v>
      </c>
      <c r="G936" s="248"/>
      <c r="H936" s="251">
        <v>1</v>
      </c>
      <c r="I936" s="252"/>
      <c r="J936" s="248"/>
      <c r="K936" s="248"/>
      <c r="L936" s="253"/>
      <c r="M936" s="254"/>
      <c r="N936" s="255"/>
      <c r="O936" s="255"/>
      <c r="P936" s="255"/>
      <c r="Q936" s="255"/>
      <c r="R936" s="255"/>
      <c r="S936" s="255"/>
      <c r="T936" s="256"/>
      <c r="U936" s="14"/>
      <c r="V936" s="14"/>
      <c r="W936" s="14"/>
      <c r="X936" s="14"/>
      <c r="Y936" s="14"/>
      <c r="Z936" s="14"/>
      <c r="AA936" s="14"/>
      <c r="AB936" s="14"/>
      <c r="AC936" s="14"/>
      <c r="AD936" s="14"/>
      <c r="AE936" s="14"/>
      <c r="AT936" s="257" t="s">
        <v>180</v>
      </c>
      <c r="AU936" s="257" t="s">
        <v>86</v>
      </c>
      <c r="AV936" s="14" t="s">
        <v>86</v>
      </c>
      <c r="AW936" s="14" t="s">
        <v>32</v>
      </c>
      <c r="AX936" s="14" t="s">
        <v>84</v>
      </c>
      <c r="AY936" s="257" t="s">
        <v>168</v>
      </c>
    </row>
    <row r="937" s="2" customFormat="1" ht="24.15" customHeight="1">
      <c r="A937" s="39"/>
      <c r="B937" s="40"/>
      <c r="C937" s="219" t="s">
        <v>1143</v>
      </c>
      <c r="D937" s="219" t="s">
        <v>171</v>
      </c>
      <c r="E937" s="220" t="s">
        <v>1144</v>
      </c>
      <c r="F937" s="221" t="s">
        <v>1145</v>
      </c>
      <c r="G937" s="222" t="s">
        <v>251</v>
      </c>
      <c r="H937" s="223">
        <v>1</v>
      </c>
      <c r="I937" s="224"/>
      <c r="J937" s="225">
        <f>ROUND(I937*H937,2)</f>
        <v>0</v>
      </c>
      <c r="K937" s="221" t="s">
        <v>1</v>
      </c>
      <c r="L937" s="45"/>
      <c r="M937" s="226" t="s">
        <v>1</v>
      </c>
      <c r="N937" s="227" t="s">
        <v>41</v>
      </c>
      <c r="O937" s="92"/>
      <c r="P937" s="228">
        <f>O937*H937</f>
        <v>0</v>
      </c>
      <c r="Q937" s="228">
        <v>0</v>
      </c>
      <c r="R937" s="228">
        <f>Q937*H937</f>
        <v>0</v>
      </c>
      <c r="S937" s="228">
        <v>0</v>
      </c>
      <c r="T937" s="229">
        <f>S937*H937</f>
        <v>0</v>
      </c>
      <c r="U937" s="39"/>
      <c r="V937" s="39"/>
      <c r="W937" s="39"/>
      <c r="X937" s="39"/>
      <c r="Y937" s="39"/>
      <c r="Z937" s="39"/>
      <c r="AA937" s="39"/>
      <c r="AB937" s="39"/>
      <c r="AC937" s="39"/>
      <c r="AD937" s="39"/>
      <c r="AE937" s="39"/>
      <c r="AR937" s="230" t="s">
        <v>273</v>
      </c>
      <c r="AT937" s="230" t="s">
        <v>171</v>
      </c>
      <c r="AU937" s="230" t="s">
        <v>86</v>
      </c>
      <c r="AY937" s="18" t="s">
        <v>168</v>
      </c>
      <c r="BE937" s="231">
        <f>IF(N937="základní",J937,0)</f>
        <v>0</v>
      </c>
      <c r="BF937" s="231">
        <f>IF(N937="snížená",J937,0)</f>
        <v>0</v>
      </c>
      <c r="BG937" s="231">
        <f>IF(N937="zákl. přenesená",J937,0)</f>
        <v>0</v>
      </c>
      <c r="BH937" s="231">
        <f>IF(N937="sníž. přenesená",J937,0)</f>
        <v>0</v>
      </c>
      <c r="BI937" s="231">
        <f>IF(N937="nulová",J937,0)</f>
        <v>0</v>
      </c>
      <c r="BJ937" s="18" t="s">
        <v>84</v>
      </c>
      <c r="BK937" s="231">
        <f>ROUND(I937*H937,2)</f>
        <v>0</v>
      </c>
      <c r="BL937" s="18" t="s">
        <v>273</v>
      </c>
      <c r="BM937" s="230" t="s">
        <v>1146</v>
      </c>
    </row>
    <row r="938" s="14" customFormat="1">
      <c r="A938" s="14"/>
      <c r="B938" s="247"/>
      <c r="C938" s="248"/>
      <c r="D938" s="232" t="s">
        <v>180</v>
      </c>
      <c r="E938" s="249" t="s">
        <v>1</v>
      </c>
      <c r="F938" s="250" t="s">
        <v>84</v>
      </c>
      <c r="G938" s="248"/>
      <c r="H938" s="251">
        <v>1</v>
      </c>
      <c r="I938" s="252"/>
      <c r="J938" s="248"/>
      <c r="K938" s="248"/>
      <c r="L938" s="253"/>
      <c r="M938" s="254"/>
      <c r="N938" s="255"/>
      <c r="O938" s="255"/>
      <c r="P938" s="255"/>
      <c r="Q938" s="255"/>
      <c r="R938" s="255"/>
      <c r="S938" s="255"/>
      <c r="T938" s="256"/>
      <c r="U938" s="14"/>
      <c r="V938" s="14"/>
      <c r="W938" s="14"/>
      <c r="X938" s="14"/>
      <c r="Y938" s="14"/>
      <c r="Z938" s="14"/>
      <c r="AA938" s="14"/>
      <c r="AB938" s="14"/>
      <c r="AC938" s="14"/>
      <c r="AD938" s="14"/>
      <c r="AE938" s="14"/>
      <c r="AT938" s="257" t="s">
        <v>180</v>
      </c>
      <c r="AU938" s="257" t="s">
        <v>86</v>
      </c>
      <c r="AV938" s="14" t="s">
        <v>86</v>
      </c>
      <c r="AW938" s="14" t="s">
        <v>32</v>
      </c>
      <c r="AX938" s="14" t="s">
        <v>84</v>
      </c>
      <c r="AY938" s="257" t="s">
        <v>168</v>
      </c>
    </row>
    <row r="939" s="2" customFormat="1" ht="24.15" customHeight="1">
      <c r="A939" s="39"/>
      <c r="B939" s="40"/>
      <c r="C939" s="219" t="s">
        <v>1147</v>
      </c>
      <c r="D939" s="219" t="s">
        <v>171</v>
      </c>
      <c r="E939" s="220" t="s">
        <v>1148</v>
      </c>
      <c r="F939" s="221" t="s">
        <v>1149</v>
      </c>
      <c r="G939" s="222" t="s">
        <v>251</v>
      </c>
      <c r="H939" s="223">
        <v>1</v>
      </c>
      <c r="I939" s="224"/>
      <c r="J939" s="225">
        <f>ROUND(I939*H939,2)</f>
        <v>0</v>
      </c>
      <c r="K939" s="221" t="s">
        <v>1</v>
      </c>
      <c r="L939" s="45"/>
      <c r="M939" s="226" t="s">
        <v>1</v>
      </c>
      <c r="N939" s="227" t="s">
        <v>41</v>
      </c>
      <c r="O939" s="92"/>
      <c r="P939" s="228">
        <f>O939*H939</f>
        <v>0</v>
      </c>
      <c r="Q939" s="228">
        <v>0</v>
      </c>
      <c r="R939" s="228">
        <f>Q939*H939</f>
        <v>0</v>
      </c>
      <c r="S939" s="228">
        <v>0</v>
      </c>
      <c r="T939" s="229">
        <f>S939*H939</f>
        <v>0</v>
      </c>
      <c r="U939" s="39"/>
      <c r="V939" s="39"/>
      <c r="W939" s="39"/>
      <c r="X939" s="39"/>
      <c r="Y939" s="39"/>
      <c r="Z939" s="39"/>
      <c r="AA939" s="39"/>
      <c r="AB939" s="39"/>
      <c r="AC939" s="39"/>
      <c r="AD939" s="39"/>
      <c r="AE939" s="39"/>
      <c r="AR939" s="230" t="s">
        <v>273</v>
      </c>
      <c r="AT939" s="230" t="s">
        <v>171</v>
      </c>
      <c r="AU939" s="230" t="s">
        <v>86</v>
      </c>
      <c r="AY939" s="18" t="s">
        <v>168</v>
      </c>
      <c r="BE939" s="231">
        <f>IF(N939="základní",J939,0)</f>
        <v>0</v>
      </c>
      <c r="BF939" s="231">
        <f>IF(N939="snížená",J939,0)</f>
        <v>0</v>
      </c>
      <c r="BG939" s="231">
        <f>IF(N939="zákl. přenesená",J939,0)</f>
        <v>0</v>
      </c>
      <c r="BH939" s="231">
        <f>IF(N939="sníž. přenesená",J939,0)</f>
        <v>0</v>
      </c>
      <c r="BI939" s="231">
        <f>IF(N939="nulová",J939,0)</f>
        <v>0</v>
      </c>
      <c r="BJ939" s="18" t="s">
        <v>84</v>
      </c>
      <c r="BK939" s="231">
        <f>ROUND(I939*H939,2)</f>
        <v>0</v>
      </c>
      <c r="BL939" s="18" t="s">
        <v>273</v>
      </c>
      <c r="BM939" s="230" t="s">
        <v>1150</v>
      </c>
    </row>
    <row r="940" s="14" customFormat="1">
      <c r="A940" s="14"/>
      <c r="B940" s="247"/>
      <c r="C940" s="248"/>
      <c r="D940" s="232" t="s">
        <v>180</v>
      </c>
      <c r="E940" s="249" t="s">
        <v>1</v>
      </c>
      <c r="F940" s="250" t="s">
        <v>84</v>
      </c>
      <c r="G940" s="248"/>
      <c r="H940" s="251">
        <v>1</v>
      </c>
      <c r="I940" s="252"/>
      <c r="J940" s="248"/>
      <c r="K940" s="248"/>
      <c r="L940" s="253"/>
      <c r="M940" s="254"/>
      <c r="N940" s="255"/>
      <c r="O940" s="255"/>
      <c r="P940" s="255"/>
      <c r="Q940" s="255"/>
      <c r="R940" s="255"/>
      <c r="S940" s="255"/>
      <c r="T940" s="256"/>
      <c r="U940" s="14"/>
      <c r="V940" s="14"/>
      <c r="W940" s="14"/>
      <c r="X940" s="14"/>
      <c r="Y940" s="14"/>
      <c r="Z940" s="14"/>
      <c r="AA940" s="14"/>
      <c r="AB940" s="14"/>
      <c r="AC940" s="14"/>
      <c r="AD940" s="14"/>
      <c r="AE940" s="14"/>
      <c r="AT940" s="257" t="s">
        <v>180</v>
      </c>
      <c r="AU940" s="257" t="s">
        <v>86</v>
      </c>
      <c r="AV940" s="14" t="s">
        <v>86</v>
      </c>
      <c r="AW940" s="14" t="s">
        <v>32</v>
      </c>
      <c r="AX940" s="14" t="s">
        <v>84</v>
      </c>
      <c r="AY940" s="257" t="s">
        <v>168</v>
      </c>
    </row>
    <row r="941" s="2" customFormat="1" ht="16.5" customHeight="1">
      <c r="A941" s="39"/>
      <c r="B941" s="40"/>
      <c r="C941" s="219" t="s">
        <v>1151</v>
      </c>
      <c r="D941" s="219" t="s">
        <v>171</v>
      </c>
      <c r="E941" s="220" t="s">
        <v>1152</v>
      </c>
      <c r="F941" s="221" t="s">
        <v>1153</v>
      </c>
      <c r="G941" s="222" t="s">
        <v>174</v>
      </c>
      <c r="H941" s="223">
        <v>19.684999999999999</v>
      </c>
      <c r="I941" s="224"/>
      <c r="J941" s="225">
        <f>ROUND(I941*H941,2)</f>
        <v>0</v>
      </c>
      <c r="K941" s="221" t="s">
        <v>1</v>
      </c>
      <c r="L941" s="45"/>
      <c r="M941" s="226" t="s">
        <v>1</v>
      </c>
      <c r="N941" s="227" t="s">
        <v>41</v>
      </c>
      <c r="O941" s="92"/>
      <c r="P941" s="228">
        <f>O941*H941</f>
        <v>0</v>
      </c>
      <c r="Q941" s="228">
        <v>0</v>
      </c>
      <c r="R941" s="228">
        <f>Q941*H941</f>
        <v>0</v>
      </c>
      <c r="S941" s="228">
        <v>0</v>
      </c>
      <c r="T941" s="229">
        <f>S941*H941</f>
        <v>0</v>
      </c>
      <c r="U941" s="39"/>
      <c r="V941" s="39"/>
      <c r="W941" s="39"/>
      <c r="X941" s="39"/>
      <c r="Y941" s="39"/>
      <c r="Z941" s="39"/>
      <c r="AA941" s="39"/>
      <c r="AB941" s="39"/>
      <c r="AC941" s="39"/>
      <c r="AD941" s="39"/>
      <c r="AE941" s="39"/>
      <c r="AR941" s="230" t="s">
        <v>273</v>
      </c>
      <c r="AT941" s="230" t="s">
        <v>171</v>
      </c>
      <c r="AU941" s="230" t="s">
        <v>86</v>
      </c>
      <c r="AY941" s="18" t="s">
        <v>168</v>
      </c>
      <c r="BE941" s="231">
        <f>IF(N941="základní",J941,0)</f>
        <v>0</v>
      </c>
      <c r="BF941" s="231">
        <f>IF(N941="snížená",J941,0)</f>
        <v>0</v>
      </c>
      <c r="BG941" s="231">
        <f>IF(N941="zákl. přenesená",J941,0)</f>
        <v>0</v>
      </c>
      <c r="BH941" s="231">
        <f>IF(N941="sníž. přenesená",J941,0)</f>
        <v>0</v>
      </c>
      <c r="BI941" s="231">
        <f>IF(N941="nulová",J941,0)</f>
        <v>0</v>
      </c>
      <c r="BJ941" s="18" t="s">
        <v>84</v>
      </c>
      <c r="BK941" s="231">
        <f>ROUND(I941*H941,2)</f>
        <v>0</v>
      </c>
      <c r="BL941" s="18" t="s">
        <v>273</v>
      </c>
      <c r="BM941" s="230" t="s">
        <v>1154</v>
      </c>
    </row>
    <row r="942" s="2" customFormat="1">
      <c r="A942" s="39"/>
      <c r="B942" s="40"/>
      <c r="C942" s="41"/>
      <c r="D942" s="232" t="s">
        <v>306</v>
      </c>
      <c r="E942" s="41"/>
      <c r="F942" s="269" t="s">
        <v>1155</v>
      </c>
      <c r="G942" s="41"/>
      <c r="H942" s="41"/>
      <c r="I942" s="234"/>
      <c r="J942" s="41"/>
      <c r="K942" s="41"/>
      <c r="L942" s="45"/>
      <c r="M942" s="235"/>
      <c r="N942" s="236"/>
      <c r="O942" s="92"/>
      <c r="P942" s="92"/>
      <c r="Q942" s="92"/>
      <c r="R942" s="92"/>
      <c r="S942" s="92"/>
      <c r="T942" s="93"/>
      <c r="U942" s="39"/>
      <c r="V942" s="39"/>
      <c r="W942" s="39"/>
      <c r="X942" s="39"/>
      <c r="Y942" s="39"/>
      <c r="Z942" s="39"/>
      <c r="AA942" s="39"/>
      <c r="AB942" s="39"/>
      <c r="AC942" s="39"/>
      <c r="AD942" s="39"/>
      <c r="AE942" s="39"/>
      <c r="AT942" s="18" t="s">
        <v>306</v>
      </c>
      <c r="AU942" s="18" t="s">
        <v>86</v>
      </c>
    </row>
    <row r="943" s="14" customFormat="1">
      <c r="A943" s="14"/>
      <c r="B943" s="247"/>
      <c r="C943" s="248"/>
      <c r="D943" s="232" t="s">
        <v>180</v>
      </c>
      <c r="E943" s="249" t="s">
        <v>1</v>
      </c>
      <c r="F943" s="250" t="s">
        <v>1156</v>
      </c>
      <c r="G943" s="248"/>
      <c r="H943" s="251">
        <v>19.684999999999999</v>
      </c>
      <c r="I943" s="252"/>
      <c r="J943" s="248"/>
      <c r="K943" s="248"/>
      <c r="L943" s="253"/>
      <c r="M943" s="254"/>
      <c r="N943" s="255"/>
      <c r="O943" s="255"/>
      <c r="P943" s="255"/>
      <c r="Q943" s="255"/>
      <c r="R943" s="255"/>
      <c r="S943" s="255"/>
      <c r="T943" s="256"/>
      <c r="U943" s="14"/>
      <c r="V943" s="14"/>
      <c r="W943" s="14"/>
      <c r="X943" s="14"/>
      <c r="Y943" s="14"/>
      <c r="Z943" s="14"/>
      <c r="AA943" s="14"/>
      <c r="AB943" s="14"/>
      <c r="AC943" s="14"/>
      <c r="AD943" s="14"/>
      <c r="AE943" s="14"/>
      <c r="AT943" s="257" t="s">
        <v>180</v>
      </c>
      <c r="AU943" s="257" t="s">
        <v>86</v>
      </c>
      <c r="AV943" s="14" t="s">
        <v>86</v>
      </c>
      <c r="AW943" s="14" t="s">
        <v>32</v>
      </c>
      <c r="AX943" s="14" t="s">
        <v>76</v>
      </c>
      <c r="AY943" s="257" t="s">
        <v>168</v>
      </c>
    </row>
    <row r="944" s="15" customFormat="1">
      <c r="A944" s="15"/>
      <c r="B944" s="258"/>
      <c r="C944" s="259"/>
      <c r="D944" s="232" t="s">
        <v>180</v>
      </c>
      <c r="E944" s="260" t="s">
        <v>1</v>
      </c>
      <c r="F944" s="261" t="s">
        <v>184</v>
      </c>
      <c r="G944" s="259"/>
      <c r="H944" s="262">
        <v>19.684999999999999</v>
      </c>
      <c r="I944" s="263"/>
      <c r="J944" s="259"/>
      <c r="K944" s="259"/>
      <c r="L944" s="264"/>
      <c r="M944" s="265"/>
      <c r="N944" s="266"/>
      <c r="O944" s="266"/>
      <c r="P944" s="266"/>
      <c r="Q944" s="266"/>
      <c r="R944" s="266"/>
      <c r="S944" s="266"/>
      <c r="T944" s="267"/>
      <c r="U944" s="15"/>
      <c r="V944" s="15"/>
      <c r="W944" s="15"/>
      <c r="X944" s="15"/>
      <c r="Y944" s="15"/>
      <c r="Z944" s="15"/>
      <c r="AA944" s="15"/>
      <c r="AB944" s="15"/>
      <c r="AC944" s="15"/>
      <c r="AD944" s="15"/>
      <c r="AE944" s="15"/>
      <c r="AT944" s="268" t="s">
        <v>180</v>
      </c>
      <c r="AU944" s="268" t="s">
        <v>86</v>
      </c>
      <c r="AV944" s="15" t="s">
        <v>176</v>
      </c>
      <c r="AW944" s="15" t="s">
        <v>32</v>
      </c>
      <c r="AX944" s="15" t="s">
        <v>84</v>
      </c>
      <c r="AY944" s="268" t="s">
        <v>168</v>
      </c>
    </row>
    <row r="945" s="2" customFormat="1" ht="16.5" customHeight="1">
      <c r="A945" s="39"/>
      <c r="B945" s="40"/>
      <c r="C945" s="219" t="s">
        <v>1157</v>
      </c>
      <c r="D945" s="219" t="s">
        <v>171</v>
      </c>
      <c r="E945" s="220" t="s">
        <v>1158</v>
      </c>
      <c r="F945" s="221" t="s">
        <v>1159</v>
      </c>
      <c r="G945" s="222" t="s">
        <v>174</v>
      </c>
      <c r="H945" s="223">
        <v>60</v>
      </c>
      <c r="I945" s="224"/>
      <c r="J945" s="225">
        <f>ROUND(I945*H945,2)</f>
        <v>0</v>
      </c>
      <c r="K945" s="221" t="s">
        <v>1</v>
      </c>
      <c r="L945" s="45"/>
      <c r="M945" s="226" t="s">
        <v>1</v>
      </c>
      <c r="N945" s="227" t="s">
        <v>41</v>
      </c>
      <c r="O945" s="92"/>
      <c r="P945" s="228">
        <f>O945*H945</f>
        <v>0</v>
      </c>
      <c r="Q945" s="228">
        <v>0</v>
      </c>
      <c r="R945" s="228">
        <f>Q945*H945</f>
        <v>0</v>
      </c>
      <c r="S945" s="228">
        <v>0</v>
      </c>
      <c r="T945" s="229">
        <f>S945*H945</f>
        <v>0</v>
      </c>
      <c r="U945" s="39"/>
      <c r="V945" s="39"/>
      <c r="W945" s="39"/>
      <c r="X945" s="39"/>
      <c r="Y945" s="39"/>
      <c r="Z945" s="39"/>
      <c r="AA945" s="39"/>
      <c r="AB945" s="39"/>
      <c r="AC945" s="39"/>
      <c r="AD945" s="39"/>
      <c r="AE945" s="39"/>
      <c r="AR945" s="230" t="s">
        <v>273</v>
      </c>
      <c r="AT945" s="230" t="s">
        <v>171</v>
      </c>
      <c r="AU945" s="230" t="s">
        <v>86</v>
      </c>
      <c r="AY945" s="18" t="s">
        <v>168</v>
      </c>
      <c r="BE945" s="231">
        <f>IF(N945="základní",J945,0)</f>
        <v>0</v>
      </c>
      <c r="BF945" s="231">
        <f>IF(N945="snížená",J945,0)</f>
        <v>0</v>
      </c>
      <c r="BG945" s="231">
        <f>IF(N945="zákl. přenesená",J945,0)</f>
        <v>0</v>
      </c>
      <c r="BH945" s="231">
        <f>IF(N945="sníž. přenesená",J945,0)</f>
        <v>0</v>
      </c>
      <c r="BI945" s="231">
        <f>IF(N945="nulová",J945,0)</f>
        <v>0</v>
      </c>
      <c r="BJ945" s="18" t="s">
        <v>84</v>
      </c>
      <c r="BK945" s="231">
        <f>ROUND(I945*H945,2)</f>
        <v>0</v>
      </c>
      <c r="BL945" s="18" t="s">
        <v>273</v>
      </c>
      <c r="BM945" s="230" t="s">
        <v>1160</v>
      </c>
    </row>
    <row r="946" s="2" customFormat="1">
      <c r="A946" s="39"/>
      <c r="B946" s="40"/>
      <c r="C946" s="41"/>
      <c r="D946" s="232" t="s">
        <v>306</v>
      </c>
      <c r="E946" s="41"/>
      <c r="F946" s="269" t="s">
        <v>1161</v>
      </c>
      <c r="G946" s="41"/>
      <c r="H946" s="41"/>
      <c r="I946" s="234"/>
      <c r="J946" s="41"/>
      <c r="K946" s="41"/>
      <c r="L946" s="45"/>
      <c r="M946" s="235"/>
      <c r="N946" s="236"/>
      <c r="O946" s="92"/>
      <c r="P946" s="92"/>
      <c r="Q946" s="92"/>
      <c r="R946" s="92"/>
      <c r="S946" s="92"/>
      <c r="T946" s="93"/>
      <c r="U946" s="39"/>
      <c r="V946" s="39"/>
      <c r="W946" s="39"/>
      <c r="X946" s="39"/>
      <c r="Y946" s="39"/>
      <c r="Z946" s="39"/>
      <c r="AA946" s="39"/>
      <c r="AB946" s="39"/>
      <c r="AC946" s="39"/>
      <c r="AD946" s="39"/>
      <c r="AE946" s="39"/>
      <c r="AT946" s="18" t="s">
        <v>306</v>
      </c>
      <c r="AU946" s="18" t="s">
        <v>86</v>
      </c>
    </row>
    <row r="947" s="14" customFormat="1">
      <c r="A947" s="14"/>
      <c r="B947" s="247"/>
      <c r="C947" s="248"/>
      <c r="D947" s="232" t="s">
        <v>180</v>
      </c>
      <c r="E947" s="249" t="s">
        <v>1</v>
      </c>
      <c r="F947" s="250" t="s">
        <v>1162</v>
      </c>
      <c r="G947" s="248"/>
      <c r="H947" s="251">
        <v>60</v>
      </c>
      <c r="I947" s="252"/>
      <c r="J947" s="248"/>
      <c r="K947" s="248"/>
      <c r="L947" s="253"/>
      <c r="M947" s="254"/>
      <c r="N947" s="255"/>
      <c r="O947" s="255"/>
      <c r="P947" s="255"/>
      <c r="Q947" s="255"/>
      <c r="R947" s="255"/>
      <c r="S947" s="255"/>
      <c r="T947" s="256"/>
      <c r="U947" s="14"/>
      <c r="V947" s="14"/>
      <c r="W947" s="14"/>
      <c r="X947" s="14"/>
      <c r="Y947" s="14"/>
      <c r="Z947" s="14"/>
      <c r="AA947" s="14"/>
      <c r="AB947" s="14"/>
      <c r="AC947" s="14"/>
      <c r="AD947" s="14"/>
      <c r="AE947" s="14"/>
      <c r="AT947" s="257" t="s">
        <v>180</v>
      </c>
      <c r="AU947" s="257" t="s">
        <v>86</v>
      </c>
      <c r="AV947" s="14" t="s">
        <v>86</v>
      </c>
      <c r="AW947" s="14" t="s">
        <v>32</v>
      </c>
      <c r="AX947" s="14" t="s">
        <v>76</v>
      </c>
      <c r="AY947" s="257" t="s">
        <v>168</v>
      </c>
    </row>
    <row r="948" s="15" customFormat="1">
      <c r="A948" s="15"/>
      <c r="B948" s="258"/>
      <c r="C948" s="259"/>
      <c r="D948" s="232" t="s">
        <v>180</v>
      </c>
      <c r="E948" s="260" t="s">
        <v>1</v>
      </c>
      <c r="F948" s="261" t="s">
        <v>184</v>
      </c>
      <c r="G948" s="259"/>
      <c r="H948" s="262">
        <v>60</v>
      </c>
      <c r="I948" s="263"/>
      <c r="J948" s="259"/>
      <c r="K948" s="259"/>
      <c r="L948" s="264"/>
      <c r="M948" s="265"/>
      <c r="N948" s="266"/>
      <c r="O948" s="266"/>
      <c r="P948" s="266"/>
      <c r="Q948" s="266"/>
      <c r="R948" s="266"/>
      <c r="S948" s="266"/>
      <c r="T948" s="267"/>
      <c r="U948" s="15"/>
      <c r="V948" s="15"/>
      <c r="W948" s="15"/>
      <c r="X948" s="15"/>
      <c r="Y948" s="15"/>
      <c r="Z948" s="15"/>
      <c r="AA948" s="15"/>
      <c r="AB948" s="15"/>
      <c r="AC948" s="15"/>
      <c r="AD948" s="15"/>
      <c r="AE948" s="15"/>
      <c r="AT948" s="268" t="s">
        <v>180</v>
      </c>
      <c r="AU948" s="268" t="s">
        <v>86</v>
      </c>
      <c r="AV948" s="15" t="s">
        <v>176</v>
      </c>
      <c r="AW948" s="15" t="s">
        <v>32</v>
      </c>
      <c r="AX948" s="15" t="s">
        <v>84</v>
      </c>
      <c r="AY948" s="268" t="s">
        <v>168</v>
      </c>
    </row>
    <row r="949" s="2" customFormat="1" ht="16.5" customHeight="1">
      <c r="A949" s="39"/>
      <c r="B949" s="40"/>
      <c r="C949" s="219" t="s">
        <v>1163</v>
      </c>
      <c r="D949" s="219" t="s">
        <v>171</v>
      </c>
      <c r="E949" s="220" t="s">
        <v>1164</v>
      </c>
      <c r="F949" s="221" t="s">
        <v>1165</v>
      </c>
      <c r="G949" s="222" t="s">
        <v>251</v>
      </c>
      <c r="H949" s="223">
        <v>1</v>
      </c>
      <c r="I949" s="224"/>
      <c r="J949" s="225">
        <f>ROUND(I949*H949,2)</f>
        <v>0</v>
      </c>
      <c r="K949" s="221" t="s">
        <v>1</v>
      </c>
      <c r="L949" s="45"/>
      <c r="M949" s="226" t="s">
        <v>1</v>
      </c>
      <c r="N949" s="227" t="s">
        <v>41</v>
      </c>
      <c r="O949" s="92"/>
      <c r="P949" s="228">
        <f>O949*H949</f>
        <v>0</v>
      </c>
      <c r="Q949" s="228">
        <v>0</v>
      </c>
      <c r="R949" s="228">
        <f>Q949*H949</f>
        <v>0</v>
      </c>
      <c r="S949" s="228">
        <v>0</v>
      </c>
      <c r="T949" s="229">
        <f>S949*H949</f>
        <v>0</v>
      </c>
      <c r="U949" s="39"/>
      <c r="V949" s="39"/>
      <c r="W949" s="39"/>
      <c r="X949" s="39"/>
      <c r="Y949" s="39"/>
      <c r="Z949" s="39"/>
      <c r="AA949" s="39"/>
      <c r="AB949" s="39"/>
      <c r="AC949" s="39"/>
      <c r="AD949" s="39"/>
      <c r="AE949" s="39"/>
      <c r="AR949" s="230" t="s">
        <v>273</v>
      </c>
      <c r="AT949" s="230" t="s">
        <v>171</v>
      </c>
      <c r="AU949" s="230" t="s">
        <v>86</v>
      </c>
      <c r="AY949" s="18" t="s">
        <v>168</v>
      </c>
      <c r="BE949" s="231">
        <f>IF(N949="základní",J949,0)</f>
        <v>0</v>
      </c>
      <c r="BF949" s="231">
        <f>IF(N949="snížená",J949,0)</f>
        <v>0</v>
      </c>
      <c r="BG949" s="231">
        <f>IF(N949="zákl. přenesená",J949,0)</f>
        <v>0</v>
      </c>
      <c r="BH949" s="231">
        <f>IF(N949="sníž. přenesená",J949,0)</f>
        <v>0</v>
      </c>
      <c r="BI949" s="231">
        <f>IF(N949="nulová",J949,0)</f>
        <v>0</v>
      </c>
      <c r="BJ949" s="18" t="s">
        <v>84</v>
      </c>
      <c r="BK949" s="231">
        <f>ROUND(I949*H949,2)</f>
        <v>0</v>
      </c>
      <c r="BL949" s="18" t="s">
        <v>273</v>
      </c>
      <c r="BM949" s="230" t="s">
        <v>1166</v>
      </c>
    </row>
    <row r="950" s="2" customFormat="1">
      <c r="A950" s="39"/>
      <c r="B950" s="40"/>
      <c r="C950" s="41"/>
      <c r="D950" s="232" t="s">
        <v>306</v>
      </c>
      <c r="E950" s="41"/>
      <c r="F950" s="269" t="s">
        <v>1167</v>
      </c>
      <c r="G950" s="41"/>
      <c r="H950" s="41"/>
      <c r="I950" s="234"/>
      <c r="J950" s="41"/>
      <c r="K950" s="41"/>
      <c r="L950" s="45"/>
      <c r="M950" s="235"/>
      <c r="N950" s="236"/>
      <c r="O950" s="92"/>
      <c r="P950" s="92"/>
      <c r="Q950" s="92"/>
      <c r="R950" s="92"/>
      <c r="S950" s="92"/>
      <c r="T950" s="93"/>
      <c r="U950" s="39"/>
      <c r="V950" s="39"/>
      <c r="W950" s="39"/>
      <c r="X950" s="39"/>
      <c r="Y950" s="39"/>
      <c r="Z950" s="39"/>
      <c r="AA950" s="39"/>
      <c r="AB950" s="39"/>
      <c r="AC950" s="39"/>
      <c r="AD950" s="39"/>
      <c r="AE950" s="39"/>
      <c r="AT950" s="18" t="s">
        <v>306</v>
      </c>
      <c r="AU950" s="18" t="s">
        <v>86</v>
      </c>
    </row>
    <row r="951" s="14" customFormat="1">
      <c r="A951" s="14"/>
      <c r="B951" s="247"/>
      <c r="C951" s="248"/>
      <c r="D951" s="232" t="s">
        <v>180</v>
      </c>
      <c r="E951" s="249" t="s">
        <v>1</v>
      </c>
      <c r="F951" s="250" t="s">
        <v>84</v>
      </c>
      <c r="G951" s="248"/>
      <c r="H951" s="251">
        <v>1</v>
      </c>
      <c r="I951" s="252"/>
      <c r="J951" s="248"/>
      <c r="K951" s="248"/>
      <c r="L951" s="253"/>
      <c r="M951" s="254"/>
      <c r="N951" s="255"/>
      <c r="O951" s="255"/>
      <c r="P951" s="255"/>
      <c r="Q951" s="255"/>
      <c r="R951" s="255"/>
      <c r="S951" s="255"/>
      <c r="T951" s="256"/>
      <c r="U951" s="14"/>
      <c r="V951" s="14"/>
      <c r="W951" s="14"/>
      <c r="X951" s="14"/>
      <c r="Y951" s="14"/>
      <c r="Z951" s="14"/>
      <c r="AA951" s="14"/>
      <c r="AB951" s="14"/>
      <c r="AC951" s="14"/>
      <c r="AD951" s="14"/>
      <c r="AE951" s="14"/>
      <c r="AT951" s="257" t="s">
        <v>180</v>
      </c>
      <c r="AU951" s="257" t="s">
        <v>86</v>
      </c>
      <c r="AV951" s="14" t="s">
        <v>86</v>
      </c>
      <c r="AW951" s="14" t="s">
        <v>32</v>
      </c>
      <c r="AX951" s="14" t="s">
        <v>76</v>
      </c>
      <c r="AY951" s="257" t="s">
        <v>168</v>
      </c>
    </row>
    <row r="952" s="2" customFormat="1" ht="16.5" customHeight="1">
      <c r="A952" s="39"/>
      <c r="B952" s="40"/>
      <c r="C952" s="219" t="s">
        <v>1168</v>
      </c>
      <c r="D952" s="219" t="s">
        <v>171</v>
      </c>
      <c r="E952" s="220" t="s">
        <v>1169</v>
      </c>
      <c r="F952" s="221" t="s">
        <v>1170</v>
      </c>
      <c r="G952" s="222" t="s">
        <v>251</v>
      </c>
      <c r="H952" s="223">
        <v>1</v>
      </c>
      <c r="I952" s="224"/>
      <c r="J952" s="225">
        <f>ROUND(I952*H952,2)</f>
        <v>0</v>
      </c>
      <c r="K952" s="221" t="s">
        <v>1</v>
      </c>
      <c r="L952" s="45"/>
      <c r="M952" s="226" t="s">
        <v>1</v>
      </c>
      <c r="N952" s="227" t="s">
        <v>41</v>
      </c>
      <c r="O952" s="92"/>
      <c r="P952" s="228">
        <f>O952*H952</f>
        <v>0</v>
      </c>
      <c r="Q952" s="228">
        <v>0</v>
      </c>
      <c r="R952" s="228">
        <f>Q952*H952</f>
        <v>0</v>
      </c>
      <c r="S952" s="228">
        <v>0</v>
      </c>
      <c r="T952" s="229">
        <f>S952*H952</f>
        <v>0</v>
      </c>
      <c r="U952" s="39"/>
      <c r="V952" s="39"/>
      <c r="W952" s="39"/>
      <c r="X952" s="39"/>
      <c r="Y952" s="39"/>
      <c r="Z952" s="39"/>
      <c r="AA952" s="39"/>
      <c r="AB952" s="39"/>
      <c r="AC952" s="39"/>
      <c r="AD952" s="39"/>
      <c r="AE952" s="39"/>
      <c r="AR952" s="230" t="s">
        <v>273</v>
      </c>
      <c r="AT952" s="230" t="s">
        <v>171</v>
      </c>
      <c r="AU952" s="230" t="s">
        <v>86</v>
      </c>
      <c r="AY952" s="18" t="s">
        <v>168</v>
      </c>
      <c r="BE952" s="231">
        <f>IF(N952="základní",J952,0)</f>
        <v>0</v>
      </c>
      <c r="BF952" s="231">
        <f>IF(N952="snížená",J952,0)</f>
        <v>0</v>
      </c>
      <c r="BG952" s="231">
        <f>IF(N952="zákl. přenesená",J952,0)</f>
        <v>0</v>
      </c>
      <c r="BH952" s="231">
        <f>IF(N952="sníž. přenesená",J952,0)</f>
        <v>0</v>
      </c>
      <c r="BI952" s="231">
        <f>IF(N952="nulová",J952,0)</f>
        <v>0</v>
      </c>
      <c r="BJ952" s="18" t="s">
        <v>84</v>
      </c>
      <c r="BK952" s="231">
        <f>ROUND(I952*H952,2)</f>
        <v>0</v>
      </c>
      <c r="BL952" s="18" t="s">
        <v>273</v>
      </c>
      <c r="BM952" s="230" t="s">
        <v>1171</v>
      </c>
    </row>
    <row r="953" s="2" customFormat="1">
      <c r="A953" s="39"/>
      <c r="B953" s="40"/>
      <c r="C953" s="41"/>
      <c r="D953" s="232" t="s">
        <v>306</v>
      </c>
      <c r="E953" s="41"/>
      <c r="F953" s="269" t="s">
        <v>1167</v>
      </c>
      <c r="G953" s="41"/>
      <c r="H953" s="41"/>
      <c r="I953" s="234"/>
      <c r="J953" s="41"/>
      <c r="K953" s="41"/>
      <c r="L953" s="45"/>
      <c r="M953" s="235"/>
      <c r="N953" s="236"/>
      <c r="O953" s="92"/>
      <c r="P953" s="92"/>
      <c r="Q953" s="92"/>
      <c r="R953" s="92"/>
      <c r="S953" s="92"/>
      <c r="T953" s="93"/>
      <c r="U953" s="39"/>
      <c r="V953" s="39"/>
      <c r="W953" s="39"/>
      <c r="X953" s="39"/>
      <c r="Y953" s="39"/>
      <c r="Z953" s="39"/>
      <c r="AA953" s="39"/>
      <c r="AB953" s="39"/>
      <c r="AC953" s="39"/>
      <c r="AD953" s="39"/>
      <c r="AE953" s="39"/>
      <c r="AT953" s="18" t="s">
        <v>306</v>
      </c>
      <c r="AU953" s="18" t="s">
        <v>86</v>
      </c>
    </row>
    <row r="954" s="14" customFormat="1">
      <c r="A954" s="14"/>
      <c r="B954" s="247"/>
      <c r="C954" s="248"/>
      <c r="D954" s="232" t="s">
        <v>180</v>
      </c>
      <c r="E954" s="249" t="s">
        <v>1</v>
      </c>
      <c r="F954" s="250" t="s">
        <v>84</v>
      </c>
      <c r="G954" s="248"/>
      <c r="H954" s="251">
        <v>1</v>
      </c>
      <c r="I954" s="252"/>
      <c r="J954" s="248"/>
      <c r="K954" s="248"/>
      <c r="L954" s="253"/>
      <c r="M954" s="254"/>
      <c r="N954" s="255"/>
      <c r="O954" s="255"/>
      <c r="P954" s="255"/>
      <c r="Q954" s="255"/>
      <c r="R954" s="255"/>
      <c r="S954" s="255"/>
      <c r="T954" s="256"/>
      <c r="U954" s="14"/>
      <c r="V954" s="14"/>
      <c r="W954" s="14"/>
      <c r="X954" s="14"/>
      <c r="Y954" s="14"/>
      <c r="Z954" s="14"/>
      <c r="AA954" s="14"/>
      <c r="AB954" s="14"/>
      <c r="AC954" s="14"/>
      <c r="AD954" s="14"/>
      <c r="AE954" s="14"/>
      <c r="AT954" s="257" t="s">
        <v>180</v>
      </c>
      <c r="AU954" s="257" t="s">
        <v>86</v>
      </c>
      <c r="AV954" s="14" t="s">
        <v>86</v>
      </c>
      <c r="AW954" s="14" t="s">
        <v>32</v>
      </c>
      <c r="AX954" s="14" t="s">
        <v>76</v>
      </c>
      <c r="AY954" s="257" t="s">
        <v>168</v>
      </c>
    </row>
    <row r="955" s="2" customFormat="1" ht="16.5" customHeight="1">
      <c r="A955" s="39"/>
      <c r="B955" s="40"/>
      <c r="C955" s="219" t="s">
        <v>1172</v>
      </c>
      <c r="D955" s="219" t="s">
        <v>171</v>
      </c>
      <c r="E955" s="220" t="s">
        <v>1173</v>
      </c>
      <c r="F955" s="221" t="s">
        <v>1174</v>
      </c>
      <c r="G955" s="222" t="s">
        <v>251</v>
      </c>
      <c r="H955" s="223">
        <v>1</v>
      </c>
      <c r="I955" s="224"/>
      <c r="J955" s="225">
        <f>ROUND(I955*H955,2)</f>
        <v>0</v>
      </c>
      <c r="K955" s="221" t="s">
        <v>1</v>
      </c>
      <c r="L955" s="45"/>
      <c r="M955" s="226" t="s">
        <v>1</v>
      </c>
      <c r="N955" s="227" t="s">
        <v>41</v>
      </c>
      <c r="O955" s="92"/>
      <c r="P955" s="228">
        <f>O955*H955</f>
        <v>0</v>
      </c>
      <c r="Q955" s="228">
        <v>0</v>
      </c>
      <c r="R955" s="228">
        <f>Q955*H955</f>
        <v>0</v>
      </c>
      <c r="S955" s="228">
        <v>0</v>
      </c>
      <c r="T955" s="229">
        <f>S955*H955</f>
        <v>0</v>
      </c>
      <c r="U955" s="39"/>
      <c r="V955" s="39"/>
      <c r="W955" s="39"/>
      <c r="X955" s="39"/>
      <c r="Y955" s="39"/>
      <c r="Z955" s="39"/>
      <c r="AA955" s="39"/>
      <c r="AB955" s="39"/>
      <c r="AC955" s="39"/>
      <c r="AD955" s="39"/>
      <c r="AE955" s="39"/>
      <c r="AR955" s="230" t="s">
        <v>273</v>
      </c>
      <c r="AT955" s="230" t="s">
        <v>171</v>
      </c>
      <c r="AU955" s="230" t="s">
        <v>86</v>
      </c>
      <c r="AY955" s="18" t="s">
        <v>168</v>
      </c>
      <c r="BE955" s="231">
        <f>IF(N955="základní",J955,0)</f>
        <v>0</v>
      </c>
      <c r="BF955" s="231">
        <f>IF(N955="snížená",J955,0)</f>
        <v>0</v>
      </c>
      <c r="BG955" s="231">
        <f>IF(N955="zákl. přenesená",J955,0)</f>
        <v>0</v>
      </c>
      <c r="BH955" s="231">
        <f>IF(N955="sníž. přenesená",J955,0)</f>
        <v>0</v>
      </c>
      <c r="BI955" s="231">
        <f>IF(N955="nulová",J955,0)</f>
        <v>0</v>
      </c>
      <c r="BJ955" s="18" t="s">
        <v>84</v>
      </c>
      <c r="BK955" s="231">
        <f>ROUND(I955*H955,2)</f>
        <v>0</v>
      </c>
      <c r="BL955" s="18" t="s">
        <v>273</v>
      </c>
      <c r="BM955" s="230" t="s">
        <v>1175</v>
      </c>
    </row>
    <row r="956" s="2" customFormat="1">
      <c r="A956" s="39"/>
      <c r="B956" s="40"/>
      <c r="C956" s="41"/>
      <c r="D956" s="232" t="s">
        <v>306</v>
      </c>
      <c r="E956" s="41"/>
      <c r="F956" s="269" t="s">
        <v>1167</v>
      </c>
      <c r="G956" s="41"/>
      <c r="H956" s="41"/>
      <c r="I956" s="234"/>
      <c r="J956" s="41"/>
      <c r="K956" s="41"/>
      <c r="L956" s="45"/>
      <c r="M956" s="235"/>
      <c r="N956" s="236"/>
      <c r="O956" s="92"/>
      <c r="P956" s="92"/>
      <c r="Q956" s="92"/>
      <c r="R956" s="92"/>
      <c r="S956" s="92"/>
      <c r="T956" s="93"/>
      <c r="U956" s="39"/>
      <c r="V956" s="39"/>
      <c r="W956" s="39"/>
      <c r="X956" s="39"/>
      <c r="Y956" s="39"/>
      <c r="Z956" s="39"/>
      <c r="AA956" s="39"/>
      <c r="AB956" s="39"/>
      <c r="AC956" s="39"/>
      <c r="AD956" s="39"/>
      <c r="AE956" s="39"/>
      <c r="AT956" s="18" t="s">
        <v>306</v>
      </c>
      <c r="AU956" s="18" t="s">
        <v>86</v>
      </c>
    </row>
    <row r="957" s="14" customFormat="1">
      <c r="A957" s="14"/>
      <c r="B957" s="247"/>
      <c r="C957" s="248"/>
      <c r="D957" s="232" t="s">
        <v>180</v>
      </c>
      <c r="E957" s="249" t="s">
        <v>1</v>
      </c>
      <c r="F957" s="250" t="s">
        <v>84</v>
      </c>
      <c r="G957" s="248"/>
      <c r="H957" s="251">
        <v>1</v>
      </c>
      <c r="I957" s="252"/>
      <c r="J957" s="248"/>
      <c r="K957" s="248"/>
      <c r="L957" s="253"/>
      <c r="M957" s="254"/>
      <c r="N957" s="255"/>
      <c r="O957" s="255"/>
      <c r="P957" s="255"/>
      <c r="Q957" s="255"/>
      <c r="R957" s="255"/>
      <c r="S957" s="255"/>
      <c r="T957" s="256"/>
      <c r="U957" s="14"/>
      <c r="V957" s="14"/>
      <c r="W957" s="14"/>
      <c r="X957" s="14"/>
      <c r="Y957" s="14"/>
      <c r="Z957" s="14"/>
      <c r="AA957" s="14"/>
      <c r="AB957" s="14"/>
      <c r="AC957" s="14"/>
      <c r="AD957" s="14"/>
      <c r="AE957" s="14"/>
      <c r="AT957" s="257" t="s">
        <v>180</v>
      </c>
      <c r="AU957" s="257" t="s">
        <v>86</v>
      </c>
      <c r="AV957" s="14" t="s">
        <v>86</v>
      </c>
      <c r="AW957" s="14" t="s">
        <v>32</v>
      </c>
      <c r="AX957" s="14" t="s">
        <v>76</v>
      </c>
      <c r="AY957" s="257" t="s">
        <v>168</v>
      </c>
    </row>
    <row r="958" s="2" customFormat="1" ht="16.5" customHeight="1">
      <c r="A958" s="39"/>
      <c r="B958" s="40"/>
      <c r="C958" s="219" t="s">
        <v>1176</v>
      </c>
      <c r="D958" s="219" t="s">
        <v>171</v>
      </c>
      <c r="E958" s="220" t="s">
        <v>1177</v>
      </c>
      <c r="F958" s="221" t="s">
        <v>1178</v>
      </c>
      <c r="G958" s="222" t="s">
        <v>251</v>
      </c>
      <c r="H958" s="223">
        <v>3</v>
      </c>
      <c r="I958" s="224"/>
      <c r="J958" s="225">
        <f>ROUND(I958*H958,2)</f>
        <v>0</v>
      </c>
      <c r="K958" s="221" t="s">
        <v>1</v>
      </c>
      <c r="L958" s="45"/>
      <c r="M958" s="226" t="s">
        <v>1</v>
      </c>
      <c r="N958" s="227" t="s">
        <v>41</v>
      </c>
      <c r="O958" s="92"/>
      <c r="P958" s="228">
        <f>O958*H958</f>
        <v>0</v>
      </c>
      <c r="Q958" s="228">
        <v>0</v>
      </c>
      <c r="R958" s="228">
        <f>Q958*H958</f>
        <v>0</v>
      </c>
      <c r="S958" s="228">
        <v>0</v>
      </c>
      <c r="T958" s="229">
        <f>S958*H958</f>
        <v>0</v>
      </c>
      <c r="U958" s="39"/>
      <c r="V958" s="39"/>
      <c r="W958" s="39"/>
      <c r="X958" s="39"/>
      <c r="Y958" s="39"/>
      <c r="Z958" s="39"/>
      <c r="AA958" s="39"/>
      <c r="AB958" s="39"/>
      <c r="AC958" s="39"/>
      <c r="AD958" s="39"/>
      <c r="AE958" s="39"/>
      <c r="AR958" s="230" t="s">
        <v>273</v>
      </c>
      <c r="AT958" s="230" t="s">
        <v>171</v>
      </c>
      <c r="AU958" s="230" t="s">
        <v>86</v>
      </c>
      <c r="AY958" s="18" t="s">
        <v>168</v>
      </c>
      <c r="BE958" s="231">
        <f>IF(N958="základní",J958,0)</f>
        <v>0</v>
      </c>
      <c r="BF958" s="231">
        <f>IF(N958="snížená",J958,0)</f>
        <v>0</v>
      </c>
      <c r="BG958" s="231">
        <f>IF(N958="zákl. přenesená",J958,0)</f>
        <v>0</v>
      </c>
      <c r="BH958" s="231">
        <f>IF(N958="sníž. přenesená",J958,0)</f>
        <v>0</v>
      </c>
      <c r="BI958" s="231">
        <f>IF(N958="nulová",J958,0)</f>
        <v>0</v>
      </c>
      <c r="BJ958" s="18" t="s">
        <v>84</v>
      </c>
      <c r="BK958" s="231">
        <f>ROUND(I958*H958,2)</f>
        <v>0</v>
      </c>
      <c r="BL958" s="18" t="s">
        <v>273</v>
      </c>
      <c r="BM958" s="230" t="s">
        <v>1179</v>
      </c>
    </row>
    <row r="959" s="2" customFormat="1">
      <c r="A959" s="39"/>
      <c r="B959" s="40"/>
      <c r="C959" s="41"/>
      <c r="D959" s="232" t="s">
        <v>306</v>
      </c>
      <c r="E959" s="41"/>
      <c r="F959" s="269" t="s">
        <v>1167</v>
      </c>
      <c r="G959" s="41"/>
      <c r="H959" s="41"/>
      <c r="I959" s="234"/>
      <c r="J959" s="41"/>
      <c r="K959" s="41"/>
      <c r="L959" s="45"/>
      <c r="M959" s="235"/>
      <c r="N959" s="236"/>
      <c r="O959" s="92"/>
      <c r="P959" s="92"/>
      <c r="Q959" s="92"/>
      <c r="R959" s="92"/>
      <c r="S959" s="92"/>
      <c r="T959" s="93"/>
      <c r="U959" s="39"/>
      <c r="V959" s="39"/>
      <c r="W959" s="39"/>
      <c r="X959" s="39"/>
      <c r="Y959" s="39"/>
      <c r="Z959" s="39"/>
      <c r="AA959" s="39"/>
      <c r="AB959" s="39"/>
      <c r="AC959" s="39"/>
      <c r="AD959" s="39"/>
      <c r="AE959" s="39"/>
      <c r="AT959" s="18" t="s">
        <v>306</v>
      </c>
      <c r="AU959" s="18" t="s">
        <v>86</v>
      </c>
    </row>
    <row r="960" s="14" customFormat="1">
      <c r="A960" s="14"/>
      <c r="B960" s="247"/>
      <c r="C960" s="248"/>
      <c r="D960" s="232" t="s">
        <v>180</v>
      </c>
      <c r="E960" s="249" t="s">
        <v>1</v>
      </c>
      <c r="F960" s="250" t="s">
        <v>169</v>
      </c>
      <c r="G960" s="248"/>
      <c r="H960" s="251">
        <v>3</v>
      </c>
      <c r="I960" s="252"/>
      <c r="J960" s="248"/>
      <c r="K960" s="248"/>
      <c r="L960" s="253"/>
      <c r="M960" s="254"/>
      <c r="N960" s="255"/>
      <c r="O960" s="255"/>
      <c r="P960" s="255"/>
      <c r="Q960" s="255"/>
      <c r="R960" s="255"/>
      <c r="S960" s="255"/>
      <c r="T960" s="256"/>
      <c r="U960" s="14"/>
      <c r="V960" s="14"/>
      <c r="W960" s="14"/>
      <c r="X960" s="14"/>
      <c r="Y960" s="14"/>
      <c r="Z960" s="14"/>
      <c r="AA960" s="14"/>
      <c r="AB960" s="14"/>
      <c r="AC960" s="14"/>
      <c r="AD960" s="14"/>
      <c r="AE960" s="14"/>
      <c r="AT960" s="257" t="s">
        <v>180</v>
      </c>
      <c r="AU960" s="257" t="s">
        <v>86</v>
      </c>
      <c r="AV960" s="14" t="s">
        <v>86</v>
      </c>
      <c r="AW960" s="14" t="s">
        <v>32</v>
      </c>
      <c r="AX960" s="14" t="s">
        <v>76</v>
      </c>
      <c r="AY960" s="257" t="s">
        <v>168</v>
      </c>
    </row>
    <row r="961" s="2" customFormat="1" ht="16.5" customHeight="1">
      <c r="A961" s="39"/>
      <c r="B961" s="40"/>
      <c r="C961" s="219" t="s">
        <v>1180</v>
      </c>
      <c r="D961" s="219" t="s">
        <v>171</v>
      </c>
      <c r="E961" s="220" t="s">
        <v>1181</v>
      </c>
      <c r="F961" s="221" t="s">
        <v>1182</v>
      </c>
      <c r="G961" s="222" t="s">
        <v>251</v>
      </c>
      <c r="H961" s="223">
        <v>2</v>
      </c>
      <c r="I961" s="224"/>
      <c r="J961" s="225">
        <f>ROUND(I961*H961,2)</f>
        <v>0</v>
      </c>
      <c r="K961" s="221" t="s">
        <v>1</v>
      </c>
      <c r="L961" s="45"/>
      <c r="M961" s="226" t="s">
        <v>1</v>
      </c>
      <c r="N961" s="227" t="s">
        <v>41</v>
      </c>
      <c r="O961" s="92"/>
      <c r="P961" s="228">
        <f>O961*H961</f>
        <v>0</v>
      </c>
      <c r="Q961" s="228">
        <v>0</v>
      </c>
      <c r="R961" s="228">
        <f>Q961*H961</f>
        <v>0</v>
      </c>
      <c r="S961" s="228">
        <v>0</v>
      </c>
      <c r="T961" s="229">
        <f>S961*H961</f>
        <v>0</v>
      </c>
      <c r="U961" s="39"/>
      <c r="V961" s="39"/>
      <c r="W961" s="39"/>
      <c r="X961" s="39"/>
      <c r="Y961" s="39"/>
      <c r="Z961" s="39"/>
      <c r="AA961" s="39"/>
      <c r="AB961" s="39"/>
      <c r="AC961" s="39"/>
      <c r="AD961" s="39"/>
      <c r="AE961" s="39"/>
      <c r="AR961" s="230" t="s">
        <v>273</v>
      </c>
      <c r="AT961" s="230" t="s">
        <v>171</v>
      </c>
      <c r="AU961" s="230" t="s">
        <v>86</v>
      </c>
      <c r="AY961" s="18" t="s">
        <v>168</v>
      </c>
      <c r="BE961" s="231">
        <f>IF(N961="základní",J961,0)</f>
        <v>0</v>
      </c>
      <c r="BF961" s="231">
        <f>IF(N961="snížená",J961,0)</f>
        <v>0</v>
      </c>
      <c r="BG961" s="231">
        <f>IF(N961="zákl. přenesená",J961,0)</f>
        <v>0</v>
      </c>
      <c r="BH961" s="231">
        <f>IF(N961="sníž. přenesená",J961,0)</f>
        <v>0</v>
      </c>
      <c r="BI961" s="231">
        <f>IF(N961="nulová",J961,0)</f>
        <v>0</v>
      </c>
      <c r="BJ961" s="18" t="s">
        <v>84</v>
      </c>
      <c r="BK961" s="231">
        <f>ROUND(I961*H961,2)</f>
        <v>0</v>
      </c>
      <c r="BL961" s="18" t="s">
        <v>273</v>
      </c>
      <c r="BM961" s="230" t="s">
        <v>1183</v>
      </c>
    </row>
    <row r="962" s="2" customFormat="1">
      <c r="A962" s="39"/>
      <c r="B962" s="40"/>
      <c r="C962" s="41"/>
      <c r="D962" s="232" t="s">
        <v>306</v>
      </c>
      <c r="E962" s="41"/>
      <c r="F962" s="269" t="s">
        <v>1167</v>
      </c>
      <c r="G962" s="41"/>
      <c r="H962" s="41"/>
      <c r="I962" s="234"/>
      <c r="J962" s="41"/>
      <c r="K962" s="41"/>
      <c r="L962" s="45"/>
      <c r="M962" s="235"/>
      <c r="N962" s="236"/>
      <c r="O962" s="92"/>
      <c r="P962" s="92"/>
      <c r="Q962" s="92"/>
      <c r="R962" s="92"/>
      <c r="S962" s="92"/>
      <c r="T962" s="93"/>
      <c r="U962" s="39"/>
      <c r="V962" s="39"/>
      <c r="W962" s="39"/>
      <c r="X962" s="39"/>
      <c r="Y962" s="39"/>
      <c r="Z962" s="39"/>
      <c r="AA962" s="39"/>
      <c r="AB962" s="39"/>
      <c r="AC962" s="39"/>
      <c r="AD962" s="39"/>
      <c r="AE962" s="39"/>
      <c r="AT962" s="18" t="s">
        <v>306</v>
      </c>
      <c r="AU962" s="18" t="s">
        <v>86</v>
      </c>
    </row>
    <row r="963" s="14" customFormat="1">
      <c r="A963" s="14"/>
      <c r="B963" s="247"/>
      <c r="C963" s="248"/>
      <c r="D963" s="232" t="s">
        <v>180</v>
      </c>
      <c r="E963" s="249" t="s">
        <v>1</v>
      </c>
      <c r="F963" s="250" t="s">
        <v>86</v>
      </c>
      <c r="G963" s="248"/>
      <c r="H963" s="251">
        <v>2</v>
      </c>
      <c r="I963" s="252"/>
      <c r="J963" s="248"/>
      <c r="K963" s="248"/>
      <c r="L963" s="253"/>
      <c r="M963" s="254"/>
      <c r="N963" s="255"/>
      <c r="O963" s="255"/>
      <c r="P963" s="255"/>
      <c r="Q963" s="255"/>
      <c r="R963" s="255"/>
      <c r="S963" s="255"/>
      <c r="T963" s="256"/>
      <c r="U963" s="14"/>
      <c r="V963" s="14"/>
      <c r="W963" s="14"/>
      <c r="X963" s="14"/>
      <c r="Y963" s="14"/>
      <c r="Z963" s="14"/>
      <c r="AA963" s="14"/>
      <c r="AB963" s="14"/>
      <c r="AC963" s="14"/>
      <c r="AD963" s="14"/>
      <c r="AE963" s="14"/>
      <c r="AT963" s="257" t="s">
        <v>180</v>
      </c>
      <c r="AU963" s="257" t="s">
        <v>86</v>
      </c>
      <c r="AV963" s="14" t="s">
        <v>86</v>
      </c>
      <c r="AW963" s="14" t="s">
        <v>32</v>
      </c>
      <c r="AX963" s="14" t="s">
        <v>76</v>
      </c>
      <c r="AY963" s="257" t="s">
        <v>168</v>
      </c>
    </row>
    <row r="964" s="2" customFormat="1" ht="16.5" customHeight="1">
      <c r="A964" s="39"/>
      <c r="B964" s="40"/>
      <c r="C964" s="219" t="s">
        <v>1184</v>
      </c>
      <c r="D964" s="219" t="s">
        <v>171</v>
      </c>
      <c r="E964" s="220" t="s">
        <v>1185</v>
      </c>
      <c r="F964" s="221" t="s">
        <v>1186</v>
      </c>
      <c r="G964" s="222" t="s">
        <v>251</v>
      </c>
      <c r="H964" s="223">
        <v>1</v>
      </c>
      <c r="I964" s="224"/>
      <c r="J964" s="225">
        <f>ROUND(I964*H964,2)</f>
        <v>0</v>
      </c>
      <c r="K964" s="221" t="s">
        <v>1</v>
      </c>
      <c r="L964" s="45"/>
      <c r="M964" s="226" t="s">
        <v>1</v>
      </c>
      <c r="N964" s="227" t="s">
        <v>41</v>
      </c>
      <c r="O964" s="92"/>
      <c r="P964" s="228">
        <f>O964*H964</f>
        <v>0</v>
      </c>
      <c r="Q964" s="228">
        <v>0</v>
      </c>
      <c r="R964" s="228">
        <f>Q964*H964</f>
        <v>0</v>
      </c>
      <c r="S964" s="228">
        <v>0</v>
      </c>
      <c r="T964" s="229">
        <f>S964*H964</f>
        <v>0</v>
      </c>
      <c r="U964" s="39"/>
      <c r="V964" s="39"/>
      <c r="W964" s="39"/>
      <c r="X964" s="39"/>
      <c r="Y964" s="39"/>
      <c r="Z964" s="39"/>
      <c r="AA964" s="39"/>
      <c r="AB964" s="39"/>
      <c r="AC964" s="39"/>
      <c r="AD964" s="39"/>
      <c r="AE964" s="39"/>
      <c r="AR964" s="230" t="s">
        <v>273</v>
      </c>
      <c r="AT964" s="230" t="s">
        <v>171</v>
      </c>
      <c r="AU964" s="230" t="s">
        <v>86</v>
      </c>
      <c r="AY964" s="18" t="s">
        <v>168</v>
      </c>
      <c r="BE964" s="231">
        <f>IF(N964="základní",J964,0)</f>
        <v>0</v>
      </c>
      <c r="BF964" s="231">
        <f>IF(N964="snížená",J964,0)</f>
        <v>0</v>
      </c>
      <c r="BG964" s="231">
        <f>IF(N964="zákl. přenesená",J964,0)</f>
        <v>0</v>
      </c>
      <c r="BH964" s="231">
        <f>IF(N964="sníž. přenesená",J964,0)</f>
        <v>0</v>
      </c>
      <c r="BI964" s="231">
        <f>IF(N964="nulová",J964,0)</f>
        <v>0</v>
      </c>
      <c r="BJ964" s="18" t="s">
        <v>84</v>
      </c>
      <c r="BK964" s="231">
        <f>ROUND(I964*H964,2)</f>
        <v>0</v>
      </c>
      <c r="BL964" s="18" t="s">
        <v>273</v>
      </c>
      <c r="BM964" s="230" t="s">
        <v>1187</v>
      </c>
    </row>
    <row r="965" s="2" customFormat="1">
      <c r="A965" s="39"/>
      <c r="B965" s="40"/>
      <c r="C965" s="41"/>
      <c r="D965" s="232" t="s">
        <v>306</v>
      </c>
      <c r="E965" s="41"/>
      <c r="F965" s="269" t="s">
        <v>1167</v>
      </c>
      <c r="G965" s="41"/>
      <c r="H965" s="41"/>
      <c r="I965" s="234"/>
      <c r="J965" s="41"/>
      <c r="K965" s="41"/>
      <c r="L965" s="45"/>
      <c r="M965" s="235"/>
      <c r="N965" s="236"/>
      <c r="O965" s="92"/>
      <c r="P965" s="92"/>
      <c r="Q965" s="92"/>
      <c r="R965" s="92"/>
      <c r="S965" s="92"/>
      <c r="T965" s="93"/>
      <c r="U965" s="39"/>
      <c r="V965" s="39"/>
      <c r="W965" s="39"/>
      <c r="X965" s="39"/>
      <c r="Y965" s="39"/>
      <c r="Z965" s="39"/>
      <c r="AA965" s="39"/>
      <c r="AB965" s="39"/>
      <c r="AC965" s="39"/>
      <c r="AD965" s="39"/>
      <c r="AE965" s="39"/>
      <c r="AT965" s="18" t="s">
        <v>306</v>
      </c>
      <c r="AU965" s="18" t="s">
        <v>86</v>
      </c>
    </row>
    <row r="966" s="14" customFormat="1">
      <c r="A966" s="14"/>
      <c r="B966" s="247"/>
      <c r="C966" s="248"/>
      <c r="D966" s="232" t="s">
        <v>180</v>
      </c>
      <c r="E966" s="249" t="s">
        <v>1</v>
      </c>
      <c r="F966" s="250" t="s">
        <v>84</v>
      </c>
      <c r="G966" s="248"/>
      <c r="H966" s="251">
        <v>1</v>
      </c>
      <c r="I966" s="252"/>
      <c r="J966" s="248"/>
      <c r="K966" s="248"/>
      <c r="L966" s="253"/>
      <c r="M966" s="254"/>
      <c r="N966" s="255"/>
      <c r="O966" s="255"/>
      <c r="P966" s="255"/>
      <c r="Q966" s="255"/>
      <c r="R966" s="255"/>
      <c r="S966" s="255"/>
      <c r="T966" s="256"/>
      <c r="U966" s="14"/>
      <c r="V966" s="14"/>
      <c r="W966" s="14"/>
      <c r="X966" s="14"/>
      <c r="Y966" s="14"/>
      <c r="Z966" s="14"/>
      <c r="AA966" s="14"/>
      <c r="AB966" s="14"/>
      <c r="AC966" s="14"/>
      <c r="AD966" s="14"/>
      <c r="AE966" s="14"/>
      <c r="AT966" s="257" t="s">
        <v>180</v>
      </c>
      <c r="AU966" s="257" t="s">
        <v>86</v>
      </c>
      <c r="AV966" s="14" t="s">
        <v>86</v>
      </c>
      <c r="AW966" s="14" t="s">
        <v>32</v>
      </c>
      <c r="AX966" s="14" t="s">
        <v>76</v>
      </c>
      <c r="AY966" s="257" t="s">
        <v>168</v>
      </c>
    </row>
    <row r="967" s="2" customFormat="1" ht="16.5" customHeight="1">
      <c r="A967" s="39"/>
      <c r="B967" s="40"/>
      <c r="C967" s="219" t="s">
        <v>1188</v>
      </c>
      <c r="D967" s="219" t="s">
        <v>171</v>
      </c>
      <c r="E967" s="220" t="s">
        <v>1189</v>
      </c>
      <c r="F967" s="221" t="s">
        <v>1190</v>
      </c>
      <c r="G967" s="222" t="s">
        <v>251</v>
      </c>
      <c r="H967" s="223">
        <v>1</v>
      </c>
      <c r="I967" s="224"/>
      <c r="J967" s="225">
        <f>ROUND(I967*H967,2)</f>
        <v>0</v>
      </c>
      <c r="K967" s="221" t="s">
        <v>1</v>
      </c>
      <c r="L967" s="45"/>
      <c r="M967" s="226" t="s">
        <v>1</v>
      </c>
      <c r="N967" s="227" t="s">
        <v>41</v>
      </c>
      <c r="O967" s="92"/>
      <c r="P967" s="228">
        <f>O967*H967</f>
        <v>0</v>
      </c>
      <c r="Q967" s="228">
        <v>0</v>
      </c>
      <c r="R967" s="228">
        <f>Q967*H967</f>
        <v>0</v>
      </c>
      <c r="S967" s="228">
        <v>0</v>
      </c>
      <c r="T967" s="229">
        <f>S967*H967</f>
        <v>0</v>
      </c>
      <c r="U967" s="39"/>
      <c r="V967" s="39"/>
      <c r="W967" s="39"/>
      <c r="X967" s="39"/>
      <c r="Y967" s="39"/>
      <c r="Z967" s="39"/>
      <c r="AA967" s="39"/>
      <c r="AB967" s="39"/>
      <c r="AC967" s="39"/>
      <c r="AD967" s="39"/>
      <c r="AE967" s="39"/>
      <c r="AR967" s="230" t="s">
        <v>273</v>
      </c>
      <c r="AT967" s="230" t="s">
        <v>171</v>
      </c>
      <c r="AU967" s="230" t="s">
        <v>86</v>
      </c>
      <c r="AY967" s="18" t="s">
        <v>168</v>
      </c>
      <c r="BE967" s="231">
        <f>IF(N967="základní",J967,0)</f>
        <v>0</v>
      </c>
      <c r="BF967" s="231">
        <f>IF(N967="snížená",J967,0)</f>
        <v>0</v>
      </c>
      <c r="BG967" s="231">
        <f>IF(N967="zákl. přenesená",J967,0)</f>
        <v>0</v>
      </c>
      <c r="BH967" s="231">
        <f>IF(N967="sníž. přenesená",J967,0)</f>
        <v>0</v>
      </c>
      <c r="BI967" s="231">
        <f>IF(N967="nulová",J967,0)</f>
        <v>0</v>
      </c>
      <c r="BJ967" s="18" t="s">
        <v>84</v>
      </c>
      <c r="BK967" s="231">
        <f>ROUND(I967*H967,2)</f>
        <v>0</v>
      </c>
      <c r="BL967" s="18" t="s">
        <v>273</v>
      </c>
      <c r="BM967" s="230" t="s">
        <v>1191</v>
      </c>
    </row>
    <row r="968" s="2" customFormat="1">
      <c r="A968" s="39"/>
      <c r="B968" s="40"/>
      <c r="C968" s="41"/>
      <c r="D968" s="232" t="s">
        <v>306</v>
      </c>
      <c r="E968" s="41"/>
      <c r="F968" s="269" t="s">
        <v>1167</v>
      </c>
      <c r="G968" s="41"/>
      <c r="H968" s="41"/>
      <c r="I968" s="234"/>
      <c r="J968" s="41"/>
      <c r="K968" s="41"/>
      <c r="L968" s="45"/>
      <c r="M968" s="235"/>
      <c r="N968" s="236"/>
      <c r="O968" s="92"/>
      <c r="P968" s="92"/>
      <c r="Q968" s="92"/>
      <c r="R968" s="92"/>
      <c r="S968" s="92"/>
      <c r="T968" s="93"/>
      <c r="U968" s="39"/>
      <c r="V968" s="39"/>
      <c r="W968" s="39"/>
      <c r="X968" s="39"/>
      <c r="Y968" s="39"/>
      <c r="Z968" s="39"/>
      <c r="AA968" s="39"/>
      <c r="AB968" s="39"/>
      <c r="AC968" s="39"/>
      <c r="AD968" s="39"/>
      <c r="AE968" s="39"/>
      <c r="AT968" s="18" t="s">
        <v>306</v>
      </c>
      <c r="AU968" s="18" t="s">
        <v>86</v>
      </c>
    </row>
    <row r="969" s="14" customFormat="1">
      <c r="A969" s="14"/>
      <c r="B969" s="247"/>
      <c r="C969" s="248"/>
      <c r="D969" s="232" t="s">
        <v>180</v>
      </c>
      <c r="E969" s="249" t="s">
        <v>1</v>
      </c>
      <c r="F969" s="250" t="s">
        <v>84</v>
      </c>
      <c r="G969" s="248"/>
      <c r="H969" s="251">
        <v>1</v>
      </c>
      <c r="I969" s="252"/>
      <c r="J969" s="248"/>
      <c r="K969" s="248"/>
      <c r="L969" s="253"/>
      <c r="M969" s="254"/>
      <c r="N969" s="255"/>
      <c r="O969" s="255"/>
      <c r="P969" s="255"/>
      <c r="Q969" s="255"/>
      <c r="R969" s="255"/>
      <c r="S969" s="255"/>
      <c r="T969" s="256"/>
      <c r="U969" s="14"/>
      <c r="V969" s="14"/>
      <c r="W969" s="14"/>
      <c r="X969" s="14"/>
      <c r="Y969" s="14"/>
      <c r="Z969" s="14"/>
      <c r="AA969" s="14"/>
      <c r="AB969" s="14"/>
      <c r="AC969" s="14"/>
      <c r="AD969" s="14"/>
      <c r="AE969" s="14"/>
      <c r="AT969" s="257" t="s">
        <v>180</v>
      </c>
      <c r="AU969" s="257" t="s">
        <v>86</v>
      </c>
      <c r="AV969" s="14" t="s">
        <v>86</v>
      </c>
      <c r="AW969" s="14" t="s">
        <v>32</v>
      </c>
      <c r="AX969" s="14" t="s">
        <v>76</v>
      </c>
      <c r="AY969" s="257" t="s">
        <v>168</v>
      </c>
    </row>
    <row r="970" s="2" customFormat="1" ht="16.5" customHeight="1">
      <c r="A970" s="39"/>
      <c r="B970" s="40"/>
      <c r="C970" s="219" t="s">
        <v>1192</v>
      </c>
      <c r="D970" s="219" t="s">
        <v>171</v>
      </c>
      <c r="E970" s="220" t="s">
        <v>1193</v>
      </c>
      <c r="F970" s="221" t="s">
        <v>1194</v>
      </c>
      <c r="G970" s="222" t="s">
        <v>251</v>
      </c>
      <c r="H970" s="223">
        <v>1</v>
      </c>
      <c r="I970" s="224"/>
      <c r="J970" s="225">
        <f>ROUND(I970*H970,2)</f>
        <v>0</v>
      </c>
      <c r="K970" s="221" t="s">
        <v>1</v>
      </c>
      <c r="L970" s="45"/>
      <c r="M970" s="226" t="s">
        <v>1</v>
      </c>
      <c r="N970" s="227" t="s">
        <v>41</v>
      </c>
      <c r="O970" s="92"/>
      <c r="P970" s="228">
        <f>O970*H970</f>
        <v>0</v>
      </c>
      <c r="Q970" s="228">
        <v>0</v>
      </c>
      <c r="R970" s="228">
        <f>Q970*H970</f>
        <v>0</v>
      </c>
      <c r="S970" s="228">
        <v>0</v>
      </c>
      <c r="T970" s="229">
        <f>S970*H970</f>
        <v>0</v>
      </c>
      <c r="U970" s="39"/>
      <c r="V970" s="39"/>
      <c r="W970" s="39"/>
      <c r="X970" s="39"/>
      <c r="Y970" s="39"/>
      <c r="Z970" s="39"/>
      <c r="AA970" s="39"/>
      <c r="AB970" s="39"/>
      <c r="AC970" s="39"/>
      <c r="AD970" s="39"/>
      <c r="AE970" s="39"/>
      <c r="AR970" s="230" t="s">
        <v>273</v>
      </c>
      <c r="AT970" s="230" t="s">
        <v>171</v>
      </c>
      <c r="AU970" s="230" t="s">
        <v>86</v>
      </c>
      <c r="AY970" s="18" t="s">
        <v>168</v>
      </c>
      <c r="BE970" s="231">
        <f>IF(N970="základní",J970,0)</f>
        <v>0</v>
      </c>
      <c r="BF970" s="231">
        <f>IF(N970="snížená",J970,0)</f>
        <v>0</v>
      </c>
      <c r="BG970" s="231">
        <f>IF(N970="zákl. přenesená",J970,0)</f>
        <v>0</v>
      </c>
      <c r="BH970" s="231">
        <f>IF(N970="sníž. přenesená",J970,0)</f>
        <v>0</v>
      </c>
      <c r="BI970" s="231">
        <f>IF(N970="nulová",J970,0)</f>
        <v>0</v>
      </c>
      <c r="BJ970" s="18" t="s">
        <v>84</v>
      </c>
      <c r="BK970" s="231">
        <f>ROUND(I970*H970,2)</f>
        <v>0</v>
      </c>
      <c r="BL970" s="18" t="s">
        <v>273</v>
      </c>
      <c r="BM970" s="230" t="s">
        <v>1195</v>
      </c>
    </row>
    <row r="971" s="2" customFormat="1">
      <c r="A971" s="39"/>
      <c r="B971" s="40"/>
      <c r="C971" s="41"/>
      <c r="D971" s="232" t="s">
        <v>306</v>
      </c>
      <c r="E971" s="41"/>
      <c r="F971" s="269" t="s">
        <v>1167</v>
      </c>
      <c r="G971" s="41"/>
      <c r="H971" s="41"/>
      <c r="I971" s="234"/>
      <c r="J971" s="41"/>
      <c r="K971" s="41"/>
      <c r="L971" s="45"/>
      <c r="M971" s="235"/>
      <c r="N971" s="236"/>
      <c r="O971" s="92"/>
      <c r="P971" s="92"/>
      <c r="Q971" s="92"/>
      <c r="R971" s="92"/>
      <c r="S971" s="92"/>
      <c r="T971" s="93"/>
      <c r="U971" s="39"/>
      <c r="V971" s="39"/>
      <c r="W971" s="39"/>
      <c r="X971" s="39"/>
      <c r="Y971" s="39"/>
      <c r="Z971" s="39"/>
      <c r="AA971" s="39"/>
      <c r="AB971" s="39"/>
      <c r="AC971" s="39"/>
      <c r="AD971" s="39"/>
      <c r="AE971" s="39"/>
      <c r="AT971" s="18" t="s">
        <v>306</v>
      </c>
      <c r="AU971" s="18" t="s">
        <v>86</v>
      </c>
    </row>
    <row r="972" s="14" customFormat="1">
      <c r="A972" s="14"/>
      <c r="B972" s="247"/>
      <c r="C972" s="248"/>
      <c r="D972" s="232" t="s">
        <v>180</v>
      </c>
      <c r="E972" s="249" t="s">
        <v>1</v>
      </c>
      <c r="F972" s="250" t="s">
        <v>84</v>
      </c>
      <c r="G972" s="248"/>
      <c r="H972" s="251">
        <v>1</v>
      </c>
      <c r="I972" s="252"/>
      <c r="J972" s="248"/>
      <c r="K972" s="248"/>
      <c r="L972" s="253"/>
      <c r="M972" s="254"/>
      <c r="N972" s="255"/>
      <c r="O972" s="255"/>
      <c r="P972" s="255"/>
      <c r="Q972" s="255"/>
      <c r="R972" s="255"/>
      <c r="S972" s="255"/>
      <c r="T972" s="256"/>
      <c r="U972" s="14"/>
      <c r="V972" s="14"/>
      <c r="W972" s="14"/>
      <c r="X972" s="14"/>
      <c r="Y972" s="14"/>
      <c r="Z972" s="14"/>
      <c r="AA972" s="14"/>
      <c r="AB972" s="14"/>
      <c r="AC972" s="14"/>
      <c r="AD972" s="14"/>
      <c r="AE972" s="14"/>
      <c r="AT972" s="257" t="s">
        <v>180</v>
      </c>
      <c r="AU972" s="257" t="s">
        <v>86</v>
      </c>
      <c r="AV972" s="14" t="s">
        <v>86</v>
      </c>
      <c r="AW972" s="14" t="s">
        <v>32</v>
      </c>
      <c r="AX972" s="14" t="s">
        <v>76</v>
      </c>
      <c r="AY972" s="257" t="s">
        <v>168</v>
      </c>
    </row>
    <row r="973" s="2" customFormat="1" ht="16.5" customHeight="1">
      <c r="A973" s="39"/>
      <c r="B973" s="40"/>
      <c r="C973" s="219" t="s">
        <v>1196</v>
      </c>
      <c r="D973" s="219" t="s">
        <v>171</v>
      </c>
      <c r="E973" s="220" t="s">
        <v>1197</v>
      </c>
      <c r="F973" s="221" t="s">
        <v>1198</v>
      </c>
      <c r="G973" s="222" t="s">
        <v>251</v>
      </c>
      <c r="H973" s="223">
        <v>1</v>
      </c>
      <c r="I973" s="224"/>
      <c r="J973" s="225">
        <f>ROUND(I973*H973,2)</f>
        <v>0</v>
      </c>
      <c r="K973" s="221" t="s">
        <v>1</v>
      </c>
      <c r="L973" s="45"/>
      <c r="M973" s="226" t="s">
        <v>1</v>
      </c>
      <c r="N973" s="227" t="s">
        <v>41</v>
      </c>
      <c r="O973" s="92"/>
      <c r="P973" s="228">
        <f>O973*H973</f>
        <v>0</v>
      </c>
      <c r="Q973" s="228">
        <v>0</v>
      </c>
      <c r="R973" s="228">
        <f>Q973*H973</f>
        <v>0</v>
      </c>
      <c r="S973" s="228">
        <v>0</v>
      </c>
      <c r="T973" s="229">
        <f>S973*H973</f>
        <v>0</v>
      </c>
      <c r="U973" s="39"/>
      <c r="V973" s="39"/>
      <c r="W973" s="39"/>
      <c r="X973" s="39"/>
      <c r="Y973" s="39"/>
      <c r="Z973" s="39"/>
      <c r="AA973" s="39"/>
      <c r="AB973" s="39"/>
      <c r="AC973" s="39"/>
      <c r="AD973" s="39"/>
      <c r="AE973" s="39"/>
      <c r="AR973" s="230" t="s">
        <v>273</v>
      </c>
      <c r="AT973" s="230" t="s">
        <v>171</v>
      </c>
      <c r="AU973" s="230" t="s">
        <v>86</v>
      </c>
      <c r="AY973" s="18" t="s">
        <v>168</v>
      </c>
      <c r="BE973" s="231">
        <f>IF(N973="základní",J973,0)</f>
        <v>0</v>
      </c>
      <c r="BF973" s="231">
        <f>IF(N973="snížená",J973,0)</f>
        <v>0</v>
      </c>
      <c r="BG973" s="231">
        <f>IF(N973="zákl. přenesená",J973,0)</f>
        <v>0</v>
      </c>
      <c r="BH973" s="231">
        <f>IF(N973="sníž. přenesená",J973,0)</f>
        <v>0</v>
      </c>
      <c r="BI973" s="231">
        <f>IF(N973="nulová",J973,0)</f>
        <v>0</v>
      </c>
      <c r="BJ973" s="18" t="s">
        <v>84</v>
      </c>
      <c r="BK973" s="231">
        <f>ROUND(I973*H973,2)</f>
        <v>0</v>
      </c>
      <c r="BL973" s="18" t="s">
        <v>273</v>
      </c>
      <c r="BM973" s="230" t="s">
        <v>1199</v>
      </c>
    </row>
    <row r="974" s="2" customFormat="1">
      <c r="A974" s="39"/>
      <c r="B974" s="40"/>
      <c r="C974" s="41"/>
      <c r="D974" s="232" t="s">
        <v>306</v>
      </c>
      <c r="E974" s="41"/>
      <c r="F974" s="269" t="s">
        <v>1167</v>
      </c>
      <c r="G974" s="41"/>
      <c r="H974" s="41"/>
      <c r="I974" s="234"/>
      <c r="J974" s="41"/>
      <c r="K974" s="41"/>
      <c r="L974" s="45"/>
      <c r="M974" s="235"/>
      <c r="N974" s="236"/>
      <c r="O974" s="92"/>
      <c r="P974" s="92"/>
      <c r="Q974" s="92"/>
      <c r="R974" s="92"/>
      <c r="S974" s="92"/>
      <c r="T974" s="93"/>
      <c r="U974" s="39"/>
      <c r="V974" s="39"/>
      <c r="W974" s="39"/>
      <c r="X974" s="39"/>
      <c r="Y974" s="39"/>
      <c r="Z974" s="39"/>
      <c r="AA974" s="39"/>
      <c r="AB974" s="39"/>
      <c r="AC974" s="39"/>
      <c r="AD974" s="39"/>
      <c r="AE974" s="39"/>
      <c r="AT974" s="18" t="s">
        <v>306</v>
      </c>
      <c r="AU974" s="18" t="s">
        <v>86</v>
      </c>
    </row>
    <row r="975" s="14" customFormat="1">
      <c r="A975" s="14"/>
      <c r="B975" s="247"/>
      <c r="C975" s="248"/>
      <c r="D975" s="232" t="s">
        <v>180</v>
      </c>
      <c r="E975" s="249" t="s">
        <v>1</v>
      </c>
      <c r="F975" s="250" t="s">
        <v>84</v>
      </c>
      <c r="G975" s="248"/>
      <c r="H975" s="251">
        <v>1</v>
      </c>
      <c r="I975" s="252"/>
      <c r="J975" s="248"/>
      <c r="K975" s="248"/>
      <c r="L975" s="253"/>
      <c r="M975" s="254"/>
      <c r="N975" s="255"/>
      <c r="O975" s="255"/>
      <c r="P975" s="255"/>
      <c r="Q975" s="255"/>
      <c r="R975" s="255"/>
      <c r="S975" s="255"/>
      <c r="T975" s="256"/>
      <c r="U975" s="14"/>
      <c r="V975" s="14"/>
      <c r="W975" s="14"/>
      <c r="X975" s="14"/>
      <c r="Y975" s="14"/>
      <c r="Z975" s="14"/>
      <c r="AA975" s="14"/>
      <c r="AB975" s="14"/>
      <c r="AC975" s="14"/>
      <c r="AD975" s="14"/>
      <c r="AE975" s="14"/>
      <c r="AT975" s="257" t="s">
        <v>180</v>
      </c>
      <c r="AU975" s="257" t="s">
        <v>86</v>
      </c>
      <c r="AV975" s="14" t="s">
        <v>86</v>
      </c>
      <c r="AW975" s="14" t="s">
        <v>32</v>
      </c>
      <c r="AX975" s="14" t="s">
        <v>76</v>
      </c>
      <c r="AY975" s="257" t="s">
        <v>168</v>
      </c>
    </row>
    <row r="976" s="2" customFormat="1" ht="16.5" customHeight="1">
      <c r="A976" s="39"/>
      <c r="B976" s="40"/>
      <c r="C976" s="219" t="s">
        <v>1200</v>
      </c>
      <c r="D976" s="219" t="s">
        <v>171</v>
      </c>
      <c r="E976" s="220" t="s">
        <v>1201</v>
      </c>
      <c r="F976" s="221" t="s">
        <v>1202</v>
      </c>
      <c r="G976" s="222" t="s">
        <v>251</v>
      </c>
      <c r="H976" s="223">
        <v>3</v>
      </c>
      <c r="I976" s="224"/>
      <c r="J976" s="225">
        <f>ROUND(I976*H976,2)</f>
        <v>0</v>
      </c>
      <c r="K976" s="221" t="s">
        <v>1</v>
      </c>
      <c r="L976" s="45"/>
      <c r="M976" s="226" t="s">
        <v>1</v>
      </c>
      <c r="N976" s="227" t="s">
        <v>41</v>
      </c>
      <c r="O976" s="92"/>
      <c r="P976" s="228">
        <f>O976*H976</f>
        <v>0</v>
      </c>
      <c r="Q976" s="228">
        <v>0</v>
      </c>
      <c r="R976" s="228">
        <f>Q976*H976</f>
        <v>0</v>
      </c>
      <c r="S976" s="228">
        <v>0</v>
      </c>
      <c r="T976" s="229">
        <f>S976*H976</f>
        <v>0</v>
      </c>
      <c r="U976" s="39"/>
      <c r="V976" s="39"/>
      <c r="W976" s="39"/>
      <c r="X976" s="39"/>
      <c r="Y976" s="39"/>
      <c r="Z976" s="39"/>
      <c r="AA976" s="39"/>
      <c r="AB976" s="39"/>
      <c r="AC976" s="39"/>
      <c r="AD976" s="39"/>
      <c r="AE976" s="39"/>
      <c r="AR976" s="230" t="s">
        <v>273</v>
      </c>
      <c r="AT976" s="230" t="s">
        <v>171</v>
      </c>
      <c r="AU976" s="230" t="s">
        <v>86</v>
      </c>
      <c r="AY976" s="18" t="s">
        <v>168</v>
      </c>
      <c r="BE976" s="231">
        <f>IF(N976="základní",J976,0)</f>
        <v>0</v>
      </c>
      <c r="BF976" s="231">
        <f>IF(N976="snížená",J976,0)</f>
        <v>0</v>
      </c>
      <c r="BG976" s="231">
        <f>IF(N976="zákl. přenesená",J976,0)</f>
        <v>0</v>
      </c>
      <c r="BH976" s="231">
        <f>IF(N976="sníž. přenesená",J976,0)</f>
        <v>0</v>
      </c>
      <c r="BI976" s="231">
        <f>IF(N976="nulová",J976,0)</f>
        <v>0</v>
      </c>
      <c r="BJ976" s="18" t="s">
        <v>84</v>
      </c>
      <c r="BK976" s="231">
        <f>ROUND(I976*H976,2)</f>
        <v>0</v>
      </c>
      <c r="BL976" s="18" t="s">
        <v>273</v>
      </c>
      <c r="BM976" s="230" t="s">
        <v>1203</v>
      </c>
    </row>
    <row r="977" s="2" customFormat="1">
      <c r="A977" s="39"/>
      <c r="B977" s="40"/>
      <c r="C977" s="41"/>
      <c r="D977" s="232" t="s">
        <v>306</v>
      </c>
      <c r="E977" s="41"/>
      <c r="F977" s="269" t="s">
        <v>1167</v>
      </c>
      <c r="G977" s="41"/>
      <c r="H977" s="41"/>
      <c r="I977" s="234"/>
      <c r="J977" s="41"/>
      <c r="K977" s="41"/>
      <c r="L977" s="45"/>
      <c r="M977" s="235"/>
      <c r="N977" s="236"/>
      <c r="O977" s="92"/>
      <c r="P977" s="92"/>
      <c r="Q977" s="92"/>
      <c r="R977" s="92"/>
      <c r="S977" s="92"/>
      <c r="T977" s="93"/>
      <c r="U977" s="39"/>
      <c r="V977" s="39"/>
      <c r="W977" s="39"/>
      <c r="X977" s="39"/>
      <c r="Y977" s="39"/>
      <c r="Z977" s="39"/>
      <c r="AA977" s="39"/>
      <c r="AB977" s="39"/>
      <c r="AC977" s="39"/>
      <c r="AD977" s="39"/>
      <c r="AE977" s="39"/>
      <c r="AT977" s="18" t="s">
        <v>306</v>
      </c>
      <c r="AU977" s="18" t="s">
        <v>86</v>
      </c>
    </row>
    <row r="978" s="14" customFormat="1">
      <c r="A978" s="14"/>
      <c r="B978" s="247"/>
      <c r="C978" s="248"/>
      <c r="D978" s="232" t="s">
        <v>180</v>
      </c>
      <c r="E978" s="249" t="s">
        <v>1</v>
      </c>
      <c r="F978" s="250" t="s">
        <v>169</v>
      </c>
      <c r="G978" s="248"/>
      <c r="H978" s="251">
        <v>3</v>
      </c>
      <c r="I978" s="252"/>
      <c r="J978" s="248"/>
      <c r="K978" s="248"/>
      <c r="L978" s="253"/>
      <c r="M978" s="254"/>
      <c r="N978" s="255"/>
      <c r="O978" s="255"/>
      <c r="P978" s="255"/>
      <c r="Q978" s="255"/>
      <c r="R978" s="255"/>
      <c r="S978" s="255"/>
      <c r="T978" s="256"/>
      <c r="U978" s="14"/>
      <c r="V978" s="14"/>
      <c r="W978" s="14"/>
      <c r="X978" s="14"/>
      <c r="Y978" s="14"/>
      <c r="Z978" s="14"/>
      <c r="AA978" s="14"/>
      <c r="AB978" s="14"/>
      <c r="AC978" s="14"/>
      <c r="AD978" s="14"/>
      <c r="AE978" s="14"/>
      <c r="AT978" s="257" t="s">
        <v>180</v>
      </c>
      <c r="AU978" s="257" t="s">
        <v>86</v>
      </c>
      <c r="AV978" s="14" t="s">
        <v>86</v>
      </c>
      <c r="AW978" s="14" t="s">
        <v>32</v>
      </c>
      <c r="AX978" s="14" t="s">
        <v>76</v>
      </c>
      <c r="AY978" s="257" t="s">
        <v>168</v>
      </c>
    </row>
    <row r="979" s="2" customFormat="1" ht="16.5" customHeight="1">
      <c r="A979" s="39"/>
      <c r="B979" s="40"/>
      <c r="C979" s="219" t="s">
        <v>1204</v>
      </c>
      <c r="D979" s="219" t="s">
        <v>171</v>
      </c>
      <c r="E979" s="220" t="s">
        <v>1205</v>
      </c>
      <c r="F979" s="221" t="s">
        <v>1206</v>
      </c>
      <c r="G979" s="222" t="s">
        <v>251</v>
      </c>
      <c r="H979" s="223">
        <v>1</v>
      </c>
      <c r="I979" s="224"/>
      <c r="J979" s="225">
        <f>ROUND(I979*H979,2)</f>
        <v>0</v>
      </c>
      <c r="K979" s="221" t="s">
        <v>1</v>
      </c>
      <c r="L979" s="45"/>
      <c r="M979" s="226" t="s">
        <v>1</v>
      </c>
      <c r="N979" s="227" t="s">
        <v>41</v>
      </c>
      <c r="O979" s="92"/>
      <c r="P979" s="228">
        <f>O979*H979</f>
        <v>0</v>
      </c>
      <c r="Q979" s="228">
        <v>0</v>
      </c>
      <c r="R979" s="228">
        <f>Q979*H979</f>
        <v>0</v>
      </c>
      <c r="S979" s="228">
        <v>0</v>
      </c>
      <c r="T979" s="229">
        <f>S979*H979</f>
        <v>0</v>
      </c>
      <c r="U979" s="39"/>
      <c r="V979" s="39"/>
      <c r="W979" s="39"/>
      <c r="X979" s="39"/>
      <c r="Y979" s="39"/>
      <c r="Z979" s="39"/>
      <c r="AA979" s="39"/>
      <c r="AB979" s="39"/>
      <c r="AC979" s="39"/>
      <c r="AD979" s="39"/>
      <c r="AE979" s="39"/>
      <c r="AR979" s="230" t="s">
        <v>273</v>
      </c>
      <c r="AT979" s="230" t="s">
        <v>171</v>
      </c>
      <c r="AU979" s="230" t="s">
        <v>86</v>
      </c>
      <c r="AY979" s="18" t="s">
        <v>168</v>
      </c>
      <c r="BE979" s="231">
        <f>IF(N979="základní",J979,0)</f>
        <v>0</v>
      </c>
      <c r="BF979" s="231">
        <f>IF(N979="snížená",J979,0)</f>
        <v>0</v>
      </c>
      <c r="BG979" s="231">
        <f>IF(N979="zákl. přenesená",J979,0)</f>
        <v>0</v>
      </c>
      <c r="BH979" s="231">
        <f>IF(N979="sníž. přenesená",J979,0)</f>
        <v>0</v>
      </c>
      <c r="BI979" s="231">
        <f>IF(N979="nulová",J979,0)</f>
        <v>0</v>
      </c>
      <c r="BJ979" s="18" t="s">
        <v>84</v>
      </c>
      <c r="BK979" s="231">
        <f>ROUND(I979*H979,2)</f>
        <v>0</v>
      </c>
      <c r="BL979" s="18" t="s">
        <v>273</v>
      </c>
      <c r="BM979" s="230" t="s">
        <v>1207</v>
      </c>
    </row>
    <row r="980" s="2" customFormat="1">
      <c r="A980" s="39"/>
      <c r="B980" s="40"/>
      <c r="C980" s="41"/>
      <c r="D980" s="232" t="s">
        <v>306</v>
      </c>
      <c r="E980" s="41"/>
      <c r="F980" s="269" t="s">
        <v>1167</v>
      </c>
      <c r="G980" s="41"/>
      <c r="H980" s="41"/>
      <c r="I980" s="234"/>
      <c r="J980" s="41"/>
      <c r="K980" s="41"/>
      <c r="L980" s="45"/>
      <c r="M980" s="235"/>
      <c r="N980" s="236"/>
      <c r="O980" s="92"/>
      <c r="P980" s="92"/>
      <c r="Q980" s="92"/>
      <c r="R980" s="92"/>
      <c r="S980" s="92"/>
      <c r="T980" s="93"/>
      <c r="U980" s="39"/>
      <c r="V980" s="39"/>
      <c r="W980" s="39"/>
      <c r="X980" s="39"/>
      <c r="Y980" s="39"/>
      <c r="Z980" s="39"/>
      <c r="AA980" s="39"/>
      <c r="AB980" s="39"/>
      <c r="AC980" s="39"/>
      <c r="AD980" s="39"/>
      <c r="AE980" s="39"/>
      <c r="AT980" s="18" t="s">
        <v>306</v>
      </c>
      <c r="AU980" s="18" t="s">
        <v>86</v>
      </c>
    </row>
    <row r="981" s="14" customFormat="1">
      <c r="A981" s="14"/>
      <c r="B981" s="247"/>
      <c r="C981" s="248"/>
      <c r="D981" s="232" t="s">
        <v>180</v>
      </c>
      <c r="E981" s="249" t="s">
        <v>1</v>
      </c>
      <c r="F981" s="250" t="s">
        <v>84</v>
      </c>
      <c r="G981" s="248"/>
      <c r="H981" s="251">
        <v>1</v>
      </c>
      <c r="I981" s="252"/>
      <c r="J981" s="248"/>
      <c r="K981" s="248"/>
      <c r="L981" s="253"/>
      <c r="M981" s="254"/>
      <c r="N981" s="255"/>
      <c r="O981" s="255"/>
      <c r="P981" s="255"/>
      <c r="Q981" s="255"/>
      <c r="R981" s="255"/>
      <c r="S981" s="255"/>
      <c r="T981" s="256"/>
      <c r="U981" s="14"/>
      <c r="V981" s="14"/>
      <c r="W981" s="14"/>
      <c r="X981" s="14"/>
      <c r="Y981" s="14"/>
      <c r="Z981" s="14"/>
      <c r="AA981" s="14"/>
      <c r="AB981" s="14"/>
      <c r="AC981" s="14"/>
      <c r="AD981" s="14"/>
      <c r="AE981" s="14"/>
      <c r="AT981" s="257" t="s">
        <v>180</v>
      </c>
      <c r="AU981" s="257" t="s">
        <v>86</v>
      </c>
      <c r="AV981" s="14" t="s">
        <v>86</v>
      </c>
      <c r="AW981" s="14" t="s">
        <v>32</v>
      </c>
      <c r="AX981" s="14" t="s">
        <v>76</v>
      </c>
      <c r="AY981" s="257" t="s">
        <v>168</v>
      </c>
    </row>
    <row r="982" s="2" customFormat="1" ht="16.5" customHeight="1">
      <c r="A982" s="39"/>
      <c r="B982" s="40"/>
      <c r="C982" s="219" t="s">
        <v>1208</v>
      </c>
      <c r="D982" s="219" t="s">
        <v>171</v>
      </c>
      <c r="E982" s="220" t="s">
        <v>1209</v>
      </c>
      <c r="F982" s="221" t="s">
        <v>1210</v>
      </c>
      <c r="G982" s="222" t="s">
        <v>251</v>
      </c>
      <c r="H982" s="223">
        <v>2</v>
      </c>
      <c r="I982" s="224"/>
      <c r="J982" s="225">
        <f>ROUND(I982*H982,2)</f>
        <v>0</v>
      </c>
      <c r="K982" s="221" t="s">
        <v>1</v>
      </c>
      <c r="L982" s="45"/>
      <c r="M982" s="226" t="s">
        <v>1</v>
      </c>
      <c r="N982" s="227" t="s">
        <v>41</v>
      </c>
      <c r="O982" s="92"/>
      <c r="P982" s="228">
        <f>O982*H982</f>
        <v>0</v>
      </c>
      <c r="Q982" s="228">
        <v>0</v>
      </c>
      <c r="R982" s="228">
        <f>Q982*H982</f>
        <v>0</v>
      </c>
      <c r="S982" s="228">
        <v>0</v>
      </c>
      <c r="T982" s="229">
        <f>S982*H982</f>
        <v>0</v>
      </c>
      <c r="U982" s="39"/>
      <c r="V982" s="39"/>
      <c r="W982" s="39"/>
      <c r="X982" s="39"/>
      <c r="Y982" s="39"/>
      <c r="Z982" s="39"/>
      <c r="AA982" s="39"/>
      <c r="AB982" s="39"/>
      <c r="AC982" s="39"/>
      <c r="AD982" s="39"/>
      <c r="AE982" s="39"/>
      <c r="AR982" s="230" t="s">
        <v>273</v>
      </c>
      <c r="AT982" s="230" t="s">
        <v>171</v>
      </c>
      <c r="AU982" s="230" t="s">
        <v>86</v>
      </c>
      <c r="AY982" s="18" t="s">
        <v>168</v>
      </c>
      <c r="BE982" s="231">
        <f>IF(N982="základní",J982,0)</f>
        <v>0</v>
      </c>
      <c r="BF982" s="231">
        <f>IF(N982="snížená",J982,0)</f>
        <v>0</v>
      </c>
      <c r="BG982" s="231">
        <f>IF(N982="zákl. přenesená",J982,0)</f>
        <v>0</v>
      </c>
      <c r="BH982" s="231">
        <f>IF(N982="sníž. přenesená",J982,0)</f>
        <v>0</v>
      </c>
      <c r="BI982" s="231">
        <f>IF(N982="nulová",J982,0)</f>
        <v>0</v>
      </c>
      <c r="BJ982" s="18" t="s">
        <v>84</v>
      </c>
      <c r="BK982" s="231">
        <f>ROUND(I982*H982,2)</f>
        <v>0</v>
      </c>
      <c r="BL982" s="18" t="s">
        <v>273</v>
      </c>
      <c r="BM982" s="230" t="s">
        <v>1211</v>
      </c>
    </row>
    <row r="983" s="2" customFormat="1">
      <c r="A983" s="39"/>
      <c r="B983" s="40"/>
      <c r="C983" s="41"/>
      <c r="D983" s="232" t="s">
        <v>306</v>
      </c>
      <c r="E983" s="41"/>
      <c r="F983" s="269" t="s">
        <v>1167</v>
      </c>
      <c r="G983" s="41"/>
      <c r="H983" s="41"/>
      <c r="I983" s="234"/>
      <c r="J983" s="41"/>
      <c r="K983" s="41"/>
      <c r="L983" s="45"/>
      <c r="M983" s="235"/>
      <c r="N983" s="236"/>
      <c r="O983" s="92"/>
      <c r="P983" s="92"/>
      <c r="Q983" s="92"/>
      <c r="R983" s="92"/>
      <c r="S983" s="92"/>
      <c r="T983" s="93"/>
      <c r="U983" s="39"/>
      <c r="V983" s="39"/>
      <c r="W983" s="39"/>
      <c r="X983" s="39"/>
      <c r="Y983" s="39"/>
      <c r="Z983" s="39"/>
      <c r="AA983" s="39"/>
      <c r="AB983" s="39"/>
      <c r="AC983" s="39"/>
      <c r="AD983" s="39"/>
      <c r="AE983" s="39"/>
      <c r="AT983" s="18" t="s">
        <v>306</v>
      </c>
      <c r="AU983" s="18" t="s">
        <v>86</v>
      </c>
    </row>
    <row r="984" s="14" customFormat="1">
      <c r="A984" s="14"/>
      <c r="B984" s="247"/>
      <c r="C984" s="248"/>
      <c r="D984" s="232" t="s">
        <v>180</v>
      </c>
      <c r="E984" s="249" t="s">
        <v>1</v>
      </c>
      <c r="F984" s="250" t="s">
        <v>86</v>
      </c>
      <c r="G984" s="248"/>
      <c r="H984" s="251">
        <v>2</v>
      </c>
      <c r="I984" s="252"/>
      <c r="J984" s="248"/>
      <c r="K984" s="248"/>
      <c r="L984" s="253"/>
      <c r="M984" s="254"/>
      <c r="N984" s="255"/>
      <c r="O984" s="255"/>
      <c r="P984" s="255"/>
      <c r="Q984" s="255"/>
      <c r="R984" s="255"/>
      <c r="S984" s="255"/>
      <c r="T984" s="256"/>
      <c r="U984" s="14"/>
      <c r="V984" s="14"/>
      <c r="W984" s="14"/>
      <c r="X984" s="14"/>
      <c r="Y984" s="14"/>
      <c r="Z984" s="14"/>
      <c r="AA984" s="14"/>
      <c r="AB984" s="14"/>
      <c r="AC984" s="14"/>
      <c r="AD984" s="14"/>
      <c r="AE984" s="14"/>
      <c r="AT984" s="257" t="s">
        <v>180</v>
      </c>
      <c r="AU984" s="257" t="s">
        <v>86</v>
      </c>
      <c r="AV984" s="14" t="s">
        <v>86</v>
      </c>
      <c r="AW984" s="14" t="s">
        <v>32</v>
      </c>
      <c r="AX984" s="14" t="s">
        <v>76</v>
      </c>
      <c r="AY984" s="257" t="s">
        <v>168</v>
      </c>
    </row>
    <row r="985" s="2" customFormat="1" ht="24.15" customHeight="1">
      <c r="A985" s="39"/>
      <c r="B985" s="40"/>
      <c r="C985" s="219" t="s">
        <v>1212</v>
      </c>
      <c r="D985" s="219" t="s">
        <v>171</v>
      </c>
      <c r="E985" s="220" t="s">
        <v>1213</v>
      </c>
      <c r="F985" s="221" t="s">
        <v>1214</v>
      </c>
      <c r="G985" s="222" t="s">
        <v>213</v>
      </c>
      <c r="H985" s="223">
        <v>9</v>
      </c>
      <c r="I985" s="224"/>
      <c r="J985" s="225">
        <f>ROUND(I985*H985,2)</f>
        <v>0</v>
      </c>
      <c r="K985" s="221" t="s">
        <v>175</v>
      </c>
      <c r="L985" s="45"/>
      <c r="M985" s="226" t="s">
        <v>1</v>
      </c>
      <c r="N985" s="227" t="s">
        <v>41</v>
      </c>
      <c r="O985" s="92"/>
      <c r="P985" s="228">
        <f>O985*H985</f>
        <v>0</v>
      </c>
      <c r="Q985" s="228">
        <v>0</v>
      </c>
      <c r="R985" s="228">
        <f>Q985*H985</f>
        <v>0</v>
      </c>
      <c r="S985" s="228">
        <v>0</v>
      </c>
      <c r="T985" s="229">
        <f>S985*H985</f>
        <v>0</v>
      </c>
      <c r="U985" s="39"/>
      <c r="V985" s="39"/>
      <c r="W985" s="39"/>
      <c r="X985" s="39"/>
      <c r="Y985" s="39"/>
      <c r="Z985" s="39"/>
      <c r="AA985" s="39"/>
      <c r="AB985" s="39"/>
      <c r="AC985" s="39"/>
      <c r="AD985" s="39"/>
      <c r="AE985" s="39"/>
      <c r="AR985" s="230" t="s">
        <v>273</v>
      </c>
      <c r="AT985" s="230" t="s">
        <v>171</v>
      </c>
      <c r="AU985" s="230" t="s">
        <v>86</v>
      </c>
      <c r="AY985" s="18" t="s">
        <v>168</v>
      </c>
      <c r="BE985" s="231">
        <f>IF(N985="základní",J985,0)</f>
        <v>0</v>
      </c>
      <c r="BF985" s="231">
        <f>IF(N985="snížená",J985,0)</f>
        <v>0</v>
      </c>
      <c r="BG985" s="231">
        <f>IF(N985="zákl. přenesená",J985,0)</f>
        <v>0</v>
      </c>
      <c r="BH985" s="231">
        <f>IF(N985="sníž. přenesená",J985,0)</f>
        <v>0</v>
      </c>
      <c r="BI985" s="231">
        <f>IF(N985="nulová",J985,0)</f>
        <v>0</v>
      </c>
      <c r="BJ985" s="18" t="s">
        <v>84</v>
      </c>
      <c r="BK985" s="231">
        <f>ROUND(I985*H985,2)</f>
        <v>0</v>
      </c>
      <c r="BL985" s="18" t="s">
        <v>273</v>
      </c>
      <c r="BM985" s="230" t="s">
        <v>1215</v>
      </c>
    </row>
    <row r="986" s="2" customFormat="1">
      <c r="A986" s="39"/>
      <c r="B986" s="40"/>
      <c r="C986" s="41"/>
      <c r="D986" s="232" t="s">
        <v>178</v>
      </c>
      <c r="E986" s="41"/>
      <c r="F986" s="233" t="s">
        <v>1216</v>
      </c>
      <c r="G986" s="41"/>
      <c r="H986" s="41"/>
      <c r="I986" s="234"/>
      <c r="J986" s="41"/>
      <c r="K986" s="41"/>
      <c r="L986" s="45"/>
      <c r="M986" s="235"/>
      <c r="N986" s="236"/>
      <c r="O986" s="92"/>
      <c r="P986" s="92"/>
      <c r="Q986" s="92"/>
      <c r="R986" s="92"/>
      <c r="S986" s="92"/>
      <c r="T986" s="93"/>
      <c r="U986" s="39"/>
      <c r="V986" s="39"/>
      <c r="W986" s="39"/>
      <c r="X986" s="39"/>
      <c r="Y986" s="39"/>
      <c r="Z986" s="39"/>
      <c r="AA986" s="39"/>
      <c r="AB986" s="39"/>
      <c r="AC986" s="39"/>
      <c r="AD986" s="39"/>
      <c r="AE986" s="39"/>
      <c r="AT986" s="18" t="s">
        <v>178</v>
      </c>
      <c r="AU986" s="18" t="s">
        <v>86</v>
      </c>
    </row>
    <row r="987" s="14" customFormat="1">
      <c r="A987" s="14"/>
      <c r="B987" s="247"/>
      <c r="C987" s="248"/>
      <c r="D987" s="232" t="s">
        <v>180</v>
      </c>
      <c r="E987" s="249" t="s">
        <v>1</v>
      </c>
      <c r="F987" s="250" t="s">
        <v>1217</v>
      </c>
      <c r="G987" s="248"/>
      <c r="H987" s="251">
        <v>9</v>
      </c>
      <c r="I987" s="252"/>
      <c r="J987" s="248"/>
      <c r="K987" s="248"/>
      <c r="L987" s="253"/>
      <c r="M987" s="254"/>
      <c r="N987" s="255"/>
      <c r="O987" s="255"/>
      <c r="P987" s="255"/>
      <c r="Q987" s="255"/>
      <c r="R987" s="255"/>
      <c r="S987" s="255"/>
      <c r="T987" s="256"/>
      <c r="U987" s="14"/>
      <c r="V987" s="14"/>
      <c r="W987" s="14"/>
      <c r="X987" s="14"/>
      <c r="Y987" s="14"/>
      <c r="Z987" s="14"/>
      <c r="AA987" s="14"/>
      <c r="AB987" s="14"/>
      <c r="AC987" s="14"/>
      <c r="AD987" s="14"/>
      <c r="AE987" s="14"/>
      <c r="AT987" s="257" t="s">
        <v>180</v>
      </c>
      <c r="AU987" s="257" t="s">
        <v>86</v>
      </c>
      <c r="AV987" s="14" t="s">
        <v>86</v>
      </c>
      <c r="AW987" s="14" t="s">
        <v>32</v>
      </c>
      <c r="AX987" s="14" t="s">
        <v>84</v>
      </c>
      <c r="AY987" s="257" t="s">
        <v>168</v>
      </c>
    </row>
    <row r="988" s="2" customFormat="1" ht="16.5" customHeight="1">
      <c r="A988" s="39"/>
      <c r="B988" s="40"/>
      <c r="C988" s="270" t="s">
        <v>1218</v>
      </c>
      <c r="D988" s="270" t="s">
        <v>348</v>
      </c>
      <c r="E988" s="271" t="s">
        <v>1219</v>
      </c>
      <c r="F988" s="272" t="s">
        <v>1220</v>
      </c>
      <c r="G988" s="273" t="s">
        <v>213</v>
      </c>
      <c r="H988" s="274">
        <v>9.4499999999999993</v>
      </c>
      <c r="I988" s="275"/>
      <c r="J988" s="276">
        <f>ROUND(I988*H988,2)</f>
        <v>0</v>
      </c>
      <c r="K988" s="272" t="s">
        <v>175</v>
      </c>
      <c r="L988" s="277"/>
      <c r="M988" s="278" t="s">
        <v>1</v>
      </c>
      <c r="N988" s="279" t="s">
        <v>41</v>
      </c>
      <c r="O988" s="92"/>
      <c r="P988" s="228">
        <f>O988*H988</f>
        <v>0</v>
      </c>
      <c r="Q988" s="228">
        <v>0.0018</v>
      </c>
      <c r="R988" s="228">
        <f>Q988*H988</f>
        <v>0.017009999999999997</v>
      </c>
      <c r="S988" s="228">
        <v>0</v>
      </c>
      <c r="T988" s="229">
        <f>S988*H988</f>
        <v>0</v>
      </c>
      <c r="U988" s="39"/>
      <c r="V988" s="39"/>
      <c r="W988" s="39"/>
      <c r="X988" s="39"/>
      <c r="Y988" s="39"/>
      <c r="Z988" s="39"/>
      <c r="AA988" s="39"/>
      <c r="AB988" s="39"/>
      <c r="AC988" s="39"/>
      <c r="AD988" s="39"/>
      <c r="AE988" s="39"/>
      <c r="AR988" s="230" t="s">
        <v>379</v>
      </c>
      <c r="AT988" s="230" t="s">
        <v>348</v>
      </c>
      <c r="AU988" s="230" t="s">
        <v>86</v>
      </c>
      <c r="AY988" s="18" t="s">
        <v>168</v>
      </c>
      <c r="BE988" s="231">
        <f>IF(N988="základní",J988,0)</f>
        <v>0</v>
      </c>
      <c r="BF988" s="231">
        <f>IF(N988="snížená",J988,0)</f>
        <v>0</v>
      </c>
      <c r="BG988" s="231">
        <f>IF(N988="zákl. přenesená",J988,0)</f>
        <v>0</v>
      </c>
      <c r="BH988" s="231">
        <f>IF(N988="sníž. přenesená",J988,0)</f>
        <v>0</v>
      </c>
      <c r="BI988" s="231">
        <f>IF(N988="nulová",J988,0)</f>
        <v>0</v>
      </c>
      <c r="BJ988" s="18" t="s">
        <v>84</v>
      </c>
      <c r="BK988" s="231">
        <f>ROUND(I988*H988,2)</f>
        <v>0</v>
      </c>
      <c r="BL988" s="18" t="s">
        <v>273</v>
      </c>
      <c r="BM988" s="230" t="s">
        <v>1221</v>
      </c>
    </row>
    <row r="989" s="2" customFormat="1">
      <c r="A989" s="39"/>
      <c r="B989" s="40"/>
      <c r="C989" s="41"/>
      <c r="D989" s="232" t="s">
        <v>178</v>
      </c>
      <c r="E989" s="41"/>
      <c r="F989" s="233" t="s">
        <v>1220</v>
      </c>
      <c r="G989" s="41"/>
      <c r="H989" s="41"/>
      <c r="I989" s="234"/>
      <c r="J989" s="41"/>
      <c r="K989" s="41"/>
      <c r="L989" s="45"/>
      <c r="M989" s="235"/>
      <c r="N989" s="236"/>
      <c r="O989" s="92"/>
      <c r="P989" s="92"/>
      <c r="Q989" s="92"/>
      <c r="R989" s="92"/>
      <c r="S989" s="92"/>
      <c r="T989" s="93"/>
      <c r="U989" s="39"/>
      <c r="V989" s="39"/>
      <c r="W989" s="39"/>
      <c r="X989" s="39"/>
      <c r="Y989" s="39"/>
      <c r="Z989" s="39"/>
      <c r="AA989" s="39"/>
      <c r="AB989" s="39"/>
      <c r="AC989" s="39"/>
      <c r="AD989" s="39"/>
      <c r="AE989" s="39"/>
      <c r="AT989" s="18" t="s">
        <v>178</v>
      </c>
      <c r="AU989" s="18" t="s">
        <v>86</v>
      </c>
    </row>
    <row r="990" s="14" customFormat="1">
      <c r="A990" s="14"/>
      <c r="B990" s="247"/>
      <c r="C990" s="248"/>
      <c r="D990" s="232" t="s">
        <v>180</v>
      </c>
      <c r="E990" s="249" t="s">
        <v>1</v>
      </c>
      <c r="F990" s="250" t="s">
        <v>1217</v>
      </c>
      <c r="G990" s="248"/>
      <c r="H990" s="251">
        <v>9</v>
      </c>
      <c r="I990" s="252"/>
      <c r="J990" s="248"/>
      <c r="K990" s="248"/>
      <c r="L990" s="253"/>
      <c r="M990" s="254"/>
      <c r="N990" s="255"/>
      <c r="O990" s="255"/>
      <c r="P990" s="255"/>
      <c r="Q990" s="255"/>
      <c r="R990" s="255"/>
      <c r="S990" s="255"/>
      <c r="T990" s="256"/>
      <c r="U990" s="14"/>
      <c r="V990" s="14"/>
      <c r="W990" s="14"/>
      <c r="X990" s="14"/>
      <c r="Y990" s="14"/>
      <c r="Z990" s="14"/>
      <c r="AA990" s="14"/>
      <c r="AB990" s="14"/>
      <c r="AC990" s="14"/>
      <c r="AD990" s="14"/>
      <c r="AE990" s="14"/>
      <c r="AT990" s="257" t="s">
        <v>180</v>
      </c>
      <c r="AU990" s="257" t="s">
        <v>86</v>
      </c>
      <c r="AV990" s="14" t="s">
        <v>86</v>
      </c>
      <c r="AW990" s="14" t="s">
        <v>32</v>
      </c>
      <c r="AX990" s="14" t="s">
        <v>84</v>
      </c>
      <c r="AY990" s="257" t="s">
        <v>168</v>
      </c>
    </row>
    <row r="991" s="14" customFormat="1">
      <c r="A991" s="14"/>
      <c r="B991" s="247"/>
      <c r="C991" s="248"/>
      <c r="D991" s="232" t="s">
        <v>180</v>
      </c>
      <c r="E991" s="248"/>
      <c r="F991" s="250" t="s">
        <v>1222</v>
      </c>
      <c r="G991" s="248"/>
      <c r="H991" s="251">
        <v>9.4499999999999993</v>
      </c>
      <c r="I991" s="252"/>
      <c r="J991" s="248"/>
      <c r="K991" s="248"/>
      <c r="L991" s="253"/>
      <c r="M991" s="254"/>
      <c r="N991" s="255"/>
      <c r="O991" s="255"/>
      <c r="P991" s="255"/>
      <c r="Q991" s="255"/>
      <c r="R991" s="255"/>
      <c r="S991" s="255"/>
      <c r="T991" s="256"/>
      <c r="U991" s="14"/>
      <c r="V991" s="14"/>
      <c r="W991" s="14"/>
      <c r="X991" s="14"/>
      <c r="Y991" s="14"/>
      <c r="Z991" s="14"/>
      <c r="AA991" s="14"/>
      <c r="AB991" s="14"/>
      <c r="AC991" s="14"/>
      <c r="AD991" s="14"/>
      <c r="AE991" s="14"/>
      <c r="AT991" s="257" t="s">
        <v>180</v>
      </c>
      <c r="AU991" s="257" t="s">
        <v>86</v>
      </c>
      <c r="AV991" s="14" t="s">
        <v>86</v>
      </c>
      <c r="AW991" s="14" t="s">
        <v>4</v>
      </c>
      <c r="AX991" s="14" t="s">
        <v>84</v>
      </c>
      <c r="AY991" s="257" t="s">
        <v>168</v>
      </c>
    </row>
    <row r="992" s="2" customFormat="1" ht="16.5" customHeight="1">
      <c r="A992" s="39"/>
      <c r="B992" s="40"/>
      <c r="C992" s="270" t="s">
        <v>1223</v>
      </c>
      <c r="D992" s="270" t="s">
        <v>348</v>
      </c>
      <c r="E992" s="271" t="s">
        <v>1224</v>
      </c>
      <c r="F992" s="272" t="s">
        <v>1225</v>
      </c>
      <c r="G992" s="273" t="s">
        <v>1226</v>
      </c>
      <c r="H992" s="274">
        <v>4</v>
      </c>
      <c r="I992" s="275"/>
      <c r="J992" s="276">
        <f>ROUND(I992*H992,2)</f>
        <v>0</v>
      </c>
      <c r="K992" s="272" t="s">
        <v>1</v>
      </c>
      <c r="L992" s="277"/>
      <c r="M992" s="278" t="s">
        <v>1</v>
      </c>
      <c r="N992" s="279" t="s">
        <v>41</v>
      </c>
      <c r="O992" s="92"/>
      <c r="P992" s="228">
        <f>O992*H992</f>
        <v>0</v>
      </c>
      <c r="Q992" s="228">
        <v>0.00020000000000000001</v>
      </c>
      <c r="R992" s="228">
        <f>Q992*H992</f>
        <v>0.00080000000000000004</v>
      </c>
      <c r="S992" s="228">
        <v>0</v>
      </c>
      <c r="T992" s="229">
        <f>S992*H992</f>
        <v>0</v>
      </c>
      <c r="U992" s="39"/>
      <c r="V992" s="39"/>
      <c r="W992" s="39"/>
      <c r="X992" s="39"/>
      <c r="Y992" s="39"/>
      <c r="Z992" s="39"/>
      <c r="AA992" s="39"/>
      <c r="AB992" s="39"/>
      <c r="AC992" s="39"/>
      <c r="AD992" s="39"/>
      <c r="AE992" s="39"/>
      <c r="AR992" s="230" t="s">
        <v>379</v>
      </c>
      <c r="AT992" s="230" t="s">
        <v>348</v>
      </c>
      <c r="AU992" s="230" t="s">
        <v>86</v>
      </c>
      <c r="AY992" s="18" t="s">
        <v>168</v>
      </c>
      <c r="BE992" s="231">
        <f>IF(N992="základní",J992,0)</f>
        <v>0</v>
      </c>
      <c r="BF992" s="231">
        <f>IF(N992="snížená",J992,0)</f>
        <v>0</v>
      </c>
      <c r="BG992" s="231">
        <f>IF(N992="zákl. přenesená",J992,0)</f>
        <v>0</v>
      </c>
      <c r="BH992" s="231">
        <f>IF(N992="sníž. přenesená",J992,0)</f>
        <v>0</v>
      </c>
      <c r="BI992" s="231">
        <f>IF(N992="nulová",J992,0)</f>
        <v>0</v>
      </c>
      <c r="BJ992" s="18" t="s">
        <v>84</v>
      </c>
      <c r="BK992" s="231">
        <f>ROUND(I992*H992,2)</f>
        <v>0</v>
      </c>
      <c r="BL992" s="18" t="s">
        <v>273</v>
      </c>
      <c r="BM992" s="230" t="s">
        <v>1227</v>
      </c>
    </row>
    <row r="993" s="2" customFormat="1" ht="24.15" customHeight="1">
      <c r="A993" s="39"/>
      <c r="B993" s="40"/>
      <c r="C993" s="219" t="s">
        <v>1228</v>
      </c>
      <c r="D993" s="219" t="s">
        <v>171</v>
      </c>
      <c r="E993" s="220" t="s">
        <v>1229</v>
      </c>
      <c r="F993" s="221" t="s">
        <v>1230</v>
      </c>
      <c r="G993" s="222" t="s">
        <v>213</v>
      </c>
      <c r="H993" s="223">
        <v>69.5</v>
      </c>
      <c r="I993" s="224"/>
      <c r="J993" s="225">
        <f>ROUND(I993*H993,2)</f>
        <v>0</v>
      </c>
      <c r="K993" s="221" t="s">
        <v>226</v>
      </c>
      <c r="L993" s="45"/>
      <c r="M993" s="226" t="s">
        <v>1</v>
      </c>
      <c r="N993" s="227" t="s">
        <v>41</v>
      </c>
      <c r="O993" s="92"/>
      <c r="P993" s="228">
        <f>O993*H993</f>
        <v>0</v>
      </c>
      <c r="Q993" s="228">
        <v>0</v>
      </c>
      <c r="R993" s="228">
        <f>Q993*H993</f>
        <v>0</v>
      </c>
      <c r="S993" s="228">
        <v>0</v>
      </c>
      <c r="T993" s="229">
        <f>S993*H993</f>
        <v>0</v>
      </c>
      <c r="U993" s="39"/>
      <c r="V993" s="39"/>
      <c r="W993" s="39"/>
      <c r="X993" s="39"/>
      <c r="Y993" s="39"/>
      <c r="Z993" s="39"/>
      <c r="AA993" s="39"/>
      <c r="AB993" s="39"/>
      <c r="AC993" s="39"/>
      <c r="AD993" s="39"/>
      <c r="AE993" s="39"/>
      <c r="AR993" s="230" t="s">
        <v>273</v>
      </c>
      <c r="AT993" s="230" t="s">
        <v>171</v>
      </c>
      <c r="AU993" s="230" t="s">
        <v>86</v>
      </c>
      <c r="AY993" s="18" t="s">
        <v>168</v>
      </c>
      <c r="BE993" s="231">
        <f>IF(N993="základní",J993,0)</f>
        <v>0</v>
      </c>
      <c r="BF993" s="231">
        <f>IF(N993="snížená",J993,0)</f>
        <v>0</v>
      </c>
      <c r="BG993" s="231">
        <f>IF(N993="zákl. přenesená",J993,0)</f>
        <v>0</v>
      </c>
      <c r="BH993" s="231">
        <f>IF(N993="sníž. přenesená",J993,0)</f>
        <v>0</v>
      </c>
      <c r="BI993" s="231">
        <f>IF(N993="nulová",J993,0)</f>
        <v>0</v>
      </c>
      <c r="BJ993" s="18" t="s">
        <v>84</v>
      </c>
      <c r="BK993" s="231">
        <f>ROUND(I993*H993,2)</f>
        <v>0</v>
      </c>
      <c r="BL993" s="18" t="s">
        <v>273</v>
      </c>
      <c r="BM993" s="230" t="s">
        <v>1231</v>
      </c>
    </row>
    <row r="994" s="2" customFormat="1">
      <c r="A994" s="39"/>
      <c r="B994" s="40"/>
      <c r="C994" s="41"/>
      <c r="D994" s="232" t="s">
        <v>178</v>
      </c>
      <c r="E994" s="41"/>
      <c r="F994" s="233" t="s">
        <v>1232</v>
      </c>
      <c r="G994" s="41"/>
      <c r="H994" s="41"/>
      <c r="I994" s="234"/>
      <c r="J994" s="41"/>
      <c r="K994" s="41"/>
      <c r="L994" s="45"/>
      <c r="M994" s="235"/>
      <c r="N994" s="236"/>
      <c r="O994" s="92"/>
      <c r="P994" s="92"/>
      <c r="Q994" s="92"/>
      <c r="R994" s="92"/>
      <c r="S994" s="92"/>
      <c r="T994" s="93"/>
      <c r="U994" s="39"/>
      <c r="V994" s="39"/>
      <c r="W994" s="39"/>
      <c r="X994" s="39"/>
      <c r="Y994" s="39"/>
      <c r="Z994" s="39"/>
      <c r="AA994" s="39"/>
      <c r="AB994" s="39"/>
      <c r="AC994" s="39"/>
      <c r="AD994" s="39"/>
      <c r="AE994" s="39"/>
      <c r="AT994" s="18" t="s">
        <v>178</v>
      </c>
      <c r="AU994" s="18" t="s">
        <v>86</v>
      </c>
    </row>
    <row r="995" s="14" customFormat="1">
      <c r="A995" s="14"/>
      <c r="B995" s="247"/>
      <c r="C995" s="248"/>
      <c r="D995" s="232" t="s">
        <v>180</v>
      </c>
      <c r="E995" s="249" t="s">
        <v>1</v>
      </c>
      <c r="F995" s="250" t="s">
        <v>1233</v>
      </c>
      <c r="G995" s="248"/>
      <c r="H995" s="251">
        <v>50</v>
      </c>
      <c r="I995" s="252"/>
      <c r="J995" s="248"/>
      <c r="K995" s="248"/>
      <c r="L995" s="253"/>
      <c r="M995" s="254"/>
      <c r="N995" s="255"/>
      <c r="O995" s="255"/>
      <c r="P995" s="255"/>
      <c r="Q995" s="255"/>
      <c r="R995" s="255"/>
      <c r="S995" s="255"/>
      <c r="T995" s="256"/>
      <c r="U995" s="14"/>
      <c r="V995" s="14"/>
      <c r="W995" s="14"/>
      <c r="X995" s="14"/>
      <c r="Y995" s="14"/>
      <c r="Z995" s="14"/>
      <c r="AA995" s="14"/>
      <c r="AB995" s="14"/>
      <c r="AC995" s="14"/>
      <c r="AD995" s="14"/>
      <c r="AE995" s="14"/>
      <c r="AT995" s="257" t="s">
        <v>180</v>
      </c>
      <c r="AU995" s="257" t="s">
        <v>86</v>
      </c>
      <c r="AV995" s="14" t="s">
        <v>86</v>
      </c>
      <c r="AW995" s="14" t="s">
        <v>32</v>
      </c>
      <c r="AX995" s="14" t="s">
        <v>76</v>
      </c>
      <c r="AY995" s="257" t="s">
        <v>168</v>
      </c>
    </row>
    <row r="996" s="14" customFormat="1">
      <c r="A996" s="14"/>
      <c r="B996" s="247"/>
      <c r="C996" s="248"/>
      <c r="D996" s="232" t="s">
        <v>180</v>
      </c>
      <c r="E996" s="249" t="s">
        <v>1</v>
      </c>
      <c r="F996" s="250" t="s">
        <v>1234</v>
      </c>
      <c r="G996" s="248"/>
      <c r="H996" s="251">
        <v>11.25</v>
      </c>
      <c r="I996" s="252"/>
      <c r="J996" s="248"/>
      <c r="K996" s="248"/>
      <c r="L996" s="253"/>
      <c r="M996" s="254"/>
      <c r="N996" s="255"/>
      <c r="O996" s="255"/>
      <c r="P996" s="255"/>
      <c r="Q996" s="255"/>
      <c r="R996" s="255"/>
      <c r="S996" s="255"/>
      <c r="T996" s="256"/>
      <c r="U996" s="14"/>
      <c r="V996" s="14"/>
      <c r="W996" s="14"/>
      <c r="X996" s="14"/>
      <c r="Y996" s="14"/>
      <c r="Z996" s="14"/>
      <c r="AA996" s="14"/>
      <c r="AB996" s="14"/>
      <c r="AC996" s="14"/>
      <c r="AD996" s="14"/>
      <c r="AE996" s="14"/>
      <c r="AT996" s="257" t="s">
        <v>180</v>
      </c>
      <c r="AU996" s="257" t="s">
        <v>86</v>
      </c>
      <c r="AV996" s="14" t="s">
        <v>86</v>
      </c>
      <c r="AW996" s="14" t="s">
        <v>32</v>
      </c>
      <c r="AX996" s="14" t="s">
        <v>76</v>
      </c>
      <c r="AY996" s="257" t="s">
        <v>168</v>
      </c>
    </row>
    <row r="997" s="14" customFormat="1">
      <c r="A997" s="14"/>
      <c r="B997" s="247"/>
      <c r="C997" s="248"/>
      <c r="D997" s="232" t="s">
        <v>180</v>
      </c>
      <c r="E997" s="249" t="s">
        <v>1</v>
      </c>
      <c r="F997" s="250" t="s">
        <v>1235</v>
      </c>
      <c r="G997" s="248"/>
      <c r="H997" s="251">
        <v>4.5</v>
      </c>
      <c r="I997" s="252"/>
      <c r="J997" s="248"/>
      <c r="K997" s="248"/>
      <c r="L997" s="253"/>
      <c r="M997" s="254"/>
      <c r="N997" s="255"/>
      <c r="O997" s="255"/>
      <c r="P997" s="255"/>
      <c r="Q997" s="255"/>
      <c r="R997" s="255"/>
      <c r="S997" s="255"/>
      <c r="T997" s="256"/>
      <c r="U997" s="14"/>
      <c r="V997" s="14"/>
      <c r="W997" s="14"/>
      <c r="X997" s="14"/>
      <c r="Y997" s="14"/>
      <c r="Z997" s="14"/>
      <c r="AA997" s="14"/>
      <c r="AB997" s="14"/>
      <c r="AC997" s="14"/>
      <c r="AD997" s="14"/>
      <c r="AE997" s="14"/>
      <c r="AT997" s="257" t="s">
        <v>180</v>
      </c>
      <c r="AU997" s="257" t="s">
        <v>86</v>
      </c>
      <c r="AV997" s="14" t="s">
        <v>86</v>
      </c>
      <c r="AW997" s="14" t="s">
        <v>32</v>
      </c>
      <c r="AX997" s="14" t="s">
        <v>76</v>
      </c>
      <c r="AY997" s="257" t="s">
        <v>168</v>
      </c>
    </row>
    <row r="998" s="14" customFormat="1">
      <c r="A998" s="14"/>
      <c r="B998" s="247"/>
      <c r="C998" s="248"/>
      <c r="D998" s="232" t="s">
        <v>180</v>
      </c>
      <c r="E998" s="249" t="s">
        <v>1</v>
      </c>
      <c r="F998" s="250" t="s">
        <v>1236</v>
      </c>
      <c r="G998" s="248"/>
      <c r="H998" s="251">
        <v>1.5</v>
      </c>
      <c r="I998" s="252"/>
      <c r="J998" s="248"/>
      <c r="K998" s="248"/>
      <c r="L998" s="253"/>
      <c r="M998" s="254"/>
      <c r="N998" s="255"/>
      <c r="O998" s="255"/>
      <c r="P998" s="255"/>
      <c r="Q998" s="255"/>
      <c r="R998" s="255"/>
      <c r="S998" s="255"/>
      <c r="T998" s="256"/>
      <c r="U998" s="14"/>
      <c r="V998" s="14"/>
      <c r="W998" s="14"/>
      <c r="X998" s="14"/>
      <c r="Y998" s="14"/>
      <c r="Z998" s="14"/>
      <c r="AA998" s="14"/>
      <c r="AB998" s="14"/>
      <c r="AC998" s="14"/>
      <c r="AD998" s="14"/>
      <c r="AE998" s="14"/>
      <c r="AT998" s="257" t="s">
        <v>180</v>
      </c>
      <c r="AU998" s="257" t="s">
        <v>86</v>
      </c>
      <c r="AV998" s="14" t="s">
        <v>86</v>
      </c>
      <c r="AW998" s="14" t="s">
        <v>32</v>
      </c>
      <c r="AX998" s="14" t="s">
        <v>76</v>
      </c>
      <c r="AY998" s="257" t="s">
        <v>168</v>
      </c>
    </row>
    <row r="999" s="14" customFormat="1">
      <c r="A999" s="14"/>
      <c r="B999" s="247"/>
      <c r="C999" s="248"/>
      <c r="D999" s="232" t="s">
        <v>180</v>
      </c>
      <c r="E999" s="249" t="s">
        <v>1</v>
      </c>
      <c r="F999" s="250" t="s">
        <v>1237</v>
      </c>
      <c r="G999" s="248"/>
      <c r="H999" s="251">
        <v>2.25</v>
      </c>
      <c r="I999" s="252"/>
      <c r="J999" s="248"/>
      <c r="K999" s="248"/>
      <c r="L999" s="253"/>
      <c r="M999" s="254"/>
      <c r="N999" s="255"/>
      <c r="O999" s="255"/>
      <c r="P999" s="255"/>
      <c r="Q999" s="255"/>
      <c r="R999" s="255"/>
      <c r="S999" s="255"/>
      <c r="T999" s="256"/>
      <c r="U999" s="14"/>
      <c r="V999" s="14"/>
      <c r="W999" s="14"/>
      <c r="X999" s="14"/>
      <c r="Y999" s="14"/>
      <c r="Z999" s="14"/>
      <c r="AA999" s="14"/>
      <c r="AB999" s="14"/>
      <c r="AC999" s="14"/>
      <c r="AD999" s="14"/>
      <c r="AE999" s="14"/>
      <c r="AT999" s="257" t="s">
        <v>180</v>
      </c>
      <c r="AU999" s="257" t="s">
        <v>86</v>
      </c>
      <c r="AV999" s="14" t="s">
        <v>86</v>
      </c>
      <c r="AW999" s="14" t="s">
        <v>32</v>
      </c>
      <c r="AX999" s="14" t="s">
        <v>76</v>
      </c>
      <c r="AY999" s="257" t="s">
        <v>168</v>
      </c>
    </row>
    <row r="1000" s="16" customFormat="1">
      <c r="A1000" s="16"/>
      <c r="B1000" s="280"/>
      <c r="C1000" s="281"/>
      <c r="D1000" s="232" t="s">
        <v>180</v>
      </c>
      <c r="E1000" s="282" t="s">
        <v>1</v>
      </c>
      <c r="F1000" s="283" t="s">
        <v>565</v>
      </c>
      <c r="G1000" s="281"/>
      <c r="H1000" s="284">
        <v>69.5</v>
      </c>
      <c r="I1000" s="285"/>
      <c r="J1000" s="281"/>
      <c r="K1000" s="281"/>
      <c r="L1000" s="286"/>
      <c r="M1000" s="287"/>
      <c r="N1000" s="288"/>
      <c r="O1000" s="288"/>
      <c r="P1000" s="288"/>
      <c r="Q1000" s="288"/>
      <c r="R1000" s="288"/>
      <c r="S1000" s="288"/>
      <c r="T1000" s="289"/>
      <c r="U1000" s="16"/>
      <c r="V1000" s="16"/>
      <c r="W1000" s="16"/>
      <c r="X1000" s="16"/>
      <c r="Y1000" s="16"/>
      <c r="Z1000" s="16"/>
      <c r="AA1000" s="16"/>
      <c r="AB1000" s="16"/>
      <c r="AC1000" s="16"/>
      <c r="AD1000" s="16"/>
      <c r="AE1000" s="16"/>
      <c r="AT1000" s="290" t="s">
        <v>180</v>
      </c>
      <c r="AU1000" s="290" t="s">
        <v>86</v>
      </c>
      <c r="AV1000" s="16" t="s">
        <v>169</v>
      </c>
      <c r="AW1000" s="16" t="s">
        <v>32</v>
      </c>
      <c r="AX1000" s="16" t="s">
        <v>76</v>
      </c>
      <c r="AY1000" s="290" t="s">
        <v>168</v>
      </c>
    </row>
    <row r="1001" s="15" customFormat="1">
      <c r="A1001" s="15"/>
      <c r="B1001" s="258"/>
      <c r="C1001" s="259"/>
      <c r="D1001" s="232" t="s">
        <v>180</v>
      </c>
      <c r="E1001" s="260" t="s">
        <v>1</v>
      </c>
      <c r="F1001" s="261" t="s">
        <v>184</v>
      </c>
      <c r="G1001" s="259"/>
      <c r="H1001" s="262">
        <v>69.5</v>
      </c>
      <c r="I1001" s="263"/>
      <c r="J1001" s="259"/>
      <c r="K1001" s="259"/>
      <c r="L1001" s="264"/>
      <c r="M1001" s="265"/>
      <c r="N1001" s="266"/>
      <c r="O1001" s="266"/>
      <c r="P1001" s="266"/>
      <c r="Q1001" s="266"/>
      <c r="R1001" s="266"/>
      <c r="S1001" s="266"/>
      <c r="T1001" s="267"/>
      <c r="U1001" s="15"/>
      <c r="V1001" s="15"/>
      <c r="W1001" s="15"/>
      <c r="X1001" s="15"/>
      <c r="Y1001" s="15"/>
      <c r="Z1001" s="15"/>
      <c r="AA1001" s="15"/>
      <c r="AB1001" s="15"/>
      <c r="AC1001" s="15"/>
      <c r="AD1001" s="15"/>
      <c r="AE1001" s="15"/>
      <c r="AT1001" s="268" t="s">
        <v>180</v>
      </c>
      <c r="AU1001" s="268" t="s">
        <v>86</v>
      </c>
      <c r="AV1001" s="15" t="s">
        <v>176</v>
      </c>
      <c r="AW1001" s="15" t="s">
        <v>32</v>
      </c>
      <c r="AX1001" s="15" t="s">
        <v>84</v>
      </c>
      <c r="AY1001" s="268" t="s">
        <v>168</v>
      </c>
    </row>
    <row r="1002" s="2" customFormat="1" ht="16.5" customHeight="1">
      <c r="A1002" s="39"/>
      <c r="B1002" s="40"/>
      <c r="C1002" s="270" t="s">
        <v>1238</v>
      </c>
      <c r="D1002" s="270" t="s">
        <v>348</v>
      </c>
      <c r="E1002" s="271" t="s">
        <v>1239</v>
      </c>
      <c r="F1002" s="272" t="s">
        <v>1240</v>
      </c>
      <c r="G1002" s="273" t="s">
        <v>213</v>
      </c>
      <c r="H1002" s="274">
        <v>72.974999999999994</v>
      </c>
      <c r="I1002" s="275"/>
      <c r="J1002" s="276">
        <f>ROUND(I1002*H1002,2)</f>
        <v>0</v>
      </c>
      <c r="K1002" s="272" t="s">
        <v>175</v>
      </c>
      <c r="L1002" s="277"/>
      <c r="M1002" s="278" t="s">
        <v>1</v>
      </c>
      <c r="N1002" s="279" t="s">
        <v>41</v>
      </c>
      <c r="O1002" s="92"/>
      <c r="P1002" s="228">
        <f>O1002*H1002</f>
        <v>0</v>
      </c>
      <c r="Q1002" s="228">
        <v>0.0023999999999999998</v>
      </c>
      <c r="R1002" s="228">
        <f>Q1002*H1002</f>
        <v>0.17513999999999996</v>
      </c>
      <c r="S1002" s="228">
        <v>0</v>
      </c>
      <c r="T1002" s="229">
        <f>S1002*H1002</f>
        <v>0</v>
      </c>
      <c r="U1002" s="39"/>
      <c r="V1002" s="39"/>
      <c r="W1002" s="39"/>
      <c r="X1002" s="39"/>
      <c r="Y1002" s="39"/>
      <c r="Z1002" s="39"/>
      <c r="AA1002" s="39"/>
      <c r="AB1002" s="39"/>
      <c r="AC1002" s="39"/>
      <c r="AD1002" s="39"/>
      <c r="AE1002" s="39"/>
      <c r="AR1002" s="230" t="s">
        <v>379</v>
      </c>
      <c r="AT1002" s="230" t="s">
        <v>348</v>
      </c>
      <c r="AU1002" s="230" t="s">
        <v>86</v>
      </c>
      <c r="AY1002" s="18" t="s">
        <v>168</v>
      </c>
      <c r="BE1002" s="231">
        <f>IF(N1002="základní",J1002,0)</f>
        <v>0</v>
      </c>
      <c r="BF1002" s="231">
        <f>IF(N1002="snížená",J1002,0)</f>
        <v>0</v>
      </c>
      <c r="BG1002" s="231">
        <f>IF(N1002="zákl. přenesená",J1002,0)</f>
        <v>0</v>
      </c>
      <c r="BH1002" s="231">
        <f>IF(N1002="sníž. přenesená",J1002,0)</f>
        <v>0</v>
      </c>
      <c r="BI1002" s="231">
        <f>IF(N1002="nulová",J1002,0)</f>
        <v>0</v>
      </c>
      <c r="BJ1002" s="18" t="s">
        <v>84</v>
      </c>
      <c r="BK1002" s="231">
        <f>ROUND(I1002*H1002,2)</f>
        <v>0</v>
      </c>
      <c r="BL1002" s="18" t="s">
        <v>273</v>
      </c>
      <c r="BM1002" s="230" t="s">
        <v>1241</v>
      </c>
    </row>
    <row r="1003" s="2" customFormat="1">
      <c r="A1003" s="39"/>
      <c r="B1003" s="40"/>
      <c r="C1003" s="41"/>
      <c r="D1003" s="232" t="s">
        <v>178</v>
      </c>
      <c r="E1003" s="41"/>
      <c r="F1003" s="233" t="s">
        <v>1240</v>
      </c>
      <c r="G1003" s="41"/>
      <c r="H1003" s="41"/>
      <c r="I1003" s="234"/>
      <c r="J1003" s="41"/>
      <c r="K1003" s="41"/>
      <c r="L1003" s="45"/>
      <c r="M1003" s="235"/>
      <c r="N1003" s="236"/>
      <c r="O1003" s="92"/>
      <c r="P1003" s="92"/>
      <c r="Q1003" s="92"/>
      <c r="R1003" s="92"/>
      <c r="S1003" s="92"/>
      <c r="T1003" s="93"/>
      <c r="U1003" s="39"/>
      <c r="V1003" s="39"/>
      <c r="W1003" s="39"/>
      <c r="X1003" s="39"/>
      <c r="Y1003" s="39"/>
      <c r="Z1003" s="39"/>
      <c r="AA1003" s="39"/>
      <c r="AB1003" s="39"/>
      <c r="AC1003" s="39"/>
      <c r="AD1003" s="39"/>
      <c r="AE1003" s="39"/>
      <c r="AT1003" s="18" t="s">
        <v>178</v>
      </c>
      <c r="AU1003" s="18" t="s">
        <v>86</v>
      </c>
    </row>
    <row r="1004" s="14" customFormat="1">
      <c r="A1004" s="14"/>
      <c r="B1004" s="247"/>
      <c r="C1004" s="248"/>
      <c r="D1004" s="232" t="s">
        <v>180</v>
      </c>
      <c r="E1004" s="249" t="s">
        <v>1</v>
      </c>
      <c r="F1004" s="250" t="s">
        <v>1233</v>
      </c>
      <c r="G1004" s="248"/>
      <c r="H1004" s="251">
        <v>50</v>
      </c>
      <c r="I1004" s="252"/>
      <c r="J1004" s="248"/>
      <c r="K1004" s="248"/>
      <c r="L1004" s="253"/>
      <c r="M1004" s="254"/>
      <c r="N1004" s="255"/>
      <c r="O1004" s="255"/>
      <c r="P1004" s="255"/>
      <c r="Q1004" s="255"/>
      <c r="R1004" s="255"/>
      <c r="S1004" s="255"/>
      <c r="T1004" s="256"/>
      <c r="U1004" s="14"/>
      <c r="V1004" s="14"/>
      <c r="W1004" s="14"/>
      <c r="X1004" s="14"/>
      <c r="Y1004" s="14"/>
      <c r="Z1004" s="14"/>
      <c r="AA1004" s="14"/>
      <c r="AB1004" s="14"/>
      <c r="AC1004" s="14"/>
      <c r="AD1004" s="14"/>
      <c r="AE1004" s="14"/>
      <c r="AT1004" s="257" t="s">
        <v>180</v>
      </c>
      <c r="AU1004" s="257" t="s">
        <v>86</v>
      </c>
      <c r="AV1004" s="14" t="s">
        <v>86</v>
      </c>
      <c r="AW1004" s="14" t="s">
        <v>32</v>
      </c>
      <c r="AX1004" s="14" t="s">
        <v>76</v>
      </c>
      <c r="AY1004" s="257" t="s">
        <v>168</v>
      </c>
    </row>
    <row r="1005" s="14" customFormat="1">
      <c r="A1005" s="14"/>
      <c r="B1005" s="247"/>
      <c r="C1005" s="248"/>
      <c r="D1005" s="232" t="s">
        <v>180</v>
      </c>
      <c r="E1005" s="249" t="s">
        <v>1</v>
      </c>
      <c r="F1005" s="250" t="s">
        <v>1234</v>
      </c>
      <c r="G1005" s="248"/>
      <c r="H1005" s="251">
        <v>11.25</v>
      </c>
      <c r="I1005" s="252"/>
      <c r="J1005" s="248"/>
      <c r="K1005" s="248"/>
      <c r="L1005" s="253"/>
      <c r="M1005" s="254"/>
      <c r="N1005" s="255"/>
      <c r="O1005" s="255"/>
      <c r="P1005" s="255"/>
      <c r="Q1005" s="255"/>
      <c r="R1005" s="255"/>
      <c r="S1005" s="255"/>
      <c r="T1005" s="256"/>
      <c r="U1005" s="14"/>
      <c r="V1005" s="14"/>
      <c r="W1005" s="14"/>
      <c r="X1005" s="14"/>
      <c r="Y1005" s="14"/>
      <c r="Z1005" s="14"/>
      <c r="AA1005" s="14"/>
      <c r="AB1005" s="14"/>
      <c r="AC1005" s="14"/>
      <c r="AD1005" s="14"/>
      <c r="AE1005" s="14"/>
      <c r="AT1005" s="257" t="s">
        <v>180</v>
      </c>
      <c r="AU1005" s="257" t="s">
        <v>86</v>
      </c>
      <c r="AV1005" s="14" t="s">
        <v>86</v>
      </c>
      <c r="AW1005" s="14" t="s">
        <v>32</v>
      </c>
      <c r="AX1005" s="14" t="s">
        <v>76</v>
      </c>
      <c r="AY1005" s="257" t="s">
        <v>168</v>
      </c>
    </row>
    <row r="1006" s="14" customFormat="1">
      <c r="A1006" s="14"/>
      <c r="B1006" s="247"/>
      <c r="C1006" s="248"/>
      <c r="D1006" s="232" t="s">
        <v>180</v>
      </c>
      <c r="E1006" s="249" t="s">
        <v>1</v>
      </c>
      <c r="F1006" s="250" t="s">
        <v>1235</v>
      </c>
      <c r="G1006" s="248"/>
      <c r="H1006" s="251">
        <v>4.5</v>
      </c>
      <c r="I1006" s="252"/>
      <c r="J1006" s="248"/>
      <c r="K1006" s="248"/>
      <c r="L1006" s="253"/>
      <c r="M1006" s="254"/>
      <c r="N1006" s="255"/>
      <c r="O1006" s="255"/>
      <c r="P1006" s="255"/>
      <c r="Q1006" s="255"/>
      <c r="R1006" s="255"/>
      <c r="S1006" s="255"/>
      <c r="T1006" s="256"/>
      <c r="U1006" s="14"/>
      <c r="V1006" s="14"/>
      <c r="W1006" s="14"/>
      <c r="X1006" s="14"/>
      <c r="Y1006" s="14"/>
      <c r="Z1006" s="14"/>
      <c r="AA1006" s="14"/>
      <c r="AB1006" s="14"/>
      <c r="AC1006" s="14"/>
      <c r="AD1006" s="14"/>
      <c r="AE1006" s="14"/>
      <c r="AT1006" s="257" t="s">
        <v>180</v>
      </c>
      <c r="AU1006" s="257" t="s">
        <v>86</v>
      </c>
      <c r="AV1006" s="14" t="s">
        <v>86</v>
      </c>
      <c r="AW1006" s="14" t="s">
        <v>32</v>
      </c>
      <c r="AX1006" s="14" t="s">
        <v>76</v>
      </c>
      <c r="AY1006" s="257" t="s">
        <v>168</v>
      </c>
    </row>
    <row r="1007" s="14" customFormat="1">
      <c r="A1007" s="14"/>
      <c r="B1007" s="247"/>
      <c r="C1007" s="248"/>
      <c r="D1007" s="232" t="s">
        <v>180</v>
      </c>
      <c r="E1007" s="249" t="s">
        <v>1</v>
      </c>
      <c r="F1007" s="250" t="s">
        <v>1236</v>
      </c>
      <c r="G1007" s="248"/>
      <c r="H1007" s="251">
        <v>1.5</v>
      </c>
      <c r="I1007" s="252"/>
      <c r="J1007" s="248"/>
      <c r="K1007" s="248"/>
      <c r="L1007" s="253"/>
      <c r="M1007" s="254"/>
      <c r="N1007" s="255"/>
      <c r="O1007" s="255"/>
      <c r="P1007" s="255"/>
      <c r="Q1007" s="255"/>
      <c r="R1007" s="255"/>
      <c r="S1007" s="255"/>
      <c r="T1007" s="256"/>
      <c r="U1007" s="14"/>
      <c r="V1007" s="14"/>
      <c r="W1007" s="14"/>
      <c r="X1007" s="14"/>
      <c r="Y1007" s="14"/>
      <c r="Z1007" s="14"/>
      <c r="AA1007" s="14"/>
      <c r="AB1007" s="14"/>
      <c r="AC1007" s="14"/>
      <c r="AD1007" s="14"/>
      <c r="AE1007" s="14"/>
      <c r="AT1007" s="257" t="s">
        <v>180</v>
      </c>
      <c r="AU1007" s="257" t="s">
        <v>86</v>
      </c>
      <c r="AV1007" s="14" t="s">
        <v>86</v>
      </c>
      <c r="AW1007" s="14" t="s">
        <v>32</v>
      </c>
      <c r="AX1007" s="14" t="s">
        <v>76</v>
      </c>
      <c r="AY1007" s="257" t="s">
        <v>168</v>
      </c>
    </row>
    <row r="1008" s="14" customFormat="1">
      <c r="A1008" s="14"/>
      <c r="B1008" s="247"/>
      <c r="C1008" s="248"/>
      <c r="D1008" s="232" t="s">
        <v>180</v>
      </c>
      <c r="E1008" s="249" t="s">
        <v>1</v>
      </c>
      <c r="F1008" s="250" t="s">
        <v>1237</v>
      </c>
      <c r="G1008" s="248"/>
      <c r="H1008" s="251">
        <v>2.25</v>
      </c>
      <c r="I1008" s="252"/>
      <c r="J1008" s="248"/>
      <c r="K1008" s="248"/>
      <c r="L1008" s="253"/>
      <c r="M1008" s="254"/>
      <c r="N1008" s="255"/>
      <c r="O1008" s="255"/>
      <c r="P1008" s="255"/>
      <c r="Q1008" s="255"/>
      <c r="R1008" s="255"/>
      <c r="S1008" s="255"/>
      <c r="T1008" s="256"/>
      <c r="U1008" s="14"/>
      <c r="V1008" s="14"/>
      <c r="W1008" s="14"/>
      <c r="X1008" s="14"/>
      <c r="Y1008" s="14"/>
      <c r="Z1008" s="14"/>
      <c r="AA1008" s="14"/>
      <c r="AB1008" s="14"/>
      <c r="AC1008" s="14"/>
      <c r="AD1008" s="14"/>
      <c r="AE1008" s="14"/>
      <c r="AT1008" s="257" t="s">
        <v>180</v>
      </c>
      <c r="AU1008" s="257" t="s">
        <v>86</v>
      </c>
      <c r="AV1008" s="14" t="s">
        <v>86</v>
      </c>
      <c r="AW1008" s="14" t="s">
        <v>32</v>
      </c>
      <c r="AX1008" s="14" t="s">
        <v>76</v>
      </c>
      <c r="AY1008" s="257" t="s">
        <v>168</v>
      </c>
    </row>
    <row r="1009" s="16" customFormat="1">
      <c r="A1009" s="16"/>
      <c r="B1009" s="280"/>
      <c r="C1009" s="281"/>
      <c r="D1009" s="232" t="s">
        <v>180</v>
      </c>
      <c r="E1009" s="282" t="s">
        <v>1</v>
      </c>
      <c r="F1009" s="283" t="s">
        <v>565</v>
      </c>
      <c r="G1009" s="281"/>
      <c r="H1009" s="284">
        <v>69.5</v>
      </c>
      <c r="I1009" s="285"/>
      <c r="J1009" s="281"/>
      <c r="K1009" s="281"/>
      <c r="L1009" s="286"/>
      <c r="M1009" s="287"/>
      <c r="N1009" s="288"/>
      <c r="O1009" s="288"/>
      <c r="P1009" s="288"/>
      <c r="Q1009" s="288"/>
      <c r="R1009" s="288"/>
      <c r="S1009" s="288"/>
      <c r="T1009" s="289"/>
      <c r="U1009" s="16"/>
      <c r="V1009" s="16"/>
      <c r="W1009" s="16"/>
      <c r="X1009" s="16"/>
      <c r="Y1009" s="16"/>
      <c r="Z1009" s="16"/>
      <c r="AA1009" s="16"/>
      <c r="AB1009" s="16"/>
      <c r="AC1009" s="16"/>
      <c r="AD1009" s="16"/>
      <c r="AE1009" s="16"/>
      <c r="AT1009" s="290" t="s">
        <v>180</v>
      </c>
      <c r="AU1009" s="290" t="s">
        <v>86</v>
      </c>
      <c r="AV1009" s="16" t="s">
        <v>169</v>
      </c>
      <c r="AW1009" s="16" t="s">
        <v>32</v>
      </c>
      <c r="AX1009" s="16" t="s">
        <v>76</v>
      </c>
      <c r="AY1009" s="290" t="s">
        <v>168</v>
      </c>
    </row>
    <row r="1010" s="15" customFormat="1">
      <c r="A1010" s="15"/>
      <c r="B1010" s="258"/>
      <c r="C1010" s="259"/>
      <c r="D1010" s="232" t="s">
        <v>180</v>
      </c>
      <c r="E1010" s="260" t="s">
        <v>1</v>
      </c>
      <c r="F1010" s="261" t="s">
        <v>184</v>
      </c>
      <c r="G1010" s="259"/>
      <c r="H1010" s="262">
        <v>69.5</v>
      </c>
      <c r="I1010" s="263"/>
      <c r="J1010" s="259"/>
      <c r="K1010" s="259"/>
      <c r="L1010" s="264"/>
      <c r="M1010" s="265"/>
      <c r="N1010" s="266"/>
      <c r="O1010" s="266"/>
      <c r="P1010" s="266"/>
      <c r="Q1010" s="266"/>
      <c r="R1010" s="266"/>
      <c r="S1010" s="266"/>
      <c r="T1010" s="267"/>
      <c r="U1010" s="15"/>
      <c r="V1010" s="15"/>
      <c r="W1010" s="15"/>
      <c r="X1010" s="15"/>
      <c r="Y1010" s="15"/>
      <c r="Z1010" s="15"/>
      <c r="AA1010" s="15"/>
      <c r="AB1010" s="15"/>
      <c r="AC1010" s="15"/>
      <c r="AD1010" s="15"/>
      <c r="AE1010" s="15"/>
      <c r="AT1010" s="268" t="s">
        <v>180</v>
      </c>
      <c r="AU1010" s="268" t="s">
        <v>86</v>
      </c>
      <c r="AV1010" s="15" t="s">
        <v>176</v>
      </c>
      <c r="AW1010" s="15" t="s">
        <v>32</v>
      </c>
      <c r="AX1010" s="15" t="s">
        <v>84</v>
      </c>
      <c r="AY1010" s="268" t="s">
        <v>168</v>
      </c>
    </row>
    <row r="1011" s="14" customFormat="1">
      <c r="A1011" s="14"/>
      <c r="B1011" s="247"/>
      <c r="C1011" s="248"/>
      <c r="D1011" s="232" t="s">
        <v>180</v>
      </c>
      <c r="E1011" s="248"/>
      <c r="F1011" s="250" t="s">
        <v>1242</v>
      </c>
      <c r="G1011" s="248"/>
      <c r="H1011" s="251">
        <v>72.974999999999994</v>
      </c>
      <c r="I1011" s="252"/>
      <c r="J1011" s="248"/>
      <c r="K1011" s="248"/>
      <c r="L1011" s="253"/>
      <c r="M1011" s="254"/>
      <c r="N1011" s="255"/>
      <c r="O1011" s="255"/>
      <c r="P1011" s="255"/>
      <c r="Q1011" s="255"/>
      <c r="R1011" s="255"/>
      <c r="S1011" s="255"/>
      <c r="T1011" s="256"/>
      <c r="U1011" s="14"/>
      <c r="V1011" s="14"/>
      <c r="W1011" s="14"/>
      <c r="X1011" s="14"/>
      <c r="Y1011" s="14"/>
      <c r="Z1011" s="14"/>
      <c r="AA1011" s="14"/>
      <c r="AB1011" s="14"/>
      <c r="AC1011" s="14"/>
      <c r="AD1011" s="14"/>
      <c r="AE1011" s="14"/>
      <c r="AT1011" s="257" t="s">
        <v>180</v>
      </c>
      <c r="AU1011" s="257" t="s">
        <v>86</v>
      </c>
      <c r="AV1011" s="14" t="s">
        <v>86</v>
      </c>
      <c r="AW1011" s="14" t="s">
        <v>4</v>
      </c>
      <c r="AX1011" s="14" t="s">
        <v>84</v>
      </c>
      <c r="AY1011" s="257" t="s">
        <v>168</v>
      </c>
    </row>
    <row r="1012" s="2" customFormat="1" ht="16.5" customHeight="1">
      <c r="A1012" s="39"/>
      <c r="B1012" s="40"/>
      <c r="C1012" s="270" t="s">
        <v>1243</v>
      </c>
      <c r="D1012" s="270" t="s">
        <v>348</v>
      </c>
      <c r="E1012" s="271" t="s">
        <v>1224</v>
      </c>
      <c r="F1012" s="272" t="s">
        <v>1225</v>
      </c>
      <c r="G1012" s="273" t="s">
        <v>1226</v>
      </c>
      <c r="H1012" s="274">
        <v>31</v>
      </c>
      <c r="I1012" s="275"/>
      <c r="J1012" s="276">
        <f>ROUND(I1012*H1012,2)</f>
        <v>0</v>
      </c>
      <c r="K1012" s="272" t="s">
        <v>1</v>
      </c>
      <c r="L1012" s="277"/>
      <c r="M1012" s="278" t="s">
        <v>1</v>
      </c>
      <c r="N1012" s="279" t="s">
        <v>41</v>
      </c>
      <c r="O1012" s="92"/>
      <c r="P1012" s="228">
        <f>O1012*H1012</f>
        <v>0</v>
      </c>
      <c r="Q1012" s="228">
        <v>0.00020000000000000001</v>
      </c>
      <c r="R1012" s="228">
        <f>Q1012*H1012</f>
        <v>0.0062000000000000006</v>
      </c>
      <c r="S1012" s="228">
        <v>0</v>
      </c>
      <c r="T1012" s="229">
        <f>S1012*H1012</f>
        <v>0</v>
      </c>
      <c r="U1012" s="39"/>
      <c r="V1012" s="39"/>
      <c r="W1012" s="39"/>
      <c r="X1012" s="39"/>
      <c r="Y1012" s="39"/>
      <c r="Z1012" s="39"/>
      <c r="AA1012" s="39"/>
      <c r="AB1012" s="39"/>
      <c r="AC1012" s="39"/>
      <c r="AD1012" s="39"/>
      <c r="AE1012" s="39"/>
      <c r="AR1012" s="230" t="s">
        <v>379</v>
      </c>
      <c r="AT1012" s="230" t="s">
        <v>348</v>
      </c>
      <c r="AU1012" s="230" t="s">
        <v>86</v>
      </c>
      <c r="AY1012" s="18" t="s">
        <v>168</v>
      </c>
      <c r="BE1012" s="231">
        <f>IF(N1012="základní",J1012,0)</f>
        <v>0</v>
      </c>
      <c r="BF1012" s="231">
        <f>IF(N1012="snížená",J1012,0)</f>
        <v>0</v>
      </c>
      <c r="BG1012" s="231">
        <f>IF(N1012="zákl. přenesená",J1012,0)</f>
        <v>0</v>
      </c>
      <c r="BH1012" s="231">
        <f>IF(N1012="sníž. přenesená",J1012,0)</f>
        <v>0</v>
      </c>
      <c r="BI1012" s="231">
        <f>IF(N1012="nulová",J1012,0)</f>
        <v>0</v>
      </c>
      <c r="BJ1012" s="18" t="s">
        <v>84</v>
      </c>
      <c r="BK1012" s="231">
        <f>ROUND(I1012*H1012,2)</f>
        <v>0</v>
      </c>
      <c r="BL1012" s="18" t="s">
        <v>273</v>
      </c>
      <c r="BM1012" s="230" t="s">
        <v>1244</v>
      </c>
    </row>
    <row r="1013" s="14" customFormat="1">
      <c r="A1013" s="14"/>
      <c r="B1013" s="247"/>
      <c r="C1013" s="248"/>
      <c r="D1013" s="232" t="s">
        <v>180</v>
      </c>
      <c r="E1013" s="249" t="s">
        <v>1</v>
      </c>
      <c r="F1013" s="250" t="s">
        <v>1245</v>
      </c>
      <c r="G1013" s="248"/>
      <c r="H1013" s="251">
        <v>31</v>
      </c>
      <c r="I1013" s="252"/>
      <c r="J1013" s="248"/>
      <c r="K1013" s="248"/>
      <c r="L1013" s="253"/>
      <c r="M1013" s="254"/>
      <c r="N1013" s="255"/>
      <c r="O1013" s="255"/>
      <c r="P1013" s="255"/>
      <c r="Q1013" s="255"/>
      <c r="R1013" s="255"/>
      <c r="S1013" s="255"/>
      <c r="T1013" s="256"/>
      <c r="U1013" s="14"/>
      <c r="V1013" s="14"/>
      <c r="W1013" s="14"/>
      <c r="X1013" s="14"/>
      <c r="Y1013" s="14"/>
      <c r="Z1013" s="14"/>
      <c r="AA1013" s="14"/>
      <c r="AB1013" s="14"/>
      <c r="AC1013" s="14"/>
      <c r="AD1013" s="14"/>
      <c r="AE1013" s="14"/>
      <c r="AT1013" s="257" t="s">
        <v>180</v>
      </c>
      <c r="AU1013" s="257" t="s">
        <v>86</v>
      </c>
      <c r="AV1013" s="14" t="s">
        <v>86</v>
      </c>
      <c r="AW1013" s="14" t="s">
        <v>32</v>
      </c>
      <c r="AX1013" s="14" t="s">
        <v>84</v>
      </c>
      <c r="AY1013" s="257" t="s">
        <v>168</v>
      </c>
    </row>
    <row r="1014" s="2" customFormat="1" ht="33" customHeight="1">
      <c r="A1014" s="39"/>
      <c r="B1014" s="40"/>
      <c r="C1014" s="219" t="s">
        <v>1246</v>
      </c>
      <c r="D1014" s="219" t="s">
        <v>171</v>
      </c>
      <c r="E1014" s="220" t="s">
        <v>1247</v>
      </c>
      <c r="F1014" s="221" t="s">
        <v>1248</v>
      </c>
      <c r="G1014" s="222" t="s">
        <v>1081</v>
      </c>
      <c r="H1014" s="291"/>
      <c r="I1014" s="224"/>
      <c r="J1014" s="225">
        <f>ROUND(I1014*H1014,2)</f>
        <v>0</v>
      </c>
      <c r="K1014" s="221" t="s">
        <v>226</v>
      </c>
      <c r="L1014" s="45"/>
      <c r="M1014" s="226" t="s">
        <v>1</v>
      </c>
      <c r="N1014" s="227" t="s">
        <v>41</v>
      </c>
      <c r="O1014" s="92"/>
      <c r="P1014" s="228">
        <f>O1014*H1014</f>
        <v>0</v>
      </c>
      <c r="Q1014" s="228">
        <v>0</v>
      </c>
      <c r="R1014" s="228">
        <f>Q1014*H1014</f>
        <v>0</v>
      </c>
      <c r="S1014" s="228">
        <v>0</v>
      </c>
      <c r="T1014" s="229">
        <f>S1014*H1014</f>
        <v>0</v>
      </c>
      <c r="U1014" s="39"/>
      <c r="V1014" s="39"/>
      <c r="W1014" s="39"/>
      <c r="X1014" s="39"/>
      <c r="Y1014" s="39"/>
      <c r="Z1014" s="39"/>
      <c r="AA1014" s="39"/>
      <c r="AB1014" s="39"/>
      <c r="AC1014" s="39"/>
      <c r="AD1014" s="39"/>
      <c r="AE1014" s="39"/>
      <c r="AR1014" s="230" t="s">
        <v>273</v>
      </c>
      <c r="AT1014" s="230" t="s">
        <v>171</v>
      </c>
      <c r="AU1014" s="230" t="s">
        <v>86</v>
      </c>
      <c r="AY1014" s="18" t="s">
        <v>168</v>
      </c>
      <c r="BE1014" s="231">
        <f>IF(N1014="základní",J1014,0)</f>
        <v>0</v>
      </c>
      <c r="BF1014" s="231">
        <f>IF(N1014="snížená",J1014,0)</f>
        <v>0</v>
      </c>
      <c r="BG1014" s="231">
        <f>IF(N1014="zákl. přenesená",J1014,0)</f>
        <v>0</v>
      </c>
      <c r="BH1014" s="231">
        <f>IF(N1014="sníž. přenesená",J1014,0)</f>
        <v>0</v>
      </c>
      <c r="BI1014" s="231">
        <f>IF(N1014="nulová",J1014,0)</f>
        <v>0</v>
      </c>
      <c r="BJ1014" s="18" t="s">
        <v>84</v>
      </c>
      <c r="BK1014" s="231">
        <f>ROUND(I1014*H1014,2)</f>
        <v>0</v>
      </c>
      <c r="BL1014" s="18" t="s">
        <v>273</v>
      </c>
      <c r="BM1014" s="230" t="s">
        <v>1249</v>
      </c>
    </row>
    <row r="1015" s="2" customFormat="1">
      <c r="A1015" s="39"/>
      <c r="B1015" s="40"/>
      <c r="C1015" s="41"/>
      <c r="D1015" s="232" t="s">
        <v>178</v>
      </c>
      <c r="E1015" s="41"/>
      <c r="F1015" s="233" t="s">
        <v>1250</v>
      </c>
      <c r="G1015" s="41"/>
      <c r="H1015" s="41"/>
      <c r="I1015" s="234"/>
      <c r="J1015" s="41"/>
      <c r="K1015" s="41"/>
      <c r="L1015" s="45"/>
      <c r="M1015" s="235"/>
      <c r="N1015" s="236"/>
      <c r="O1015" s="92"/>
      <c r="P1015" s="92"/>
      <c r="Q1015" s="92"/>
      <c r="R1015" s="92"/>
      <c r="S1015" s="92"/>
      <c r="T1015" s="93"/>
      <c r="U1015" s="39"/>
      <c r="V1015" s="39"/>
      <c r="W1015" s="39"/>
      <c r="X1015" s="39"/>
      <c r="Y1015" s="39"/>
      <c r="Z1015" s="39"/>
      <c r="AA1015" s="39"/>
      <c r="AB1015" s="39"/>
      <c r="AC1015" s="39"/>
      <c r="AD1015" s="39"/>
      <c r="AE1015" s="39"/>
      <c r="AT1015" s="18" t="s">
        <v>178</v>
      </c>
      <c r="AU1015" s="18" t="s">
        <v>86</v>
      </c>
    </row>
    <row r="1016" s="12" customFormat="1" ht="22.8" customHeight="1">
      <c r="A1016" s="12"/>
      <c r="B1016" s="203"/>
      <c r="C1016" s="204"/>
      <c r="D1016" s="205" t="s">
        <v>75</v>
      </c>
      <c r="E1016" s="217" t="s">
        <v>1251</v>
      </c>
      <c r="F1016" s="217" t="s">
        <v>1252</v>
      </c>
      <c r="G1016" s="204"/>
      <c r="H1016" s="204"/>
      <c r="I1016" s="207"/>
      <c r="J1016" s="218">
        <f>BK1016</f>
        <v>0</v>
      </c>
      <c r="K1016" s="204"/>
      <c r="L1016" s="209"/>
      <c r="M1016" s="210"/>
      <c r="N1016" s="211"/>
      <c r="O1016" s="211"/>
      <c r="P1016" s="212">
        <f>SUM(P1017:P1047)</f>
        <v>0</v>
      </c>
      <c r="Q1016" s="211"/>
      <c r="R1016" s="212">
        <f>SUM(R1017:R1047)</f>
        <v>0</v>
      </c>
      <c r="S1016" s="211"/>
      <c r="T1016" s="213">
        <f>SUM(T1017:T1047)</f>
        <v>0</v>
      </c>
      <c r="U1016" s="12"/>
      <c r="V1016" s="12"/>
      <c r="W1016" s="12"/>
      <c r="X1016" s="12"/>
      <c r="Y1016" s="12"/>
      <c r="Z1016" s="12"/>
      <c r="AA1016" s="12"/>
      <c r="AB1016" s="12"/>
      <c r="AC1016" s="12"/>
      <c r="AD1016" s="12"/>
      <c r="AE1016" s="12"/>
      <c r="AR1016" s="214" t="s">
        <v>86</v>
      </c>
      <c r="AT1016" s="215" t="s">
        <v>75</v>
      </c>
      <c r="AU1016" s="215" t="s">
        <v>84</v>
      </c>
      <c r="AY1016" s="214" t="s">
        <v>168</v>
      </c>
      <c r="BK1016" s="216">
        <f>SUM(BK1017:BK1047)</f>
        <v>0</v>
      </c>
    </row>
    <row r="1017" s="2" customFormat="1" ht="37.8" customHeight="1">
      <c r="A1017" s="39"/>
      <c r="B1017" s="40"/>
      <c r="C1017" s="219" t="s">
        <v>1253</v>
      </c>
      <c r="D1017" s="219" t="s">
        <v>171</v>
      </c>
      <c r="E1017" s="220" t="s">
        <v>1254</v>
      </c>
      <c r="F1017" s="221" t="s">
        <v>1255</v>
      </c>
      <c r="G1017" s="222" t="s">
        <v>251</v>
      </c>
      <c r="H1017" s="223">
        <v>2</v>
      </c>
      <c r="I1017" s="224"/>
      <c r="J1017" s="225">
        <f>ROUND(I1017*H1017,2)</f>
        <v>0</v>
      </c>
      <c r="K1017" s="221" t="s">
        <v>1</v>
      </c>
      <c r="L1017" s="45"/>
      <c r="M1017" s="226" t="s">
        <v>1</v>
      </c>
      <c r="N1017" s="227" t="s">
        <v>41</v>
      </c>
      <c r="O1017" s="92"/>
      <c r="P1017" s="228">
        <f>O1017*H1017</f>
        <v>0</v>
      </c>
      <c r="Q1017" s="228">
        <v>0</v>
      </c>
      <c r="R1017" s="228">
        <f>Q1017*H1017</f>
        <v>0</v>
      </c>
      <c r="S1017" s="228">
        <v>0</v>
      </c>
      <c r="T1017" s="229">
        <f>S1017*H1017</f>
        <v>0</v>
      </c>
      <c r="U1017" s="39"/>
      <c r="V1017" s="39"/>
      <c r="W1017" s="39"/>
      <c r="X1017" s="39"/>
      <c r="Y1017" s="39"/>
      <c r="Z1017" s="39"/>
      <c r="AA1017" s="39"/>
      <c r="AB1017" s="39"/>
      <c r="AC1017" s="39"/>
      <c r="AD1017" s="39"/>
      <c r="AE1017" s="39"/>
      <c r="AR1017" s="230" t="s">
        <v>273</v>
      </c>
      <c r="AT1017" s="230" t="s">
        <v>171</v>
      </c>
      <c r="AU1017" s="230" t="s">
        <v>86</v>
      </c>
      <c r="AY1017" s="18" t="s">
        <v>168</v>
      </c>
      <c r="BE1017" s="231">
        <f>IF(N1017="základní",J1017,0)</f>
        <v>0</v>
      </c>
      <c r="BF1017" s="231">
        <f>IF(N1017="snížená",J1017,0)</f>
        <v>0</v>
      </c>
      <c r="BG1017" s="231">
        <f>IF(N1017="zákl. přenesená",J1017,0)</f>
        <v>0</v>
      </c>
      <c r="BH1017" s="231">
        <f>IF(N1017="sníž. přenesená",J1017,0)</f>
        <v>0</v>
      </c>
      <c r="BI1017" s="231">
        <f>IF(N1017="nulová",J1017,0)</f>
        <v>0</v>
      </c>
      <c r="BJ1017" s="18" t="s">
        <v>84</v>
      </c>
      <c r="BK1017" s="231">
        <f>ROUND(I1017*H1017,2)</f>
        <v>0</v>
      </c>
      <c r="BL1017" s="18" t="s">
        <v>273</v>
      </c>
      <c r="BM1017" s="230" t="s">
        <v>1256</v>
      </c>
    </row>
    <row r="1018" s="2" customFormat="1">
      <c r="A1018" s="39"/>
      <c r="B1018" s="40"/>
      <c r="C1018" s="41"/>
      <c r="D1018" s="232" t="s">
        <v>306</v>
      </c>
      <c r="E1018" s="41"/>
      <c r="F1018" s="269" t="s">
        <v>1257</v>
      </c>
      <c r="G1018" s="41"/>
      <c r="H1018" s="41"/>
      <c r="I1018" s="234"/>
      <c r="J1018" s="41"/>
      <c r="K1018" s="41"/>
      <c r="L1018" s="45"/>
      <c r="M1018" s="235"/>
      <c r="N1018" s="236"/>
      <c r="O1018" s="92"/>
      <c r="P1018" s="92"/>
      <c r="Q1018" s="92"/>
      <c r="R1018" s="92"/>
      <c r="S1018" s="92"/>
      <c r="T1018" s="93"/>
      <c r="U1018" s="39"/>
      <c r="V1018" s="39"/>
      <c r="W1018" s="39"/>
      <c r="X1018" s="39"/>
      <c r="Y1018" s="39"/>
      <c r="Z1018" s="39"/>
      <c r="AA1018" s="39"/>
      <c r="AB1018" s="39"/>
      <c r="AC1018" s="39"/>
      <c r="AD1018" s="39"/>
      <c r="AE1018" s="39"/>
      <c r="AT1018" s="18" t="s">
        <v>306</v>
      </c>
      <c r="AU1018" s="18" t="s">
        <v>86</v>
      </c>
    </row>
    <row r="1019" s="14" customFormat="1">
      <c r="A1019" s="14"/>
      <c r="B1019" s="247"/>
      <c r="C1019" s="248"/>
      <c r="D1019" s="232" t="s">
        <v>180</v>
      </c>
      <c r="E1019" s="249" t="s">
        <v>1</v>
      </c>
      <c r="F1019" s="250" t="s">
        <v>86</v>
      </c>
      <c r="G1019" s="248"/>
      <c r="H1019" s="251">
        <v>2</v>
      </c>
      <c r="I1019" s="252"/>
      <c r="J1019" s="248"/>
      <c r="K1019" s="248"/>
      <c r="L1019" s="253"/>
      <c r="M1019" s="254"/>
      <c r="N1019" s="255"/>
      <c r="O1019" s="255"/>
      <c r="P1019" s="255"/>
      <c r="Q1019" s="255"/>
      <c r="R1019" s="255"/>
      <c r="S1019" s="255"/>
      <c r="T1019" s="256"/>
      <c r="U1019" s="14"/>
      <c r="V1019" s="14"/>
      <c r="W1019" s="14"/>
      <c r="X1019" s="14"/>
      <c r="Y1019" s="14"/>
      <c r="Z1019" s="14"/>
      <c r="AA1019" s="14"/>
      <c r="AB1019" s="14"/>
      <c r="AC1019" s="14"/>
      <c r="AD1019" s="14"/>
      <c r="AE1019" s="14"/>
      <c r="AT1019" s="257" t="s">
        <v>180</v>
      </c>
      <c r="AU1019" s="257" t="s">
        <v>86</v>
      </c>
      <c r="AV1019" s="14" t="s">
        <v>86</v>
      </c>
      <c r="AW1019" s="14" t="s">
        <v>32</v>
      </c>
      <c r="AX1019" s="14" t="s">
        <v>76</v>
      </c>
      <c r="AY1019" s="257" t="s">
        <v>168</v>
      </c>
    </row>
    <row r="1020" s="2" customFormat="1" ht="33" customHeight="1">
      <c r="A1020" s="39"/>
      <c r="B1020" s="40"/>
      <c r="C1020" s="219" t="s">
        <v>1258</v>
      </c>
      <c r="D1020" s="219" t="s">
        <v>171</v>
      </c>
      <c r="E1020" s="220" t="s">
        <v>1259</v>
      </c>
      <c r="F1020" s="221" t="s">
        <v>1260</v>
      </c>
      <c r="G1020" s="222" t="s">
        <v>1261</v>
      </c>
      <c r="H1020" s="223">
        <v>251</v>
      </c>
      <c r="I1020" s="224"/>
      <c r="J1020" s="225">
        <f>ROUND(I1020*H1020,2)</f>
        <v>0</v>
      </c>
      <c r="K1020" s="221" t="s">
        <v>1</v>
      </c>
      <c r="L1020" s="45"/>
      <c r="M1020" s="226" t="s">
        <v>1</v>
      </c>
      <c r="N1020" s="227" t="s">
        <v>41</v>
      </c>
      <c r="O1020" s="92"/>
      <c r="P1020" s="228">
        <f>O1020*H1020</f>
        <v>0</v>
      </c>
      <c r="Q1020" s="228">
        <v>0</v>
      </c>
      <c r="R1020" s="228">
        <f>Q1020*H1020</f>
        <v>0</v>
      </c>
      <c r="S1020" s="228">
        <v>0</v>
      </c>
      <c r="T1020" s="229">
        <f>S1020*H1020</f>
        <v>0</v>
      </c>
      <c r="U1020" s="39"/>
      <c r="V1020" s="39"/>
      <c r="W1020" s="39"/>
      <c r="X1020" s="39"/>
      <c r="Y1020" s="39"/>
      <c r="Z1020" s="39"/>
      <c r="AA1020" s="39"/>
      <c r="AB1020" s="39"/>
      <c r="AC1020" s="39"/>
      <c r="AD1020" s="39"/>
      <c r="AE1020" s="39"/>
      <c r="AR1020" s="230" t="s">
        <v>273</v>
      </c>
      <c r="AT1020" s="230" t="s">
        <v>171</v>
      </c>
      <c r="AU1020" s="230" t="s">
        <v>86</v>
      </c>
      <c r="AY1020" s="18" t="s">
        <v>168</v>
      </c>
      <c r="BE1020" s="231">
        <f>IF(N1020="základní",J1020,0)</f>
        <v>0</v>
      </c>
      <c r="BF1020" s="231">
        <f>IF(N1020="snížená",J1020,0)</f>
        <v>0</v>
      </c>
      <c r="BG1020" s="231">
        <f>IF(N1020="zákl. přenesená",J1020,0)</f>
        <v>0</v>
      </c>
      <c r="BH1020" s="231">
        <f>IF(N1020="sníž. přenesená",J1020,0)</f>
        <v>0</v>
      </c>
      <c r="BI1020" s="231">
        <f>IF(N1020="nulová",J1020,0)</f>
        <v>0</v>
      </c>
      <c r="BJ1020" s="18" t="s">
        <v>84</v>
      </c>
      <c r="BK1020" s="231">
        <f>ROUND(I1020*H1020,2)</f>
        <v>0</v>
      </c>
      <c r="BL1020" s="18" t="s">
        <v>273</v>
      </c>
      <c r="BM1020" s="230" t="s">
        <v>1262</v>
      </c>
    </row>
    <row r="1021" s="14" customFormat="1">
      <c r="A1021" s="14"/>
      <c r="B1021" s="247"/>
      <c r="C1021" s="248"/>
      <c r="D1021" s="232" t="s">
        <v>180</v>
      </c>
      <c r="E1021" s="249" t="s">
        <v>1</v>
      </c>
      <c r="F1021" s="250" t="s">
        <v>1263</v>
      </c>
      <c r="G1021" s="248"/>
      <c r="H1021" s="251">
        <v>251</v>
      </c>
      <c r="I1021" s="252"/>
      <c r="J1021" s="248"/>
      <c r="K1021" s="248"/>
      <c r="L1021" s="253"/>
      <c r="M1021" s="254"/>
      <c r="N1021" s="255"/>
      <c r="O1021" s="255"/>
      <c r="P1021" s="255"/>
      <c r="Q1021" s="255"/>
      <c r="R1021" s="255"/>
      <c r="S1021" s="255"/>
      <c r="T1021" s="256"/>
      <c r="U1021" s="14"/>
      <c r="V1021" s="14"/>
      <c r="W1021" s="14"/>
      <c r="X1021" s="14"/>
      <c r="Y1021" s="14"/>
      <c r="Z1021" s="14"/>
      <c r="AA1021" s="14"/>
      <c r="AB1021" s="14"/>
      <c r="AC1021" s="14"/>
      <c r="AD1021" s="14"/>
      <c r="AE1021" s="14"/>
      <c r="AT1021" s="257" t="s">
        <v>180</v>
      </c>
      <c r="AU1021" s="257" t="s">
        <v>86</v>
      </c>
      <c r="AV1021" s="14" t="s">
        <v>86</v>
      </c>
      <c r="AW1021" s="14" t="s">
        <v>32</v>
      </c>
      <c r="AX1021" s="14" t="s">
        <v>76</v>
      </c>
      <c r="AY1021" s="257" t="s">
        <v>168</v>
      </c>
    </row>
    <row r="1022" s="2" customFormat="1" ht="24.15" customHeight="1">
      <c r="A1022" s="39"/>
      <c r="B1022" s="40"/>
      <c r="C1022" s="219" t="s">
        <v>1264</v>
      </c>
      <c r="D1022" s="219" t="s">
        <v>171</v>
      </c>
      <c r="E1022" s="220" t="s">
        <v>1265</v>
      </c>
      <c r="F1022" s="221" t="s">
        <v>1266</v>
      </c>
      <c r="G1022" s="222" t="s">
        <v>1261</v>
      </c>
      <c r="H1022" s="223">
        <v>1992.088</v>
      </c>
      <c r="I1022" s="224"/>
      <c r="J1022" s="225">
        <f>ROUND(I1022*H1022,2)</f>
        <v>0</v>
      </c>
      <c r="K1022" s="221" t="s">
        <v>1</v>
      </c>
      <c r="L1022" s="45"/>
      <c r="M1022" s="226" t="s">
        <v>1</v>
      </c>
      <c r="N1022" s="227" t="s">
        <v>41</v>
      </c>
      <c r="O1022" s="92"/>
      <c r="P1022" s="228">
        <f>O1022*H1022</f>
        <v>0</v>
      </c>
      <c r="Q1022" s="228">
        <v>0</v>
      </c>
      <c r="R1022" s="228">
        <f>Q1022*H1022</f>
        <v>0</v>
      </c>
      <c r="S1022" s="228">
        <v>0</v>
      </c>
      <c r="T1022" s="229">
        <f>S1022*H1022</f>
        <v>0</v>
      </c>
      <c r="U1022" s="39"/>
      <c r="V1022" s="39"/>
      <c r="W1022" s="39"/>
      <c r="X1022" s="39"/>
      <c r="Y1022" s="39"/>
      <c r="Z1022" s="39"/>
      <c r="AA1022" s="39"/>
      <c r="AB1022" s="39"/>
      <c r="AC1022" s="39"/>
      <c r="AD1022" s="39"/>
      <c r="AE1022" s="39"/>
      <c r="AR1022" s="230" t="s">
        <v>273</v>
      </c>
      <c r="AT1022" s="230" t="s">
        <v>171</v>
      </c>
      <c r="AU1022" s="230" t="s">
        <v>86</v>
      </c>
      <c r="AY1022" s="18" t="s">
        <v>168</v>
      </c>
      <c r="BE1022" s="231">
        <f>IF(N1022="základní",J1022,0)</f>
        <v>0</v>
      </c>
      <c r="BF1022" s="231">
        <f>IF(N1022="snížená",J1022,0)</f>
        <v>0</v>
      </c>
      <c r="BG1022" s="231">
        <f>IF(N1022="zákl. přenesená",J1022,0)</f>
        <v>0</v>
      </c>
      <c r="BH1022" s="231">
        <f>IF(N1022="sníž. přenesená",J1022,0)</f>
        <v>0</v>
      </c>
      <c r="BI1022" s="231">
        <f>IF(N1022="nulová",J1022,0)</f>
        <v>0</v>
      </c>
      <c r="BJ1022" s="18" t="s">
        <v>84</v>
      </c>
      <c r="BK1022" s="231">
        <f>ROUND(I1022*H1022,2)</f>
        <v>0</v>
      </c>
      <c r="BL1022" s="18" t="s">
        <v>273</v>
      </c>
      <c r="BM1022" s="230" t="s">
        <v>1267</v>
      </c>
    </row>
    <row r="1023" s="14" customFormat="1">
      <c r="A1023" s="14"/>
      <c r="B1023" s="247"/>
      <c r="C1023" s="248"/>
      <c r="D1023" s="232" t="s">
        <v>180</v>
      </c>
      <c r="E1023" s="249" t="s">
        <v>1</v>
      </c>
      <c r="F1023" s="250" t="s">
        <v>1268</v>
      </c>
      <c r="G1023" s="248"/>
      <c r="H1023" s="251">
        <v>504.13</v>
      </c>
      <c r="I1023" s="252"/>
      <c r="J1023" s="248"/>
      <c r="K1023" s="248"/>
      <c r="L1023" s="253"/>
      <c r="M1023" s="254"/>
      <c r="N1023" s="255"/>
      <c r="O1023" s="255"/>
      <c r="P1023" s="255"/>
      <c r="Q1023" s="255"/>
      <c r="R1023" s="255"/>
      <c r="S1023" s="255"/>
      <c r="T1023" s="256"/>
      <c r="U1023" s="14"/>
      <c r="V1023" s="14"/>
      <c r="W1023" s="14"/>
      <c r="X1023" s="14"/>
      <c r="Y1023" s="14"/>
      <c r="Z1023" s="14"/>
      <c r="AA1023" s="14"/>
      <c r="AB1023" s="14"/>
      <c r="AC1023" s="14"/>
      <c r="AD1023" s="14"/>
      <c r="AE1023" s="14"/>
      <c r="AT1023" s="257" t="s">
        <v>180</v>
      </c>
      <c r="AU1023" s="257" t="s">
        <v>86</v>
      </c>
      <c r="AV1023" s="14" t="s">
        <v>86</v>
      </c>
      <c r="AW1023" s="14" t="s">
        <v>32</v>
      </c>
      <c r="AX1023" s="14" t="s">
        <v>76</v>
      </c>
      <c r="AY1023" s="257" t="s">
        <v>168</v>
      </c>
    </row>
    <row r="1024" s="14" customFormat="1">
      <c r="A1024" s="14"/>
      <c r="B1024" s="247"/>
      <c r="C1024" s="248"/>
      <c r="D1024" s="232" t="s">
        <v>180</v>
      </c>
      <c r="E1024" s="249" t="s">
        <v>1</v>
      </c>
      <c r="F1024" s="250" t="s">
        <v>1269</v>
      </c>
      <c r="G1024" s="248"/>
      <c r="H1024" s="251">
        <v>169.81</v>
      </c>
      <c r="I1024" s="252"/>
      <c r="J1024" s="248"/>
      <c r="K1024" s="248"/>
      <c r="L1024" s="253"/>
      <c r="M1024" s="254"/>
      <c r="N1024" s="255"/>
      <c r="O1024" s="255"/>
      <c r="P1024" s="255"/>
      <c r="Q1024" s="255"/>
      <c r="R1024" s="255"/>
      <c r="S1024" s="255"/>
      <c r="T1024" s="256"/>
      <c r="U1024" s="14"/>
      <c r="V1024" s="14"/>
      <c r="W1024" s="14"/>
      <c r="X1024" s="14"/>
      <c r="Y1024" s="14"/>
      <c r="Z1024" s="14"/>
      <c r="AA1024" s="14"/>
      <c r="AB1024" s="14"/>
      <c r="AC1024" s="14"/>
      <c r="AD1024" s="14"/>
      <c r="AE1024" s="14"/>
      <c r="AT1024" s="257" t="s">
        <v>180</v>
      </c>
      <c r="AU1024" s="257" t="s">
        <v>86</v>
      </c>
      <c r="AV1024" s="14" t="s">
        <v>86</v>
      </c>
      <c r="AW1024" s="14" t="s">
        <v>32</v>
      </c>
      <c r="AX1024" s="14" t="s">
        <v>76</v>
      </c>
      <c r="AY1024" s="257" t="s">
        <v>168</v>
      </c>
    </row>
    <row r="1025" s="14" customFormat="1">
      <c r="A1025" s="14"/>
      <c r="B1025" s="247"/>
      <c r="C1025" s="248"/>
      <c r="D1025" s="232" t="s">
        <v>180</v>
      </c>
      <c r="E1025" s="249" t="s">
        <v>1</v>
      </c>
      <c r="F1025" s="250" t="s">
        <v>1270</v>
      </c>
      <c r="G1025" s="248"/>
      <c r="H1025" s="251">
        <v>27.75</v>
      </c>
      <c r="I1025" s="252"/>
      <c r="J1025" s="248"/>
      <c r="K1025" s="248"/>
      <c r="L1025" s="253"/>
      <c r="M1025" s="254"/>
      <c r="N1025" s="255"/>
      <c r="O1025" s="255"/>
      <c r="P1025" s="255"/>
      <c r="Q1025" s="255"/>
      <c r="R1025" s="255"/>
      <c r="S1025" s="255"/>
      <c r="T1025" s="256"/>
      <c r="U1025" s="14"/>
      <c r="V1025" s="14"/>
      <c r="W1025" s="14"/>
      <c r="X1025" s="14"/>
      <c r="Y1025" s="14"/>
      <c r="Z1025" s="14"/>
      <c r="AA1025" s="14"/>
      <c r="AB1025" s="14"/>
      <c r="AC1025" s="14"/>
      <c r="AD1025" s="14"/>
      <c r="AE1025" s="14"/>
      <c r="AT1025" s="257" t="s">
        <v>180</v>
      </c>
      <c r="AU1025" s="257" t="s">
        <v>86</v>
      </c>
      <c r="AV1025" s="14" t="s">
        <v>86</v>
      </c>
      <c r="AW1025" s="14" t="s">
        <v>32</v>
      </c>
      <c r="AX1025" s="14" t="s">
        <v>76</v>
      </c>
      <c r="AY1025" s="257" t="s">
        <v>168</v>
      </c>
    </row>
    <row r="1026" s="14" customFormat="1">
      <c r="A1026" s="14"/>
      <c r="B1026" s="247"/>
      <c r="C1026" s="248"/>
      <c r="D1026" s="232" t="s">
        <v>180</v>
      </c>
      <c r="E1026" s="249" t="s">
        <v>1</v>
      </c>
      <c r="F1026" s="250" t="s">
        <v>1271</v>
      </c>
      <c r="G1026" s="248"/>
      <c r="H1026" s="251">
        <v>65.310000000000002</v>
      </c>
      <c r="I1026" s="252"/>
      <c r="J1026" s="248"/>
      <c r="K1026" s="248"/>
      <c r="L1026" s="253"/>
      <c r="M1026" s="254"/>
      <c r="N1026" s="255"/>
      <c r="O1026" s="255"/>
      <c r="P1026" s="255"/>
      <c r="Q1026" s="255"/>
      <c r="R1026" s="255"/>
      <c r="S1026" s="255"/>
      <c r="T1026" s="256"/>
      <c r="U1026" s="14"/>
      <c r="V1026" s="14"/>
      <c r="W1026" s="14"/>
      <c r="X1026" s="14"/>
      <c r="Y1026" s="14"/>
      <c r="Z1026" s="14"/>
      <c r="AA1026" s="14"/>
      <c r="AB1026" s="14"/>
      <c r="AC1026" s="14"/>
      <c r="AD1026" s="14"/>
      <c r="AE1026" s="14"/>
      <c r="AT1026" s="257" t="s">
        <v>180</v>
      </c>
      <c r="AU1026" s="257" t="s">
        <v>86</v>
      </c>
      <c r="AV1026" s="14" t="s">
        <v>86</v>
      </c>
      <c r="AW1026" s="14" t="s">
        <v>32</v>
      </c>
      <c r="AX1026" s="14" t="s">
        <v>76</v>
      </c>
      <c r="AY1026" s="257" t="s">
        <v>168</v>
      </c>
    </row>
    <row r="1027" s="14" customFormat="1">
      <c r="A1027" s="14"/>
      <c r="B1027" s="247"/>
      <c r="C1027" s="248"/>
      <c r="D1027" s="232" t="s">
        <v>180</v>
      </c>
      <c r="E1027" s="249" t="s">
        <v>1</v>
      </c>
      <c r="F1027" s="250" t="s">
        <v>1272</v>
      </c>
      <c r="G1027" s="248"/>
      <c r="H1027" s="251">
        <v>965.25</v>
      </c>
      <c r="I1027" s="252"/>
      <c r="J1027" s="248"/>
      <c r="K1027" s="248"/>
      <c r="L1027" s="253"/>
      <c r="M1027" s="254"/>
      <c r="N1027" s="255"/>
      <c r="O1027" s="255"/>
      <c r="P1027" s="255"/>
      <c r="Q1027" s="255"/>
      <c r="R1027" s="255"/>
      <c r="S1027" s="255"/>
      <c r="T1027" s="256"/>
      <c r="U1027" s="14"/>
      <c r="V1027" s="14"/>
      <c r="W1027" s="14"/>
      <c r="X1027" s="14"/>
      <c r="Y1027" s="14"/>
      <c r="Z1027" s="14"/>
      <c r="AA1027" s="14"/>
      <c r="AB1027" s="14"/>
      <c r="AC1027" s="14"/>
      <c r="AD1027" s="14"/>
      <c r="AE1027" s="14"/>
      <c r="AT1027" s="257" t="s">
        <v>180</v>
      </c>
      <c r="AU1027" s="257" t="s">
        <v>86</v>
      </c>
      <c r="AV1027" s="14" t="s">
        <v>86</v>
      </c>
      <c r="AW1027" s="14" t="s">
        <v>32</v>
      </c>
      <c r="AX1027" s="14" t="s">
        <v>76</v>
      </c>
      <c r="AY1027" s="257" t="s">
        <v>168</v>
      </c>
    </row>
    <row r="1028" s="16" customFormat="1">
      <c r="A1028" s="16"/>
      <c r="B1028" s="280"/>
      <c r="C1028" s="281"/>
      <c r="D1028" s="232" t="s">
        <v>180</v>
      </c>
      <c r="E1028" s="282" t="s">
        <v>1</v>
      </c>
      <c r="F1028" s="283" t="s">
        <v>565</v>
      </c>
      <c r="G1028" s="281"/>
      <c r="H1028" s="284">
        <v>1732.25</v>
      </c>
      <c r="I1028" s="285"/>
      <c r="J1028" s="281"/>
      <c r="K1028" s="281"/>
      <c r="L1028" s="286"/>
      <c r="M1028" s="287"/>
      <c r="N1028" s="288"/>
      <c r="O1028" s="288"/>
      <c r="P1028" s="288"/>
      <c r="Q1028" s="288"/>
      <c r="R1028" s="288"/>
      <c r="S1028" s="288"/>
      <c r="T1028" s="289"/>
      <c r="U1028" s="16"/>
      <c r="V1028" s="16"/>
      <c r="W1028" s="16"/>
      <c r="X1028" s="16"/>
      <c r="Y1028" s="16"/>
      <c r="Z1028" s="16"/>
      <c r="AA1028" s="16"/>
      <c r="AB1028" s="16"/>
      <c r="AC1028" s="16"/>
      <c r="AD1028" s="16"/>
      <c r="AE1028" s="16"/>
      <c r="AT1028" s="290" t="s">
        <v>180</v>
      </c>
      <c r="AU1028" s="290" t="s">
        <v>86</v>
      </c>
      <c r="AV1028" s="16" t="s">
        <v>169</v>
      </c>
      <c r="AW1028" s="16" t="s">
        <v>32</v>
      </c>
      <c r="AX1028" s="16" t="s">
        <v>76</v>
      </c>
      <c r="AY1028" s="290" t="s">
        <v>168</v>
      </c>
    </row>
    <row r="1029" s="15" customFormat="1">
      <c r="A1029" s="15"/>
      <c r="B1029" s="258"/>
      <c r="C1029" s="259"/>
      <c r="D1029" s="232" t="s">
        <v>180</v>
      </c>
      <c r="E1029" s="260" t="s">
        <v>1</v>
      </c>
      <c r="F1029" s="261" t="s">
        <v>184</v>
      </c>
      <c r="G1029" s="259"/>
      <c r="H1029" s="262">
        <v>1732.25</v>
      </c>
      <c r="I1029" s="263"/>
      <c r="J1029" s="259"/>
      <c r="K1029" s="259"/>
      <c r="L1029" s="264"/>
      <c r="M1029" s="265"/>
      <c r="N1029" s="266"/>
      <c r="O1029" s="266"/>
      <c r="P1029" s="266"/>
      <c r="Q1029" s="266"/>
      <c r="R1029" s="266"/>
      <c r="S1029" s="266"/>
      <c r="T1029" s="267"/>
      <c r="U1029" s="15"/>
      <c r="V1029" s="15"/>
      <c r="W1029" s="15"/>
      <c r="X1029" s="15"/>
      <c r="Y1029" s="15"/>
      <c r="Z1029" s="15"/>
      <c r="AA1029" s="15"/>
      <c r="AB1029" s="15"/>
      <c r="AC1029" s="15"/>
      <c r="AD1029" s="15"/>
      <c r="AE1029" s="15"/>
      <c r="AT1029" s="268" t="s">
        <v>180</v>
      </c>
      <c r="AU1029" s="268" t="s">
        <v>86</v>
      </c>
      <c r="AV1029" s="15" t="s">
        <v>176</v>
      </c>
      <c r="AW1029" s="15" t="s">
        <v>32</v>
      </c>
      <c r="AX1029" s="15" t="s">
        <v>84</v>
      </c>
      <c r="AY1029" s="268" t="s">
        <v>168</v>
      </c>
    </row>
    <row r="1030" s="14" customFormat="1">
      <c r="A1030" s="14"/>
      <c r="B1030" s="247"/>
      <c r="C1030" s="248"/>
      <c r="D1030" s="232" t="s">
        <v>180</v>
      </c>
      <c r="E1030" s="248"/>
      <c r="F1030" s="250" t="s">
        <v>1273</v>
      </c>
      <c r="G1030" s="248"/>
      <c r="H1030" s="251">
        <v>1992.088</v>
      </c>
      <c r="I1030" s="252"/>
      <c r="J1030" s="248"/>
      <c r="K1030" s="248"/>
      <c r="L1030" s="253"/>
      <c r="M1030" s="254"/>
      <c r="N1030" s="255"/>
      <c r="O1030" s="255"/>
      <c r="P1030" s="255"/>
      <c r="Q1030" s="255"/>
      <c r="R1030" s="255"/>
      <c r="S1030" s="255"/>
      <c r="T1030" s="256"/>
      <c r="U1030" s="14"/>
      <c r="V1030" s="14"/>
      <c r="W1030" s="14"/>
      <c r="X1030" s="14"/>
      <c r="Y1030" s="14"/>
      <c r="Z1030" s="14"/>
      <c r="AA1030" s="14"/>
      <c r="AB1030" s="14"/>
      <c r="AC1030" s="14"/>
      <c r="AD1030" s="14"/>
      <c r="AE1030" s="14"/>
      <c r="AT1030" s="257" t="s">
        <v>180</v>
      </c>
      <c r="AU1030" s="257" t="s">
        <v>86</v>
      </c>
      <c r="AV1030" s="14" t="s">
        <v>86</v>
      </c>
      <c r="AW1030" s="14" t="s">
        <v>4</v>
      </c>
      <c r="AX1030" s="14" t="s">
        <v>84</v>
      </c>
      <c r="AY1030" s="257" t="s">
        <v>168</v>
      </c>
    </row>
    <row r="1031" s="2" customFormat="1" ht="24.15" customHeight="1">
      <c r="A1031" s="39"/>
      <c r="B1031" s="40"/>
      <c r="C1031" s="219" t="s">
        <v>1274</v>
      </c>
      <c r="D1031" s="219" t="s">
        <v>171</v>
      </c>
      <c r="E1031" s="220" t="s">
        <v>1275</v>
      </c>
      <c r="F1031" s="221" t="s">
        <v>1276</v>
      </c>
      <c r="G1031" s="222" t="s">
        <v>251</v>
      </c>
      <c r="H1031" s="223">
        <v>5</v>
      </c>
      <c r="I1031" s="224"/>
      <c r="J1031" s="225">
        <f>ROUND(I1031*H1031,2)</f>
        <v>0</v>
      </c>
      <c r="K1031" s="221" t="s">
        <v>1</v>
      </c>
      <c r="L1031" s="45"/>
      <c r="M1031" s="226" t="s">
        <v>1</v>
      </c>
      <c r="N1031" s="227" t="s">
        <v>41</v>
      </c>
      <c r="O1031" s="92"/>
      <c r="P1031" s="228">
        <f>O1031*H1031</f>
        <v>0</v>
      </c>
      <c r="Q1031" s="228">
        <v>0</v>
      </c>
      <c r="R1031" s="228">
        <f>Q1031*H1031</f>
        <v>0</v>
      </c>
      <c r="S1031" s="228">
        <v>0</v>
      </c>
      <c r="T1031" s="229">
        <f>S1031*H1031</f>
        <v>0</v>
      </c>
      <c r="U1031" s="39"/>
      <c r="V1031" s="39"/>
      <c r="W1031" s="39"/>
      <c r="X1031" s="39"/>
      <c r="Y1031" s="39"/>
      <c r="Z1031" s="39"/>
      <c r="AA1031" s="39"/>
      <c r="AB1031" s="39"/>
      <c r="AC1031" s="39"/>
      <c r="AD1031" s="39"/>
      <c r="AE1031" s="39"/>
      <c r="AR1031" s="230" t="s">
        <v>273</v>
      </c>
      <c r="AT1031" s="230" t="s">
        <v>171</v>
      </c>
      <c r="AU1031" s="230" t="s">
        <v>86</v>
      </c>
      <c r="AY1031" s="18" t="s">
        <v>168</v>
      </c>
      <c r="BE1031" s="231">
        <f>IF(N1031="základní",J1031,0)</f>
        <v>0</v>
      </c>
      <c r="BF1031" s="231">
        <f>IF(N1031="snížená",J1031,0)</f>
        <v>0</v>
      </c>
      <c r="BG1031" s="231">
        <f>IF(N1031="zákl. přenesená",J1031,0)</f>
        <v>0</v>
      </c>
      <c r="BH1031" s="231">
        <f>IF(N1031="sníž. přenesená",J1031,0)</f>
        <v>0</v>
      </c>
      <c r="BI1031" s="231">
        <f>IF(N1031="nulová",J1031,0)</f>
        <v>0</v>
      </c>
      <c r="BJ1031" s="18" t="s">
        <v>84</v>
      </c>
      <c r="BK1031" s="231">
        <f>ROUND(I1031*H1031,2)</f>
        <v>0</v>
      </c>
      <c r="BL1031" s="18" t="s">
        <v>273</v>
      </c>
      <c r="BM1031" s="230" t="s">
        <v>1277</v>
      </c>
    </row>
    <row r="1032" s="14" customFormat="1">
      <c r="A1032" s="14"/>
      <c r="B1032" s="247"/>
      <c r="C1032" s="248"/>
      <c r="D1032" s="232" t="s">
        <v>180</v>
      </c>
      <c r="E1032" s="249" t="s">
        <v>1</v>
      </c>
      <c r="F1032" s="250" t="s">
        <v>203</v>
      </c>
      <c r="G1032" s="248"/>
      <c r="H1032" s="251">
        <v>5</v>
      </c>
      <c r="I1032" s="252"/>
      <c r="J1032" s="248"/>
      <c r="K1032" s="248"/>
      <c r="L1032" s="253"/>
      <c r="M1032" s="254"/>
      <c r="N1032" s="255"/>
      <c r="O1032" s="255"/>
      <c r="P1032" s="255"/>
      <c r="Q1032" s="255"/>
      <c r="R1032" s="255"/>
      <c r="S1032" s="255"/>
      <c r="T1032" s="256"/>
      <c r="U1032" s="14"/>
      <c r="V1032" s="14"/>
      <c r="W1032" s="14"/>
      <c r="X1032" s="14"/>
      <c r="Y1032" s="14"/>
      <c r="Z1032" s="14"/>
      <c r="AA1032" s="14"/>
      <c r="AB1032" s="14"/>
      <c r="AC1032" s="14"/>
      <c r="AD1032" s="14"/>
      <c r="AE1032" s="14"/>
      <c r="AT1032" s="257" t="s">
        <v>180</v>
      </c>
      <c r="AU1032" s="257" t="s">
        <v>86</v>
      </c>
      <c r="AV1032" s="14" t="s">
        <v>86</v>
      </c>
      <c r="AW1032" s="14" t="s">
        <v>32</v>
      </c>
      <c r="AX1032" s="14" t="s">
        <v>76</v>
      </c>
      <c r="AY1032" s="257" t="s">
        <v>168</v>
      </c>
    </row>
    <row r="1033" s="2" customFormat="1" ht="24.15" customHeight="1">
      <c r="A1033" s="39"/>
      <c r="B1033" s="40"/>
      <c r="C1033" s="219" t="s">
        <v>1278</v>
      </c>
      <c r="D1033" s="219" t="s">
        <v>171</v>
      </c>
      <c r="E1033" s="220" t="s">
        <v>1279</v>
      </c>
      <c r="F1033" s="221" t="s">
        <v>1280</v>
      </c>
      <c r="G1033" s="222" t="s">
        <v>251</v>
      </c>
      <c r="H1033" s="223">
        <v>1</v>
      </c>
      <c r="I1033" s="224"/>
      <c r="J1033" s="225">
        <f>ROUND(I1033*H1033,2)</f>
        <v>0</v>
      </c>
      <c r="K1033" s="221" t="s">
        <v>1</v>
      </c>
      <c r="L1033" s="45"/>
      <c r="M1033" s="226" t="s">
        <v>1</v>
      </c>
      <c r="N1033" s="227" t="s">
        <v>41</v>
      </c>
      <c r="O1033" s="92"/>
      <c r="P1033" s="228">
        <f>O1033*H1033</f>
        <v>0</v>
      </c>
      <c r="Q1033" s="228">
        <v>0</v>
      </c>
      <c r="R1033" s="228">
        <f>Q1033*H1033</f>
        <v>0</v>
      </c>
      <c r="S1033" s="228">
        <v>0</v>
      </c>
      <c r="T1033" s="229">
        <f>S1033*H1033</f>
        <v>0</v>
      </c>
      <c r="U1033" s="39"/>
      <c r="V1033" s="39"/>
      <c r="W1033" s="39"/>
      <c r="X1033" s="39"/>
      <c r="Y1033" s="39"/>
      <c r="Z1033" s="39"/>
      <c r="AA1033" s="39"/>
      <c r="AB1033" s="39"/>
      <c r="AC1033" s="39"/>
      <c r="AD1033" s="39"/>
      <c r="AE1033" s="39"/>
      <c r="AR1033" s="230" t="s">
        <v>273</v>
      </c>
      <c r="AT1033" s="230" t="s">
        <v>171</v>
      </c>
      <c r="AU1033" s="230" t="s">
        <v>86</v>
      </c>
      <c r="AY1033" s="18" t="s">
        <v>168</v>
      </c>
      <c r="BE1033" s="231">
        <f>IF(N1033="základní",J1033,0)</f>
        <v>0</v>
      </c>
      <c r="BF1033" s="231">
        <f>IF(N1033="snížená",J1033,0)</f>
        <v>0</v>
      </c>
      <c r="BG1033" s="231">
        <f>IF(N1033="zákl. přenesená",J1033,0)</f>
        <v>0</v>
      </c>
      <c r="BH1033" s="231">
        <f>IF(N1033="sníž. přenesená",J1033,0)</f>
        <v>0</v>
      </c>
      <c r="BI1033" s="231">
        <f>IF(N1033="nulová",J1033,0)</f>
        <v>0</v>
      </c>
      <c r="BJ1033" s="18" t="s">
        <v>84</v>
      </c>
      <c r="BK1033" s="231">
        <f>ROUND(I1033*H1033,2)</f>
        <v>0</v>
      </c>
      <c r="BL1033" s="18" t="s">
        <v>273</v>
      </c>
      <c r="BM1033" s="230" t="s">
        <v>1281</v>
      </c>
    </row>
    <row r="1034" s="14" customFormat="1">
      <c r="A1034" s="14"/>
      <c r="B1034" s="247"/>
      <c r="C1034" s="248"/>
      <c r="D1034" s="232" t="s">
        <v>180</v>
      </c>
      <c r="E1034" s="249" t="s">
        <v>1</v>
      </c>
      <c r="F1034" s="250" t="s">
        <v>84</v>
      </c>
      <c r="G1034" s="248"/>
      <c r="H1034" s="251">
        <v>1</v>
      </c>
      <c r="I1034" s="252"/>
      <c r="J1034" s="248"/>
      <c r="K1034" s="248"/>
      <c r="L1034" s="253"/>
      <c r="M1034" s="254"/>
      <c r="N1034" s="255"/>
      <c r="O1034" s="255"/>
      <c r="P1034" s="255"/>
      <c r="Q1034" s="255"/>
      <c r="R1034" s="255"/>
      <c r="S1034" s="255"/>
      <c r="T1034" s="256"/>
      <c r="U1034" s="14"/>
      <c r="V1034" s="14"/>
      <c r="W1034" s="14"/>
      <c r="X1034" s="14"/>
      <c r="Y1034" s="14"/>
      <c r="Z1034" s="14"/>
      <c r="AA1034" s="14"/>
      <c r="AB1034" s="14"/>
      <c r="AC1034" s="14"/>
      <c r="AD1034" s="14"/>
      <c r="AE1034" s="14"/>
      <c r="AT1034" s="257" t="s">
        <v>180</v>
      </c>
      <c r="AU1034" s="257" t="s">
        <v>86</v>
      </c>
      <c r="AV1034" s="14" t="s">
        <v>86</v>
      </c>
      <c r="AW1034" s="14" t="s">
        <v>32</v>
      </c>
      <c r="AX1034" s="14" t="s">
        <v>76</v>
      </c>
      <c r="AY1034" s="257" t="s">
        <v>168</v>
      </c>
    </row>
    <row r="1035" s="2" customFormat="1" ht="24.15" customHeight="1">
      <c r="A1035" s="39"/>
      <c r="B1035" s="40"/>
      <c r="C1035" s="219" t="s">
        <v>1282</v>
      </c>
      <c r="D1035" s="219" t="s">
        <v>171</v>
      </c>
      <c r="E1035" s="220" t="s">
        <v>1283</v>
      </c>
      <c r="F1035" s="221" t="s">
        <v>1284</v>
      </c>
      <c r="G1035" s="222" t="s">
        <v>251</v>
      </c>
      <c r="H1035" s="223">
        <v>2</v>
      </c>
      <c r="I1035" s="224"/>
      <c r="J1035" s="225">
        <f>ROUND(I1035*H1035,2)</f>
        <v>0</v>
      </c>
      <c r="K1035" s="221" t="s">
        <v>1</v>
      </c>
      <c r="L1035" s="45"/>
      <c r="M1035" s="226" t="s">
        <v>1</v>
      </c>
      <c r="N1035" s="227" t="s">
        <v>41</v>
      </c>
      <c r="O1035" s="92"/>
      <c r="P1035" s="228">
        <f>O1035*H1035</f>
        <v>0</v>
      </c>
      <c r="Q1035" s="228">
        <v>0</v>
      </c>
      <c r="R1035" s="228">
        <f>Q1035*H1035</f>
        <v>0</v>
      </c>
      <c r="S1035" s="228">
        <v>0</v>
      </c>
      <c r="T1035" s="229">
        <f>S1035*H1035</f>
        <v>0</v>
      </c>
      <c r="U1035" s="39"/>
      <c r="V1035" s="39"/>
      <c r="W1035" s="39"/>
      <c r="X1035" s="39"/>
      <c r="Y1035" s="39"/>
      <c r="Z1035" s="39"/>
      <c r="AA1035" s="39"/>
      <c r="AB1035" s="39"/>
      <c r="AC1035" s="39"/>
      <c r="AD1035" s="39"/>
      <c r="AE1035" s="39"/>
      <c r="AR1035" s="230" t="s">
        <v>273</v>
      </c>
      <c r="AT1035" s="230" t="s">
        <v>171</v>
      </c>
      <c r="AU1035" s="230" t="s">
        <v>86</v>
      </c>
      <c r="AY1035" s="18" t="s">
        <v>168</v>
      </c>
      <c r="BE1035" s="231">
        <f>IF(N1035="základní",J1035,0)</f>
        <v>0</v>
      </c>
      <c r="BF1035" s="231">
        <f>IF(N1035="snížená",J1035,0)</f>
        <v>0</v>
      </c>
      <c r="BG1035" s="231">
        <f>IF(N1035="zákl. přenesená",J1035,0)</f>
        <v>0</v>
      </c>
      <c r="BH1035" s="231">
        <f>IF(N1035="sníž. přenesená",J1035,0)</f>
        <v>0</v>
      </c>
      <c r="BI1035" s="231">
        <f>IF(N1035="nulová",J1035,0)</f>
        <v>0</v>
      </c>
      <c r="BJ1035" s="18" t="s">
        <v>84</v>
      </c>
      <c r="BK1035" s="231">
        <f>ROUND(I1035*H1035,2)</f>
        <v>0</v>
      </c>
      <c r="BL1035" s="18" t="s">
        <v>273</v>
      </c>
      <c r="BM1035" s="230" t="s">
        <v>1285</v>
      </c>
    </row>
    <row r="1036" s="2" customFormat="1">
      <c r="A1036" s="39"/>
      <c r="B1036" s="40"/>
      <c r="C1036" s="41"/>
      <c r="D1036" s="232" t="s">
        <v>306</v>
      </c>
      <c r="E1036" s="41"/>
      <c r="F1036" s="269" t="s">
        <v>1286</v>
      </c>
      <c r="G1036" s="41"/>
      <c r="H1036" s="41"/>
      <c r="I1036" s="234"/>
      <c r="J1036" s="41"/>
      <c r="K1036" s="41"/>
      <c r="L1036" s="45"/>
      <c r="M1036" s="235"/>
      <c r="N1036" s="236"/>
      <c r="O1036" s="92"/>
      <c r="P1036" s="92"/>
      <c r="Q1036" s="92"/>
      <c r="R1036" s="92"/>
      <c r="S1036" s="92"/>
      <c r="T1036" s="93"/>
      <c r="U1036" s="39"/>
      <c r="V1036" s="39"/>
      <c r="W1036" s="39"/>
      <c r="X1036" s="39"/>
      <c r="Y1036" s="39"/>
      <c r="Z1036" s="39"/>
      <c r="AA1036" s="39"/>
      <c r="AB1036" s="39"/>
      <c r="AC1036" s="39"/>
      <c r="AD1036" s="39"/>
      <c r="AE1036" s="39"/>
      <c r="AT1036" s="18" t="s">
        <v>306</v>
      </c>
      <c r="AU1036" s="18" t="s">
        <v>86</v>
      </c>
    </row>
    <row r="1037" s="14" customFormat="1">
      <c r="A1037" s="14"/>
      <c r="B1037" s="247"/>
      <c r="C1037" s="248"/>
      <c r="D1037" s="232" t="s">
        <v>180</v>
      </c>
      <c r="E1037" s="249" t="s">
        <v>1</v>
      </c>
      <c r="F1037" s="250" t="s">
        <v>86</v>
      </c>
      <c r="G1037" s="248"/>
      <c r="H1037" s="251">
        <v>2</v>
      </c>
      <c r="I1037" s="252"/>
      <c r="J1037" s="248"/>
      <c r="K1037" s="248"/>
      <c r="L1037" s="253"/>
      <c r="M1037" s="254"/>
      <c r="N1037" s="255"/>
      <c r="O1037" s="255"/>
      <c r="P1037" s="255"/>
      <c r="Q1037" s="255"/>
      <c r="R1037" s="255"/>
      <c r="S1037" s="255"/>
      <c r="T1037" s="256"/>
      <c r="U1037" s="14"/>
      <c r="V1037" s="14"/>
      <c r="W1037" s="14"/>
      <c r="X1037" s="14"/>
      <c r="Y1037" s="14"/>
      <c r="Z1037" s="14"/>
      <c r="AA1037" s="14"/>
      <c r="AB1037" s="14"/>
      <c r="AC1037" s="14"/>
      <c r="AD1037" s="14"/>
      <c r="AE1037" s="14"/>
      <c r="AT1037" s="257" t="s">
        <v>180</v>
      </c>
      <c r="AU1037" s="257" t="s">
        <v>86</v>
      </c>
      <c r="AV1037" s="14" t="s">
        <v>86</v>
      </c>
      <c r="AW1037" s="14" t="s">
        <v>32</v>
      </c>
      <c r="AX1037" s="14" t="s">
        <v>76</v>
      </c>
      <c r="AY1037" s="257" t="s">
        <v>168</v>
      </c>
    </row>
    <row r="1038" s="2" customFormat="1" ht="24.15" customHeight="1">
      <c r="A1038" s="39"/>
      <c r="B1038" s="40"/>
      <c r="C1038" s="219" t="s">
        <v>1287</v>
      </c>
      <c r="D1038" s="219" t="s">
        <v>171</v>
      </c>
      <c r="E1038" s="220" t="s">
        <v>1288</v>
      </c>
      <c r="F1038" s="221" t="s">
        <v>1289</v>
      </c>
      <c r="G1038" s="222" t="s">
        <v>957</v>
      </c>
      <c r="H1038" s="223">
        <v>1</v>
      </c>
      <c r="I1038" s="224"/>
      <c r="J1038" s="225">
        <f>ROUND(I1038*H1038,2)</f>
        <v>0</v>
      </c>
      <c r="K1038" s="221" t="s">
        <v>1</v>
      </c>
      <c r="L1038" s="45"/>
      <c r="M1038" s="226" t="s">
        <v>1</v>
      </c>
      <c r="N1038" s="227" t="s">
        <v>41</v>
      </c>
      <c r="O1038" s="92"/>
      <c r="P1038" s="228">
        <f>O1038*H1038</f>
        <v>0</v>
      </c>
      <c r="Q1038" s="228">
        <v>0</v>
      </c>
      <c r="R1038" s="228">
        <f>Q1038*H1038</f>
        <v>0</v>
      </c>
      <c r="S1038" s="228">
        <v>0</v>
      </c>
      <c r="T1038" s="229">
        <f>S1038*H1038</f>
        <v>0</v>
      </c>
      <c r="U1038" s="39"/>
      <c r="V1038" s="39"/>
      <c r="W1038" s="39"/>
      <c r="X1038" s="39"/>
      <c r="Y1038" s="39"/>
      <c r="Z1038" s="39"/>
      <c r="AA1038" s="39"/>
      <c r="AB1038" s="39"/>
      <c r="AC1038" s="39"/>
      <c r="AD1038" s="39"/>
      <c r="AE1038" s="39"/>
      <c r="AR1038" s="230" t="s">
        <v>273</v>
      </c>
      <c r="AT1038" s="230" t="s">
        <v>171</v>
      </c>
      <c r="AU1038" s="230" t="s">
        <v>86</v>
      </c>
      <c r="AY1038" s="18" t="s">
        <v>168</v>
      </c>
      <c r="BE1038" s="231">
        <f>IF(N1038="základní",J1038,0)</f>
        <v>0</v>
      </c>
      <c r="BF1038" s="231">
        <f>IF(N1038="snížená",J1038,0)</f>
        <v>0</v>
      </c>
      <c r="BG1038" s="231">
        <f>IF(N1038="zákl. přenesená",J1038,0)</f>
        <v>0</v>
      </c>
      <c r="BH1038" s="231">
        <f>IF(N1038="sníž. přenesená",J1038,0)</f>
        <v>0</v>
      </c>
      <c r="BI1038" s="231">
        <f>IF(N1038="nulová",J1038,0)</f>
        <v>0</v>
      </c>
      <c r="BJ1038" s="18" t="s">
        <v>84</v>
      </c>
      <c r="BK1038" s="231">
        <f>ROUND(I1038*H1038,2)</f>
        <v>0</v>
      </c>
      <c r="BL1038" s="18" t="s">
        <v>273</v>
      </c>
      <c r="BM1038" s="230" t="s">
        <v>1290</v>
      </c>
    </row>
    <row r="1039" s="14" customFormat="1">
      <c r="A1039" s="14"/>
      <c r="B1039" s="247"/>
      <c r="C1039" s="248"/>
      <c r="D1039" s="232" t="s">
        <v>180</v>
      </c>
      <c r="E1039" s="249" t="s">
        <v>1</v>
      </c>
      <c r="F1039" s="250" t="s">
        <v>84</v>
      </c>
      <c r="G1039" s="248"/>
      <c r="H1039" s="251">
        <v>1</v>
      </c>
      <c r="I1039" s="252"/>
      <c r="J1039" s="248"/>
      <c r="K1039" s="248"/>
      <c r="L1039" s="253"/>
      <c r="M1039" s="254"/>
      <c r="N1039" s="255"/>
      <c r="O1039" s="255"/>
      <c r="P1039" s="255"/>
      <c r="Q1039" s="255"/>
      <c r="R1039" s="255"/>
      <c r="S1039" s="255"/>
      <c r="T1039" s="256"/>
      <c r="U1039" s="14"/>
      <c r="V1039" s="14"/>
      <c r="W1039" s="14"/>
      <c r="X1039" s="14"/>
      <c r="Y1039" s="14"/>
      <c r="Z1039" s="14"/>
      <c r="AA1039" s="14"/>
      <c r="AB1039" s="14"/>
      <c r="AC1039" s="14"/>
      <c r="AD1039" s="14"/>
      <c r="AE1039" s="14"/>
      <c r="AT1039" s="257" t="s">
        <v>180</v>
      </c>
      <c r="AU1039" s="257" t="s">
        <v>86</v>
      </c>
      <c r="AV1039" s="14" t="s">
        <v>86</v>
      </c>
      <c r="AW1039" s="14" t="s">
        <v>32</v>
      </c>
      <c r="AX1039" s="14" t="s">
        <v>76</v>
      </c>
      <c r="AY1039" s="257" t="s">
        <v>168</v>
      </c>
    </row>
    <row r="1040" s="2" customFormat="1" ht="16.5" customHeight="1">
      <c r="A1040" s="39"/>
      <c r="B1040" s="40"/>
      <c r="C1040" s="219" t="s">
        <v>1291</v>
      </c>
      <c r="D1040" s="219" t="s">
        <v>171</v>
      </c>
      <c r="E1040" s="220" t="s">
        <v>1292</v>
      </c>
      <c r="F1040" s="221" t="s">
        <v>1293</v>
      </c>
      <c r="G1040" s="222" t="s">
        <v>957</v>
      </c>
      <c r="H1040" s="223">
        <v>1</v>
      </c>
      <c r="I1040" s="224"/>
      <c r="J1040" s="225">
        <f>ROUND(I1040*H1040,2)</f>
        <v>0</v>
      </c>
      <c r="K1040" s="221" t="s">
        <v>1</v>
      </c>
      <c r="L1040" s="45"/>
      <c r="M1040" s="226" t="s">
        <v>1</v>
      </c>
      <c r="N1040" s="227" t="s">
        <v>41</v>
      </c>
      <c r="O1040" s="92"/>
      <c r="P1040" s="228">
        <f>O1040*H1040</f>
        <v>0</v>
      </c>
      <c r="Q1040" s="228">
        <v>0</v>
      </c>
      <c r="R1040" s="228">
        <f>Q1040*H1040</f>
        <v>0</v>
      </c>
      <c r="S1040" s="228">
        <v>0</v>
      </c>
      <c r="T1040" s="229">
        <f>S1040*H1040</f>
        <v>0</v>
      </c>
      <c r="U1040" s="39"/>
      <c r="V1040" s="39"/>
      <c r="W1040" s="39"/>
      <c r="X1040" s="39"/>
      <c r="Y1040" s="39"/>
      <c r="Z1040" s="39"/>
      <c r="AA1040" s="39"/>
      <c r="AB1040" s="39"/>
      <c r="AC1040" s="39"/>
      <c r="AD1040" s="39"/>
      <c r="AE1040" s="39"/>
      <c r="AR1040" s="230" t="s">
        <v>273</v>
      </c>
      <c r="AT1040" s="230" t="s">
        <v>171</v>
      </c>
      <c r="AU1040" s="230" t="s">
        <v>86</v>
      </c>
      <c r="AY1040" s="18" t="s">
        <v>168</v>
      </c>
      <c r="BE1040" s="231">
        <f>IF(N1040="základní",J1040,0)</f>
        <v>0</v>
      </c>
      <c r="BF1040" s="231">
        <f>IF(N1040="snížená",J1040,0)</f>
        <v>0</v>
      </c>
      <c r="BG1040" s="231">
        <f>IF(N1040="zákl. přenesená",J1040,0)</f>
        <v>0</v>
      </c>
      <c r="BH1040" s="231">
        <f>IF(N1040="sníž. přenesená",J1040,0)</f>
        <v>0</v>
      </c>
      <c r="BI1040" s="231">
        <f>IF(N1040="nulová",J1040,0)</f>
        <v>0</v>
      </c>
      <c r="BJ1040" s="18" t="s">
        <v>84</v>
      </c>
      <c r="BK1040" s="231">
        <f>ROUND(I1040*H1040,2)</f>
        <v>0</v>
      </c>
      <c r="BL1040" s="18" t="s">
        <v>273</v>
      </c>
      <c r="BM1040" s="230" t="s">
        <v>1294</v>
      </c>
    </row>
    <row r="1041" s="2" customFormat="1">
      <c r="A1041" s="39"/>
      <c r="B1041" s="40"/>
      <c r="C1041" s="41"/>
      <c r="D1041" s="232" t="s">
        <v>306</v>
      </c>
      <c r="E1041" s="41"/>
      <c r="F1041" s="269" t="s">
        <v>1295</v>
      </c>
      <c r="G1041" s="41"/>
      <c r="H1041" s="41"/>
      <c r="I1041" s="234"/>
      <c r="J1041" s="41"/>
      <c r="K1041" s="41"/>
      <c r="L1041" s="45"/>
      <c r="M1041" s="235"/>
      <c r="N1041" s="236"/>
      <c r="O1041" s="92"/>
      <c r="P1041" s="92"/>
      <c r="Q1041" s="92"/>
      <c r="R1041" s="92"/>
      <c r="S1041" s="92"/>
      <c r="T1041" s="93"/>
      <c r="U1041" s="39"/>
      <c r="V1041" s="39"/>
      <c r="W1041" s="39"/>
      <c r="X1041" s="39"/>
      <c r="Y1041" s="39"/>
      <c r="Z1041" s="39"/>
      <c r="AA1041" s="39"/>
      <c r="AB1041" s="39"/>
      <c r="AC1041" s="39"/>
      <c r="AD1041" s="39"/>
      <c r="AE1041" s="39"/>
      <c r="AT1041" s="18" t="s">
        <v>306</v>
      </c>
      <c r="AU1041" s="18" t="s">
        <v>86</v>
      </c>
    </row>
    <row r="1042" s="14" customFormat="1">
      <c r="A1042" s="14"/>
      <c r="B1042" s="247"/>
      <c r="C1042" s="248"/>
      <c r="D1042" s="232" t="s">
        <v>180</v>
      </c>
      <c r="E1042" s="249" t="s">
        <v>1</v>
      </c>
      <c r="F1042" s="250" t="s">
        <v>84</v>
      </c>
      <c r="G1042" s="248"/>
      <c r="H1042" s="251">
        <v>1</v>
      </c>
      <c r="I1042" s="252"/>
      <c r="J1042" s="248"/>
      <c r="K1042" s="248"/>
      <c r="L1042" s="253"/>
      <c r="M1042" s="254"/>
      <c r="N1042" s="255"/>
      <c r="O1042" s="255"/>
      <c r="P1042" s="255"/>
      <c r="Q1042" s="255"/>
      <c r="R1042" s="255"/>
      <c r="S1042" s="255"/>
      <c r="T1042" s="256"/>
      <c r="U1042" s="14"/>
      <c r="V1042" s="14"/>
      <c r="W1042" s="14"/>
      <c r="X1042" s="14"/>
      <c r="Y1042" s="14"/>
      <c r="Z1042" s="14"/>
      <c r="AA1042" s="14"/>
      <c r="AB1042" s="14"/>
      <c r="AC1042" s="14"/>
      <c r="AD1042" s="14"/>
      <c r="AE1042" s="14"/>
      <c r="AT1042" s="257" t="s">
        <v>180</v>
      </c>
      <c r="AU1042" s="257" t="s">
        <v>86</v>
      </c>
      <c r="AV1042" s="14" t="s">
        <v>86</v>
      </c>
      <c r="AW1042" s="14" t="s">
        <v>32</v>
      </c>
      <c r="AX1042" s="14" t="s">
        <v>76</v>
      </c>
      <c r="AY1042" s="257" t="s">
        <v>168</v>
      </c>
    </row>
    <row r="1043" s="2" customFormat="1" ht="24.15" customHeight="1">
      <c r="A1043" s="39"/>
      <c r="B1043" s="40"/>
      <c r="C1043" s="219" t="s">
        <v>1296</v>
      </c>
      <c r="D1043" s="219" t="s">
        <v>171</v>
      </c>
      <c r="E1043" s="220" t="s">
        <v>1297</v>
      </c>
      <c r="F1043" s="221" t="s">
        <v>1298</v>
      </c>
      <c r="G1043" s="222" t="s">
        <v>957</v>
      </c>
      <c r="H1043" s="223">
        <v>1</v>
      </c>
      <c r="I1043" s="224"/>
      <c r="J1043" s="225">
        <f>ROUND(I1043*H1043,2)</f>
        <v>0</v>
      </c>
      <c r="K1043" s="221" t="s">
        <v>1</v>
      </c>
      <c r="L1043" s="45"/>
      <c r="M1043" s="226" t="s">
        <v>1</v>
      </c>
      <c r="N1043" s="227" t="s">
        <v>41</v>
      </c>
      <c r="O1043" s="92"/>
      <c r="P1043" s="228">
        <f>O1043*H1043</f>
        <v>0</v>
      </c>
      <c r="Q1043" s="228">
        <v>0</v>
      </c>
      <c r="R1043" s="228">
        <f>Q1043*H1043</f>
        <v>0</v>
      </c>
      <c r="S1043" s="228">
        <v>0</v>
      </c>
      <c r="T1043" s="229">
        <f>S1043*H1043</f>
        <v>0</v>
      </c>
      <c r="U1043" s="39"/>
      <c r="V1043" s="39"/>
      <c r="W1043" s="39"/>
      <c r="X1043" s="39"/>
      <c r="Y1043" s="39"/>
      <c r="Z1043" s="39"/>
      <c r="AA1043" s="39"/>
      <c r="AB1043" s="39"/>
      <c r="AC1043" s="39"/>
      <c r="AD1043" s="39"/>
      <c r="AE1043" s="39"/>
      <c r="AR1043" s="230" t="s">
        <v>273</v>
      </c>
      <c r="AT1043" s="230" t="s">
        <v>171</v>
      </c>
      <c r="AU1043" s="230" t="s">
        <v>86</v>
      </c>
      <c r="AY1043" s="18" t="s">
        <v>168</v>
      </c>
      <c r="BE1043" s="231">
        <f>IF(N1043="základní",J1043,0)</f>
        <v>0</v>
      </c>
      <c r="BF1043" s="231">
        <f>IF(N1043="snížená",J1043,0)</f>
        <v>0</v>
      </c>
      <c r="BG1043" s="231">
        <f>IF(N1043="zákl. přenesená",J1043,0)</f>
        <v>0</v>
      </c>
      <c r="BH1043" s="231">
        <f>IF(N1043="sníž. přenesená",J1043,0)</f>
        <v>0</v>
      </c>
      <c r="BI1043" s="231">
        <f>IF(N1043="nulová",J1043,0)</f>
        <v>0</v>
      </c>
      <c r="BJ1043" s="18" t="s">
        <v>84</v>
      </c>
      <c r="BK1043" s="231">
        <f>ROUND(I1043*H1043,2)</f>
        <v>0</v>
      </c>
      <c r="BL1043" s="18" t="s">
        <v>273</v>
      </c>
      <c r="BM1043" s="230" t="s">
        <v>1299</v>
      </c>
    </row>
    <row r="1044" s="2" customFormat="1">
      <c r="A1044" s="39"/>
      <c r="B1044" s="40"/>
      <c r="C1044" s="41"/>
      <c r="D1044" s="232" t="s">
        <v>306</v>
      </c>
      <c r="E1044" s="41"/>
      <c r="F1044" s="269" t="s">
        <v>1300</v>
      </c>
      <c r="G1044" s="41"/>
      <c r="H1044" s="41"/>
      <c r="I1044" s="234"/>
      <c r="J1044" s="41"/>
      <c r="K1044" s="41"/>
      <c r="L1044" s="45"/>
      <c r="M1044" s="235"/>
      <c r="N1044" s="236"/>
      <c r="O1044" s="92"/>
      <c r="P1044" s="92"/>
      <c r="Q1044" s="92"/>
      <c r="R1044" s="92"/>
      <c r="S1044" s="92"/>
      <c r="T1044" s="93"/>
      <c r="U1044" s="39"/>
      <c r="V1044" s="39"/>
      <c r="W1044" s="39"/>
      <c r="X1044" s="39"/>
      <c r="Y1044" s="39"/>
      <c r="Z1044" s="39"/>
      <c r="AA1044" s="39"/>
      <c r="AB1044" s="39"/>
      <c r="AC1044" s="39"/>
      <c r="AD1044" s="39"/>
      <c r="AE1044" s="39"/>
      <c r="AT1044" s="18" t="s">
        <v>306</v>
      </c>
      <c r="AU1044" s="18" t="s">
        <v>86</v>
      </c>
    </row>
    <row r="1045" s="14" customFormat="1">
      <c r="A1045" s="14"/>
      <c r="B1045" s="247"/>
      <c r="C1045" s="248"/>
      <c r="D1045" s="232" t="s">
        <v>180</v>
      </c>
      <c r="E1045" s="249" t="s">
        <v>1</v>
      </c>
      <c r="F1045" s="250" t="s">
        <v>84</v>
      </c>
      <c r="G1045" s="248"/>
      <c r="H1045" s="251">
        <v>1</v>
      </c>
      <c r="I1045" s="252"/>
      <c r="J1045" s="248"/>
      <c r="K1045" s="248"/>
      <c r="L1045" s="253"/>
      <c r="M1045" s="254"/>
      <c r="N1045" s="255"/>
      <c r="O1045" s="255"/>
      <c r="P1045" s="255"/>
      <c r="Q1045" s="255"/>
      <c r="R1045" s="255"/>
      <c r="S1045" s="255"/>
      <c r="T1045" s="256"/>
      <c r="U1045" s="14"/>
      <c r="V1045" s="14"/>
      <c r="W1045" s="14"/>
      <c r="X1045" s="14"/>
      <c r="Y1045" s="14"/>
      <c r="Z1045" s="14"/>
      <c r="AA1045" s="14"/>
      <c r="AB1045" s="14"/>
      <c r="AC1045" s="14"/>
      <c r="AD1045" s="14"/>
      <c r="AE1045" s="14"/>
      <c r="AT1045" s="257" t="s">
        <v>180</v>
      </c>
      <c r="AU1045" s="257" t="s">
        <v>86</v>
      </c>
      <c r="AV1045" s="14" t="s">
        <v>86</v>
      </c>
      <c r="AW1045" s="14" t="s">
        <v>32</v>
      </c>
      <c r="AX1045" s="14" t="s">
        <v>76</v>
      </c>
      <c r="AY1045" s="257" t="s">
        <v>168</v>
      </c>
    </row>
    <row r="1046" s="2" customFormat="1" ht="33" customHeight="1">
      <c r="A1046" s="39"/>
      <c r="B1046" s="40"/>
      <c r="C1046" s="219" t="s">
        <v>1301</v>
      </c>
      <c r="D1046" s="219" t="s">
        <v>171</v>
      </c>
      <c r="E1046" s="220" t="s">
        <v>1302</v>
      </c>
      <c r="F1046" s="221" t="s">
        <v>1303</v>
      </c>
      <c r="G1046" s="222" t="s">
        <v>1081</v>
      </c>
      <c r="H1046" s="291"/>
      <c r="I1046" s="224"/>
      <c r="J1046" s="225">
        <f>ROUND(I1046*H1046,2)</f>
        <v>0</v>
      </c>
      <c r="K1046" s="221" t="s">
        <v>226</v>
      </c>
      <c r="L1046" s="45"/>
      <c r="M1046" s="226" t="s">
        <v>1</v>
      </c>
      <c r="N1046" s="227" t="s">
        <v>41</v>
      </c>
      <c r="O1046" s="92"/>
      <c r="P1046" s="228">
        <f>O1046*H1046</f>
        <v>0</v>
      </c>
      <c r="Q1046" s="228">
        <v>0</v>
      </c>
      <c r="R1046" s="228">
        <f>Q1046*H1046</f>
        <v>0</v>
      </c>
      <c r="S1046" s="228">
        <v>0</v>
      </c>
      <c r="T1046" s="229">
        <f>S1046*H1046</f>
        <v>0</v>
      </c>
      <c r="U1046" s="39"/>
      <c r="V1046" s="39"/>
      <c r="W1046" s="39"/>
      <c r="X1046" s="39"/>
      <c r="Y1046" s="39"/>
      <c r="Z1046" s="39"/>
      <c r="AA1046" s="39"/>
      <c r="AB1046" s="39"/>
      <c r="AC1046" s="39"/>
      <c r="AD1046" s="39"/>
      <c r="AE1046" s="39"/>
      <c r="AR1046" s="230" t="s">
        <v>273</v>
      </c>
      <c r="AT1046" s="230" t="s">
        <v>171</v>
      </c>
      <c r="AU1046" s="230" t="s">
        <v>86</v>
      </c>
      <c r="AY1046" s="18" t="s">
        <v>168</v>
      </c>
      <c r="BE1046" s="231">
        <f>IF(N1046="základní",J1046,0)</f>
        <v>0</v>
      </c>
      <c r="BF1046" s="231">
        <f>IF(N1046="snížená",J1046,0)</f>
        <v>0</v>
      </c>
      <c r="BG1046" s="231">
        <f>IF(N1046="zákl. přenesená",J1046,0)</f>
        <v>0</v>
      </c>
      <c r="BH1046" s="231">
        <f>IF(N1046="sníž. přenesená",J1046,0)</f>
        <v>0</v>
      </c>
      <c r="BI1046" s="231">
        <f>IF(N1046="nulová",J1046,0)</f>
        <v>0</v>
      </c>
      <c r="BJ1046" s="18" t="s">
        <v>84</v>
      </c>
      <c r="BK1046" s="231">
        <f>ROUND(I1046*H1046,2)</f>
        <v>0</v>
      </c>
      <c r="BL1046" s="18" t="s">
        <v>273</v>
      </c>
      <c r="BM1046" s="230" t="s">
        <v>1304</v>
      </c>
    </row>
    <row r="1047" s="2" customFormat="1">
      <c r="A1047" s="39"/>
      <c r="B1047" s="40"/>
      <c r="C1047" s="41"/>
      <c r="D1047" s="232" t="s">
        <v>178</v>
      </c>
      <c r="E1047" s="41"/>
      <c r="F1047" s="233" t="s">
        <v>1305</v>
      </c>
      <c r="G1047" s="41"/>
      <c r="H1047" s="41"/>
      <c r="I1047" s="234"/>
      <c r="J1047" s="41"/>
      <c r="K1047" s="41"/>
      <c r="L1047" s="45"/>
      <c r="M1047" s="235"/>
      <c r="N1047" s="236"/>
      <c r="O1047" s="92"/>
      <c r="P1047" s="92"/>
      <c r="Q1047" s="92"/>
      <c r="R1047" s="92"/>
      <c r="S1047" s="92"/>
      <c r="T1047" s="93"/>
      <c r="U1047" s="39"/>
      <c r="V1047" s="39"/>
      <c r="W1047" s="39"/>
      <c r="X1047" s="39"/>
      <c r="Y1047" s="39"/>
      <c r="Z1047" s="39"/>
      <c r="AA1047" s="39"/>
      <c r="AB1047" s="39"/>
      <c r="AC1047" s="39"/>
      <c r="AD1047" s="39"/>
      <c r="AE1047" s="39"/>
      <c r="AT1047" s="18" t="s">
        <v>178</v>
      </c>
      <c r="AU1047" s="18" t="s">
        <v>86</v>
      </c>
    </row>
    <row r="1048" s="12" customFormat="1" ht="22.8" customHeight="1">
      <c r="A1048" s="12"/>
      <c r="B1048" s="203"/>
      <c r="C1048" s="204"/>
      <c r="D1048" s="205" t="s">
        <v>75</v>
      </c>
      <c r="E1048" s="217" t="s">
        <v>1306</v>
      </c>
      <c r="F1048" s="217" t="s">
        <v>1307</v>
      </c>
      <c r="G1048" s="204"/>
      <c r="H1048" s="204"/>
      <c r="I1048" s="207"/>
      <c r="J1048" s="218">
        <f>BK1048</f>
        <v>0</v>
      </c>
      <c r="K1048" s="204"/>
      <c r="L1048" s="209"/>
      <c r="M1048" s="210"/>
      <c r="N1048" s="211"/>
      <c r="O1048" s="211"/>
      <c r="P1048" s="212">
        <f>SUM(P1049:P1096)</f>
        <v>0</v>
      </c>
      <c r="Q1048" s="211"/>
      <c r="R1048" s="212">
        <f>SUM(R1049:R1096)</f>
        <v>20.110115</v>
      </c>
      <c r="S1048" s="211"/>
      <c r="T1048" s="213">
        <f>SUM(T1049:T1096)</f>
        <v>0</v>
      </c>
      <c r="U1048" s="12"/>
      <c r="V1048" s="12"/>
      <c r="W1048" s="12"/>
      <c r="X1048" s="12"/>
      <c r="Y1048" s="12"/>
      <c r="Z1048" s="12"/>
      <c r="AA1048" s="12"/>
      <c r="AB1048" s="12"/>
      <c r="AC1048" s="12"/>
      <c r="AD1048" s="12"/>
      <c r="AE1048" s="12"/>
      <c r="AR1048" s="214" t="s">
        <v>86</v>
      </c>
      <c r="AT1048" s="215" t="s">
        <v>75</v>
      </c>
      <c r="AU1048" s="215" t="s">
        <v>84</v>
      </c>
      <c r="AY1048" s="214" t="s">
        <v>168</v>
      </c>
      <c r="BK1048" s="216">
        <f>SUM(BK1049:BK1096)</f>
        <v>0</v>
      </c>
    </row>
    <row r="1049" s="2" customFormat="1" ht="37.8" customHeight="1">
      <c r="A1049" s="39"/>
      <c r="B1049" s="40"/>
      <c r="C1049" s="219" t="s">
        <v>1308</v>
      </c>
      <c r="D1049" s="219" t="s">
        <v>171</v>
      </c>
      <c r="E1049" s="220" t="s">
        <v>1309</v>
      </c>
      <c r="F1049" s="221" t="s">
        <v>1310</v>
      </c>
      <c r="G1049" s="222" t="s">
        <v>174</v>
      </c>
      <c r="H1049" s="223">
        <v>195.96700000000001</v>
      </c>
      <c r="I1049" s="224"/>
      <c r="J1049" s="225">
        <f>ROUND(I1049*H1049,2)</f>
        <v>0</v>
      </c>
      <c r="K1049" s="221" t="s">
        <v>175</v>
      </c>
      <c r="L1049" s="45"/>
      <c r="M1049" s="226" t="s">
        <v>1</v>
      </c>
      <c r="N1049" s="227" t="s">
        <v>41</v>
      </c>
      <c r="O1049" s="92"/>
      <c r="P1049" s="228">
        <f>O1049*H1049</f>
        <v>0</v>
      </c>
      <c r="Q1049" s="228">
        <v>0.014999999999999999</v>
      </c>
      <c r="R1049" s="228">
        <f>Q1049*H1049</f>
        <v>2.939505</v>
      </c>
      <c r="S1049" s="228">
        <v>0</v>
      </c>
      <c r="T1049" s="229">
        <f>S1049*H1049</f>
        <v>0</v>
      </c>
      <c r="U1049" s="39"/>
      <c r="V1049" s="39"/>
      <c r="W1049" s="39"/>
      <c r="X1049" s="39"/>
      <c r="Y1049" s="39"/>
      <c r="Z1049" s="39"/>
      <c r="AA1049" s="39"/>
      <c r="AB1049" s="39"/>
      <c r="AC1049" s="39"/>
      <c r="AD1049" s="39"/>
      <c r="AE1049" s="39"/>
      <c r="AR1049" s="230" t="s">
        <v>273</v>
      </c>
      <c r="AT1049" s="230" t="s">
        <v>171</v>
      </c>
      <c r="AU1049" s="230" t="s">
        <v>86</v>
      </c>
      <c r="AY1049" s="18" t="s">
        <v>168</v>
      </c>
      <c r="BE1049" s="231">
        <f>IF(N1049="základní",J1049,0)</f>
        <v>0</v>
      </c>
      <c r="BF1049" s="231">
        <f>IF(N1049="snížená",J1049,0)</f>
        <v>0</v>
      </c>
      <c r="BG1049" s="231">
        <f>IF(N1049="zákl. přenesená",J1049,0)</f>
        <v>0</v>
      </c>
      <c r="BH1049" s="231">
        <f>IF(N1049="sníž. přenesená",J1049,0)</f>
        <v>0</v>
      </c>
      <c r="BI1049" s="231">
        <f>IF(N1049="nulová",J1049,0)</f>
        <v>0</v>
      </c>
      <c r="BJ1049" s="18" t="s">
        <v>84</v>
      </c>
      <c r="BK1049" s="231">
        <f>ROUND(I1049*H1049,2)</f>
        <v>0</v>
      </c>
      <c r="BL1049" s="18" t="s">
        <v>273</v>
      </c>
      <c r="BM1049" s="230" t="s">
        <v>1311</v>
      </c>
    </row>
    <row r="1050" s="2" customFormat="1">
      <c r="A1050" s="39"/>
      <c r="B1050" s="40"/>
      <c r="C1050" s="41"/>
      <c r="D1050" s="232" t="s">
        <v>178</v>
      </c>
      <c r="E1050" s="41"/>
      <c r="F1050" s="233" t="s">
        <v>1312</v>
      </c>
      <c r="G1050" s="41"/>
      <c r="H1050" s="41"/>
      <c r="I1050" s="234"/>
      <c r="J1050" s="41"/>
      <c r="K1050" s="41"/>
      <c r="L1050" s="45"/>
      <c r="M1050" s="235"/>
      <c r="N1050" s="236"/>
      <c r="O1050" s="92"/>
      <c r="P1050" s="92"/>
      <c r="Q1050" s="92"/>
      <c r="R1050" s="92"/>
      <c r="S1050" s="92"/>
      <c r="T1050" s="93"/>
      <c r="U1050" s="39"/>
      <c r="V1050" s="39"/>
      <c r="W1050" s="39"/>
      <c r="X1050" s="39"/>
      <c r="Y1050" s="39"/>
      <c r="Z1050" s="39"/>
      <c r="AA1050" s="39"/>
      <c r="AB1050" s="39"/>
      <c r="AC1050" s="39"/>
      <c r="AD1050" s="39"/>
      <c r="AE1050" s="39"/>
      <c r="AT1050" s="18" t="s">
        <v>178</v>
      </c>
      <c r="AU1050" s="18" t="s">
        <v>86</v>
      </c>
    </row>
    <row r="1051" s="14" customFormat="1">
      <c r="A1051" s="14"/>
      <c r="B1051" s="247"/>
      <c r="C1051" s="248"/>
      <c r="D1051" s="232" t="s">
        <v>180</v>
      </c>
      <c r="E1051" s="249" t="s">
        <v>1</v>
      </c>
      <c r="F1051" s="250" t="s">
        <v>1313</v>
      </c>
      <c r="G1051" s="248"/>
      <c r="H1051" s="251">
        <v>9.75</v>
      </c>
      <c r="I1051" s="252"/>
      <c r="J1051" s="248"/>
      <c r="K1051" s="248"/>
      <c r="L1051" s="253"/>
      <c r="M1051" s="254"/>
      <c r="N1051" s="255"/>
      <c r="O1051" s="255"/>
      <c r="P1051" s="255"/>
      <c r="Q1051" s="255"/>
      <c r="R1051" s="255"/>
      <c r="S1051" s="255"/>
      <c r="T1051" s="256"/>
      <c r="U1051" s="14"/>
      <c r="V1051" s="14"/>
      <c r="W1051" s="14"/>
      <c r="X1051" s="14"/>
      <c r="Y1051" s="14"/>
      <c r="Z1051" s="14"/>
      <c r="AA1051" s="14"/>
      <c r="AB1051" s="14"/>
      <c r="AC1051" s="14"/>
      <c r="AD1051" s="14"/>
      <c r="AE1051" s="14"/>
      <c r="AT1051" s="257" t="s">
        <v>180</v>
      </c>
      <c r="AU1051" s="257" t="s">
        <v>86</v>
      </c>
      <c r="AV1051" s="14" t="s">
        <v>86</v>
      </c>
      <c r="AW1051" s="14" t="s">
        <v>32</v>
      </c>
      <c r="AX1051" s="14" t="s">
        <v>76</v>
      </c>
      <c r="AY1051" s="257" t="s">
        <v>168</v>
      </c>
    </row>
    <row r="1052" s="13" customFormat="1">
      <c r="A1052" s="13"/>
      <c r="B1052" s="237"/>
      <c r="C1052" s="238"/>
      <c r="D1052" s="232" t="s">
        <v>180</v>
      </c>
      <c r="E1052" s="239" t="s">
        <v>1</v>
      </c>
      <c r="F1052" s="240" t="s">
        <v>495</v>
      </c>
      <c r="G1052" s="238"/>
      <c r="H1052" s="239" t="s">
        <v>1</v>
      </c>
      <c r="I1052" s="241"/>
      <c r="J1052" s="238"/>
      <c r="K1052" s="238"/>
      <c r="L1052" s="242"/>
      <c r="M1052" s="243"/>
      <c r="N1052" s="244"/>
      <c r="O1052" s="244"/>
      <c r="P1052" s="244"/>
      <c r="Q1052" s="244"/>
      <c r="R1052" s="244"/>
      <c r="S1052" s="244"/>
      <c r="T1052" s="245"/>
      <c r="U1052" s="13"/>
      <c r="V1052" s="13"/>
      <c r="W1052" s="13"/>
      <c r="X1052" s="13"/>
      <c r="Y1052" s="13"/>
      <c r="Z1052" s="13"/>
      <c r="AA1052" s="13"/>
      <c r="AB1052" s="13"/>
      <c r="AC1052" s="13"/>
      <c r="AD1052" s="13"/>
      <c r="AE1052" s="13"/>
      <c r="AT1052" s="246" t="s">
        <v>180</v>
      </c>
      <c r="AU1052" s="246" t="s">
        <v>86</v>
      </c>
      <c r="AV1052" s="13" t="s">
        <v>84</v>
      </c>
      <c r="AW1052" s="13" t="s">
        <v>32</v>
      </c>
      <c r="AX1052" s="13" t="s">
        <v>76</v>
      </c>
      <c r="AY1052" s="246" t="s">
        <v>168</v>
      </c>
    </row>
    <row r="1053" s="14" customFormat="1">
      <c r="A1053" s="14"/>
      <c r="B1053" s="247"/>
      <c r="C1053" s="248"/>
      <c r="D1053" s="232" t="s">
        <v>180</v>
      </c>
      <c r="E1053" s="249" t="s">
        <v>1</v>
      </c>
      <c r="F1053" s="250" t="s">
        <v>496</v>
      </c>
      <c r="G1053" s="248"/>
      <c r="H1053" s="251">
        <v>111.41</v>
      </c>
      <c r="I1053" s="252"/>
      <c r="J1053" s="248"/>
      <c r="K1053" s="248"/>
      <c r="L1053" s="253"/>
      <c r="M1053" s="254"/>
      <c r="N1053" s="255"/>
      <c r="O1053" s="255"/>
      <c r="P1053" s="255"/>
      <c r="Q1053" s="255"/>
      <c r="R1053" s="255"/>
      <c r="S1053" s="255"/>
      <c r="T1053" s="256"/>
      <c r="U1053" s="14"/>
      <c r="V1053" s="14"/>
      <c r="W1053" s="14"/>
      <c r="X1053" s="14"/>
      <c r="Y1053" s="14"/>
      <c r="Z1053" s="14"/>
      <c r="AA1053" s="14"/>
      <c r="AB1053" s="14"/>
      <c r="AC1053" s="14"/>
      <c r="AD1053" s="14"/>
      <c r="AE1053" s="14"/>
      <c r="AT1053" s="257" t="s">
        <v>180</v>
      </c>
      <c r="AU1053" s="257" t="s">
        <v>86</v>
      </c>
      <c r="AV1053" s="14" t="s">
        <v>86</v>
      </c>
      <c r="AW1053" s="14" t="s">
        <v>32</v>
      </c>
      <c r="AX1053" s="14" t="s">
        <v>76</v>
      </c>
      <c r="AY1053" s="257" t="s">
        <v>168</v>
      </c>
    </row>
    <row r="1054" s="13" customFormat="1">
      <c r="A1054" s="13"/>
      <c r="B1054" s="237"/>
      <c r="C1054" s="238"/>
      <c r="D1054" s="232" t="s">
        <v>180</v>
      </c>
      <c r="E1054" s="239" t="s">
        <v>1</v>
      </c>
      <c r="F1054" s="240" t="s">
        <v>497</v>
      </c>
      <c r="G1054" s="238"/>
      <c r="H1054" s="239" t="s">
        <v>1</v>
      </c>
      <c r="I1054" s="241"/>
      <c r="J1054" s="238"/>
      <c r="K1054" s="238"/>
      <c r="L1054" s="242"/>
      <c r="M1054" s="243"/>
      <c r="N1054" s="244"/>
      <c r="O1054" s="244"/>
      <c r="P1054" s="244"/>
      <c r="Q1054" s="244"/>
      <c r="R1054" s="244"/>
      <c r="S1054" s="244"/>
      <c r="T1054" s="245"/>
      <c r="U1054" s="13"/>
      <c r="V1054" s="13"/>
      <c r="W1054" s="13"/>
      <c r="X1054" s="13"/>
      <c r="Y1054" s="13"/>
      <c r="Z1054" s="13"/>
      <c r="AA1054" s="13"/>
      <c r="AB1054" s="13"/>
      <c r="AC1054" s="13"/>
      <c r="AD1054" s="13"/>
      <c r="AE1054" s="13"/>
      <c r="AT1054" s="246" t="s">
        <v>180</v>
      </c>
      <c r="AU1054" s="246" t="s">
        <v>86</v>
      </c>
      <c r="AV1054" s="13" t="s">
        <v>84</v>
      </c>
      <c r="AW1054" s="13" t="s">
        <v>32</v>
      </c>
      <c r="AX1054" s="13" t="s">
        <v>76</v>
      </c>
      <c r="AY1054" s="246" t="s">
        <v>168</v>
      </c>
    </row>
    <row r="1055" s="14" customFormat="1">
      <c r="A1055" s="14"/>
      <c r="B1055" s="247"/>
      <c r="C1055" s="248"/>
      <c r="D1055" s="232" t="s">
        <v>180</v>
      </c>
      <c r="E1055" s="249" t="s">
        <v>1</v>
      </c>
      <c r="F1055" s="250" t="s">
        <v>498</v>
      </c>
      <c r="G1055" s="248"/>
      <c r="H1055" s="251">
        <v>22</v>
      </c>
      <c r="I1055" s="252"/>
      <c r="J1055" s="248"/>
      <c r="K1055" s="248"/>
      <c r="L1055" s="253"/>
      <c r="M1055" s="254"/>
      <c r="N1055" s="255"/>
      <c r="O1055" s="255"/>
      <c r="P1055" s="255"/>
      <c r="Q1055" s="255"/>
      <c r="R1055" s="255"/>
      <c r="S1055" s="255"/>
      <c r="T1055" s="256"/>
      <c r="U1055" s="14"/>
      <c r="V1055" s="14"/>
      <c r="W1055" s="14"/>
      <c r="X1055" s="14"/>
      <c r="Y1055" s="14"/>
      <c r="Z1055" s="14"/>
      <c r="AA1055" s="14"/>
      <c r="AB1055" s="14"/>
      <c r="AC1055" s="14"/>
      <c r="AD1055" s="14"/>
      <c r="AE1055" s="14"/>
      <c r="AT1055" s="257" t="s">
        <v>180</v>
      </c>
      <c r="AU1055" s="257" t="s">
        <v>86</v>
      </c>
      <c r="AV1055" s="14" t="s">
        <v>86</v>
      </c>
      <c r="AW1055" s="14" t="s">
        <v>32</v>
      </c>
      <c r="AX1055" s="14" t="s">
        <v>76</v>
      </c>
      <c r="AY1055" s="257" t="s">
        <v>168</v>
      </c>
    </row>
    <row r="1056" s="13" customFormat="1">
      <c r="A1056" s="13"/>
      <c r="B1056" s="237"/>
      <c r="C1056" s="238"/>
      <c r="D1056" s="232" t="s">
        <v>180</v>
      </c>
      <c r="E1056" s="239" t="s">
        <v>1</v>
      </c>
      <c r="F1056" s="240" t="s">
        <v>499</v>
      </c>
      <c r="G1056" s="238"/>
      <c r="H1056" s="239" t="s">
        <v>1</v>
      </c>
      <c r="I1056" s="241"/>
      <c r="J1056" s="238"/>
      <c r="K1056" s="238"/>
      <c r="L1056" s="242"/>
      <c r="M1056" s="243"/>
      <c r="N1056" s="244"/>
      <c r="O1056" s="244"/>
      <c r="P1056" s="244"/>
      <c r="Q1056" s="244"/>
      <c r="R1056" s="244"/>
      <c r="S1056" s="244"/>
      <c r="T1056" s="245"/>
      <c r="U1056" s="13"/>
      <c r="V1056" s="13"/>
      <c r="W1056" s="13"/>
      <c r="X1056" s="13"/>
      <c r="Y1056" s="13"/>
      <c r="Z1056" s="13"/>
      <c r="AA1056" s="13"/>
      <c r="AB1056" s="13"/>
      <c r="AC1056" s="13"/>
      <c r="AD1056" s="13"/>
      <c r="AE1056" s="13"/>
      <c r="AT1056" s="246" t="s">
        <v>180</v>
      </c>
      <c r="AU1056" s="246" t="s">
        <v>86</v>
      </c>
      <c r="AV1056" s="13" t="s">
        <v>84</v>
      </c>
      <c r="AW1056" s="13" t="s">
        <v>32</v>
      </c>
      <c r="AX1056" s="13" t="s">
        <v>76</v>
      </c>
      <c r="AY1056" s="246" t="s">
        <v>168</v>
      </c>
    </row>
    <row r="1057" s="14" customFormat="1">
      <c r="A1057" s="14"/>
      <c r="B1057" s="247"/>
      <c r="C1057" s="248"/>
      <c r="D1057" s="232" t="s">
        <v>180</v>
      </c>
      <c r="E1057" s="249" t="s">
        <v>1</v>
      </c>
      <c r="F1057" s="250" t="s">
        <v>500</v>
      </c>
      <c r="G1057" s="248"/>
      <c r="H1057" s="251">
        <v>450.68000000000001</v>
      </c>
      <c r="I1057" s="252"/>
      <c r="J1057" s="248"/>
      <c r="K1057" s="248"/>
      <c r="L1057" s="253"/>
      <c r="M1057" s="254"/>
      <c r="N1057" s="255"/>
      <c r="O1057" s="255"/>
      <c r="P1057" s="255"/>
      <c r="Q1057" s="255"/>
      <c r="R1057" s="255"/>
      <c r="S1057" s="255"/>
      <c r="T1057" s="256"/>
      <c r="U1057" s="14"/>
      <c r="V1057" s="14"/>
      <c r="W1057" s="14"/>
      <c r="X1057" s="14"/>
      <c r="Y1057" s="14"/>
      <c r="Z1057" s="14"/>
      <c r="AA1057" s="14"/>
      <c r="AB1057" s="14"/>
      <c r="AC1057" s="14"/>
      <c r="AD1057" s="14"/>
      <c r="AE1057" s="14"/>
      <c r="AT1057" s="257" t="s">
        <v>180</v>
      </c>
      <c r="AU1057" s="257" t="s">
        <v>86</v>
      </c>
      <c r="AV1057" s="14" t="s">
        <v>86</v>
      </c>
      <c r="AW1057" s="14" t="s">
        <v>32</v>
      </c>
      <c r="AX1057" s="14" t="s">
        <v>76</v>
      </c>
      <c r="AY1057" s="257" t="s">
        <v>168</v>
      </c>
    </row>
    <row r="1058" s="15" customFormat="1">
      <c r="A1058" s="15"/>
      <c r="B1058" s="258"/>
      <c r="C1058" s="259"/>
      <c r="D1058" s="232" t="s">
        <v>180</v>
      </c>
      <c r="E1058" s="260" t="s">
        <v>1</v>
      </c>
      <c r="F1058" s="261" t="s">
        <v>184</v>
      </c>
      <c r="G1058" s="259"/>
      <c r="H1058" s="262">
        <v>593.84000000000003</v>
      </c>
      <c r="I1058" s="263"/>
      <c r="J1058" s="259"/>
      <c r="K1058" s="259"/>
      <c r="L1058" s="264"/>
      <c r="M1058" s="265"/>
      <c r="N1058" s="266"/>
      <c r="O1058" s="266"/>
      <c r="P1058" s="266"/>
      <c r="Q1058" s="266"/>
      <c r="R1058" s="266"/>
      <c r="S1058" s="266"/>
      <c r="T1058" s="267"/>
      <c r="U1058" s="15"/>
      <c r="V1058" s="15"/>
      <c r="W1058" s="15"/>
      <c r="X1058" s="15"/>
      <c r="Y1058" s="15"/>
      <c r="Z1058" s="15"/>
      <c r="AA1058" s="15"/>
      <c r="AB1058" s="15"/>
      <c r="AC1058" s="15"/>
      <c r="AD1058" s="15"/>
      <c r="AE1058" s="15"/>
      <c r="AT1058" s="268" t="s">
        <v>180</v>
      </c>
      <c r="AU1058" s="268" t="s">
        <v>86</v>
      </c>
      <c r="AV1058" s="15" t="s">
        <v>176</v>
      </c>
      <c r="AW1058" s="15" t="s">
        <v>32</v>
      </c>
      <c r="AX1058" s="15" t="s">
        <v>84</v>
      </c>
      <c r="AY1058" s="268" t="s">
        <v>168</v>
      </c>
    </row>
    <row r="1059" s="14" customFormat="1">
      <c r="A1059" s="14"/>
      <c r="B1059" s="247"/>
      <c r="C1059" s="248"/>
      <c r="D1059" s="232" t="s">
        <v>180</v>
      </c>
      <c r="E1059" s="248"/>
      <c r="F1059" s="250" t="s">
        <v>1314</v>
      </c>
      <c r="G1059" s="248"/>
      <c r="H1059" s="251">
        <v>195.96700000000001</v>
      </c>
      <c r="I1059" s="252"/>
      <c r="J1059" s="248"/>
      <c r="K1059" s="248"/>
      <c r="L1059" s="253"/>
      <c r="M1059" s="254"/>
      <c r="N1059" s="255"/>
      <c r="O1059" s="255"/>
      <c r="P1059" s="255"/>
      <c r="Q1059" s="255"/>
      <c r="R1059" s="255"/>
      <c r="S1059" s="255"/>
      <c r="T1059" s="256"/>
      <c r="U1059" s="14"/>
      <c r="V1059" s="14"/>
      <c r="W1059" s="14"/>
      <c r="X1059" s="14"/>
      <c r="Y1059" s="14"/>
      <c r="Z1059" s="14"/>
      <c r="AA1059" s="14"/>
      <c r="AB1059" s="14"/>
      <c r="AC1059" s="14"/>
      <c r="AD1059" s="14"/>
      <c r="AE1059" s="14"/>
      <c r="AT1059" s="257" t="s">
        <v>180</v>
      </c>
      <c r="AU1059" s="257" t="s">
        <v>86</v>
      </c>
      <c r="AV1059" s="14" t="s">
        <v>86</v>
      </c>
      <c r="AW1059" s="14" t="s">
        <v>4</v>
      </c>
      <c r="AX1059" s="14" t="s">
        <v>84</v>
      </c>
      <c r="AY1059" s="257" t="s">
        <v>168</v>
      </c>
    </row>
    <row r="1060" s="2" customFormat="1" ht="16.5" customHeight="1">
      <c r="A1060" s="39"/>
      <c r="B1060" s="40"/>
      <c r="C1060" s="219" t="s">
        <v>1315</v>
      </c>
      <c r="D1060" s="219" t="s">
        <v>171</v>
      </c>
      <c r="E1060" s="220" t="s">
        <v>1316</v>
      </c>
      <c r="F1060" s="221" t="s">
        <v>1317</v>
      </c>
      <c r="G1060" s="222" t="s">
        <v>174</v>
      </c>
      <c r="H1060" s="223">
        <v>195.96700000000001</v>
      </c>
      <c r="I1060" s="224"/>
      <c r="J1060" s="225">
        <f>ROUND(I1060*H1060,2)</f>
        <v>0</v>
      </c>
      <c r="K1060" s="221" t="s">
        <v>1</v>
      </c>
      <c r="L1060" s="45"/>
      <c r="M1060" s="226" t="s">
        <v>1</v>
      </c>
      <c r="N1060" s="227" t="s">
        <v>41</v>
      </c>
      <c r="O1060" s="92"/>
      <c r="P1060" s="228">
        <f>O1060*H1060</f>
        <v>0</v>
      </c>
      <c r="Q1060" s="228">
        <v>0.059999999999999998</v>
      </c>
      <c r="R1060" s="228">
        <f>Q1060*H1060</f>
        <v>11.75802</v>
      </c>
      <c r="S1060" s="228">
        <v>0</v>
      </c>
      <c r="T1060" s="229">
        <f>S1060*H1060</f>
        <v>0</v>
      </c>
      <c r="U1060" s="39"/>
      <c r="V1060" s="39"/>
      <c r="W1060" s="39"/>
      <c r="X1060" s="39"/>
      <c r="Y1060" s="39"/>
      <c r="Z1060" s="39"/>
      <c r="AA1060" s="39"/>
      <c r="AB1060" s="39"/>
      <c r="AC1060" s="39"/>
      <c r="AD1060" s="39"/>
      <c r="AE1060" s="39"/>
      <c r="AR1060" s="230" t="s">
        <v>273</v>
      </c>
      <c r="AT1060" s="230" t="s">
        <v>171</v>
      </c>
      <c r="AU1060" s="230" t="s">
        <v>86</v>
      </c>
      <c r="AY1060" s="18" t="s">
        <v>168</v>
      </c>
      <c r="BE1060" s="231">
        <f>IF(N1060="základní",J1060,0)</f>
        <v>0</v>
      </c>
      <c r="BF1060" s="231">
        <f>IF(N1060="snížená",J1060,0)</f>
        <v>0</v>
      </c>
      <c r="BG1060" s="231">
        <f>IF(N1060="zákl. přenesená",J1060,0)</f>
        <v>0</v>
      </c>
      <c r="BH1060" s="231">
        <f>IF(N1060="sníž. přenesená",J1060,0)</f>
        <v>0</v>
      </c>
      <c r="BI1060" s="231">
        <f>IF(N1060="nulová",J1060,0)</f>
        <v>0</v>
      </c>
      <c r="BJ1060" s="18" t="s">
        <v>84</v>
      </c>
      <c r="BK1060" s="231">
        <f>ROUND(I1060*H1060,2)</f>
        <v>0</v>
      </c>
      <c r="BL1060" s="18" t="s">
        <v>273</v>
      </c>
      <c r="BM1060" s="230" t="s">
        <v>1318</v>
      </c>
    </row>
    <row r="1061" s="2" customFormat="1">
      <c r="A1061" s="39"/>
      <c r="B1061" s="40"/>
      <c r="C1061" s="41"/>
      <c r="D1061" s="232" t="s">
        <v>178</v>
      </c>
      <c r="E1061" s="41"/>
      <c r="F1061" s="233" t="s">
        <v>1317</v>
      </c>
      <c r="G1061" s="41"/>
      <c r="H1061" s="41"/>
      <c r="I1061" s="234"/>
      <c r="J1061" s="41"/>
      <c r="K1061" s="41"/>
      <c r="L1061" s="45"/>
      <c r="M1061" s="235"/>
      <c r="N1061" s="236"/>
      <c r="O1061" s="92"/>
      <c r="P1061" s="92"/>
      <c r="Q1061" s="92"/>
      <c r="R1061" s="92"/>
      <c r="S1061" s="92"/>
      <c r="T1061" s="93"/>
      <c r="U1061" s="39"/>
      <c r="V1061" s="39"/>
      <c r="W1061" s="39"/>
      <c r="X1061" s="39"/>
      <c r="Y1061" s="39"/>
      <c r="Z1061" s="39"/>
      <c r="AA1061" s="39"/>
      <c r="AB1061" s="39"/>
      <c r="AC1061" s="39"/>
      <c r="AD1061" s="39"/>
      <c r="AE1061" s="39"/>
      <c r="AT1061" s="18" t="s">
        <v>178</v>
      </c>
      <c r="AU1061" s="18" t="s">
        <v>86</v>
      </c>
    </row>
    <row r="1062" s="14" customFormat="1">
      <c r="A1062" s="14"/>
      <c r="B1062" s="247"/>
      <c r="C1062" s="248"/>
      <c r="D1062" s="232" t="s">
        <v>180</v>
      </c>
      <c r="E1062" s="249" t="s">
        <v>1</v>
      </c>
      <c r="F1062" s="250" t="s">
        <v>1313</v>
      </c>
      <c r="G1062" s="248"/>
      <c r="H1062" s="251">
        <v>9.75</v>
      </c>
      <c r="I1062" s="252"/>
      <c r="J1062" s="248"/>
      <c r="K1062" s="248"/>
      <c r="L1062" s="253"/>
      <c r="M1062" s="254"/>
      <c r="N1062" s="255"/>
      <c r="O1062" s="255"/>
      <c r="P1062" s="255"/>
      <c r="Q1062" s="255"/>
      <c r="R1062" s="255"/>
      <c r="S1062" s="255"/>
      <c r="T1062" s="256"/>
      <c r="U1062" s="14"/>
      <c r="V1062" s="14"/>
      <c r="W1062" s="14"/>
      <c r="X1062" s="14"/>
      <c r="Y1062" s="14"/>
      <c r="Z1062" s="14"/>
      <c r="AA1062" s="14"/>
      <c r="AB1062" s="14"/>
      <c r="AC1062" s="14"/>
      <c r="AD1062" s="14"/>
      <c r="AE1062" s="14"/>
      <c r="AT1062" s="257" t="s">
        <v>180</v>
      </c>
      <c r="AU1062" s="257" t="s">
        <v>86</v>
      </c>
      <c r="AV1062" s="14" t="s">
        <v>86</v>
      </c>
      <c r="AW1062" s="14" t="s">
        <v>32</v>
      </c>
      <c r="AX1062" s="14" t="s">
        <v>76</v>
      </c>
      <c r="AY1062" s="257" t="s">
        <v>168</v>
      </c>
    </row>
    <row r="1063" s="13" customFormat="1">
      <c r="A1063" s="13"/>
      <c r="B1063" s="237"/>
      <c r="C1063" s="238"/>
      <c r="D1063" s="232" t="s">
        <v>180</v>
      </c>
      <c r="E1063" s="239" t="s">
        <v>1</v>
      </c>
      <c r="F1063" s="240" t="s">
        <v>495</v>
      </c>
      <c r="G1063" s="238"/>
      <c r="H1063" s="239" t="s">
        <v>1</v>
      </c>
      <c r="I1063" s="241"/>
      <c r="J1063" s="238"/>
      <c r="K1063" s="238"/>
      <c r="L1063" s="242"/>
      <c r="M1063" s="243"/>
      <c r="N1063" s="244"/>
      <c r="O1063" s="244"/>
      <c r="P1063" s="244"/>
      <c r="Q1063" s="244"/>
      <c r="R1063" s="244"/>
      <c r="S1063" s="244"/>
      <c r="T1063" s="245"/>
      <c r="U1063" s="13"/>
      <c r="V1063" s="13"/>
      <c r="W1063" s="13"/>
      <c r="X1063" s="13"/>
      <c r="Y1063" s="13"/>
      <c r="Z1063" s="13"/>
      <c r="AA1063" s="13"/>
      <c r="AB1063" s="13"/>
      <c r="AC1063" s="13"/>
      <c r="AD1063" s="13"/>
      <c r="AE1063" s="13"/>
      <c r="AT1063" s="246" t="s">
        <v>180</v>
      </c>
      <c r="AU1063" s="246" t="s">
        <v>86</v>
      </c>
      <c r="AV1063" s="13" t="s">
        <v>84</v>
      </c>
      <c r="AW1063" s="13" t="s">
        <v>32</v>
      </c>
      <c r="AX1063" s="13" t="s">
        <v>76</v>
      </c>
      <c r="AY1063" s="246" t="s">
        <v>168</v>
      </c>
    </row>
    <row r="1064" s="14" customFormat="1">
      <c r="A1064" s="14"/>
      <c r="B1064" s="247"/>
      <c r="C1064" s="248"/>
      <c r="D1064" s="232" t="s">
        <v>180</v>
      </c>
      <c r="E1064" s="249" t="s">
        <v>1</v>
      </c>
      <c r="F1064" s="250" t="s">
        <v>496</v>
      </c>
      <c r="G1064" s="248"/>
      <c r="H1064" s="251">
        <v>111.41</v>
      </c>
      <c r="I1064" s="252"/>
      <c r="J1064" s="248"/>
      <c r="K1064" s="248"/>
      <c r="L1064" s="253"/>
      <c r="M1064" s="254"/>
      <c r="N1064" s="255"/>
      <c r="O1064" s="255"/>
      <c r="P1064" s="255"/>
      <c r="Q1064" s="255"/>
      <c r="R1064" s="255"/>
      <c r="S1064" s="255"/>
      <c r="T1064" s="256"/>
      <c r="U1064" s="14"/>
      <c r="V1064" s="14"/>
      <c r="W1064" s="14"/>
      <c r="X1064" s="14"/>
      <c r="Y1064" s="14"/>
      <c r="Z1064" s="14"/>
      <c r="AA1064" s="14"/>
      <c r="AB1064" s="14"/>
      <c r="AC1064" s="14"/>
      <c r="AD1064" s="14"/>
      <c r="AE1064" s="14"/>
      <c r="AT1064" s="257" t="s">
        <v>180</v>
      </c>
      <c r="AU1064" s="257" t="s">
        <v>86</v>
      </c>
      <c r="AV1064" s="14" t="s">
        <v>86</v>
      </c>
      <c r="AW1064" s="14" t="s">
        <v>32</v>
      </c>
      <c r="AX1064" s="14" t="s">
        <v>76</v>
      </c>
      <c r="AY1064" s="257" t="s">
        <v>168</v>
      </c>
    </row>
    <row r="1065" s="13" customFormat="1">
      <c r="A1065" s="13"/>
      <c r="B1065" s="237"/>
      <c r="C1065" s="238"/>
      <c r="D1065" s="232" t="s">
        <v>180</v>
      </c>
      <c r="E1065" s="239" t="s">
        <v>1</v>
      </c>
      <c r="F1065" s="240" t="s">
        <v>497</v>
      </c>
      <c r="G1065" s="238"/>
      <c r="H1065" s="239" t="s">
        <v>1</v>
      </c>
      <c r="I1065" s="241"/>
      <c r="J1065" s="238"/>
      <c r="K1065" s="238"/>
      <c r="L1065" s="242"/>
      <c r="M1065" s="243"/>
      <c r="N1065" s="244"/>
      <c r="O1065" s="244"/>
      <c r="P1065" s="244"/>
      <c r="Q1065" s="244"/>
      <c r="R1065" s="244"/>
      <c r="S1065" s="244"/>
      <c r="T1065" s="245"/>
      <c r="U1065" s="13"/>
      <c r="V1065" s="13"/>
      <c r="W1065" s="13"/>
      <c r="X1065" s="13"/>
      <c r="Y1065" s="13"/>
      <c r="Z1065" s="13"/>
      <c r="AA1065" s="13"/>
      <c r="AB1065" s="13"/>
      <c r="AC1065" s="13"/>
      <c r="AD1065" s="13"/>
      <c r="AE1065" s="13"/>
      <c r="AT1065" s="246" t="s">
        <v>180</v>
      </c>
      <c r="AU1065" s="246" t="s">
        <v>86</v>
      </c>
      <c r="AV1065" s="13" t="s">
        <v>84</v>
      </c>
      <c r="AW1065" s="13" t="s">
        <v>32</v>
      </c>
      <c r="AX1065" s="13" t="s">
        <v>76</v>
      </c>
      <c r="AY1065" s="246" t="s">
        <v>168</v>
      </c>
    </row>
    <row r="1066" s="14" customFormat="1">
      <c r="A1066" s="14"/>
      <c r="B1066" s="247"/>
      <c r="C1066" s="248"/>
      <c r="D1066" s="232" t="s">
        <v>180</v>
      </c>
      <c r="E1066" s="249" t="s">
        <v>1</v>
      </c>
      <c r="F1066" s="250" t="s">
        <v>498</v>
      </c>
      <c r="G1066" s="248"/>
      <c r="H1066" s="251">
        <v>22</v>
      </c>
      <c r="I1066" s="252"/>
      <c r="J1066" s="248"/>
      <c r="K1066" s="248"/>
      <c r="L1066" s="253"/>
      <c r="M1066" s="254"/>
      <c r="N1066" s="255"/>
      <c r="O1066" s="255"/>
      <c r="P1066" s="255"/>
      <c r="Q1066" s="255"/>
      <c r="R1066" s="255"/>
      <c r="S1066" s="255"/>
      <c r="T1066" s="256"/>
      <c r="U1066" s="14"/>
      <c r="V1066" s="14"/>
      <c r="W1066" s="14"/>
      <c r="X1066" s="14"/>
      <c r="Y1066" s="14"/>
      <c r="Z1066" s="14"/>
      <c r="AA1066" s="14"/>
      <c r="AB1066" s="14"/>
      <c r="AC1066" s="14"/>
      <c r="AD1066" s="14"/>
      <c r="AE1066" s="14"/>
      <c r="AT1066" s="257" t="s">
        <v>180</v>
      </c>
      <c r="AU1066" s="257" t="s">
        <v>86</v>
      </c>
      <c r="AV1066" s="14" t="s">
        <v>86</v>
      </c>
      <c r="AW1066" s="14" t="s">
        <v>32</v>
      </c>
      <c r="AX1066" s="14" t="s">
        <v>76</v>
      </c>
      <c r="AY1066" s="257" t="s">
        <v>168</v>
      </c>
    </row>
    <row r="1067" s="13" customFormat="1">
      <c r="A1067" s="13"/>
      <c r="B1067" s="237"/>
      <c r="C1067" s="238"/>
      <c r="D1067" s="232" t="s">
        <v>180</v>
      </c>
      <c r="E1067" s="239" t="s">
        <v>1</v>
      </c>
      <c r="F1067" s="240" t="s">
        <v>499</v>
      </c>
      <c r="G1067" s="238"/>
      <c r="H1067" s="239" t="s">
        <v>1</v>
      </c>
      <c r="I1067" s="241"/>
      <c r="J1067" s="238"/>
      <c r="K1067" s="238"/>
      <c r="L1067" s="242"/>
      <c r="M1067" s="243"/>
      <c r="N1067" s="244"/>
      <c r="O1067" s="244"/>
      <c r="P1067" s="244"/>
      <c r="Q1067" s="244"/>
      <c r="R1067" s="244"/>
      <c r="S1067" s="244"/>
      <c r="T1067" s="245"/>
      <c r="U1067" s="13"/>
      <c r="V1067" s="13"/>
      <c r="W1067" s="13"/>
      <c r="X1067" s="13"/>
      <c r="Y1067" s="13"/>
      <c r="Z1067" s="13"/>
      <c r="AA1067" s="13"/>
      <c r="AB1067" s="13"/>
      <c r="AC1067" s="13"/>
      <c r="AD1067" s="13"/>
      <c r="AE1067" s="13"/>
      <c r="AT1067" s="246" t="s">
        <v>180</v>
      </c>
      <c r="AU1067" s="246" t="s">
        <v>86</v>
      </c>
      <c r="AV1067" s="13" t="s">
        <v>84</v>
      </c>
      <c r="AW1067" s="13" t="s">
        <v>32</v>
      </c>
      <c r="AX1067" s="13" t="s">
        <v>76</v>
      </c>
      <c r="AY1067" s="246" t="s">
        <v>168</v>
      </c>
    </row>
    <row r="1068" s="14" customFormat="1">
      <c r="A1068" s="14"/>
      <c r="B1068" s="247"/>
      <c r="C1068" s="248"/>
      <c r="D1068" s="232" t="s">
        <v>180</v>
      </c>
      <c r="E1068" s="249" t="s">
        <v>1</v>
      </c>
      <c r="F1068" s="250" t="s">
        <v>500</v>
      </c>
      <c r="G1068" s="248"/>
      <c r="H1068" s="251">
        <v>450.68000000000001</v>
      </c>
      <c r="I1068" s="252"/>
      <c r="J1068" s="248"/>
      <c r="K1068" s="248"/>
      <c r="L1068" s="253"/>
      <c r="M1068" s="254"/>
      <c r="N1068" s="255"/>
      <c r="O1068" s="255"/>
      <c r="P1068" s="255"/>
      <c r="Q1068" s="255"/>
      <c r="R1068" s="255"/>
      <c r="S1068" s="255"/>
      <c r="T1068" s="256"/>
      <c r="U1068" s="14"/>
      <c r="V1068" s="14"/>
      <c r="W1068" s="14"/>
      <c r="X1068" s="14"/>
      <c r="Y1068" s="14"/>
      <c r="Z1068" s="14"/>
      <c r="AA1068" s="14"/>
      <c r="AB1068" s="14"/>
      <c r="AC1068" s="14"/>
      <c r="AD1068" s="14"/>
      <c r="AE1068" s="14"/>
      <c r="AT1068" s="257" t="s">
        <v>180</v>
      </c>
      <c r="AU1068" s="257" t="s">
        <v>86</v>
      </c>
      <c r="AV1068" s="14" t="s">
        <v>86</v>
      </c>
      <c r="AW1068" s="14" t="s">
        <v>32</v>
      </c>
      <c r="AX1068" s="14" t="s">
        <v>76</v>
      </c>
      <c r="AY1068" s="257" t="s">
        <v>168</v>
      </c>
    </row>
    <row r="1069" s="15" customFormat="1">
      <c r="A1069" s="15"/>
      <c r="B1069" s="258"/>
      <c r="C1069" s="259"/>
      <c r="D1069" s="232" t="s">
        <v>180</v>
      </c>
      <c r="E1069" s="260" t="s">
        <v>1</v>
      </c>
      <c r="F1069" s="261" t="s">
        <v>184</v>
      </c>
      <c r="G1069" s="259"/>
      <c r="H1069" s="262">
        <v>593.84000000000003</v>
      </c>
      <c r="I1069" s="263"/>
      <c r="J1069" s="259"/>
      <c r="K1069" s="259"/>
      <c r="L1069" s="264"/>
      <c r="M1069" s="265"/>
      <c r="N1069" s="266"/>
      <c r="O1069" s="266"/>
      <c r="P1069" s="266"/>
      <c r="Q1069" s="266"/>
      <c r="R1069" s="266"/>
      <c r="S1069" s="266"/>
      <c r="T1069" s="267"/>
      <c r="U1069" s="15"/>
      <c r="V1069" s="15"/>
      <c r="W1069" s="15"/>
      <c r="X1069" s="15"/>
      <c r="Y1069" s="15"/>
      <c r="Z1069" s="15"/>
      <c r="AA1069" s="15"/>
      <c r="AB1069" s="15"/>
      <c r="AC1069" s="15"/>
      <c r="AD1069" s="15"/>
      <c r="AE1069" s="15"/>
      <c r="AT1069" s="268" t="s">
        <v>180</v>
      </c>
      <c r="AU1069" s="268" t="s">
        <v>86</v>
      </c>
      <c r="AV1069" s="15" t="s">
        <v>176</v>
      </c>
      <c r="AW1069" s="15" t="s">
        <v>32</v>
      </c>
      <c r="AX1069" s="15" t="s">
        <v>84</v>
      </c>
      <c r="AY1069" s="268" t="s">
        <v>168</v>
      </c>
    </row>
    <row r="1070" s="14" customFormat="1">
      <c r="A1070" s="14"/>
      <c r="B1070" s="247"/>
      <c r="C1070" s="248"/>
      <c r="D1070" s="232" t="s">
        <v>180</v>
      </c>
      <c r="E1070" s="248"/>
      <c r="F1070" s="250" t="s">
        <v>1314</v>
      </c>
      <c r="G1070" s="248"/>
      <c r="H1070" s="251">
        <v>195.96700000000001</v>
      </c>
      <c r="I1070" s="252"/>
      <c r="J1070" s="248"/>
      <c r="K1070" s="248"/>
      <c r="L1070" s="253"/>
      <c r="M1070" s="254"/>
      <c r="N1070" s="255"/>
      <c r="O1070" s="255"/>
      <c r="P1070" s="255"/>
      <c r="Q1070" s="255"/>
      <c r="R1070" s="255"/>
      <c r="S1070" s="255"/>
      <c r="T1070" s="256"/>
      <c r="U1070" s="14"/>
      <c r="V1070" s="14"/>
      <c r="W1070" s="14"/>
      <c r="X1070" s="14"/>
      <c r="Y1070" s="14"/>
      <c r="Z1070" s="14"/>
      <c r="AA1070" s="14"/>
      <c r="AB1070" s="14"/>
      <c r="AC1070" s="14"/>
      <c r="AD1070" s="14"/>
      <c r="AE1070" s="14"/>
      <c r="AT1070" s="257" t="s">
        <v>180</v>
      </c>
      <c r="AU1070" s="257" t="s">
        <v>86</v>
      </c>
      <c r="AV1070" s="14" t="s">
        <v>86</v>
      </c>
      <c r="AW1070" s="14" t="s">
        <v>4</v>
      </c>
      <c r="AX1070" s="14" t="s">
        <v>84</v>
      </c>
      <c r="AY1070" s="257" t="s">
        <v>168</v>
      </c>
    </row>
    <row r="1071" s="2" customFormat="1" ht="24.15" customHeight="1">
      <c r="A1071" s="39"/>
      <c r="B1071" s="40"/>
      <c r="C1071" s="219" t="s">
        <v>1319</v>
      </c>
      <c r="D1071" s="219" t="s">
        <v>171</v>
      </c>
      <c r="E1071" s="220" t="s">
        <v>1320</v>
      </c>
      <c r="F1071" s="221" t="s">
        <v>1321</v>
      </c>
      <c r="G1071" s="222" t="s">
        <v>174</v>
      </c>
      <c r="H1071" s="223">
        <v>201.90600000000001</v>
      </c>
      <c r="I1071" s="224"/>
      <c r="J1071" s="225">
        <f>ROUND(I1071*H1071,2)</f>
        <v>0</v>
      </c>
      <c r="K1071" s="221" t="s">
        <v>1</v>
      </c>
      <c r="L1071" s="45"/>
      <c r="M1071" s="226" t="s">
        <v>1</v>
      </c>
      <c r="N1071" s="227" t="s">
        <v>41</v>
      </c>
      <c r="O1071" s="92"/>
      <c r="P1071" s="228">
        <f>O1071*H1071</f>
        <v>0</v>
      </c>
      <c r="Q1071" s="228">
        <v>0.014999999999999999</v>
      </c>
      <c r="R1071" s="228">
        <f>Q1071*H1071</f>
        <v>3.0285899999999999</v>
      </c>
      <c r="S1071" s="228">
        <v>0</v>
      </c>
      <c r="T1071" s="229">
        <f>S1071*H1071</f>
        <v>0</v>
      </c>
      <c r="U1071" s="39"/>
      <c r="V1071" s="39"/>
      <c r="W1071" s="39"/>
      <c r="X1071" s="39"/>
      <c r="Y1071" s="39"/>
      <c r="Z1071" s="39"/>
      <c r="AA1071" s="39"/>
      <c r="AB1071" s="39"/>
      <c r="AC1071" s="39"/>
      <c r="AD1071" s="39"/>
      <c r="AE1071" s="39"/>
      <c r="AR1071" s="230" t="s">
        <v>273</v>
      </c>
      <c r="AT1071" s="230" t="s">
        <v>171</v>
      </c>
      <c r="AU1071" s="230" t="s">
        <v>86</v>
      </c>
      <c r="AY1071" s="18" t="s">
        <v>168</v>
      </c>
      <c r="BE1071" s="231">
        <f>IF(N1071="základní",J1071,0)</f>
        <v>0</v>
      </c>
      <c r="BF1071" s="231">
        <f>IF(N1071="snížená",J1071,0)</f>
        <v>0</v>
      </c>
      <c r="BG1071" s="231">
        <f>IF(N1071="zákl. přenesená",J1071,0)</f>
        <v>0</v>
      </c>
      <c r="BH1071" s="231">
        <f>IF(N1071="sníž. přenesená",J1071,0)</f>
        <v>0</v>
      </c>
      <c r="BI1071" s="231">
        <f>IF(N1071="nulová",J1071,0)</f>
        <v>0</v>
      </c>
      <c r="BJ1071" s="18" t="s">
        <v>84</v>
      </c>
      <c r="BK1071" s="231">
        <f>ROUND(I1071*H1071,2)</f>
        <v>0</v>
      </c>
      <c r="BL1071" s="18" t="s">
        <v>273</v>
      </c>
      <c r="BM1071" s="230" t="s">
        <v>1322</v>
      </c>
    </row>
    <row r="1072" s="14" customFormat="1">
      <c r="A1072" s="14"/>
      <c r="B1072" s="247"/>
      <c r="C1072" s="248"/>
      <c r="D1072" s="232" t="s">
        <v>180</v>
      </c>
      <c r="E1072" s="249" t="s">
        <v>1</v>
      </c>
      <c r="F1072" s="250" t="s">
        <v>1313</v>
      </c>
      <c r="G1072" s="248"/>
      <c r="H1072" s="251">
        <v>9.75</v>
      </c>
      <c r="I1072" s="252"/>
      <c r="J1072" s="248"/>
      <c r="K1072" s="248"/>
      <c r="L1072" s="253"/>
      <c r="M1072" s="254"/>
      <c r="N1072" s="255"/>
      <c r="O1072" s="255"/>
      <c r="P1072" s="255"/>
      <c r="Q1072" s="255"/>
      <c r="R1072" s="255"/>
      <c r="S1072" s="255"/>
      <c r="T1072" s="256"/>
      <c r="U1072" s="14"/>
      <c r="V1072" s="14"/>
      <c r="W1072" s="14"/>
      <c r="X1072" s="14"/>
      <c r="Y1072" s="14"/>
      <c r="Z1072" s="14"/>
      <c r="AA1072" s="14"/>
      <c r="AB1072" s="14"/>
      <c r="AC1072" s="14"/>
      <c r="AD1072" s="14"/>
      <c r="AE1072" s="14"/>
      <c r="AT1072" s="257" t="s">
        <v>180</v>
      </c>
      <c r="AU1072" s="257" t="s">
        <v>86</v>
      </c>
      <c r="AV1072" s="14" t="s">
        <v>86</v>
      </c>
      <c r="AW1072" s="14" t="s">
        <v>32</v>
      </c>
      <c r="AX1072" s="14" t="s">
        <v>76</v>
      </c>
      <c r="AY1072" s="257" t="s">
        <v>168</v>
      </c>
    </row>
    <row r="1073" s="13" customFormat="1">
      <c r="A1073" s="13"/>
      <c r="B1073" s="237"/>
      <c r="C1073" s="238"/>
      <c r="D1073" s="232" t="s">
        <v>180</v>
      </c>
      <c r="E1073" s="239" t="s">
        <v>1</v>
      </c>
      <c r="F1073" s="240" t="s">
        <v>495</v>
      </c>
      <c r="G1073" s="238"/>
      <c r="H1073" s="239" t="s">
        <v>1</v>
      </c>
      <c r="I1073" s="241"/>
      <c r="J1073" s="238"/>
      <c r="K1073" s="238"/>
      <c r="L1073" s="242"/>
      <c r="M1073" s="243"/>
      <c r="N1073" s="244"/>
      <c r="O1073" s="244"/>
      <c r="P1073" s="244"/>
      <c r="Q1073" s="244"/>
      <c r="R1073" s="244"/>
      <c r="S1073" s="244"/>
      <c r="T1073" s="245"/>
      <c r="U1073" s="13"/>
      <c r="V1073" s="13"/>
      <c r="W1073" s="13"/>
      <c r="X1073" s="13"/>
      <c r="Y1073" s="13"/>
      <c r="Z1073" s="13"/>
      <c r="AA1073" s="13"/>
      <c r="AB1073" s="13"/>
      <c r="AC1073" s="13"/>
      <c r="AD1073" s="13"/>
      <c r="AE1073" s="13"/>
      <c r="AT1073" s="246" t="s">
        <v>180</v>
      </c>
      <c r="AU1073" s="246" t="s">
        <v>86</v>
      </c>
      <c r="AV1073" s="13" t="s">
        <v>84</v>
      </c>
      <c r="AW1073" s="13" t="s">
        <v>32</v>
      </c>
      <c r="AX1073" s="13" t="s">
        <v>76</v>
      </c>
      <c r="AY1073" s="246" t="s">
        <v>168</v>
      </c>
    </row>
    <row r="1074" s="14" customFormat="1">
      <c r="A1074" s="14"/>
      <c r="B1074" s="247"/>
      <c r="C1074" s="248"/>
      <c r="D1074" s="232" t="s">
        <v>180</v>
      </c>
      <c r="E1074" s="249" t="s">
        <v>1</v>
      </c>
      <c r="F1074" s="250" t="s">
        <v>496</v>
      </c>
      <c r="G1074" s="248"/>
      <c r="H1074" s="251">
        <v>111.41</v>
      </c>
      <c r="I1074" s="252"/>
      <c r="J1074" s="248"/>
      <c r="K1074" s="248"/>
      <c r="L1074" s="253"/>
      <c r="M1074" s="254"/>
      <c r="N1074" s="255"/>
      <c r="O1074" s="255"/>
      <c r="P1074" s="255"/>
      <c r="Q1074" s="255"/>
      <c r="R1074" s="255"/>
      <c r="S1074" s="255"/>
      <c r="T1074" s="256"/>
      <c r="U1074" s="14"/>
      <c r="V1074" s="14"/>
      <c r="W1074" s="14"/>
      <c r="X1074" s="14"/>
      <c r="Y1074" s="14"/>
      <c r="Z1074" s="14"/>
      <c r="AA1074" s="14"/>
      <c r="AB1074" s="14"/>
      <c r="AC1074" s="14"/>
      <c r="AD1074" s="14"/>
      <c r="AE1074" s="14"/>
      <c r="AT1074" s="257" t="s">
        <v>180</v>
      </c>
      <c r="AU1074" s="257" t="s">
        <v>86</v>
      </c>
      <c r="AV1074" s="14" t="s">
        <v>86</v>
      </c>
      <c r="AW1074" s="14" t="s">
        <v>32</v>
      </c>
      <c r="AX1074" s="14" t="s">
        <v>76</v>
      </c>
      <c r="AY1074" s="257" t="s">
        <v>168</v>
      </c>
    </row>
    <row r="1075" s="13" customFormat="1">
      <c r="A1075" s="13"/>
      <c r="B1075" s="237"/>
      <c r="C1075" s="238"/>
      <c r="D1075" s="232" t="s">
        <v>180</v>
      </c>
      <c r="E1075" s="239" t="s">
        <v>1</v>
      </c>
      <c r="F1075" s="240" t="s">
        <v>497</v>
      </c>
      <c r="G1075" s="238"/>
      <c r="H1075" s="239" t="s">
        <v>1</v>
      </c>
      <c r="I1075" s="241"/>
      <c r="J1075" s="238"/>
      <c r="K1075" s="238"/>
      <c r="L1075" s="242"/>
      <c r="M1075" s="243"/>
      <c r="N1075" s="244"/>
      <c r="O1075" s="244"/>
      <c r="P1075" s="244"/>
      <c r="Q1075" s="244"/>
      <c r="R1075" s="244"/>
      <c r="S1075" s="244"/>
      <c r="T1075" s="245"/>
      <c r="U1075" s="13"/>
      <c r="V1075" s="13"/>
      <c r="W1075" s="13"/>
      <c r="X1075" s="13"/>
      <c r="Y1075" s="13"/>
      <c r="Z1075" s="13"/>
      <c r="AA1075" s="13"/>
      <c r="AB1075" s="13"/>
      <c r="AC1075" s="13"/>
      <c r="AD1075" s="13"/>
      <c r="AE1075" s="13"/>
      <c r="AT1075" s="246" t="s">
        <v>180</v>
      </c>
      <c r="AU1075" s="246" t="s">
        <v>86</v>
      </c>
      <c r="AV1075" s="13" t="s">
        <v>84</v>
      </c>
      <c r="AW1075" s="13" t="s">
        <v>32</v>
      </c>
      <c r="AX1075" s="13" t="s">
        <v>76</v>
      </c>
      <c r="AY1075" s="246" t="s">
        <v>168</v>
      </c>
    </row>
    <row r="1076" s="14" customFormat="1">
      <c r="A1076" s="14"/>
      <c r="B1076" s="247"/>
      <c r="C1076" s="248"/>
      <c r="D1076" s="232" t="s">
        <v>180</v>
      </c>
      <c r="E1076" s="249" t="s">
        <v>1</v>
      </c>
      <c r="F1076" s="250" t="s">
        <v>498</v>
      </c>
      <c r="G1076" s="248"/>
      <c r="H1076" s="251">
        <v>22</v>
      </c>
      <c r="I1076" s="252"/>
      <c r="J1076" s="248"/>
      <c r="K1076" s="248"/>
      <c r="L1076" s="253"/>
      <c r="M1076" s="254"/>
      <c r="N1076" s="255"/>
      <c r="O1076" s="255"/>
      <c r="P1076" s="255"/>
      <c r="Q1076" s="255"/>
      <c r="R1076" s="255"/>
      <c r="S1076" s="255"/>
      <c r="T1076" s="256"/>
      <c r="U1076" s="14"/>
      <c r="V1076" s="14"/>
      <c r="W1076" s="14"/>
      <c r="X1076" s="14"/>
      <c r="Y1076" s="14"/>
      <c r="Z1076" s="14"/>
      <c r="AA1076" s="14"/>
      <c r="AB1076" s="14"/>
      <c r="AC1076" s="14"/>
      <c r="AD1076" s="14"/>
      <c r="AE1076" s="14"/>
      <c r="AT1076" s="257" t="s">
        <v>180</v>
      </c>
      <c r="AU1076" s="257" t="s">
        <v>86</v>
      </c>
      <c r="AV1076" s="14" t="s">
        <v>86</v>
      </c>
      <c r="AW1076" s="14" t="s">
        <v>32</v>
      </c>
      <c r="AX1076" s="14" t="s">
        <v>76</v>
      </c>
      <c r="AY1076" s="257" t="s">
        <v>168</v>
      </c>
    </row>
    <row r="1077" s="13" customFormat="1">
      <c r="A1077" s="13"/>
      <c r="B1077" s="237"/>
      <c r="C1077" s="238"/>
      <c r="D1077" s="232" t="s">
        <v>180</v>
      </c>
      <c r="E1077" s="239" t="s">
        <v>1</v>
      </c>
      <c r="F1077" s="240" t="s">
        <v>499</v>
      </c>
      <c r="G1077" s="238"/>
      <c r="H1077" s="239" t="s">
        <v>1</v>
      </c>
      <c r="I1077" s="241"/>
      <c r="J1077" s="238"/>
      <c r="K1077" s="238"/>
      <c r="L1077" s="242"/>
      <c r="M1077" s="243"/>
      <c r="N1077" s="244"/>
      <c r="O1077" s="244"/>
      <c r="P1077" s="244"/>
      <c r="Q1077" s="244"/>
      <c r="R1077" s="244"/>
      <c r="S1077" s="244"/>
      <c r="T1077" s="245"/>
      <c r="U1077" s="13"/>
      <c r="V1077" s="13"/>
      <c r="W1077" s="13"/>
      <c r="X1077" s="13"/>
      <c r="Y1077" s="13"/>
      <c r="Z1077" s="13"/>
      <c r="AA1077" s="13"/>
      <c r="AB1077" s="13"/>
      <c r="AC1077" s="13"/>
      <c r="AD1077" s="13"/>
      <c r="AE1077" s="13"/>
      <c r="AT1077" s="246" t="s">
        <v>180</v>
      </c>
      <c r="AU1077" s="246" t="s">
        <v>86</v>
      </c>
      <c r="AV1077" s="13" t="s">
        <v>84</v>
      </c>
      <c r="AW1077" s="13" t="s">
        <v>32</v>
      </c>
      <c r="AX1077" s="13" t="s">
        <v>76</v>
      </c>
      <c r="AY1077" s="246" t="s">
        <v>168</v>
      </c>
    </row>
    <row r="1078" s="14" customFormat="1">
      <c r="A1078" s="14"/>
      <c r="B1078" s="247"/>
      <c r="C1078" s="248"/>
      <c r="D1078" s="232" t="s">
        <v>180</v>
      </c>
      <c r="E1078" s="249" t="s">
        <v>1</v>
      </c>
      <c r="F1078" s="250" t="s">
        <v>500</v>
      </c>
      <c r="G1078" s="248"/>
      <c r="H1078" s="251">
        <v>450.68000000000001</v>
      </c>
      <c r="I1078" s="252"/>
      <c r="J1078" s="248"/>
      <c r="K1078" s="248"/>
      <c r="L1078" s="253"/>
      <c r="M1078" s="254"/>
      <c r="N1078" s="255"/>
      <c r="O1078" s="255"/>
      <c r="P1078" s="255"/>
      <c r="Q1078" s="255"/>
      <c r="R1078" s="255"/>
      <c r="S1078" s="255"/>
      <c r="T1078" s="256"/>
      <c r="U1078" s="14"/>
      <c r="V1078" s="14"/>
      <c r="W1078" s="14"/>
      <c r="X1078" s="14"/>
      <c r="Y1078" s="14"/>
      <c r="Z1078" s="14"/>
      <c r="AA1078" s="14"/>
      <c r="AB1078" s="14"/>
      <c r="AC1078" s="14"/>
      <c r="AD1078" s="14"/>
      <c r="AE1078" s="14"/>
      <c r="AT1078" s="257" t="s">
        <v>180</v>
      </c>
      <c r="AU1078" s="257" t="s">
        <v>86</v>
      </c>
      <c r="AV1078" s="14" t="s">
        <v>86</v>
      </c>
      <c r="AW1078" s="14" t="s">
        <v>32</v>
      </c>
      <c r="AX1078" s="14" t="s">
        <v>76</v>
      </c>
      <c r="AY1078" s="257" t="s">
        <v>168</v>
      </c>
    </row>
    <row r="1079" s="15" customFormat="1">
      <c r="A1079" s="15"/>
      <c r="B1079" s="258"/>
      <c r="C1079" s="259"/>
      <c r="D1079" s="232" t="s">
        <v>180</v>
      </c>
      <c r="E1079" s="260" t="s">
        <v>1</v>
      </c>
      <c r="F1079" s="261" t="s">
        <v>184</v>
      </c>
      <c r="G1079" s="259"/>
      <c r="H1079" s="262">
        <v>593.84000000000003</v>
      </c>
      <c r="I1079" s="263"/>
      <c r="J1079" s="259"/>
      <c r="K1079" s="259"/>
      <c r="L1079" s="264"/>
      <c r="M1079" s="265"/>
      <c r="N1079" s="266"/>
      <c r="O1079" s="266"/>
      <c r="P1079" s="266"/>
      <c r="Q1079" s="266"/>
      <c r="R1079" s="266"/>
      <c r="S1079" s="266"/>
      <c r="T1079" s="267"/>
      <c r="U1079" s="15"/>
      <c r="V1079" s="15"/>
      <c r="W1079" s="15"/>
      <c r="X1079" s="15"/>
      <c r="Y1079" s="15"/>
      <c r="Z1079" s="15"/>
      <c r="AA1079" s="15"/>
      <c r="AB1079" s="15"/>
      <c r="AC1079" s="15"/>
      <c r="AD1079" s="15"/>
      <c r="AE1079" s="15"/>
      <c r="AT1079" s="268" t="s">
        <v>180</v>
      </c>
      <c r="AU1079" s="268" t="s">
        <v>86</v>
      </c>
      <c r="AV1079" s="15" t="s">
        <v>176</v>
      </c>
      <c r="AW1079" s="15" t="s">
        <v>32</v>
      </c>
      <c r="AX1079" s="15" t="s">
        <v>84</v>
      </c>
      <c r="AY1079" s="268" t="s">
        <v>168</v>
      </c>
    </row>
    <row r="1080" s="14" customFormat="1">
      <c r="A1080" s="14"/>
      <c r="B1080" s="247"/>
      <c r="C1080" s="248"/>
      <c r="D1080" s="232" t="s">
        <v>180</v>
      </c>
      <c r="E1080" s="248"/>
      <c r="F1080" s="250" t="s">
        <v>1323</v>
      </c>
      <c r="G1080" s="248"/>
      <c r="H1080" s="251">
        <v>201.90600000000001</v>
      </c>
      <c r="I1080" s="252"/>
      <c r="J1080" s="248"/>
      <c r="K1080" s="248"/>
      <c r="L1080" s="253"/>
      <c r="M1080" s="254"/>
      <c r="N1080" s="255"/>
      <c r="O1080" s="255"/>
      <c r="P1080" s="255"/>
      <c r="Q1080" s="255"/>
      <c r="R1080" s="255"/>
      <c r="S1080" s="255"/>
      <c r="T1080" s="256"/>
      <c r="U1080" s="14"/>
      <c r="V1080" s="14"/>
      <c r="W1080" s="14"/>
      <c r="X1080" s="14"/>
      <c r="Y1080" s="14"/>
      <c r="Z1080" s="14"/>
      <c r="AA1080" s="14"/>
      <c r="AB1080" s="14"/>
      <c r="AC1080" s="14"/>
      <c r="AD1080" s="14"/>
      <c r="AE1080" s="14"/>
      <c r="AT1080" s="257" t="s">
        <v>180</v>
      </c>
      <c r="AU1080" s="257" t="s">
        <v>86</v>
      </c>
      <c r="AV1080" s="14" t="s">
        <v>86</v>
      </c>
      <c r="AW1080" s="14" t="s">
        <v>4</v>
      </c>
      <c r="AX1080" s="14" t="s">
        <v>84</v>
      </c>
      <c r="AY1080" s="257" t="s">
        <v>168</v>
      </c>
    </row>
    <row r="1081" s="2" customFormat="1" ht="37.8" customHeight="1">
      <c r="A1081" s="39"/>
      <c r="B1081" s="40"/>
      <c r="C1081" s="219" t="s">
        <v>1324</v>
      </c>
      <c r="D1081" s="219" t="s">
        <v>171</v>
      </c>
      <c r="E1081" s="220" t="s">
        <v>1325</v>
      </c>
      <c r="F1081" s="221" t="s">
        <v>1326</v>
      </c>
      <c r="G1081" s="222" t="s">
        <v>174</v>
      </c>
      <c r="H1081" s="223">
        <v>450.68000000000001</v>
      </c>
      <c r="I1081" s="224"/>
      <c r="J1081" s="225">
        <f>ROUND(I1081*H1081,2)</f>
        <v>0</v>
      </c>
      <c r="K1081" s="221" t="s">
        <v>1</v>
      </c>
      <c r="L1081" s="45"/>
      <c r="M1081" s="226" t="s">
        <v>1</v>
      </c>
      <c r="N1081" s="227" t="s">
        <v>41</v>
      </c>
      <c r="O1081" s="92"/>
      <c r="P1081" s="228">
        <f>O1081*H1081</f>
        <v>0</v>
      </c>
      <c r="Q1081" s="228">
        <v>0.0040000000000000001</v>
      </c>
      <c r="R1081" s="228">
        <f>Q1081*H1081</f>
        <v>1.8027200000000001</v>
      </c>
      <c r="S1081" s="228">
        <v>0</v>
      </c>
      <c r="T1081" s="229">
        <f>S1081*H1081</f>
        <v>0</v>
      </c>
      <c r="U1081" s="39"/>
      <c r="V1081" s="39"/>
      <c r="W1081" s="39"/>
      <c r="X1081" s="39"/>
      <c r="Y1081" s="39"/>
      <c r="Z1081" s="39"/>
      <c r="AA1081" s="39"/>
      <c r="AB1081" s="39"/>
      <c r="AC1081" s="39"/>
      <c r="AD1081" s="39"/>
      <c r="AE1081" s="39"/>
      <c r="AR1081" s="230" t="s">
        <v>273</v>
      </c>
      <c r="AT1081" s="230" t="s">
        <v>171</v>
      </c>
      <c r="AU1081" s="230" t="s">
        <v>86</v>
      </c>
      <c r="AY1081" s="18" t="s">
        <v>168</v>
      </c>
      <c r="BE1081" s="231">
        <f>IF(N1081="základní",J1081,0)</f>
        <v>0</v>
      </c>
      <c r="BF1081" s="231">
        <f>IF(N1081="snížená",J1081,0)</f>
        <v>0</v>
      </c>
      <c r="BG1081" s="231">
        <f>IF(N1081="zákl. přenesená",J1081,0)</f>
        <v>0</v>
      </c>
      <c r="BH1081" s="231">
        <f>IF(N1081="sníž. přenesená",J1081,0)</f>
        <v>0</v>
      </c>
      <c r="BI1081" s="231">
        <f>IF(N1081="nulová",J1081,0)</f>
        <v>0</v>
      </c>
      <c r="BJ1081" s="18" t="s">
        <v>84</v>
      </c>
      <c r="BK1081" s="231">
        <f>ROUND(I1081*H1081,2)</f>
        <v>0</v>
      </c>
      <c r="BL1081" s="18" t="s">
        <v>273</v>
      </c>
      <c r="BM1081" s="230" t="s">
        <v>1327</v>
      </c>
    </row>
    <row r="1082" s="13" customFormat="1">
      <c r="A1082" s="13"/>
      <c r="B1082" s="237"/>
      <c r="C1082" s="238"/>
      <c r="D1082" s="232" t="s">
        <v>180</v>
      </c>
      <c r="E1082" s="239" t="s">
        <v>1</v>
      </c>
      <c r="F1082" s="240" t="s">
        <v>499</v>
      </c>
      <c r="G1082" s="238"/>
      <c r="H1082" s="239" t="s">
        <v>1</v>
      </c>
      <c r="I1082" s="241"/>
      <c r="J1082" s="238"/>
      <c r="K1082" s="238"/>
      <c r="L1082" s="242"/>
      <c r="M1082" s="243"/>
      <c r="N1082" s="244"/>
      <c r="O1082" s="244"/>
      <c r="P1082" s="244"/>
      <c r="Q1082" s="244"/>
      <c r="R1082" s="244"/>
      <c r="S1082" s="244"/>
      <c r="T1082" s="245"/>
      <c r="U1082" s="13"/>
      <c r="V1082" s="13"/>
      <c r="W1082" s="13"/>
      <c r="X1082" s="13"/>
      <c r="Y1082" s="13"/>
      <c r="Z1082" s="13"/>
      <c r="AA1082" s="13"/>
      <c r="AB1082" s="13"/>
      <c r="AC1082" s="13"/>
      <c r="AD1082" s="13"/>
      <c r="AE1082" s="13"/>
      <c r="AT1082" s="246" t="s">
        <v>180</v>
      </c>
      <c r="AU1082" s="246" t="s">
        <v>86</v>
      </c>
      <c r="AV1082" s="13" t="s">
        <v>84</v>
      </c>
      <c r="AW1082" s="13" t="s">
        <v>32</v>
      </c>
      <c r="AX1082" s="13" t="s">
        <v>76</v>
      </c>
      <c r="AY1082" s="246" t="s">
        <v>168</v>
      </c>
    </row>
    <row r="1083" s="14" customFormat="1">
      <c r="A1083" s="14"/>
      <c r="B1083" s="247"/>
      <c r="C1083" s="248"/>
      <c r="D1083" s="232" t="s">
        <v>180</v>
      </c>
      <c r="E1083" s="249" t="s">
        <v>1</v>
      </c>
      <c r="F1083" s="250" t="s">
        <v>500</v>
      </c>
      <c r="G1083" s="248"/>
      <c r="H1083" s="251">
        <v>450.68000000000001</v>
      </c>
      <c r="I1083" s="252"/>
      <c r="J1083" s="248"/>
      <c r="K1083" s="248"/>
      <c r="L1083" s="253"/>
      <c r="M1083" s="254"/>
      <c r="N1083" s="255"/>
      <c r="O1083" s="255"/>
      <c r="P1083" s="255"/>
      <c r="Q1083" s="255"/>
      <c r="R1083" s="255"/>
      <c r="S1083" s="255"/>
      <c r="T1083" s="256"/>
      <c r="U1083" s="14"/>
      <c r="V1083" s="14"/>
      <c r="W1083" s="14"/>
      <c r="X1083" s="14"/>
      <c r="Y1083" s="14"/>
      <c r="Z1083" s="14"/>
      <c r="AA1083" s="14"/>
      <c r="AB1083" s="14"/>
      <c r="AC1083" s="14"/>
      <c r="AD1083" s="14"/>
      <c r="AE1083" s="14"/>
      <c r="AT1083" s="257" t="s">
        <v>180</v>
      </c>
      <c r="AU1083" s="257" t="s">
        <v>86</v>
      </c>
      <c r="AV1083" s="14" t="s">
        <v>86</v>
      </c>
      <c r="AW1083" s="14" t="s">
        <v>32</v>
      </c>
      <c r="AX1083" s="14" t="s">
        <v>76</v>
      </c>
      <c r="AY1083" s="257" t="s">
        <v>168</v>
      </c>
    </row>
    <row r="1084" s="15" customFormat="1">
      <c r="A1084" s="15"/>
      <c r="B1084" s="258"/>
      <c r="C1084" s="259"/>
      <c r="D1084" s="232" t="s">
        <v>180</v>
      </c>
      <c r="E1084" s="260" t="s">
        <v>1</v>
      </c>
      <c r="F1084" s="261" t="s">
        <v>184</v>
      </c>
      <c r="G1084" s="259"/>
      <c r="H1084" s="262">
        <v>450.68000000000001</v>
      </c>
      <c r="I1084" s="263"/>
      <c r="J1084" s="259"/>
      <c r="K1084" s="259"/>
      <c r="L1084" s="264"/>
      <c r="M1084" s="265"/>
      <c r="N1084" s="266"/>
      <c r="O1084" s="266"/>
      <c r="P1084" s="266"/>
      <c r="Q1084" s="266"/>
      <c r="R1084" s="266"/>
      <c r="S1084" s="266"/>
      <c r="T1084" s="267"/>
      <c r="U1084" s="15"/>
      <c r="V1084" s="15"/>
      <c r="W1084" s="15"/>
      <c r="X1084" s="15"/>
      <c r="Y1084" s="15"/>
      <c r="Z1084" s="15"/>
      <c r="AA1084" s="15"/>
      <c r="AB1084" s="15"/>
      <c r="AC1084" s="15"/>
      <c r="AD1084" s="15"/>
      <c r="AE1084" s="15"/>
      <c r="AT1084" s="268" t="s">
        <v>180</v>
      </c>
      <c r="AU1084" s="268" t="s">
        <v>86</v>
      </c>
      <c r="AV1084" s="15" t="s">
        <v>176</v>
      </c>
      <c r="AW1084" s="15" t="s">
        <v>32</v>
      </c>
      <c r="AX1084" s="15" t="s">
        <v>84</v>
      </c>
      <c r="AY1084" s="268" t="s">
        <v>168</v>
      </c>
    </row>
    <row r="1085" s="2" customFormat="1" ht="37.8" customHeight="1">
      <c r="A1085" s="39"/>
      <c r="B1085" s="40"/>
      <c r="C1085" s="219" t="s">
        <v>1328</v>
      </c>
      <c r="D1085" s="219" t="s">
        <v>171</v>
      </c>
      <c r="E1085" s="220" t="s">
        <v>1329</v>
      </c>
      <c r="F1085" s="221" t="s">
        <v>1330</v>
      </c>
      <c r="G1085" s="222" t="s">
        <v>174</v>
      </c>
      <c r="H1085" s="223">
        <v>143.16</v>
      </c>
      <c r="I1085" s="224"/>
      <c r="J1085" s="225">
        <f>ROUND(I1085*H1085,2)</f>
        <v>0</v>
      </c>
      <c r="K1085" s="221" t="s">
        <v>1</v>
      </c>
      <c r="L1085" s="45"/>
      <c r="M1085" s="226" t="s">
        <v>1</v>
      </c>
      <c r="N1085" s="227" t="s">
        <v>41</v>
      </c>
      <c r="O1085" s="92"/>
      <c r="P1085" s="228">
        <f>O1085*H1085</f>
        <v>0</v>
      </c>
      <c r="Q1085" s="228">
        <v>0.0040000000000000001</v>
      </c>
      <c r="R1085" s="228">
        <f>Q1085*H1085</f>
        <v>0.57264000000000004</v>
      </c>
      <c r="S1085" s="228">
        <v>0</v>
      </c>
      <c r="T1085" s="229">
        <f>S1085*H1085</f>
        <v>0</v>
      </c>
      <c r="U1085" s="39"/>
      <c r="V1085" s="39"/>
      <c r="W1085" s="39"/>
      <c r="X1085" s="39"/>
      <c r="Y1085" s="39"/>
      <c r="Z1085" s="39"/>
      <c r="AA1085" s="39"/>
      <c r="AB1085" s="39"/>
      <c r="AC1085" s="39"/>
      <c r="AD1085" s="39"/>
      <c r="AE1085" s="39"/>
      <c r="AR1085" s="230" t="s">
        <v>273</v>
      </c>
      <c r="AT1085" s="230" t="s">
        <v>171</v>
      </c>
      <c r="AU1085" s="230" t="s">
        <v>86</v>
      </c>
      <c r="AY1085" s="18" t="s">
        <v>168</v>
      </c>
      <c r="BE1085" s="231">
        <f>IF(N1085="základní",J1085,0)</f>
        <v>0</v>
      </c>
      <c r="BF1085" s="231">
        <f>IF(N1085="snížená",J1085,0)</f>
        <v>0</v>
      </c>
      <c r="BG1085" s="231">
        <f>IF(N1085="zákl. přenesená",J1085,0)</f>
        <v>0</v>
      </c>
      <c r="BH1085" s="231">
        <f>IF(N1085="sníž. přenesená",J1085,0)</f>
        <v>0</v>
      </c>
      <c r="BI1085" s="231">
        <f>IF(N1085="nulová",J1085,0)</f>
        <v>0</v>
      </c>
      <c r="BJ1085" s="18" t="s">
        <v>84</v>
      </c>
      <c r="BK1085" s="231">
        <f>ROUND(I1085*H1085,2)</f>
        <v>0</v>
      </c>
      <c r="BL1085" s="18" t="s">
        <v>273</v>
      </c>
      <c r="BM1085" s="230" t="s">
        <v>1331</v>
      </c>
    </row>
    <row r="1086" s="14" customFormat="1">
      <c r="A1086" s="14"/>
      <c r="B1086" s="247"/>
      <c r="C1086" s="248"/>
      <c r="D1086" s="232" t="s">
        <v>180</v>
      </c>
      <c r="E1086" s="249" t="s">
        <v>1</v>
      </c>
      <c r="F1086" s="250" t="s">
        <v>1313</v>
      </c>
      <c r="G1086" s="248"/>
      <c r="H1086" s="251">
        <v>9.75</v>
      </c>
      <c r="I1086" s="252"/>
      <c r="J1086" s="248"/>
      <c r="K1086" s="248"/>
      <c r="L1086" s="253"/>
      <c r="M1086" s="254"/>
      <c r="N1086" s="255"/>
      <c r="O1086" s="255"/>
      <c r="P1086" s="255"/>
      <c r="Q1086" s="255"/>
      <c r="R1086" s="255"/>
      <c r="S1086" s="255"/>
      <c r="T1086" s="256"/>
      <c r="U1086" s="14"/>
      <c r="V1086" s="14"/>
      <c r="W1086" s="14"/>
      <c r="X1086" s="14"/>
      <c r="Y1086" s="14"/>
      <c r="Z1086" s="14"/>
      <c r="AA1086" s="14"/>
      <c r="AB1086" s="14"/>
      <c r="AC1086" s="14"/>
      <c r="AD1086" s="14"/>
      <c r="AE1086" s="14"/>
      <c r="AT1086" s="257" t="s">
        <v>180</v>
      </c>
      <c r="AU1086" s="257" t="s">
        <v>86</v>
      </c>
      <c r="AV1086" s="14" t="s">
        <v>86</v>
      </c>
      <c r="AW1086" s="14" t="s">
        <v>32</v>
      </c>
      <c r="AX1086" s="14" t="s">
        <v>76</v>
      </c>
      <c r="AY1086" s="257" t="s">
        <v>168</v>
      </c>
    </row>
    <row r="1087" s="13" customFormat="1">
      <c r="A1087" s="13"/>
      <c r="B1087" s="237"/>
      <c r="C1087" s="238"/>
      <c r="D1087" s="232" t="s">
        <v>180</v>
      </c>
      <c r="E1087" s="239" t="s">
        <v>1</v>
      </c>
      <c r="F1087" s="240" t="s">
        <v>495</v>
      </c>
      <c r="G1087" s="238"/>
      <c r="H1087" s="239" t="s">
        <v>1</v>
      </c>
      <c r="I1087" s="241"/>
      <c r="J1087" s="238"/>
      <c r="K1087" s="238"/>
      <c r="L1087" s="242"/>
      <c r="M1087" s="243"/>
      <c r="N1087" s="244"/>
      <c r="O1087" s="244"/>
      <c r="P1087" s="244"/>
      <c r="Q1087" s="244"/>
      <c r="R1087" s="244"/>
      <c r="S1087" s="244"/>
      <c r="T1087" s="245"/>
      <c r="U1087" s="13"/>
      <c r="V1087" s="13"/>
      <c r="W1087" s="13"/>
      <c r="X1087" s="13"/>
      <c r="Y1087" s="13"/>
      <c r="Z1087" s="13"/>
      <c r="AA1087" s="13"/>
      <c r="AB1087" s="13"/>
      <c r="AC1087" s="13"/>
      <c r="AD1087" s="13"/>
      <c r="AE1087" s="13"/>
      <c r="AT1087" s="246" t="s">
        <v>180</v>
      </c>
      <c r="AU1087" s="246" t="s">
        <v>86</v>
      </c>
      <c r="AV1087" s="13" t="s">
        <v>84</v>
      </c>
      <c r="AW1087" s="13" t="s">
        <v>32</v>
      </c>
      <c r="AX1087" s="13" t="s">
        <v>76</v>
      </c>
      <c r="AY1087" s="246" t="s">
        <v>168</v>
      </c>
    </row>
    <row r="1088" s="14" customFormat="1">
      <c r="A1088" s="14"/>
      <c r="B1088" s="247"/>
      <c r="C1088" s="248"/>
      <c r="D1088" s="232" t="s">
        <v>180</v>
      </c>
      <c r="E1088" s="249" t="s">
        <v>1</v>
      </c>
      <c r="F1088" s="250" t="s">
        <v>496</v>
      </c>
      <c r="G1088" s="248"/>
      <c r="H1088" s="251">
        <v>111.41</v>
      </c>
      <c r="I1088" s="252"/>
      <c r="J1088" s="248"/>
      <c r="K1088" s="248"/>
      <c r="L1088" s="253"/>
      <c r="M1088" s="254"/>
      <c r="N1088" s="255"/>
      <c r="O1088" s="255"/>
      <c r="P1088" s="255"/>
      <c r="Q1088" s="255"/>
      <c r="R1088" s="255"/>
      <c r="S1088" s="255"/>
      <c r="T1088" s="256"/>
      <c r="U1088" s="14"/>
      <c r="V1088" s="14"/>
      <c r="W1088" s="14"/>
      <c r="X1088" s="14"/>
      <c r="Y1088" s="14"/>
      <c r="Z1088" s="14"/>
      <c r="AA1088" s="14"/>
      <c r="AB1088" s="14"/>
      <c r="AC1088" s="14"/>
      <c r="AD1088" s="14"/>
      <c r="AE1088" s="14"/>
      <c r="AT1088" s="257" t="s">
        <v>180</v>
      </c>
      <c r="AU1088" s="257" t="s">
        <v>86</v>
      </c>
      <c r="AV1088" s="14" t="s">
        <v>86</v>
      </c>
      <c r="AW1088" s="14" t="s">
        <v>32</v>
      </c>
      <c r="AX1088" s="14" t="s">
        <v>76</v>
      </c>
      <c r="AY1088" s="257" t="s">
        <v>168</v>
      </c>
    </row>
    <row r="1089" s="13" customFormat="1">
      <c r="A1089" s="13"/>
      <c r="B1089" s="237"/>
      <c r="C1089" s="238"/>
      <c r="D1089" s="232" t="s">
        <v>180</v>
      </c>
      <c r="E1089" s="239" t="s">
        <v>1</v>
      </c>
      <c r="F1089" s="240" t="s">
        <v>497</v>
      </c>
      <c r="G1089" s="238"/>
      <c r="H1089" s="239" t="s">
        <v>1</v>
      </c>
      <c r="I1089" s="241"/>
      <c r="J1089" s="238"/>
      <c r="K1089" s="238"/>
      <c r="L1089" s="242"/>
      <c r="M1089" s="243"/>
      <c r="N1089" s="244"/>
      <c r="O1089" s="244"/>
      <c r="P1089" s="244"/>
      <c r="Q1089" s="244"/>
      <c r="R1089" s="244"/>
      <c r="S1089" s="244"/>
      <c r="T1089" s="245"/>
      <c r="U1089" s="13"/>
      <c r="V1089" s="13"/>
      <c r="W1089" s="13"/>
      <c r="X1089" s="13"/>
      <c r="Y1089" s="13"/>
      <c r="Z1089" s="13"/>
      <c r="AA1089" s="13"/>
      <c r="AB1089" s="13"/>
      <c r="AC1089" s="13"/>
      <c r="AD1089" s="13"/>
      <c r="AE1089" s="13"/>
      <c r="AT1089" s="246" t="s">
        <v>180</v>
      </c>
      <c r="AU1089" s="246" t="s">
        <v>86</v>
      </c>
      <c r="AV1089" s="13" t="s">
        <v>84</v>
      </c>
      <c r="AW1089" s="13" t="s">
        <v>32</v>
      </c>
      <c r="AX1089" s="13" t="s">
        <v>76</v>
      </c>
      <c r="AY1089" s="246" t="s">
        <v>168</v>
      </c>
    </row>
    <row r="1090" s="14" customFormat="1">
      <c r="A1090" s="14"/>
      <c r="B1090" s="247"/>
      <c r="C1090" s="248"/>
      <c r="D1090" s="232" t="s">
        <v>180</v>
      </c>
      <c r="E1090" s="249" t="s">
        <v>1</v>
      </c>
      <c r="F1090" s="250" t="s">
        <v>498</v>
      </c>
      <c r="G1090" s="248"/>
      <c r="H1090" s="251">
        <v>22</v>
      </c>
      <c r="I1090" s="252"/>
      <c r="J1090" s="248"/>
      <c r="K1090" s="248"/>
      <c r="L1090" s="253"/>
      <c r="M1090" s="254"/>
      <c r="N1090" s="255"/>
      <c r="O1090" s="255"/>
      <c r="P1090" s="255"/>
      <c r="Q1090" s="255"/>
      <c r="R1090" s="255"/>
      <c r="S1090" s="255"/>
      <c r="T1090" s="256"/>
      <c r="U1090" s="14"/>
      <c r="V1090" s="14"/>
      <c r="W1090" s="14"/>
      <c r="X1090" s="14"/>
      <c r="Y1090" s="14"/>
      <c r="Z1090" s="14"/>
      <c r="AA1090" s="14"/>
      <c r="AB1090" s="14"/>
      <c r="AC1090" s="14"/>
      <c r="AD1090" s="14"/>
      <c r="AE1090" s="14"/>
      <c r="AT1090" s="257" t="s">
        <v>180</v>
      </c>
      <c r="AU1090" s="257" t="s">
        <v>86</v>
      </c>
      <c r="AV1090" s="14" t="s">
        <v>86</v>
      </c>
      <c r="AW1090" s="14" t="s">
        <v>32</v>
      </c>
      <c r="AX1090" s="14" t="s">
        <v>76</v>
      </c>
      <c r="AY1090" s="257" t="s">
        <v>168</v>
      </c>
    </row>
    <row r="1091" s="15" customFormat="1">
      <c r="A1091" s="15"/>
      <c r="B1091" s="258"/>
      <c r="C1091" s="259"/>
      <c r="D1091" s="232" t="s">
        <v>180</v>
      </c>
      <c r="E1091" s="260" t="s">
        <v>1</v>
      </c>
      <c r="F1091" s="261" t="s">
        <v>184</v>
      </c>
      <c r="G1091" s="259"/>
      <c r="H1091" s="262">
        <v>143.16</v>
      </c>
      <c r="I1091" s="263"/>
      <c r="J1091" s="259"/>
      <c r="K1091" s="259"/>
      <c r="L1091" s="264"/>
      <c r="M1091" s="265"/>
      <c r="N1091" s="266"/>
      <c r="O1091" s="266"/>
      <c r="P1091" s="266"/>
      <c r="Q1091" s="266"/>
      <c r="R1091" s="266"/>
      <c r="S1091" s="266"/>
      <c r="T1091" s="267"/>
      <c r="U1091" s="15"/>
      <c r="V1091" s="15"/>
      <c r="W1091" s="15"/>
      <c r="X1091" s="15"/>
      <c r="Y1091" s="15"/>
      <c r="Z1091" s="15"/>
      <c r="AA1091" s="15"/>
      <c r="AB1091" s="15"/>
      <c r="AC1091" s="15"/>
      <c r="AD1091" s="15"/>
      <c r="AE1091" s="15"/>
      <c r="AT1091" s="268" t="s">
        <v>180</v>
      </c>
      <c r="AU1091" s="268" t="s">
        <v>86</v>
      </c>
      <c r="AV1091" s="15" t="s">
        <v>176</v>
      </c>
      <c r="AW1091" s="15" t="s">
        <v>32</v>
      </c>
      <c r="AX1091" s="15" t="s">
        <v>84</v>
      </c>
      <c r="AY1091" s="268" t="s">
        <v>168</v>
      </c>
    </row>
    <row r="1092" s="2" customFormat="1" ht="24.15" customHeight="1">
      <c r="A1092" s="39"/>
      <c r="B1092" s="40"/>
      <c r="C1092" s="219" t="s">
        <v>1332</v>
      </c>
      <c r="D1092" s="219" t="s">
        <v>171</v>
      </c>
      <c r="E1092" s="220" t="s">
        <v>1333</v>
      </c>
      <c r="F1092" s="221" t="s">
        <v>1334</v>
      </c>
      <c r="G1092" s="222" t="s">
        <v>213</v>
      </c>
      <c r="H1092" s="223">
        <v>72</v>
      </c>
      <c r="I1092" s="224"/>
      <c r="J1092" s="225">
        <f>ROUND(I1092*H1092,2)</f>
        <v>0</v>
      </c>
      <c r="K1092" s="221" t="s">
        <v>1</v>
      </c>
      <c r="L1092" s="45"/>
      <c r="M1092" s="226" t="s">
        <v>1</v>
      </c>
      <c r="N1092" s="227" t="s">
        <v>41</v>
      </c>
      <c r="O1092" s="92"/>
      <c r="P1092" s="228">
        <f>O1092*H1092</f>
        <v>0</v>
      </c>
      <c r="Q1092" s="228">
        <v>0.00012</v>
      </c>
      <c r="R1092" s="228">
        <f>Q1092*H1092</f>
        <v>0.0086400000000000001</v>
      </c>
      <c r="S1092" s="228">
        <v>0</v>
      </c>
      <c r="T1092" s="229">
        <f>S1092*H1092</f>
        <v>0</v>
      </c>
      <c r="U1092" s="39"/>
      <c r="V1092" s="39"/>
      <c r="W1092" s="39"/>
      <c r="X1092" s="39"/>
      <c r="Y1092" s="39"/>
      <c r="Z1092" s="39"/>
      <c r="AA1092" s="39"/>
      <c r="AB1092" s="39"/>
      <c r="AC1092" s="39"/>
      <c r="AD1092" s="39"/>
      <c r="AE1092" s="39"/>
      <c r="AR1092" s="230" t="s">
        <v>273</v>
      </c>
      <c r="AT1092" s="230" t="s">
        <v>171</v>
      </c>
      <c r="AU1092" s="230" t="s">
        <v>86</v>
      </c>
      <c r="AY1092" s="18" t="s">
        <v>168</v>
      </c>
      <c r="BE1092" s="231">
        <f>IF(N1092="základní",J1092,0)</f>
        <v>0</v>
      </c>
      <c r="BF1092" s="231">
        <f>IF(N1092="snížená",J1092,0)</f>
        <v>0</v>
      </c>
      <c r="BG1092" s="231">
        <f>IF(N1092="zákl. přenesená",J1092,0)</f>
        <v>0</v>
      </c>
      <c r="BH1092" s="231">
        <f>IF(N1092="sníž. přenesená",J1092,0)</f>
        <v>0</v>
      </c>
      <c r="BI1092" s="231">
        <f>IF(N1092="nulová",J1092,0)</f>
        <v>0</v>
      </c>
      <c r="BJ1092" s="18" t="s">
        <v>84</v>
      </c>
      <c r="BK1092" s="231">
        <f>ROUND(I1092*H1092,2)</f>
        <v>0</v>
      </c>
      <c r="BL1092" s="18" t="s">
        <v>273</v>
      </c>
      <c r="BM1092" s="230" t="s">
        <v>1335</v>
      </c>
    </row>
    <row r="1093" s="2" customFormat="1">
      <c r="A1093" s="39"/>
      <c r="B1093" s="40"/>
      <c r="C1093" s="41"/>
      <c r="D1093" s="232" t="s">
        <v>178</v>
      </c>
      <c r="E1093" s="41"/>
      <c r="F1093" s="233" t="s">
        <v>1336</v>
      </c>
      <c r="G1093" s="41"/>
      <c r="H1093" s="41"/>
      <c r="I1093" s="234"/>
      <c r="J1093" s="41"/>
      <c r="K1093" s="41"/>
      <c r="L1093" s="45"/>
      <c r="M1093" s="235"/>
      <c r="N1093" s="236"/>
      <c r="O1093" s="92"/>
      <c r="P1093" s="92"/>
      <c r="Q1093" s="92"/>
      <c r="R1093" s="92"/>
      <c r="S1093" s="92"/>
      <c r="T1093" s="93"/>
      <c r="U1093" s="39"/>
      <c r="V1093" s="39"/>
      <c r="W1093" s="39"/>
      <c r="X1093" s="39"/>
      <c r="Y1093" s="39"/>
      <c r="Z1093" s="39"/>
      <c r="AA1093" s="39"/>
      <c r="AB1093" s="39"/>
      <c r="AC1093" s="39"/>
      <c r="AD1093" s="39"/>
      <c r="AE1093" s="39"/>
      <c r="AT1093" s="18" t="s">
        <v>178</v>
      </c>
      <c r="AU1093" s="18" t="s">
        <v>86</v>
      </c>
    </row>
    <row r="1094" s="14" customFormat="1">
      <c r="A1094" s="14"/>
      <c r="B1094" s="247"/>
      <c r="C1094" s="248"/>
      <c r="D1094" s="232" t="s">
        <v>180</v>
      </c>
      <c r="E1094" s="249" t="s">
        <v>1</v>
      </c>
      <c r="F1094" s="250" t="s">
        <v>1337</v>
      </c>
      <c r="G1094" s="248"/>
      <c r="H1094" s="251">
        <v>72</v>
      </c>
      <c r="I1094" s="252"/>
      <c r="J1094" s="248"/>
      <c r="K1094" s="248"/>
      <c r="L1094" s="253"/>
      <c r="M1094" s="254"/>
      <c r="N1094" s="255"/>
      <c r="O1094" s="255"/>
      <c r="P1094" s="255"/>
      <c r="Q1094" s="255"/>
      <c r="R1094" s="255"/>
      <c r="S1094" s="255"/>
      <c r="T1094" s="256"/>
      <c r="U1094" s="14"/>
      <c r="V1094" s="14"/>
      <c r="W1094" s="14"/>
      <c r="X1094" s="14"/>
      <c r="Y1094" s="14"/>
      <c r="Z1094" s="14"/>
      <c r="AA1094" s="14"/>
      <c r="AB1094" s="14"/>
      <c r="AC1094" s="14"/>
      <c r="AD1094" s="14"/>
      <c r="AE1094" s="14"/>
      <c r="AT1094" s="257" t="s">
        <v>180</v>
      </c>
      <c r="AU1094" s="257" t="s">
        <v>86</v>
      </c>
      <c r="AV1094" s="14" t="s">
        <v>86</v>
      </c>
      <c r="AW1094" s="14" t="s">
        <v>32</v>
      </c>
      <c r="AX1094" s="14" t="s">
        <v>84</v>
      </c>
      <c r="AY1094" s="257" t="s">
        <v>168</v>
      </c>
    </row>
    <row r="1095" s="2" customFormat="1" ht="33" customHeight="1">
      <c r="A1095" s="39"/>
      <c r="B1095" s="40"/>
      <c r="C1095" s="219" t="s">
        <v>1338</v>
      </c>
      <c r="D1095" s="219" t="s">
        <v>171</v>
      </c>
      <c r="E1095" s="220" t="s">
        <v>1339</v>
      </c>
      <c r="F1095" s="221" t="s">
        <v>1340</v>
      </c>
      <c r="G1095" s="222" t="s">
        <v>342</v>
      </c>
      <c r="H1095" s="223">
        <v>20.109999999999999</v>
      </c>
      <c r="I1095" s="224"/>
      <c r="J1095" s="225">
        <f>ROUND(I1095*H1095,2)</f>
        <v>0</v>
      </c>
      <c r="K1095" s="221" t="s">
        <v>226</v>
      </c>
      <c r="L1095" s="45"/>
      <c r="M1095" s="226" t="s">
        <v>1</v>
      </c>
      <c r="N1095" s="227" t="s">
        <v>41</v>
      </c>
      <c r="O1095" s="92"/>
      <c r="P1095" s="228">
        <f>O1095*H1095</f>
        <v>0</v>
      </c>
      <c r="Q1095" s="228">
        <v>0</v>
      </c>
      <c r="R1095" s="228">
        <f>Q1095*H1095</f>
        <v>0</v>
      </c>
      <c r="S1095" s="228">
        <v>0</v>
      </c>
      <c r="T1095" s="229">
        <f>S1095*H1095</f>
        <v>0</v>
      </c>
      <c r="U1095" s="39"/>
      <c r="V1095" s="39"/>
      <c r="W1095" s="39"/>
      <c r="X1095" s="39"/>
      <c r="Y1095" s="39"/>
      <c r="Z1095" s="39"/>
      <c r="AA1095" s="39"/>
      <c r="AB1095" s="39"/>
      <c r="AC1095" s="39"/>
      <c r="AD1095" s="39"/>
      <c r="AE1095" s="39"/>
      <c r="AR1095" s="230" t="s">
        <v>273</v>
      </c>
      <c r="AT1095" s="230" t="s">
        <v>171</v>
      </c>
      <c r="AU1095" s="230" t="s">
        <v>86</v>
      </c>
      <c r="AY1095" s="18" t="s">
        <v>168</v>
      </c>
      <c r="BE1095" s="231">
        <f>IF(N1095="základní",J1095,0)</f>
        <v>0</v>
      </c>
      <c r="BF1095" s="231">
        <f>IF(N1095="snížená",J1095,0)</f>
        <v>0</v>
      </c>
      <c r="BG1095" s="231">
        <f>IF(N1095="zákl. přenesená",J1095,0)</f>
        <v>0</v>
      </c>
      <c r="BH1095" s="231">
        <f>IF(N1095="sníž. přenesená",J1095,0)</f>
        <v>0</v>
      </c>
      <c r="BI1095" s="231">
        <f>IF(N1095="nulová",J1095,0)</f>
        <v>0</v>
      </c>
      <c r="BJ1095" s="18" t="s">
        <v>84</v>
      </c>
      <c r="BK1095" s="231">
        <f>ROUND(I1095*H1095,2)</f>
        <v>0</v>
      </c>
      <c r="BL1095" s="18" t="s">
        <v>273</v>
      </c>
      <c r="BM1095" s="230" t="s">
        <v>1341</v>
      </c>
    </row>
    <row r="1096" s="2" customFormat="1">
      <c r="A1096" s="39"/>
      <c r="B1096" s="40"/>
      <c r="C1096" s="41"/>
      <c r="D1096" s="232" t="s">
        <v>178</v>
      </c>
      <c r="E1096" s="41"/>
      <c r="F1096" s="233" t="s">
        <v>1342</v>
      </c>
      <c r="G1096" s="41"/>
      <c r="H1096" s="41"/>
      <c r="I1096" s="234"/>
      <c r="J1096" s="41"/>
      <c r="K1096" s="41"/>
      <c r="L1096" s="45"/>
      <c r="M1096" s="235"/>
      <c r="N1096" s="236"/>
      <c r="O1096" s="92"/>
      <c r="P1096" s="92"/>
      <c r="Q1096" s="92"/>
      <c r="R1096" s="92"/>
      <c r="S1096" s="92"/>
      <c r="T1096" s="93"/>
      <c r="U1096" s="39"/>
      <c r="V1096" s="39"/>
      <c r="W1096" s="39"/>
      <c r="X1096" s="39"/>
      <c r="Y1096" s="39"/>
      <c r="Z1096" s="39"/>
      <c r="AA1096" s="39"/>
      <c r="AB1096" s="39"/>
      <c r="AC1096" s="39"/>
      <c r="AD1096" s="39"/>
      <c r="AE1096" s="39"/>
      <c r="AT1096" s="18" t="s">
        <v>178</v>
      </c>
      <c r="AU1096" s="18" t="s">
        <v>86</v>
      </c>
    </row>
    <row r="1097" s="12" customFormat="1" ht="22.8" customHeight="1">
      <c r="A1097" s="12"/>
      <c r="B1097" s="203"/>
      <c r="C1097" s="204"/>
      <c r="D1097" s="205" t="s">
        <v>75</v>
      </c>
      <c r="E1097" s="217" t="s">
        <v>1343</v>
      </c>
      <c r="F1097" s="217" t="s">
        <v>1344</v>
      </c>
      <c r="G1097" s="204"/>
      <c r="H1097" s="204"/>
      <c r="I1097" s="207"/>
      <c r="J1097" s="218">
        <f>BK1097</f>
        <v>0</v>
      </c>
      <c r="K1097" s="204"/>
      <c r="L1097" s="209"/>
      <c r="M1097" s="210"/>
      <c r="N1097" s="211"/>
      <c r="O1097" s="211"/>
      <c r="P1097" s="212">
        <f>SUM(P1098:P1116)</f>
        <v>0</v>
      </c>
      <c r="Q1097" s="211"/>
      <c r="R1097" s="212">
        <f>SUM(R1098:R1116)</f>
        <v>0.117808</v>
      </c>
      <c r="S1097" s="211"/>
      <c r="T1097" s="213">
        <f>SUM(T1098:T1116)</f>
        <v>0</v>
      </c>
      <c r="U1097" s="12"/>
      <c r="V1097" s="12"/>
      <c r="W1097" s="12"/>
      <c r="X1097" s="12"/>
      <c r="Y1097" s="12"/>
      <c r="Z1097" s="12"/>
      <c r="AA1097" s="12"/>
      <c r="AB1097" s="12"/>
      <c r="AC1097" s="12"/>
      <c r="AD1097" s="12"/>
      <c r="AE1097" s="12"/>
      <c r="AR1097" s="214" t="s">
        <v>86</v>
      </c>
      <c r="AT1097" s="215" t="s">
        <v>75</v>
      </c>
      <c r="AU1097" s="215" t="s">
        <v>84</v>
      </c>
      <c r="AY1097" s="214" t="s">
        <v>168</v>
      </c>
      <c r="BK1097" s="216">
        <f>SUM(BK1098:BK1116)</f>
        <v>0</v>
      </c>
    </row>
    <row r="1098" s="2" customFormat="1" ht="37.8" customHeight="1">
      <c r="A1098" s="39"/>
      <c r="B1098" s="40"/>
      <c r="C1098" s="219" t="s">
        <v>1345</v>
      </c>
      <c r="D1098" s="219" t="s">
        <v>171</v>
      </c>
      <c r="E1098" s="220" t="s">
        <v>1346</v>
      </c>
      <c r="F1098" s="221" t="s">
        <v>1347</v>
      </c>
      <c r="G1098" s="222" t="s">
        <v>174</v>
      </c>
      <c r="H1098" s="223">
        <v>147.25999999999999</v>
      </c>
      <c r="I1098" s="224"/>
      <c r="J1098" s="225">
        <f>ROUND(I1098*H1098,2)</f>
        <v>0</v>
      </c>
      <c r="K1098" s="221" t="s">
        <v>1</v>
      </c>
      <c r="L1098" s="45"/>
      <c r="M1098" s="226" t="s">
        <v>1</v>
      </c>
      <c r="N1098" s="227" t="s">
        <v>41</v>
      </c>
      <c r="O1098" s="92"/>
      <c r="P1098" s="228">
        <f>O1098*H1098</f>
        <v>0</v>
      </c>
      <c r="Q1098" s="228">
        <v>0.00050000000000000001</v>
      </c>
      <c r="R1098" s="228">
        <f>Q1098*H1098</f>
        <v>0.073630000000000001</v>
      </c>
      <c r="S1098" s="228">
        <v>0</v>
      </c>
      <c r="T1098" s="229">
        <f>S1098*H1098</f>
        <v>0</v>
      </c>
      <c r="U1098" s="39"/>
      <c r="V1098" s="39"/>
      <c r="W1098" s="39"/>
      <c r="X1098" s="39"/>
      <c r="Y1098" s="39"/>
      <c r="Z1098" s="39"/>
      <c r="AA1098" s="39"/>
      <c r="AB1098" s="39"/>
      <c r="AC1098" s="39"/>
      <c r="AD1098" s="39"/>
      <c r="AE1098" s="39"/>
      <c r="AR1098" s="230" t="s">
        <v>273</v>
      </c>
      <c r="AT1098" s="230" t="s">
        <v>171</v>
      </c>
      <c r="AU1098" s="230" t="s">
        <v>86</v>
      </c>
      <c r="AY1098" s="18" t="s">
        <v>168</v>
      </c>
      <c r="BE1098" s="231">
        <f>IF(N1098="základní",J1098,0)</f>
        <v>0</v>
      </c>
      <c r="BF1098" s="231">
        <f>IF(N1098="snížená",J1098,0)</f>
        <v>0</v>
      </c>
      <c r="BG1098" s="231">
        <f>IF(N1098="zákl. přenesená",J1098,0)</f>
        <v>0</v>
      </c>
      <c r="BH1098" s="231">
        <f>IF(N1098="sníž. přenesená",J1098,0)</f>
        <v>0</v>
      </c>
      <c r="BI1098" s="231">
        <f>IF(N1098="nulová",J1098,0)</f>
        <v>0</v>
      </c>
      <c r="BJ1098" s="18" t="s">
        <v>84</v>
      </c>
      <c r="BK1098" s="231">
        <f>ROUND(I1098*H1098,2)</f>
        <v>0</v>
      </c>
      <c r="BL1098" s="18" t="s">
        <v>273</v>
      </c>
      <c r="BM1098" s="230" t="s">
        <v>1348</v>
      </c>
    </row>
    <row r="1099" s="2" customFormat="1">
      <c r="A1099" s="39"/>
      <c r="B1099" s="40"/>
      <c r="C1099" s="41"/>
      <c r="D1099" s="232" t="s">
        <v>178</v>
      </c>
      <c r="E1099" s="41"/>
      <c r="F1099" s="233" t="s">
        <v>1347</v>
      </c>
      <c r="G1099" s="41"/>
      <c r="H1099" s="41"/>
      <c r="I1099" s="234"/>
      <c r="J1099" s="41"/>
      <c r="K1099" s="41"/>
      <c r="L1099" s="45"/>
      <c r="M1099" s="235"/>
      <c r="N1099" s="236"/>
      <c r="O1099" s="92"/>
      <c r="P1099" s="92"/>
      <c r="Q1099" s="92"/>
      <c r="R1099" s="92"/>
      <c r="S1099" s="92"/>
      <c r="T1099" s="93"/>
      <c r="U1099" s="39"/>
      <c r="V1099" s="39"/>
      <c r="W1099" s="39"/>
      <c r="X1099" s="39"/>
      <c r="Y1099" s="39"/>
      <c r="Z1099" s="39"/>
      <c r="AA1099" s="39"/>
      <c r="AB1099" s="39"/>
      <c r="AC1099" s="39"/>
      <c r="AD1099" s="39"/>
      <c r="AE1099" s="39"/>
      <c r="AT1099" s="18" t="s">
        <v>178</v>
      </c>
      <c r="AU1099" s="18" t="s">
        <v>86</v>
      </c>
    </row>
    <row r="1100" s="2" customFormat="1">
      <c r="A1100" s="39"/>
      <c r="B1100" s="40"/>
      <c r="C1100" s="41"/>
      <c r="D1100" s="232" t="s">
        <v>306</v>
      </c>
      <c r="E1100" s="41"/>
      <c r="F1100" s="269" t="s">
        <v>1349</v>
      </c>
      <c r="G1100" s="41"/>
      <c r="H1100" s="41"/>
      <c r="I1100" s="234"/>
      <c r="J1100" s="41"/>
      <c r="K1100" s="41"/>
      <c r="L1100" s="45"/>
      <c r="M1100" s="235"/>
      <c r="N1100" s="236"/>
      <c r="O1100" s="92"/>
      <c r="P1100" s="92"/>
      <c r="Q1100" s="92"/>
      <c r="R1100" s="92"/>
      <c r="S1100" s="92"/>
      <c r="T1100" s="93"/>
      <c r="U1100" s="39"/>
      <c r="V1100" s="39"/>
      <c r="W1100" s="39"/>
      <c r="X1100" s="39"/>
      <c r="Y1100" s="39"/>
      <c r="Z1100" s="39"/>
      <c r="AA1100" s="39"/>
      <c r="AB1100" s="39"/>
      <c r="AC1100" s="39"/>
      <c r="AD1100" s="39"/>
      <c r="AE1100" s="39"/>
      <c r="AT1100" s="18" t="s">
        <v>306</v>
      </c>
      <c r="AU1100" s="18" t="s">
        <v>86</v>
      </c>
    </row>
    <row r="1101" s="14" customFormat="1">
      <c r="A1101" s="14"/>
      <c r="B1101" s="247"/>
      <c r="C1101" s="248"/>
      <c r="D1101" s="232" t="s">
        <v>180</v>
      </c>
      <c r="E1101" s="249" t="s">
        <v>1</v>
      </c>
      <c r="F1101" s="250" t="s">
        <v>1350</v>
      </c>
      <c r="G1101" s="248"/>
      <c r="H1101" s="251">
        <v>52.125</v>
      </c>
      <c r="I1101" s="252"/>
      <c r="J1101" s="248"/>
      <c r="K1101" s="248"/>
      <c r="L1101" s="253"/>
      <c r="M1101" s="254"/>
      <c r="N1101" s="255"/>
      <c r="O1101" s="255"/>
      <c r="P1101" s="255"/>
      <c r="Q1101" s="255"/>
      <c r="R1101" s="255"/>
      <c r="S1101" s="255"/>
      <c r="T1101" s="256"/>
      <c r="U1101" s="14"/>
      <c r="V1101" s="14"/>
      <c r="W1101" s="14"/>
      <c r="X1101" s="14"/>
      <c r="Y1101" s="14"/>
      <c r="Z1101" s="14"/>
      <c r="AA1101" s="14"/>
      <c r="AB1101" s="14"/>
      <c r="AC1101" s="14"/>
      <c r="AD1101" s="14"/>
      <c r="AE1101" s="14"/>
      <c r="AT1101" s="257" t="s">
        <v>180</v>
      </c>
      <c r="AU1101" s="257" t="s">
        <v>86</v>
      </c>
      <c r="AV1101" s="14" t="s">
        <v>86</v>
      </c>
      <c r="AW1101" s="14" t="s">
        <v>32</v>
      </c>
      <c r="AX1101" s="14" t="s">
        <v>76</v>
      </c>
      <c r="AY1101" s="257" t="s">
        <v>168</v>
      </c>
    </row>
    <row r="1102" s="14" customFormat="1">
      <c r="A1102" s="14"/>
      <c r="B1102" s="247"/>
      <c r="C1102" s="248"/>
      <c r="D1102" s="232" t="s">
        <v>180</v>
      </c>
      <c r="E1102" s="249" t="s">
        <v>1</v>
      </c>
      <c r="F1102" s="250" t="s">
        <v>1351</v>
      </c>
      <c r="G1102" s="248"/>
      <c r="H1102" s="251">
        <v>12.210000000000001</v>
      </c>
      <c r="I1102" s="252"/>
      <c r="J1102" s="248"/>
      <c r="K1102" s="248"/>
      <c r="L1102" s="253"/>
      <c r="M1102" s="254"/>
      <c r="N1102" s="255"/>
      <c r="O1102" s="255"/>
      <c r="P1102" s="255"/>
      <c r="Q1102" s="255"/>
      <c r="R1102" s="255"/>
      <c r="S1102" s="255"/>
      <c r="T1102" s="256"/>
      <c r="U1102" s="14"/>
      <c r="V1102" s="14"/>
      <c r="W1102" s="14"/>
      <c r="X1102" s="14"/>
      <c r="Y1102" s="14"/>
      <c r="Z1102" s="14"/>
      <c r="AA1102" s="14"/>
      <c r="AB1102" s="14"/>
      <c r="AC1102" s="14"/>
      <c r="AD1102" s="14"/>
      <c r="AE1102" s="14"/>
      <c r="AT1102" s="257" t="s">
        <v>180</v>
      </c>
      <c r="AU1102" s="257" t="s">
        <v>86</v>
      </c>
      <c r="AV1102" s="14" t="s">
        <v>86</v>
      </c>
      <c r="AW1102" s="14" t="s">
        <v>32</v>
      </c>
      <c r="AX1102" s="14" t="s">
        <v>76</v>
      </c>
      <c r="AY1102" s="257" t="s">
        <v>168</v>
      </c>
    </row>
    <row r="1103" s="14" customFormat="1">
      <c r="A1103" s="14"/>
      <c r="B1103" s="247"/>
      <c r="C1103" s="248"/>
      <c r="D1103" s="232" t="s">
        <v>180</v>
      </c>
      <c r="E1103" s="249" t="s">
        <v>1</v>
      </c>
      <c r="F1103" s="250" t="s">
        <v>1352</v>
      </c>
      <c r="G1103" s="248"/>
      <c r="H1103" s="251">
        <v>42.225000000000001</v>
      </c>
      <c r="I1103" s="252"/>
      <c r="J1103" s="248"/>
      <c r="K1103" s="248"/>
      <c r="L1103" s="253"/>
      <c r="M1103" s="254"/>
      <c r="N1103" s="255"/>
      <c r="O1103" s="255"/>
      <c r="P1103" s="255"/>
      <c r="Q1103" s="255"/>
      <c r="R1103" s="255"/>
      <c r="S1103" s="255"/>
      <c r="T1103" s="256"/>
      <c r="U1103" s="14"/>
      <c r="V1103" s="14"/>
      <c r="W1103" s="14"/>
      <c r="X1103" s="14"/>
      <c r="Y1103" s="14"/>
      <c r="Z1103" s="14"/>
      <c r="AA1103" s="14"/>
      <c r="AB1103" s="14"/>
      <c r="AC1103" s="14"/>
      <c r="AD1103" s="14"/>
      <c r="AE1103" s="14"/>
      <c r="AT1103" s="257" t="s">
        <v>180</v>
      </c>
      <c r="AU1103" s="257" t="s">
        <v>86</v>
      </c>
      <c r="AV1103" s="14" t="s">
        <v>86</v>
      </c>
      <c r="AW1103" s="14" t="s">
        <v>32</v>
      </c>
      <c r="AX1103" s="14" t="s">
        <v>76</v>
      </c>
      <c r="AY1103" s="257" t="s">
        <v>168</v>
      </c>
    </row>
    <row r="1104" s="14" customFormat="1">
      <c r="A1104" s="14"/>
      <c r="B1104" s="247"/>
      <c r="C1104" s="248"/>
      <c r="D1104" s="232" t="s">
        <v>180</v>
      </c>
      <c r="E1104" s="249" t="s">
        <v>1</v>
      </c>
      <c r="F1104" s="250" t="s">
        <v>1353</v>
      </c>
      <c r="G1104" s="248"/>
      <c r="H1104" s="251">
        <v>26.300000000000001</v>
      </c>
      <c r="I1104" s="252"/>
      <c r="J1104" s="248"/>
      <c r="K1104" s="248"/>
      <c r="L1104" s="253"/>
      <c r="M1104" s="254"/>
      <c r="N1104" s="255"/>
      <c r="O1104" s="255"/>
      <c r="P1104" s="255"/>
      <c r="Q1104" s="255"/>
      <c r="R1104" s="255"/>
      <c r="S1104" s="255"/>
      <c r="T1104" s="256"/>
      <c r="U1104" s="14"/>
      <c r="V1104" s="14"/>
      <c r="W1104" s="14"/>
      <c r="X1104" s="14"/>
      <c r="Y1104" s="14"/>
      <c r="Z1104" s="14"/>
      <c r="AA1104" s="14"/>
      <c r="AB1104" s="14"/>
      <c r="AC1104" s="14"/>
      <c r="AD1104" s="14"/>
      <c r="AE1104" s="14"/>
      <c r="AT1104" s="257" t="s">
        <v>180</v>
      </c>
      <c r="AU1104" s="257" t="s">
        <v>86</v>
      </c>
      <c r="AV1104" s="14" t="s">
        <v>86</v>
      </c>
      <c r="AW1104" s="14" t="s">
        <v>32</v>
      </c>
      <c r="AX1104" s="14" t="s">
        <v>76</v>
      </c>
      <c r="AY1104" s="257" t="s">
        <v>168</v>
      </c>
    </row>
    <row r="1105" s="14" customFormat="1">
      <c r="A1105" s="14"/>
      <c r="B1105" s="247"/>
      <c r="C1105" s="248"/>
      <c r="D1105" s="232" t="s">
        <v>180</v>
      </c>
      <c r="E1105" s="249" t="s">
        <v>1</v>
      </c>
      <c r="F1105" s="250" t="s">
        <v>1354</v>
      </c>
      <c r="G1105" s="248"/>
      <c r="H1105" s="251">
        <v>14.4</v>
      </c>
      <c r="I1105" s="252"/>
      <c r="J1105" s="248"/>
      <c r="K1105" s="248"/>
      <c r="L1105" s="253"/>
      <c r="M1105" s="254"/>
      <c r="N1105" s="255"/>
      <c r="O1105" s="255"/>
      <c r="P1105" s="255"/>
      <c r="Q1105" s="255"/>
      <c r="R1105" s="255"/>
      <c r="S1105" s="255"/>
      <c r="T1105" s="256"/>
      <c r="U1105" s="14"/>
      <c r="V1105" s="14"/>
      <c r="W1105" s="14"/>
      <c r="X1105" s="14"/>
      <c r="Y1105" s="14"/>
      <c r="Z1105" s="14"/>
      <c r="AA1105" s="14"/>
      <c r="AB1105" s="14"/>
      <c r="AC1105" s="14"/>
      <c r="AD1105" s="14"/>
      <c r="AE1105" s="14"/>
      <c r="AT1105" s="257" t="s">
        <v>180</v>
      </c>
      <c r="AU1105" s="257" t="s">
        <v>86</v>
      </c>
      <c r="AV1105" s="14" t="s">
        <v>86</v>
      </c>
      <c r="AW1105" s="14" t="s">
        <v>32</v>
      </c>
      <c r="AX1105" s="14" t="s">
        <v>76</v>
      </c>
      <c r="AY1105" s="257" t="s">
        <v>168</v>
      </c>
    </row>
    <row r="1106" s="15" customFormat="1">
      <c r="A1106" s="15"/>
      <c r="B1106" s="258"/>
      <c r="C1106" s="259"/>
      <c r="D1106" s="232" t="s">
        <v>180</v>
      </c>
      <c r="E1106" s="260" t="s">
        <v>1</v>
      </c>
      <c r="F1106" s="261" t="s">
        <v>184</v>
      </c>
      <c r="G1106" s="259"/>
      <c r="H1106" s="262">
        <v>147.26000000000002</v>
      </c>
      <c r="I1106" s="263"/>
      <c r="J1106" s="259"/>
      <c r="K1106" s="259"/>
      <c r="L1106" s="264"/>
      <c r="M1106" s="265"/>
      <c r="N1106" s="266"/>
      <c r="O1106" s="266"/>
      <c r="P1106" s="266"/>
      <c r="Q1106" s="266"/>
      <c r="R1106" s="266"/>
      <c r="S1106" s="266"/>
      <c r="T1106" s="267"/>
      <c r="U1106" s="15"/>
      <c r="V1106" s="15"/>
      <c r="W1106" s="15"/>
      <c r="X1106" s="15"/>
      <c r="Y1106" s="15"/>
      <c r="Z1106" s="15"/>
      <c r="AA1106" s="15"/>
      <c r="AB1106" s="15"/>
      <c r="AC1106" s="15"/>
      <c r="AD1106" s="15"/>
      <c r="AE1106" s="15"/>
      <c r="AT1106" s="268" t="s">
        <v>180</v>
      </c>
      <c r="AU1106" s="268" t="s">
        <v>86</v>
      </c>
      <c r="AV1106" s="15" t="s">
        <v>176</v>
      </c>
      <c r="AW1106" s="15" t="s">
        <v>32</v>
      </c>
      <c r="AX1106" s="15" t="s">
        <v>84</v>
      </c>
      <c r="AY1106" s="268" t="s">
        <v>168</v>
      </c>
    </row>
    <row r="1107" s="2" customFormat="1" ht="16.5" customHeight="1">
      <c r="A1107" s="39"/>
      <c r="B1107" s="40"/>
      <c r="C1107" s="219" t="s">
        <v>1355</v>
      </c>
      <c r="D1107" s="219" t="s">
        <v>171</v>
      </c>
      <c r="E1107" s="220" t="s">
        <v>1356</v>
      </c>
      <c r="F1107" s="221" t="s">
        <v>1357</v>
      </c>
      <c r="G1107" s="222" t="s">
        <v>174</v>
      </c>
      <c r="H1107" s="223">
        <v>147.25999999999999</v>
      </c>
      <c r="I1107" s="224"/>
      <c r="J1107" s="225">
        <f>ROUND(I1107*H1107,2)</f>
        <v>0</v>
      </c>
      <c r="K1107" s="221" t="s">
        <v>226</v>
      </c>
      <c r="L1107" s="45"/>
      <c r="M1107" s="226" t="s">
        <v>1</v>
      </c>
      <c r="N1107" s="227" t="s">
        <v>41</v>
      </c>
      <c r="O1107" s="92"/>
      <c r="P1107" s="228">
        <f>O1107*H1107</f>
        <v>0</v>
      </c>
      <c r="Q1107" s="228">
        <v>0.00029999999999999997</v>
      </c>
      <c r="R1107" s="228">
        <f>Q1107*H1107</f>
        <v>0.044177999999999995</v>
      </c>
      <c r="S1107" s="228">
        <v>0</v>
      </c>
      <c r="T1107" s="229">
        <f>S1107*H1107</f>
        <v>0</v>
      </c>
      <c r="U1107" s="39"/>
      <c r="V1107" s="39"/>
      <c r="W1107" s="39"/>
      <c r="X1107" s="39"/>
      <c r="Y1107" s="39"/>
      <c r="Z1107" s="39"/>
      <c r="AA1107" s="39"/>
      <c r="AB1107" s="39"/>
      <c r="AC1107" s="39"/>
      <c r="AD1107" s="39"/>
      <c r="AE1107" s="39"/>
      <c r="AR1107" s="230" t="s">
        <v>273</v>
      </c>
      <c r="AT1107" s="230" t="s">
        <v>171</v>
      </c>
      <c r="AU1107" s="230" t="s">
        <v>86</v>
      </c>
      <c r="AY1107" s="18" t="s">
        <v>168</v>
      </c>
      <c r="BE1107" s="231">
        <f>IF(N1107="základní",J1107,0)</f>
        <v>0</v>
      </c>
      <c r="BF1107" s="231">
        <f>IF(N1107="snížená",J1107,0)</f>
        <v>0</v>
      </c>
      <c r="BG1107" s="231">
        <f>IF(N1107="zákl. přenesená",J1107,0)</f>
        <v>0</v>
      </c>
      <c r="BH1107" s="231">
        <f>IF(N1107="sníž. přenesená",J1107,0)</f>
        <v>0</v>
      </c>
      <c r="BI1107" s="231">
        <f>IF(N1107="nulová",J1107,0)</f>
        <v>0</v>
      </c>
      <c r="BJ1107" s="18" t="s">
        <v>84</v>
      </c>
      <c r="BK1107" s="231">
        <f>ROUND(I1107*H1107,2)</f>
        <v>0</v>
      </c>
      <c r="BL1107" s="18" t="s">
        <v>273</v>
      </c>
      <c r="BM1107" s="230" t="s">
        <v>1358</v>
      </c>
    </row>
    <row r="1108" s="2" customFormat="1">
      <c r="A1108" s="39"/>
      <c r="B1108" s="40"/>
      <c r="C1108" s="41"/>
      <c r="D1108" s="232" t="s">
        <v>178</v>
      </c>
      <c r="E1108" s="41"/>
      <c r="F1108" s="233" t="s">
        <v>1359</v>
      </c>
      <c r="G1108" s="41"/>
      <c r="H1108" s="41"/>
      <c r="I1108" s="234"/>
      <c r="J1108" s="41"/>
      <c r="K1108" s="41"/>
      <c r="L1108" s="45"/>
      <c r="M1108" s="235"/>
      <c r="N1108" s="236"/>
      <c r="O1108" s="92"/>
      <c r="P1108" s="92"/>
      <c r="Q1108" s="92"/>
      <c r="R1108" s="92"/>
      <c r="S1108" s="92"/>
      <c r="T1108" s="93"/>
      <c r="U1108" s="39"/>
      <c r="V1108" s="39"/>
      <c r="W1108" s="39"/>
      <c r="X1108" s="39"/>
      <c r="Y1108" s="39"/>
      <c r="Z1108" s="39"/>
      <c r="AA1108" s="39"/>
      <c r="AB1108" s="39"/>
      <c r="AC1108" s="39"/>
      <c r="AD1108" s="39"/>
      <c r="AE1108" s="39"/>
      <c r="AT1108" s="18" t="s">
        <v>178</v>
      </c>
      <c r="AU1108" s="18" t="s">
        <v>86</v>
      </c>
    </row>
    <row r="1109" s="14" customFormat="1">
      <c r="A1109" s="14"/>
      <c r="B1109" s="247"/>
      <c r="C1109" s="248"/>
      <c r="D1109" s="232" t="s">
        <v>180</v>
      </c>
      <c r="E1109" s="249" t="s">
        <v>1</v>
      </c>
      <c r="F1109" s="250" t="s">
        <v>1350</v>
      </c>
      <c r="G1109" s="248"/>
      <c r="H1109" s="251">
        <v>52.125</v>
      </c>
      <c r="I1109" s="252"/>
      <c r="J1109" s="248"/>
      <c r="K1109" s="248"/>
      <c r="L1109" s="253"/>
      <c r="M1109" s="254"/>
      <c r="N1109" s="255"/>
      <c r="O1109" s="255"/>
      <c r="P1109" s="255"/>
      <c r="Q1109" s="255"/>
      <c r="R1109" s="255"/>
      <c r="S1109" s="255"/>
      <c r="T1109" s="256"/>
      <c r="U1109" s="14"/>
      <c r="V1109" s="14"/>
      <c r="W1109" s="14"/>
      <c r="X1109" s="14"/>
      <c r="Y1109" s="14"/>
      <c r="Z1109" s="14"/>
      <c r="AA1109" s="14"/>
      <c r="AB1109" s="14"/>
      <c r="AC1109" s="14"/>
      <c r="AD1109" s="14"/>
      <c r="AE1109" s="14"/>
      <c r="AT1109" s="257" t="s">
        <v>180</v>
      </c>
      <c r="AU1109" s="257" t="s">
        <v>86</v>
      </c>
      <c r="AV1109" s="14" t="s">
        <v>86</v>
      </c>
      <c r="AW1109" s="14" t="s">
        <v>32</v>
      </c>
      <c r="AX1109" s="14" t="s">
        <v>76</v>
      </c>
      <c r="AY1109" s="257" t="s">
        <v>168</v>
      </c>
    </row>
    <row r="1110" s="14" customFormat="1">
      <c r="A1110" s="14"/>
      <c r="B1110" s="247"/>
      <c r="C1110" s="248"/>
      <c r="D1110" s="232" t="s">
        <v>180</v>
      </c>
      <c r="E1110" s="249" t="s">
        <v>1</v>
      </c>
      <c r="F1110" s="250" t="s">
        <v>1351</v>
      </c>
      <c r="G1110" s="248"/>
      <c r="H1110" s="251">
        <v>12.210000000000001</v>
      </c>
      <c r="I1110" s="252"/>
      <c r="J1110" s="248"/>
      <c r="K1110" s="248"/>
      <c r="L1110" s="253"/>
      <c r="M1110" s="254"/>
      <c r="N1110" s="255"/>
      <c r="O1110" s="255"/>
      <c r="P1110" s="255"/>
      <c r="Q1110" s="255"/>
      <c r="R1110" s="255"/>
      <c r="S1110" s="255"/>
      <c r="T1110" s="256"/>
      <c r="U1110" s="14"/>
      <c r="V1110" s="14"/>
      <c r="W1110" s="14"/>
      <c r="X1110" s="14"/>
      <c r="Y1110" s="14"/>
      <c r="Z1110" s="14"/>
      <c r="AA1110" s="14"/>
      <c r="AB1110" s="14"/>
      <c r="AC1110" s="14"/>
      <c r="AD1110" s="14"/>
      <c r="AE1110" s="14"/>
      <c r="AT1110" s="257" t="s">
        <v>180</v>
      </c>
      <c r="AU1110" s="257" t="s">
        <v>86</v>
      </c>
      <c r="AV1110" s="14" t="s">
        <v>86</v>
      </c>
      <c r="AW1110" s="14" t="s">
        <v>32</v>
      </c>
      <c r="AX1110" s="14" t="s">
        <v>76</v>
      </c>
      <c r="AY1110" s="257" t="s">
        <v>168</v>
      </c>
    </row>
    <row r="1111" s="14" customFormat="1">
      <c r="A1111" s="14"/>
      <c r="B1111" s="247"/>
      <c r="C1111" s="248"/>
      <c r="D1111" s="232" t="s">
        <v>180</v>
      </c>
      <c r="E1111" s="249" t="s">
        <v>1</v>
      </c>
      <c r="F1111" s="250" t="s">
        <v>1352</v>
      </c>
      <c r="G1111" s="248"/>
      <c r="H1111" s="251">
        <v>42.225000000000001</v>
      </c>
      <c r="I1111" s="252"/>
      <c r="J1111" s="248"/>
      <c r="K1111" s="248"/>
      <c r="L1111" s="253"/>
      <c r="M1111" s="254"/>
      <c r="N1111" s="255"/>
      <c r="O1111" s="255"/>
      <c r="P1111" s="255"/>
      <c r="Q1111" s="255"/>
      <c r="R1111" s="255"/>
      <c r="S1111" s="255"/>
      <c r="T1111" s="256"/>
      <c r="U1111" s="14"/>
      <c r="V1111" s="14"/>
      <c r="W1111" s="14"/>
      <c r="X1111" s="14"/>
      <c r="Y1111" s="14"/>
      <c r="Z1111" s="14"/>
      <c r="AA1111" s="14"/>
      <c r="AB1111" s="14"/>
      <c r="AC1111" s="14"/>
      <c r="AD1111" s="14"/>
      <c r="AE1111" s="14"/>
      <c r="AT1111" s="257" t="s">
        <v>180</v>
      </c>
      <c r="AU1111" s="257" t="s">
        <v>86</v>
      </c>
      <c r="AV1111" s="14" t="s">
        <v>86</v>
      </c>
      <c r="AW1111" s="14" t="s">
        <v>32</v>
      </c>
      <c r="AX1111" s="14" t="s">
        <v>76</v>
      </c>
      <c r="AY1111" s="257" t="s">
        <v>168</v>
      </c>
    </row>
    <row r="1112" s="14" customFormat="1">
      <c r="A1112" s="14"/>
      <c r="B1112" s="247"/>
      <c r="C1112" s="248"/>
      <c r="D1112" s="232" t="s">
        <v>180</v>
      </c>
      <c r="E1112" s="249" t="s">
        <v>1</v>
      </c>
      <c r="F1112" s="250" t="s">
        <v>1353</v>
      </c>
      <c r="G1112" s="248"/>
      <c r="H1112" s="251">
        <v>26.300000000000001</v>
      </c>
      <c r="I1112" s="252"/>
      <c r="J1112" s="248"/>
      <c r="K1112" s="248"/>
      <c r="L1112" s="253"/>
      <c r="M1112" s="254"/>
      <c r="N1112" s="255"/>
      <c r="O1112" s="255"/>
      <c r="P1112" s="255"/>
      <c r="Q1112" s="255"/>
      <c r="R1112" s="255"/>
      <c r="S1112" s="255"/>
      <c r="T1112" s="256"/>
      <c r="U1112" s="14"/>
      <c r="V1112" s="14"/>
      <c r="W1112" s="14"/>
      <c r="X1112" s="14"/>
      <c r="Y1112" s="14"/>
      <c r="Z1112" s="14"/>
      <c r="AA1112" s="14"/>
      <c r="AB1112" s="14"/>
      <c r="AC1112" s="14"/>
      <c r="AD1112" s="14"/>
      <c r="AE1112" s="14"/>
      <c r="AT1112" s="257" t="s">
        <v>180</v>
      </c>
      <c r="AU1112" s="257" t="s">
        <v>86</v>
      </c>
      <c r="AV1112" s="14" t="s">
        <v>86</v>
      </c>
      <c r="AW1112" s="14" t="s">
        <v>32</v>
      </c>
      <c r="AX1112" s="14" t="s">
        <v>76</v>
      </c>
      <c r="AY1112" s="257" t="s">
        <v>168</v>
      </c>
    </row>
    <row r="1113" s="14" customFormat="1">
      <c r="A1113" s="14"/>
      <c r="B1113" s="247"/>
      <c r="C1113" s="248"/>
      <c r="D1113" s="232" t="s">
        <v>180</v>
      </c>
      <c r="E1113" s="249" t="s">
        <v>1</v>
      </c>
      <c r="F1113" s="250" t="s">
        <v>1354</v>
      </c>
      <c r="G1113" s="248"/>
      <c r="H1113" s="251">
        <v>14.4</v>
      </c>
      <c r="I1113" s="252"/>
      <c r="J1113" s="248"/>
      <c r="K1113" s="248"/>
      <c r="L1113" s="253"/>
      <c r="M1113" s="254"/>
      <c r="N1113" s="255"/>
      <c r="O1113" s="255"/>
      <c r="P1113" s="255"/>
      <c r="Q1113" s="255"/>
      <c r="R1113" s="255"/>
      <c r="S1113" s="255"/>
      <c r="T1113" s="256"/>
      <c r="U1113" s="14"/>
      <c r="V1113" s="14"/>
      <c r="W1113" s="14"/>
      <c r="X1113" s="14"/>
      <c r="Y1113" s="14"/>
      <c r="Z1113" s="14"/>
      <c r="AA1113" s="14"/>
      <c r="AB1113" s="14"/>
      <c r="AC1113" s="14"/>
      <c r="AD1113" s="14"/>
      <c r="AE1113" s="14"/>
      <c r="AT1113" s="257" t="s">
        <v>180</v>
      </c>
      <c r="AU1113" s="257" t="s">
        <v>86</v>
      </c>
      <c r="AV1113" s="14" t="s">
        <v>86</v>
      </c>
      <c r="AW1113" s="14" t="s">
        <v>32</v>
      </c>
      <c r="AX1113" s="14" t="s">
        <v>76</v>
      </c>
      <c r="AY1113" s="257" t="s">
        <v>168</v>
      </c>
    </row>
    <row r="1114" s="15" customFormat="1">
      <c r="A1114" s="15"/>
      <c r="B1114" s="258"/>
      <c r="C1114" s="259"/>
      <c r="D1114" s="232" t="s">
        <v>180</v>
      </c>
      <c r="E1114" s="260" t="s">
        <v>1</v>
      </c>
      <c r="F1114" s="261" t="s">
        <v>184</v>
      </c>
      <c r="G1114" s="259"/>
      <c r="H1114" s="262">
        <v>147.26000000000002</v>
      </c>
      <c r="I1114" s="263"/>
      <c r="J1114" s="259"/>
      <c r="K1114" s="259"/>
      <c r="L1114" s="264"/>
      <c r="M1114" s="265"/>
      <c r="N1114" s="266"/>
      <c r="O1114" s="266"/>
      <c r="P1114" s="266"/>
      <c r="Q1114" s="266"/>
      <c r="R1114" s="266"/>
      <c r="S1114" s="266"/>
      <c r="T1114" s="267"/>
      <c r="U1114" s="15"/>
      <c r="V1114" s="15"/>
      <c r="W1114" s="15"/>
      <c r="X1114" s="15"/>
      <c r="Y1114" s="15"/>
      <c r="Z1114" s="15"/>
      <c r="AA1114" s="15"/>
      <c r="AB1114" s="15"/>
      <c r="AC1114" s="15"/>
      <c r="AD1114" s="15"/>
      <c r="AE1114" s="15"/>
      <c r="AT1114" s="268" t="s">
        <v>180</v>
      </c>
      <c r="AU1114" s="268" t="s">
        <v>86</v>
      </c>
      <c r="AV1114" s="15" t="s">
        <v>176</v>
      </c>
      <c r="AW1114" s="15" t="s">
        <v>32</v>
      </c>
      <c r="AX1114" s="15" t="s">
        <v>84</v>
      </c>
      <c r="AY1114" s="268" t="s">
        <v>168</v>
      </c>
    </row>
    <row r="1115" s="2" customFormat="1" ht="33" customHeight="1">
      <c r="A1115" s="39"/>
      <c r="B1115" s="40"/>
      <c r="C1115" s="219" t="s">
        <v>1360</v>
      </c>
      <c r="D1115" s="219" t="s">
        <v>171</v>
      </c>
      <c r="E1115" s="220" t="s">
        <v>1361</v>
      </c>
      <c r="F1115" s="221" t="s">
        <v>1362</v>
      </c>
      <c r="G1115" s="222" t="s">
        <v>342</v>
      </c>
      <c r="H1115" s="223">
        <v>0.11799999999999999</v>
      </c>
      <c r="I1115" s="224"/>
      <c r="J1115" s="225">
        <f>ROUND(I1115*H1115,2)</f>
        <v>0</v>
      </c>
      <c r="K1115" s="221" t="s">
        <v>226</v>
      </c>
      <c r="L1115" s="45"/>
      <c r="M1115" s="226" t="s">
        <v>1</v>
      </c>
      <c r="N1115" s="227" t="s">
        <v>41</v>
      </c>
      <c r="O1115" s="92"/>
      <c r="P1115" s="228">
        <f>O1115*H1115</f>
        <v>0</v>
      </c>
      <c r="Q1115" s="228">
        <v>0</v>
      </c>
      <c r="R1115" s="228">
        <f>Q1115*H1115</f>
        <v>0</v>
      </c>
      <c r="S1115" s="228">
        <v>0</v>
      </c>
      <c r="T1115" s="229">
        <f>S1115*H1115</f>
        <v>0</v>
      </c>
      <c r="U1115" s="39"/>
      <c r="V1115" s="39"/>
      <c r="W1115" s="39"/>
      <c r="X1115" s="39"/>
      <c r="Y1115" s="39"/>
      <c r="Z1115" s="39"/>
      <c r="AA1115" s="39"/>
      <c r="AB1115" s="39"/>
      <c r="AC1115" s="39"/>
      <c r="AD1115" s="39"/>
      <c r="AE1115" s="39"/>
      <c r="AR1115" s="230" t="s">
        <v>273</v>
      </c>
      <c r="AT1115" s="230" t="s">
        <v>171</v>
      </c>
      <c r="AU1115" s="230" t="s">
        <v>86</v>
      </c>
      <c r="AY1115" s="18" t="s">
        <v>168</v>
      </c>
      <c r="BE1115" s="231">
        <f>IF(N1115="základní",J1115,0)</f>
        <v>0</v>
      </c>
      <c r="BF1115" s="231">
        <f>IF(N1115="snížená",J1115,0)</f>
        <v>0</v>
      </c>
      <c r="BG1115" s="231">
        <f>IF(N1115="zákl. přenesená",J1115,0)</f>
        <v>0</v>
      </c>
      <c r="BH1115" s="231">
        <f>IF(N1115="sníž. přenesená",J1115,0)</f>
        <v>0</v>
      </c>
      <c r="BI1115" s="231">
        <f>IF(N1115="nulová",J1115,0)</f>
        <v>0</v>
      </c>
      <c r="BJ1115" s="18" t="s">
        <v>84</v>
      </c>
      <c r="BK1115" s="231">
        <f>ROUND(I1115*H1115,2)</f>
        <v>0</v>
      </c>
      <c r="BL1115" s="18" t="s">
        <v>273</v>
      </c>
      <c r="BM1115" s="230" t="s">
        <v>1363</v>
      </c>
    </row>
    <row r="1116" s="2" customFormat="1">
      <c r="A1116" s="39"/>
      <c r="B1116" s="40"/>
      <c r="C1116" s="41"/>
      <c r="D1116" s="232" t="s">
        <v>178</v>
      </c>
      <c r="E1116" s="41"/>
      <c r="F1116" s="233" t="s">
        <v>1364</v>
      </c>
      <c r="G1116" s="41"/>
      <c r="H1116" s="41"/>
      <c r="I1116" s="234"/>
      <c r="J1116" s="41"/>
      <c r="K1116" s="41"/>
      <c r="L1116" s="45"/>
      <c r="M1116" s="235"/>
      <c r="N1116" s="236"/>
      <c r="O1116" s="92"/>
      <c r="P1116" s="92"/>
      <c r="Q1116" s="92"/>
      <c r="R1116" s="92"/>
      <c r="S1116" s="92"/>
      <c r="T1116" s="93"/>
      <c r="U1116" s="39"/>
      <c r="V1116" s="39"/>
      <c r="W1116" s="39"/>
      <c r="X1116" s="39"/>
      <c r="Y1116" s="39"/>
      <c r="Z1116" s="39"/>
      <c r="AA1116" s="39"/>
      <c r="AB1116" s="39"/>
      <c r="AC1116" s="39"/>
      <c r="AD1116" s="39"/>
      <c r="AE1116" s="39"/>
      <c r="AT1116" s="18" t="s">
        <v>178</v>
      </c>
      <c r="AU1116" s="18" t="s">
        <v>86</v>
      </c>
    </row>
    <row r="1117" s="12" customFormat="1" ht="22.8" customHeight="1">
      <c r="A1117" s="12"/>
      <c r="B1117" s="203"/>
      <c r="C1117" s="204"/>
      <c r="D1117" s="205" t="s">
        <v>75</v>
      </c>
      <c r="E1117" s="217" t="s">
        <v>1365</v>
      </c>
      <c r="F1117" s="217" t="s">
        <v>1366</v>
      </c>
      <c r="G1117" s="204"/>
      <c r="H1117" s="204"/>
      <c r="I1117" s="207"/>
      <c r="J1117" s="218">
        <f>BK1117</f>
        <v>0</v>
      </c>
      <c r="K1117" s="204"/>
      <c r="L1117" s="209"/>
      <c r="M1117" s="210"/>
      <c r="N1117" s="211"/>
      <c r="O1117" s="211"/>
      <c r="P1117" s="212">
        <f>SUM(P1118:P1124)</f>
        <v>0</v>
      </c>
      <c r="Q1117" s="211"/>
      <c r="R1117" s="212">
        <f>SUM(R1118:R1124)</f>
        <v>0.60547035999999999</v>
      </c>
      <c r="S1117" s="211"/>
      <c r="T1117" s="213">
        <f>SUM(T1118:T1124)</f>
        <v>0</v>
      </c>
      <c r="U1117" s="12"/>
      <c r="V1117" s="12"/>
      <c r="W1117" s="12"/>
      <c r="X1117" s="12"/>
      <c r="Y1117" s="12"/>
      <c r="Z1117" s="12"/>
      <c r="AA1117" s="12"/>
      <c r="AB1117" s="12"/>
      <c r="AC1117" s="12"/>
      <c r="AD1117" s="12"/>
      <c r="AE1117" s="12"/>
      <c r="AR1117" s="214" t="s">
        <v>86</v>
      </c>
      <c r="AT1117" s="215" t="s">
        <v>75</v>
      </c>
      <c r="AU1117" s="215" t="s">
        <v>84</v>
      </c>
      <c r="AY1117" s="214" t="s">
        <v>168</v>
      </c>
      <c r="BK1117" s="216">
        <f>SUM(BK1118:BK1124)</f>
        <v>0</v>
      </c>
    </row>
    <row r="1118" s="2" customFormat="1" ht="24.15" customHeight="1">
      <c r="A1118" s="39"/>
      <c r="B1118" s="40"/>
      <c r="C1118" s="219" t="s">
        <v>1367</v>
      </c>
      <c r="D1118" s="219" t="s">
        <v>171</v>
      </c>
      <c r="E1118" s="220" t="s">
        <v>1368</v>
      </c>
      <c r="F1118" s="221" t="s">
        <v>1369</v>
      </c>
      <c r="G1118" s="222" t="s">
        <v>174</v>
      </c>
      <c r="H1118" s="223">
        <v>2752.1379999999999</v>
      </c>
      <c r="I1118" s="224"/>
      <c r="J1118" s="225">
        <f>ROUND(I1118*H1118,2)</f>
        <v>0</v>
      </c>
      <c r="K1118" s="221" t="s">
        <v>175</v>
      </c>
      <c r="L1118" s="45"/>
      <c r="M1118" s="226" t="s">
        <v>1</v>
      </c>
      <c r="N1118" s="227" t="s">
        <v>41</v>
      </c>
      <c r="O1118" s="92"/>
      <c r="P1118" s="228">
        <f>O1118*H1118</f>
        <v>0</v>
      </c>
      <c r="Q1118" s="228">
        <v>0.00022000000000000001</v>
      </c>
      <c r="R1118" s="228">
        <f>Q1118*H1118</f>
        <v>0.60547035999999999</v>
      </c>
      <c r="S1118" s="228">
        <v>0</v>
      </c>
      <c r="T1118" s="229">
        <f>S1118*H1118</f>
        <v>0</v>
      </c>
      <c r="U1118" s="39"/>
      <c r="V1118" s="39"/>
      <c r="W1118" s="39"/>
      <c r="X1118" s="39"/>
      <c r="Y1118" s="39"/>
      <c r="Z1118" s="39"/>
      <c r="AA1118" s="39"/>
      <c r="AB1118" s="39"/>
      <c r="AC1118" s="39"/>
      <c r="AD1118" s="39"/>
      <c r="AE1118" s="39"/>
      <c r="AR1118" s="230" t="s">
        <v>273</v>
      </c>
      <c r="AT1118" s="230" t="s">
        <v>171</v>
      </c>
      <c r="AU1118" s="230" t="s">
        <v>86</v>
      </c>
      <c r="AY1118" s="18" t="s">
        <v>168</v>
      </c>
      <c r="BE1118" s="231">
        <f>IF(N1118="základní",J1118,0)</f>
        <v>0</v>
      </c>
      <c r="BF1118" s="231">
        <f>IF(N1118="snížená",J1118,0)</f>
        <v>0</v>
      </c>
      <c r="BG1118" s="231">
        <f>IF(N1118="zákl. přenesená",J1118,0)</f>
        <v>0</v>
      </c>
      <c r="BH1118" s="231">
        <f>IF(N1118="sníž. přenesená",J1118,0)</f>
        <v>0</v>
      </c>
      <c r="BI1118" s="231">
        <f>IF(N1118="nulová",J1118,0)</f>
        <v>0</v>
      </c>
      <c r="BJ1118" s="18" t="s">
        <v>84</v>
      </c>
      <c r="BK1118" s="231">
        <f>ROUND(I1118*H1118,2)</f>
        <v>0</v>
      </c>
      <c r="BL1118" s="18" t="s">
        <v>273</v>
      </c>
      <c r="BM1118" s="230" t="s">
        <v>1370</v>
      </c>
    </row>
    <row r="1119" s="2" customFormat="1">
      <c r="A1119" s="39"/>
      <c r="B1119" s="40"/>
      <c r="C1119" s="41"/>
      <c r="D1119" s="232" t="s">
        <v>178</v>
      </c>
      <c r="E1119" s="41"/>
      <c r="F1119" s="233" t="s">
        <v>1371</v>
      </c>
      <c r="G1119" s="41"/>
      <c r="H1119" s="41"/>
      <c r="I1119" s="234"/>
      <c r="J1119" s="41"/>
      <c r="K1119" s="41"/>
      <c r="L1119" s="45"/>
      <c r="M1119" s="235"/>
      <c r="N1119" s="236"/>
      <c r="O1119" s="92"/>
      <c r="P1119" s="92"/>
      <c r="Q1119" s="92"/>
      <c r="R1119" s="92"/>
      <c r="S1119" s="92"/>
      <c r="T1119" s="93"/>
      <c r="U1119" s="39"/>
      <c r="V1119" s="39"/>
      <c r="W1119" s="39"/>
      <c r="X1119" s="39"/>
      <c r="Y1119" s="39"/>
      <c r="Z1119" s="39"/>
      <c r="AA1119" s="39"/>
      <c r="AB1119" s="39"/>
      <c r="AC1119" s="39"/>
      <c r="AD1119" s="39"/>
      <c r="AE1119" s="39"/>
      <c r="AT1119" s="18" t="s">
        <v>178</v>
      </c>
      <c r="AU1119" s="18" t="s">
        <v>86</v>
      </c>
    </row>
    <row r="1120" s="13" customFormat="1">
      <c r="A1120" s="13"/>
      <c r="B1120" s="237"/>
      <c r="C1120" s="238"/>
      <c r="D1120" s="232" t="s">
        <v>180</v>
      </c>
      <c r="E1120" s="239" t="s">
        <v>1</v>
      </c>
      <c r="F1120" s="240" t="s">
        <v>1372</v>
      </c>
      <c r="G1120" s="238"/>
      <c r="H1120" s="239" t="s">
        <v>1</v>
      </c>
      <c r="I1120" s="241"/>
      <c r="J1120" s="238"/>
      <c r="K1120" s="238"/>
      <c r="L1120" s="242"/>
      <c r="M1120" s="243"/>
      <c r="N1120" s="244"/>
      <c r="O1120" s="244"/>
      <c r="P1120" s="244"/>
      <c r="Q1120" s="244"/>
      <c r="R1120" s="244"/>
      <c r="S1120" s="244"/>
      <c r="T1120" s="245"/>
      <c r="U1120" s="13"/>
      <c r="V1120" s="13"/>
      <c r="W1120" s="13"/>
      <c r="X1120" s="13"/>
      <c r="Y1120" s="13"/>
      <c r="Z1120" s="13"/>
      <c r="AA1120" s="13"/>
      <c r="AB1120" s="13"/>
      <c r="AC1120" s="13"/>
      <c r="AD1120" s="13"/>
      <c r="AE1120" s="13"/>
      <c r="AT1120" s="246" t="s">
        <v>180</v>
      </c>
      <c r="AU1120" s="246" t="s">
        <v>86</v>
      </c>
      <c r="AV1120" s="13" t="s">
        <v>84</v>
      </c>
      <c r="AW1120" s="13" t="s">
        <v>32</v>
      </c>
      <c r="AX1120" s="13" t="s">
        <v>76</v>
      </c>
      <c r="AY1120" s="246" t="s">
        <v>168</v>
      </c>
    </row>
    <row r="1121" s="14" customFormat="1">
      <c r="A1121" s="14"/>
      <c r="B1121" s="247"/>
      <c r="C1121" s="248"/>
      <c r="D1121" s="232" t="s">
        <v>180</v>
      </c>
      <c r="E1121" s="249" t="s">
        <v>1</v>
      </c>
      <c r="F1121" s="250" t="s">
        <v>1373</v>
      </c>
      <c r="G1121" s="248"/>
      <c r="H1121" s="251">
        <v>1197.258</v>
      </c>
      <c r="I1121" s="252"/>
      <c r="J1121" s="248"/>
      <c r="K1121" s="248"/>
      <c r="L1121" s="253"/>
      <c r="M1121" s="254"/>
      <c r="N1121" s="255"/>
      <c r="O1121" s="255"/>
      <c r="P1121" s="255"/>
      <c r="Q1121" s="255"/>
      <c r="R1121" s="255"/>
      <c r="S1121" s="255"/>
      <c r="T1121" s="256"/>
      <c r="U1121" s="14"/>
      <c r="V1121" s="14"/>
      <c r="W1121" s="14"/>
      <c r="X1121" s="14"/>
      <c r="Y1121" s="14"/>
      <c r="Z1121" s="14"/>
      <c r="AA1121" s="14"/>
      <c r="AB1121" s="14"/>
      <c r="AC1121" s="14"/>
      <c r="AD1121" s="14"/>
      <c r="AE1121" s="14"/>
      <c r="AT1121" s="257" t="s">
        <v>180</v>
      </c>
      <c r="AU1121" s="257" t="s">
        <v>86</v>
      </c>
      <c r="AV1121" s="14" t="s">
        <v>86</v>
      </c>
      <c r="AW1121" s="14" t="s">
        <v>32</v>
      </c>
      <c r="AX1121" s="14" t="s">
        <v>76</v>
      </c>
      <c r="AY1121" s="257" t="s">
        <v>168</v>
      </c>
    </row>
    <row r="1122" s="13" customFormat="1">
      <c r="A1122" s="13"/>
      <c r="B1122" s="237"/>
      <c r="C1122" s="238"/>
      <c r="D1122" s="232" t="s">
        <v>180</v>
      </c>
      <c r="E1122" s="239" t="s">
        <v>1</v>
      </c>
      <c r="F1122" s="240" t="s">
        <v>1374</v>
      </c>
      <c r="G1122" s="238"/>
      <c r="H1122" s="239" t="s">
        <v>1</v>
      </c>
      <c r="I1122" s="241"/>
      <c r="J1122" s="238"/>
      <c r="K1122" s="238"/>
      <c r="L1122" s="242"/>
      <c r="M1122" s="243"/>
      <c r="N1122" s="244"/>
      <c r="O1122" s="244"/>
      <c r="P1122" s="244"/>
      <c r="Q1122" s="244"/>
      <c r="R1122" s="244"/>
      <c r="S1122" s="244"/>
      <c r="T1122" s="245"/>
      <c r="U1122" s="13"/>
      <c r="V1122" s="13"/>
      <c r="W1122" s="13"/>
      <c r="X1122" s="13"/>
      <c r="Y1122" s="13"/>
      <c r="Z1122" s="13"/>
      <c r="AA1122" s="13"/>
      <c r="AB1122" s="13"/>
      <c r="AC1122" s="13"/>
      <c r="AD1122" s="13"/>
      <c r="AE1122" s="13"/>
      <c r="AT1122" s="246" t="s">
        <v>180</v>
      </c>
      <c r="AU1122" s="246" t="s">
        <v>86</v>
      </c>
      <c r="AV1122" s="13" t="s">
        <v>84</v>
      </c>
      <c r="AW1122" s="13" t="s">
        <v>32</v>
      </c>
      <c r="AX1122" s="13" t="s">
        <v>76</v>
      </c>
      <c r="AY1122" s="246" t="s">
        <v>168</v>
      </c>
    </row>
    <row r="1123" s="14" customFormat="1">
      <c r="A1123" s="14"/>
      <c r="B1123" s="247"/>
      <c r="C1123" s="248"/>
      <c r="D1123" s="232" t="s">
        <v>180</v>
      </c>
      <c r="E1123" s="249" t="s">
        <v>1</v>
      </c>
      <c r="F1123" s="250" t="s">
        <v>1375</v>
      </c>
      <c r="G1123" s="248"/>
      <c r="H1123" s="251">
        <v>1554.8800000000001</v>
      </c>
      <c r="I1123" s="252"/>
      <c r="J1123" s="248"/>
      <c r="K1123" s="248"/>
      <c r="L1123" s="253"/>
      <c r="M1123" s="254"/>
      <c r="N1123" s="255"/>
      <c r="O1123" s="255"/>
      <c r="P1123" s="255"/>
      <c r="Q1123" s="255"/>
      <c r="R1123" s="255"/>
      <c r="S1123" s="255"/>
      <c r="T1123" s="256"/>
      <c r="U1123" s="14"/>
      <c r="V1123" s="14"/>
      <c r="W1123" s="14"/>
      <c r="X1123" s="14"/>
      <c r="Y1123" s="14"/>
      <c r="Z1123" s="14"/>
      <c r="AA1123" s="14"/>
      <c r="AB1123" s="14"/>
      <c r="AC1123" s="14"/>
      <c r="AD1123" s="14"/>
      <c r="AE1123" s="14"/>
      <c r="AT1123" s="257" t="s">
        <v>180</v>
      </c>
      <c r="AU1123" s="257" t="s">
        <v>86</v>
      </c>
      <c r="AV1123" s="14" t="s">
        <v>86</v>
      </c>
      <c r="AW1123" s="14" t="s">
        <v>32</v>
      </c>
      <c r="AX1123" s="14" t="s">
        <v>76</v>
      </c>
      <c r="AY1123" s="257" t="s">
        <v>168</v>
      </c>
    </row>
    <row r="1124" s="15" customFormat="1">
      <c r="A1124" s="15"/>
      <c r="B1124" s="258"/>
      <c r="C1124" s="259"/>
      <c r="D1124" s="232" t="s">
        <v>180</v>
      </c>
      <c r="E1124" s="260" t="s">
        <v>1</v>
      </c>
      <c r="F1124" s="261" t="s">
        <v>184</v>
      </c>
      <c r="G1124" s="259"/>
      <c r="H1124" s="262">
        <v>2752.1379999999999</v>
      </c>
      <c r="I1124" s="263"/>
      <c r="J1124" s="259"/>
      <c r="K1124" s="259"/>
      <c r="L1124" s="264"/>
      <c r="M1124" s="265"/>
      <c r="N1124" s="266"/>
      <c r="O1124" s="266"/>
      <c r="P1124" s="266"/>
      <c r="Q1124" s="266"/>
      <c r="R1124" s="266"/>
      <c r="S1124" s="266"/>
      <c r="T1124" s="267"/>
      <c r="U1124" s="15"/>
      <c r="V1124" s="15"/>
      <c r="W1124" s="15"/>
      <c r="X1124" s="15"/>
      <c r="Y1124" s="15"/>
      <c r="Z1124" s="15"/>
      <c r="AA1124" s="15"/>
      <c r="AB1124" s="15"/>
      <c r="AC1124" s="15"/>
      <c r="AD1124" s="15"/>
      <c r="AE1124" s="15"/>
      <c r="AT1124" s="268" t="s">
        <v>180</v>
      </c>
      <c r="AU1124" s="268" t="s">
        <v>86</v>
      </c>
      <c r="AV1124" s="15" t="s">
        <v>176</v>
      </c>
      <c r="AW1124" s="15" t="s">
        <v>32</v>
      </c>
      <c r="AX1124" s="15" t="s">
        <v>84</v>
      </c>
      <c r="AY1124" s="268" t="s">
        <v>168</v>
      </c>
    </row>
    <row r="1125" s="12" customFormat="1" ht="22.8" customHeight="1">
      <c r="A1125" s="12"/>
      <c r="B1125" s="203"/>
      <c r="C1125" s="204"/>
      <c r="D1125" s="205" t="s">
        <v>75</v>
      </c>
      <c r="E1125" s="217" t="s">
        <v>1376</v>
      </c>
      <c r="F1125" s="217" t="s">
        <v>1377</v>
      </c>
      <c r="G1125" s="204"/>
      <c r="H1125" s="204"/>
      <c r="I1125" s="207"/>
      <c r="J1125" s="218">
        <f>BK1125</f>
        <v>0</v>
      </c>
      <c r="K1125" s="204"/>
      <c r="L1125" s="209"/>
      <c r="M1125" s="210"/>
      <c r="N1125" s="211"/>
      <c r="O1125" s="211"/>
      <c r="P1125" s="212">
        <f>SUM(P1126:P1139)</f>
        <v>0</v>
      </c>
      <c r="Q1125" s="211"/>
      <c r="R1125" s="212">
        <f>SUM(R1126:R1139)</f>
        <v>0.83002120320000006</v>
      </c>
      <c r="S1125" s="211"/>
      <c r="T1125" s="213">
        <f>SUM(T1126:T1139)</f>
        <v>0</v>
      </c>
      <c r="U1125" s="12"/>
      <c r="V1125" s="12"/>
      <c r="W1125" s="12"/>
      <c r="X1125" s="12"/>
      <c r="Y1125" s="12"/>
      <c r="Z1125" s="12"/>
      <c r="AA1125" s="12"/>
      <c r="AB1125" s="12"/>
      <c r="AC1125" s="12"/>
      <c r="AD1125" s="12"/>
      <c r="AE1125" s="12"/>
      <c r="AR1125" s="214" t="s">
        <v>86</v>
      </c>
      <c r="AT1125" s="215" t="s">
        <v>75</v>
      </c>
      <c r="AU1125" s="215" t="s">
        <v>84</v>
      </c>
      <c r="AY1125" s="214" t="s">
        <v>168</v>
      </c>
      <c r="BK1125" s="216">
        <f>SUM(BK1126:BK1139)</f>
        <v>0</v>
      </c>
    </row>
    <row r="1126" s="2" customFormat="1" ht="24.15" customHeight="1">
      <c r="A1126" s="39"/>
      <c r="B1126" s="40"/>
      <c r="C1126" s="219" t="s">
        <v>1378</v>
      </c>
      <c r="D1126" s="219" t="s">
        <v>171</v>
      </c>
      <c r="E1126" s="220" t="s">
        <v>1379</v>
      </c>
      <c r="F1126" s="221" t="s">
        <v>1380</v>
      </c>
      <c r="G1126" s="222" t="s">
        <v>174</v>
      </c>
      <c r="H1126" s="223">
        <v>1703.656</v>
      </c>
      <c r="I1126" s="224"/>
      <c r="J1126" s="225">
        <f>ROUND(I1126*H1126,2)</f>
        <v>0</v>
      </c>
      <c r="K1126" s="221" t="s">
        <v>1</v>
      </c>
      <c r="L1126" s="45"/>
      <c r="M1126" s="226" t="s">
        <v>1</v>
      </c>
      <c r="N1126" s="227" t="s">
        <v>41</v>
      </c>
      <c r="O1126" s="92"/>
      <c r="P1126" s="228">
        <f>O1126*H1126</f>
        <v>0</v>
      </c>
      <c r="Q1126" s="228">
        <v>0.00020120000000000001</v>
      </c>
      <c r="R1126" s="228">
        <f>Q1126*H1126</f>
        <v>0.34277558720000001</v>
      </c>
      <c r="S1126" s="228">
        <v>0</v>
      </c>
      <c r="T1126" s="229">
        <f>S1126*H1126</f>
        <v>0</v>
      </c>
      <c r="U1126" s="39"/>
      <c r="V1126" s="39"/>
      <c r="W1126" s="39"/>
      <c r="X1126" s="39"/>
      <c r="Y1126" s="39"/>
      <c r="Z1126" s="39"/>
      <c r="AA1126" s="39"/>
      <c r="AB1126" s="39"/>
      <c r="AC1126" s="39"/>
      <c r="AD1126" s="39"/>
      <c r="AE1126" s="39"/>
      <c r="AR1126" s="230" t="s">
        <v>273</v>
      </c>
      <c r="AT1126" s="230" t="s">
        <v>171</v>
      </c>
      <c r="AU1126" s="230" t="s">
        <v>86</v>
      </c>
      <c r="AY1126" s="18" t="s">
        <v>168</v>
      </c>
      <c r="BE1126" s="231">
        <f>IF(N1126="základní",J1126,0)</f>
        <v>0</v>
      </c>
      <c r="BF1126" s="231">
        <f>IF(N1126="snížená",J1126,0)</f>
        <v>0</v>
      </c>
      <c r="BG1126" s="231">
        <f>IF(N1126="zákl. přenesená",J1126,0)</f>
        <v>0</v>
      </c>
      <c r="BH1126" s="231">
        <f>IF(N1126="sníž. přenesená",J1126,0)</f>
        <v>0</v>
      </c>
      <c r="BI1126" s="231">
        <f>IF(N1126="nulová",J1126,0)</f>
        <v>0</v>
      </c>
      <c r="BJ1126" s="18" t="s">
        <v>84</v>
      </c>
      <c r="BK1126" s="231">
        <f>ROUND(I1126*H1126,2)</f>
        <v>0</v>
      </c>
      <c r="BL1126" s="18" t="s">
        <v>273</v>
      </c>
      <c r="BM1126" s="230" t="s">
        <v>1381</v>
      </c>
    </row>
    <row r="1127" s="2" customFormat="1">
      <c r="A1127" s="39"/>
      <c r="B1127" s="40"/>
      <c r="C1127" s="41"/>
      <c r="D1127" s="232" t="s">
        <v>178</v>
      </c>
      <c r="E1127" s="41"/>
      <c r="F1127" s="233" t="s">
        <v>1382</v>
      </c>
      <c r="G1127" s="41"/>
      <c r="H1127" s="41"/>
      <c r="I1127" s="234"/>
      <c r="J1127" s="41"/>
      <c r="K1127" s="41"/>
      <c r="L1127" s="45"/>
      <c r="M1127" s="235"/>
      <c r="N1127" s="236"/>
      <c r="O1127" s="92"/>
      <c r="P1127" s="92"/>
      <c r="Q1127" s="92"/>
      <c r="R1127" s="92"/>
      <c r="S1127" s="92"/>
      <c r="T1127" s="93"/>
      <c r="U1127" s="39"/>
      <c r="V1127" s="39"/>
      <c r="W1127" s="39"/>
      <c r="X1127" s="39"/>
      <c r="Y1127" s="39"/>
      <c r="Z1127" s="39"/>
      <c r="AA1127" s="39"/>
      <c r="AB1127" s="39"/>
      <c r="AC1127" s="39"/>
      <c r="AD1127" s="39"/>
      <c r="AE1127" s="39"/>
      <c r="AT1127" s="18" t="s">
        <v>178</v>
      </c>
      <c r="AU1127" s="18" t="s">
        <v>86</v>
      </c>
    </row>
    <row r="1128" s="14" customFormat="1">
      <c r="A1128" s="14"/>
      <c r="B1128" s="247"/>
      <c r="C1128" s="248"/>
      <c r="D1128" s="232" t="s">
        <v>180</v>
      </c>
      <c r="E1128" s="249" t="s">
        <v>1</v>
      </c>
      <c r="F1128" s="250" t="s">
        <v>1383</v>
      </c>
      <c r="G1128" s="248"/>
      <c r="H1128" s="251">
        <v>884.05799999999999</v>
      </c>
      <c r="I1128" s="252"/>
      <c r="J1128" s="248"/>
      <c r="K1128" s="248"/>
      <c r="L1128" s="253"/>
      <c r="M1128" s="254"/>
      <c r="N1128" s="255"/>
      <c r="O1128" s="255"/>
      <c r="P1128" s="255"/>
      <c r="Q1128" s="255"/>
      <c r="R1128" s="255"/>
      <c r="S1128" s="255"/>
      <c r="T1128" s="256"/>
      <c r="U1128" s="14"/>
      <c r="V1128" s="14"/>
      <c r="W1128" s="14"/>
      <c r="X1128" s="14"/>
      <c r="Y1128" s="14"/>
      <c r="Z1128" s="14"/>
      <c r="AA1128" s="14"/>
      <c r="AB1128" s="14"/>
      <c r="AC1128" s="14"/>
      <c r="AD1128" s="14"/>
      <c r="AE1128" s="14"/>
      <c r="AT1128" s="257" t="s">
        <v>180</v>
      </c>
      <c r="AU1128" s="257" t="s">
        <v>86</v>
      </c>
      <c r="AV1128" s="14" t="s">
        <v>86</v>
      </c>
      <c r="AW1128" s="14" t="s">
        <v>32</v>
      </c>
      <c r="AX1128" s="14" t="s">
        <v>76</v>
      </c>
      <c r="AY1128" s="257" t="s">
        <v>168</v>
      </c>
    </row>
    <row r="1129" s="14" customFormat="1">
      <c r="A1129" s="14"/>
      <c r="B1129" s="247"/>
      <c r="C1129" s="248"/>
      <c r="D1129" s="232" t="s">
        <v>180</v>
      </c>
      <c r="E1129" s="249" t="s">
        <v>1</v>
      </c>
      <c r="F1129" s="250" t="s">
        <v>1384</v>
      </c>
      <c r="G1129" s="248"/>
      <c r="H1129" s="251">
        <v>347.62799999999999</v>
      </c>
      <c r="I1129" s="252"/>
      <c r="J1129" s="248"/>
      <c r="K1129" s="248"/>
      <c r="L1129" s="253"/>
      <c r="M1129" s="254"/>
      <c r="N1129" s="255"/>
      <c r="O1129" s="255"/>
      <c r="P1129" s="255"/>
      <c r="Q1129" s="255"/>
      <c r="R1129" s="255"/>
      <c r="S1129" s="255"/>
      <c r="T1129" s="256"/>
      <c r="U1129" s="14"/>
      <c r="V1129" s="14"/>
      <c r="W1129" s="14"/>
      <c r="X1129" s="14"/>
      <c r="Y1129" s="14"/>
      <c r="Z1129" s="14"/>
      <c r="AA1129" s="14"/>
      <c r="AB1129" s="14"/>
      <c r="AC1129" s="14"/>
      <c r="AD1129" s="14"/>
      <c r="AE1129" s="14"/>
      <c r="AT1129" s="257" t="s">
        <v>180</v>
      </c>
      <c r="AU1129" s="257" t="s">
        <v>86</v>
      </c>
      <c r="AV1129" s="14" t="s">
        <v>86</v>
      </c>
      <c r="AW1129" s="14" t="s">
        <v>32</v>
      </c>
      <c r="AX1129" s="14" t="s">
        <v>76</v>
      </c>
      <c r="AY1129" s="257" t="s">
        <v>168</v>
      </c>
    </row>
    <row r="1130" s="14" customFormat="1">
      <c r="A1130" s="14"/>
      <c r="B1130" s="247"/>
      <c r="C1130" s="248"/>
      <c r="D1130" s="232" t="s">
        <v>180</v>
      </c>
      <c r="E1130" s="249" t="s">
        <v>1</v>
      </c>
      <c r="F1130" s="250" t="s">
        <v>1385</v>
      </c>
      <c r="G1130" s="248"/>
      <c r="H1130" s="251">
        <v>619.23000000000002</v>
      </c>
      <c r="I1130" s="252"/>
      <c r="J1130" s="248"/>
      <c r="K1130" s="248"/>
      <c r="L1130" s="253"/>
      <c r="M1130" s="254"/>
      <c r="N1130" s="255"/>
      <c r="O1130" s="255"/>
      <c r="P1130" s="255"/>
      <c r="Q1130" s="255"/>
      <c r="R1130" s="255"/>
      <c r="S1130" s="255"/>
      <c r="T1130" s="256"/>
      <c r="U1130" s="14"/>
      <c r="V1130" s="14"/>
      <c r="W1130" s="14"/>
      <c r="X1130" s="14"/>
      <c r="Y1130" s="14"/>
      <c r="Z1130" s="14"/>
      <c r="AA1130" s="14"/>
      <c r="AB1130" s="14"/>
      <c r="AC1130" s="14"/>
      <c r="AD1130" s="14"/>
      <c r="AE1130" s="14"/>
      <c r="AT1130" s="257" t="s">
        <v>180</v>
      </c>
      <c r="AU1130" s="257" t="s">
        <v>86</v>
      </c>
      <c r="AV1130" s="14" t="s">
        <v>86</v>
      </c>
      <c r="AW1130" s="14" t="s">
        <v>32</v>
      </c>
      <c r="AX1130" s="14" t="s">
        <v>76</v>
      </c>
      <c r="AY1130" s="257" t="s">
        <v>168</v>
      </c>
    </row>
    <row r="1131" s="14" customFormat="1">
      <c r="A1131" s="14"/>
      <c r="B1131" s="247"/>
      <c r="C1131" s="248"/>
      <c r="D1131" s="232" t="s">
        <v>180</v>
      </c>
      <c r="E1131" s="249" t="s">
        <v>1</v>
      </c>
      <c r="F1131" s="250" t="s">
        <v>1386</v>
      </c>
      <c r="G1131" s="248"/>
      <c r="H1131" s="251">
        <v>-147.25999999999999</v>
      </c>
      <c r="I1131" s="252"/>
      <c r="J1131" s="248"/>
      <c r="K1131" s="248"/>
      <c r="L1131" s="253"/>
      <c r="M1131" s="254"/>
      <c r="N1131" s="255"/>
      <c r="O1131" s="255"/>
      <c r="P1131" s="255"/>
      <c r="Q1131" s="255"/>
      <c r="R1131" s="255"/>
      <c r="S1131" s="255"/>
      <c r="T1131" s="256"/>
      <c r="U1131" s="14"/>
      <c r="V1131" s="14"/>
      <c r="W1131" s="14"/>
      <c r="X1131" s="14"/>
      <c r="Y1131" s="14"/>
      <c r="Z1131" s="14"/>
      <c r="AA1131" s="14"/>
      <c r="AB1131" s="14"/>
      <c r="AC1131" s="14"/>
      <c r="AD1131" s="14"/>
      <c r="AE1131" s="14"/>
      <c r="AT1131" s="257" t="s">
        <v>180</v>
      </c>
      <c r="AU1131" s="257" t="s">
        <v>86</v>
      </c>
      <c r="AV1131" s="14" t="s">
        <v>86</v>
      </c>
      <c r="AW1131" s="14" t="s">
        <v>32</v>
      </c>
      <c r="AX1131" s="14" t="s">
        <v>76</v>
      </c>
      <c r="AY1131" s="257" t="s">
        <v>168</v>
      </c>
    </row>
    <row r="1132" s="15" customFormat="1">
      <c r="A1132" s="15"/>
      <c r="B1132" s="258"/>
      <c r="C1132" s="259"/>
      <c r="D1132" s="232" t="s">
        <v>180</v>
      </c>
      <c r="E1132" s="260" t="s">
        <v>1</v>
      </c>
      <c r="F1132" s="261" t="s">
        <v>184</v>
      </c>
      <c r="G1132" s="259"/>
      <c r="H1132" s="262">
        <v>1703.656</v>
      </c>
      <c r="I1132" s="263"/>
      <c r="J1132" s="259"/>
      <c r="K1132" s="259"/>
      <c r="L1132" s="264"/>
      <c r="M1132" s="265"/>
      <c r="N1132" s="266"/>
      <c r="O1132" s="266"/>
      <c r="P1132" s="266"/>
      <c r="Q1132" s="266"/>
      <c r="R1132" s="266"/>
      <c r="S1132" s="266"/>
      <c r="T1132" s="267"/>
      <c r="U1132" s="15"/>
      <c r="V1132" s="15"/>
      <c r="W1132" s="15"/>
      <c r="X1132" s="15"/>
      <c r="Y1132" s="15"/>
      <c r="Z1132" s="15"/>
      <c r="AA1132" s="15"/>
      <c r="AB1132" s="15"/>
      <c r="AC1132" s="15"/>
      <c r="AD1132" s="15"/>
      <c r="AE1132" s="15"/>
      <c r="AT1132" s="268" t="s">
        <v>180</v>
      </c>
      <c r="AU1132" s="268" t="s">
        <v>86</v>
      </c>
      <c r="AV1132" s="15" t="s">
        <v>176</v>
      </c>
      <c r="AW1132" s="15" t="s">
        <v>32</v>
      </c>
      <c r="AX1132" s="15" t="s">
        <v>84</v>
      </c>
      <c r="AY1132" s="268" t="s">
        <v>168</v>
      </c>
    </row>
    <row r="1133" s="2" customFormat="1" ht="24.15" customHeight="1">
      <c r="A1133" s="39"/>
      <c r="B1133" s="40"/>
      <c r="C1133" s="219" t="s">
        <v>1387</v>
      </c>
      <c r="D1133" s="219" t="s">
        <v>171</v>
      </c>
      <c r="E1133" s="220" t="s">
        <v>1388</v>
      </c>
      <c r="F1133" s="221" t="s">
        <v>1389</v>
      </c>
      <c r="G1133" s="222" t="s">
        <v>174</v>
      </c>
      <c r="H1133" s="223">
        <v>1703.656</v>
      </c>
      <c r="I1133" s="224"/>
      <c r="J1133" s="225">
        <f>ROUND(I1133*H1133,2)</f>
        <v>0</v>
      </c>
      <c r="K1133" s="221" t="s">
        <v>1</v>
      </c>
      <c r="L1133" s="45"/>
      <c r="M1133" s="226" t="s">
        <v>1</v>
      </c>
      <c r="N1133" s="227" t="s">
        <v>41</v>
      </c>
      <c r="O1133" s="92"/>
      <c r="P1133" s="228">
        <f>O1133*H1133</f>
        <v>0</v>
      </c>
      <c r="Q1133" s="228">
        <v>0.00028600000000000001</v>
      </c>
      <c r="R1133" s="228">
        <f>Q1133*H1133</f>
        <v>0.48724561599999999</v>
      </c>
      <c r="S1133" s="228">
        <v>0</v>
      </c>
      <c r="T1133" s="229">
        <f>S1133*H1133</f>
        <v>0</v>
      </c>
      <c r="U1133" s="39"/>
      <c r="V1133" s="39"/>
      <c r="W1133" s="39"/>
      <c r="X1133" s="39"/>
      <c r="Y1133" s="39"/>
      <c r="Z1133" s="39"/>
      <c r="AA1133" s="39"/>
      <c r="AB1133" s="39"/>
      <c r="AC1133" s="39"/>
      <c r="AD1133" s="39"/>
      <c r="AE1133" s="39"/>
      <c r="AR1133" s="230" t="s">
        <v>273</v>
      </c>
      <c r="AT1133" s="230" t="s">
        <v>171</v>
      </c>
      <c r="AU1133" s="230" t="s">
        <v>86</v>
      </c>
      <c r="AY1133" s="18" t="s">
        <v>168</v>
      </c>
      <c r="BE1133" s="231">
        <f>IF(N1133="základní",J1133,0)</f>
        <v>0</v>
      </c>
      <c r="BF1133" s="231">
        <f>IF(N1133="snížená",J1133,0)</f>
        <v>0</v>
      </c>
      <c r="BG1133" s="231">
        <f>IF(N1133="zákl. přenesená",J1133,0)</f>
        <v>0</v>
      </c>
      <c r="BH1133" s="231">
        <f>IF(N1133="sníž. přenesená",J1133,0)</f>
        <v>0</v>
      </c>
      <c r="BI1133" s="231">
        <f>IF(N1133="nulová",J1133,0)</f>
        <v>0</v>
      </c>
      <c r="BJ1133" s="18" t="s">
        <v>84</v>
      </c>
      <c r="BK1133" s="231">
        <f>ROUND(I1133*H1133,2)</f>
        <v>0</v>
      </c>
      <c r="BL1133" s="18" t="s">
        <v>273</v>
      </c>
      <c r="BM1133" s="230" t="s">
        <v>1390</v>
      </c>
    </row>
    <row r="1134" s="2" customFormat="1">
      <c r="A1134" s="39"/>
      <c r="B1134" s="40"/>
      <c r="C1134" s="41"/>
      <c r="D1134" s="232" t="s">
        <v>178</v>
      </c>
      <c r="E1134" s="41"/>
      <c r="F1134" s="233" t="s">
        <v>1391</v>
      </c>
      <c r="G1134" s="41"/>
      <c r="H1134" s="41"/>
      <c r="I1134" s="234"/>
      <c r="J1134" s="41"/>
      <c r="K1134" s="41"/>
      <c r="L1134" s="45"/>
      <c r="M1134" s="235"/>
      <c r="N1134" s="236"/>
      <c r="O1134" s="92"/>
      <c r="P1134" s="92"/>
      <c r="Q1134" s="92"/>
      <c r="R1134" s="92"/>
      <c r="S1134" s="92"/>
      <c r="T1134" s="93"/>
      <c r="U1134" s="39"/>
      <c r="V1134" s="39"/>
      <c r="W1134" s="39"/>
      <c r="X1134" s="39"/>
      <c r="Y1134" s="39"/>
      <c r="Z1134" s="39"/>
      <c r="AA1134" s="39"/>
      <c r="AB1134" s="39"/>
      <c r="AC1134" s="39"/>
      <c r="AD1134" s="39"/>
      <c r="AE1134" s="39"/>
      <c r="AT1134" s="18" t="s">
        <v>178</v>
      </c>
      <c r="AU1134" s="18" t="s">
        <v>86</v>
      </c>
    </row>
    <row r="1135" s="14" customFormat="1">
      <c r="A1135" s="14"/>
      <c r="B1135" s="247"/>
      <c r="C1135" s="248"/>
      <c r="D1135" s="232" t="s">
        <v>180</v>
      </c>
      <c r="E1135" s="249" t="s">
        <v>1</v>
      </c>
      <c r="F1135" s="250" t="s">
        <v>1383</v>
      </c>
      <c r="G1135" s="248"/>
      <c r="H1135" s="251">
        <v>884.05799999999999</v>
      </c>
      <c r="I1135" s="252"/>
      <c r="J1135" s="248"/>
      <c r="K1135" s="248"/>
      <c r="L1135" s="253"/>
      <c r="M1135" s="254"/>
      <c r="N1135" s="255"/>
      <c r="O1135" s="255"/>
      <c r="P1135" s="255"/>
      <c r="Q1135" s="255"/>
      <c r="R1135" s="255"/>
      <c r="S1135" s="255"/>
      <c r="T1135" s="256"/>
      <c r="U1135" s="14"/>
      <c r="V1135" s="14"/>
      <c r="W1135" s="14"/>
      <c r="X1135" s="14"/>
      <c r="Y1135" s="14"/>
      <c r="Z1135" s="14"/>
      <c r="AA1135" s="14"/>
      <c r="AB1135" s="14"/>
      <c r="AC1135" s="14"/>
      <c r="AD1135" s="14"/>
      <c r="AE1135" s="14"/>
      <c r="AT1135" s="257" t="s">
        <v>180</v>
      </c>
      <c r="AU1135" s="257" t="s">
        <v>86</v>
      </c>
      <c r="AV1135" s="14" t="s">
        <v>86</v>
      </c>
      <c r="AW1135" s="14" t="s">
        <v>32</v>
      </c>
      <c r="AX1135" s="14" t="s">
        <v>76</v>
      </c>
      <c r="AY1135" s="257" t="s">
        <v>168</v>
      </c>
    </row>
    <row r="1136" s="14" customFormat="1">
      <c r="A1136" s="14"/>
      <c r="B1136" s="247"/>
      <c r="C1136" s="248"/>
      <c r="D1136" s="232" t="s">
        <v>180</v>
      </c>
      <c r="E1136" s="249" t="s">
        <v>1</v>
      </c>
      <c r="F1136" s="250" t="s">
        <v>1384</v>
      </c>
      <c r="G1136" s="248"/>
      <c r="H1136" s="251">
        <v>347.62799999999999</v>
      </c>
      <c r="I1136" s="252"/>
      <c r="J1136" s="248"/>
      <c r="K1136" s="248"/>
      <c r="L1136" s="253"/>
      <c r="M1136" s="254"/>
      <c r="N1136" s="255"/>
      <c r="O1136" s="255"/>
      <c r="P1136" s="255"/>
      <c r="Q1136" s="255"/>
      <c r="R1136" s="255"/>
      <c r="S1136" s="255"/>
      <c r="T1136" s="256"/>
      <c r="U1136" s="14"/>
      <c r="V1136" s="14"/>
      <c r="W1136" s="14"/>
      <c r="X1136" s="14"/>
      <c r="Y1136" s="14"/>
      <c r="Z1136" s="14"/>
      <c r="AA1136" s="14"/>
      <c r="AB1136" s="14"/>
      <c r="AC1136" s="14"/>
      <c r="AD1136" s="14"/>
      <c r="AE1136" s="14"/>
      <c r="AT1136" s="257" t="s">
        <v>180</v>
      </c>
      <c r="AU1136" s="257" t="s">
        <v>86</v>
      </c>
      <c r="AV1136" s="14" t="s">
        <v>86</v>
      </c>
      <c r="AW1136" s="14" t="s">
        <v>32</v>
      </c>
      <c r="AX1136" s="14" t="s">
        <v>76</v>
      </c>
      <c r="AY1136" s="257" t="s">
        <v>168</v>
      </c>
    </row>
    <row r="1137" s="14" customFormat="1">
      <c r="A1137" s="14"/>
      <c r="B1137" s="247"/>
      <c r="C1137" s="248"/>
      <c r="D1137" s="232" t="s">
        <v>180</v>
      </c>
      <c r="E1137" s="249" t="s">
        <v>1</v>
      </c>
      <c r="F1137" s="250" t="s">
        <v>1385</v>
      </c>
      <c r="G1137" s="248"/>
      <c r="H1137" s="251">
        <v>619.23000000000002</v>
      </c>
      <c r="I1137" s="252"/>
      <c r="J1137" s="248"/>
      <c r="K1137" s="248"/>
      <c r="L1137" s="253"/>
      <c r="M1137" s="254"/>
      <c r="N1137" s="255"/>
      <c r="O1137" s="255"/>
      <c r="P1137" s="255"/>
      <c r="Q1137" s="255"/>
      <c r="R1137" s="255"/>
      <c r="S1137" s="255"/>
      <c r="T1137" s="256"/>
      <c r="U1137" s="14"/>
      <c r="V1137" s="14"/>
      <c r="W1137" s="14"/>
      <c r="X1137" s="14"/>
      <c r="Y1137" s="14"/>
      <c r="Z1137" s="14"/>
      <c r="AA1137" s="14"/>
      <c r="AB1137" s="14"/>
      <c r="AC1137" s="14"/>
      <c r="AD1137" s="14"/>
      <c r="AE1137" s="14"/>
      <c r="AT1137" s="257" t="s">
        <v>180</v>
      </c>
      <c r="AU1137" s="257" t="s">
        <v>86</v>
      </c>
      <c r="AV1137" s="14" t="s">
        <v>86</v>
      </c>
      <c r="AW1137" s="14" t="s">
        <v>32</v>
      </c>
      <c r="AX1137" s="14" t="s">
        <v>76</v>
      </c>
      <c r="AY1137" s="257" t="s">
        <v>168</v>
      </c>
    </row>
    <row r="1138" s="14" customFormat="1">
      <c r="A1138" s="14"/>
      <c r="B1138" s="247"/>
      <c r="C1138" s="248"/>
      <c r="D1138" s="232" t="s">
        <v>180</v>
      </c>
      <c r="E1138" s="249" t="s">
        <v>1</v>
      </c>
      <c r="F1138" s="250" t="s">
        <v>1386</v>
      </c>
      <c r="G1138" s="248"/>
      <c r="H1138" s="251">
        <v>-147.25999999999999</v>
      </c>
      <c r="I1138" s="252"/>
      <c r="J1138" s="248"/>
      <c r="K1138" s="248"/>
      <c r="L1138" s="253"/>
      <c r="M1138" s="254"/>
      <c r="N1138" s="255"/>
      <c r="O1138" s="255"/>
      <c r="P1138" s="255"/>
      <c r="Q1138" s="255"/>
      <c r="R1138" s="255"/>
      <c r="S1138" s="255"/>
      <c r="T1138" s="256"/>
      <c r="U1138" s="14"/>
      <c r="V1138" s="14"/>
      <c r="W1138" s="14"/>
      <c r="X1138" s="14"/>
      <c r="Y1138" s="14"/>
      <c r="Z1138" s="14"/>
      <c r="AA1138" s="14"/>
      <c r="AB1138" s="14"/>
      <c r="AC1138" s="14"/>
      <c r="AD1138" s="14"/>
      <c r="AE1138" s="14"/>
      <c r="AT1138" s="257" t="s">
        <v>180</v>
      </c>
      <c r="AU1138" s="257" t="s">
        <v>86</v>
      </c>
      <c r="AV1138" s="14" t="s">
        <v>86</v>
      </c>
      <c r="AW1138" s="14" t="s">
        <v>32</v>
      </c>
      <c r="AX1138" s="14" t="s">
        <v>76</v>
      </c>
      <c r="AY1138" s="257" t="s">
        <v>168</v>
      </c>
    </row>
    <row r="1139" s="15" customFormat="1">
      <c r="A1139" s="15"/>
      <c r="B1139" s="258"/>
      <c r="C1139" s="259"/>
      <c r="D1139" s="232" t="s">
        <v>180</v>
      </c>
      <c r="E1139" s="260" t="s">
        <v>1</v>
      </c>
      <c r="F1139" s="261" t="s">
        <v>184</v>
      </c>
      <c r="G1139" s="259"/>
      <c r="H1139" s="262">
        <v>1703.656</v>
      </c>
      <c r="I1139" s="263"/>
      <c r="J1139" s="259"/>
      <c r="K1139" s="259"/>
      <c r="L1139" s="264"/>
      <c r="M1139" s="292"/>
      <c r="N1139" s="293"/>
      <c r="O1139" s="293"/>
      <c r="P1139" s="293"/>
      <c r="Q1139" s="293"/>
      <c r="R1139" s="293"/>
      <c r="S1139" s="293"/>
      <c r="T1139" s="294"/>
      <c r="U1139" s="15"/>
      <c r="V1139" s="15"/>
      <c r="W1139" s="15"/>
      <c r="X1139" s="15"/>
      <c r="Y1139" s="15"/>
      <c r="Z1139" s="15"/>
      <c r="AA1139" s="15"/>
      <c r="AB1139" s="15"/>
      <c r="AC1139" s="15"/>
      <c r="AD1139" s="15"/>
      <c r="AE1139" s="15"/>
      <c r="AT1139" s="268" t="s">
        <v>180</v>
      </c>
      <c r="AU1139" s="268" t="s">
        <v>86</v>
      </c>
      <c r="AV1139" s="15" t="s">
        <v>176</v>
      </c>
      <c r="AW1139" s="15" t="s">
        <v>32</v>
      </c>
      <c r="AX1139" s="15" t="s">
        <v>84</v>
      </c>
      <c r="AY1139" s="268" t="s">
        <v>168</v>
      </c>
    </row>
    <row r="1140" s="2" customFormat="1" ht="6.96" customHeight="1">
      <c r="A1140" s="39"/>
      <c r="B1140" s="67"/>
      <c r="C1140" s="68"/>
      <c r="D1140" s="68"/>
      <c r="E1140" s="68"/>
      <c r="F1140" s="68"/>
      <c r="G1140" s="68"/>
      <c r="H1140" s="68"/>
      <c r="I1140" s="68"/>
      <c r="J1140" s="68"/>
      <c r="K1140" s="68"/>
      <c r="L1140" s="45"/>
      <c r="M1140" s="39"/>
      <c r="O1140" s="39"/>
      <c r="P1140" s="39"/>
      <c r="Q1140" s="39"/>
      <c r="R1140" s="39"/>
      <c r="S1140" s="39"/>
      <c r="T1140" s="39"/>
      <c r="U1140" s="39"/>
      <c r="V1140" s="39"/>
      <c r="W1140" s="39"/>
      <c r="X1140" s="39"/>
      <c r="Y1140" s="39"/>
      <c r="Z1140" s="39"/>
      <c r="AA1140" s="39"/>
      <c r="AB1140" s="39"/>
      <c r="AC1140" s="39"/>
      <c r="AD1140" s="39"/>
      <c r="AE1140" s="39"/>
    </row>
  </sheetData>
  <sheetProtection sheet="1" autoFilter="0" formatColumns="0" formatRows="0" objects="1" scenarios="1" spinCount="100000" saltValue="rcHMgvPH6J1jc4EH3YGicBuGXa5IunvGlP70S+HcM/RVckPodW8uN2nJts29JjZVRaQnYWUizguAG+aY15Uv2Q==" hashValue="dHP+1oPv9Tg04Mz/rvqt6x8HDiasc/Rxc2qZrh/zTxXA/b5wYzzfh4oChubr7hP5uflXzwwn2c3c/+DXH0LvzQ==" algorithmName="SHA-512" password="CC35"/>
  <autoFilter ref="C136:K1139"/>
  <mergeCells count="9">
    <mergeCell ref="E7:H7"/>
    <mergeCell ref="E9:H9"/>
    <mergeCell ref="E18:H18"/>
    <mergeCell ref="E27:H27"/>
    <mergeCell ref="E85:H85"/>
    <mergeCell ref="E87:H87"/>
    <mergeCell ref="E127:H127"/>
    <mergeCell ref="E129:H12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89</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30" customHeight="1">
      <c r="A9" s="39"/>
      <c r="B9" s="45"/>
      <c r="C9" s="39"/>
      <c r="D9" s="39"/>
      <c r="E9" s="143" t="s">
        <v>1392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ROUND(J134,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ROUND((SUM(BE134:BE675)),  2)</f>
        <v>0</v>
      </c>
      <c r="G33" s="39"/>
      <c r="H33" s="39"/>
      <c r="I33" s="156">
        <v>0.20999999999999999</v>
      </c>
      <c r="J33" s="155">
        <f>ROUND(((SUM(BE134:BE675))*I33),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ROUND((SUM(BF134:BF675)),  2)</f>
        <v>0</v>
      </c>
      <c r="G34" s="39"/>
      <c r="H34" s="39"/>
      <c r="I34" s="156">
        <v>0.12</v>
      </c>
      <c r="J34" s="155">
        <f>ROUND(((SUM(BF134:BF675))*I34),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ROUND((SUM(BG134:BG675)),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ROUND((SUM(BH134:BH675)),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ROUND((SUM(BI134:BI675)),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30" customHeight="1">
      <c r="A87" s="39"/>
      <c r="B87" s="40"/>
      <c r="C87" s="41"/>
      <c r="D87" s="41"/>
      <c r="E87" s="77" t="str">
        <f>E9</f>
        <v>002 - SO 01 Gymnázium - přístavba výtahu včetně úpravy dispozice</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J134</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132</v>
      </c>
      <c r="E97" s="183"/>
      <c r="F97" s="183"/>
      <c r="G97" s="183"/>
      <c r="H97" s="183"/>
      <c r="I97" s="183"/>
      <c r="J97" s="184">
        <f>J135</f>
        <v>0</v>
      </c>
      <c r="K97" s="181"/>
      <c r="L97" s="185"/>
      <c r="S97" s="9"/>
      <c r="T97" s="9"/>
      <c r="U97" s="9"/>
      <c r="V97" s="9"/>
      <c r="W97" s="9"/>
      <c r="X97" s="9"/>
      <c r="Y97" s="9"/>
      <c r="Z97" s="9"/>
      <c r="AA97" s="9"/>
      <c r="AB97" s="9"/>
      <c r="AC97" s="9"/>
      <c r="AD97" s="9"/>
      <c r="AE97" s="9"/>
    </row>
    <row r="98" s="10" customFormat="1" ht="19.92" customHeight="1">
      <c r="A98" s="10"/>
      <c r="B98" s="186"/>
      <c r="C98" s="187"/>
      <c r="D98" s="188" t="s">
        <v>1393</v>
      </c>
      <c r="E98" s="189"/>
      <c r="F98" s="189"/>
      <c r="G98" s="189"/>
      <c r="H98" s="189"/>
      <c r="I98" s="189"/>
      <c r="J98" s="190">
        <f>J136</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1394</v>
      </c>
      <c r="E99" s="189"/>
      <c r="F99" s="189"/>
      <c r="G99" s="189"/>
      <c r="H99" s="189"/>
      <c r="I99" s="189"/>
      <c r="J99" s="190">
        <f>J183</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133</v>
      </c>
      <c r="E100" s="189"/>
      <c r="F100" s="189"/>
      <c r="G100" s="189"/>
      <c r="H100" s="189"/>
      <c r="I100" s="189"/>
      <c r="J100" s="190">
        <f>J211</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1395</v>
      </c>
      <c r="E101" s="189"/>
      <c r="F101" s="189"/>
      <c r="G101" s="189"/>
      <c r="H101" s="189"/>
      <c r="I101" s="189"/>
      <c r="J101" s="190">
        <f>J283</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135</v>
      </c>
      <c r="E102" s="189"/>
      <c r="F102" s="189"/>
      <c r="G102" s="189"/>
      <c r="H102" s="189"/>
      <c r="I102" s="189"/>
      <c r="J102" s="190">
        <f>J308</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136</v>
      </c>
      <c r="E103" s="189"/>
      <c r="F103" s="189"/>
      <c r="G103" s="189"/>
      <c r="H103" s="189"/>
      <c r="I103" s="189"/>
      <c r="J103" s="190">
        <f>J376</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137</v>
      </c>
      <c r="E104" s="189"/>
      <c r="F104" s="189"/>
      <c r="G104" s="189"/>
      <c r="H104" s="189"/>
      <c r="I104" s="189"/>
      <c r="J104" s="190">
        <f>J492</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138</v>
      </c>
      <c r="E105" s="189"/>
      <c r="F105" s="189"/>
      <c r="G105" s="189"/>
      <c r="H105" s="189"/>
      <c r="I105" s="189"/>
      <c r="J105" s="190">
        <f>J515</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139</v>
      </c>
      <c r="E106" s="183"/>
      <c r="F106" s="183"/>
      <c r="G106" s="183"/>
      <c r="H106" s="183"/>
      <c r="I106" s="183"/>
      <c r="J106" s="184">
        <f>J518</f>
        <v>0</v>
      </c>
      <c r="K106" s="181"/>
      <c r="L106" s="185"/>
      <c r="S106" s="9"/>
      <c r="T106" s="9"/>
      <c r="U106" s="9"/>
      <c r="V106" s="9"/>
      <c r="W106" s="9"/>
      <c r="X106" s="9"/>
      <c r="Y106" s="9"/>
      <c r="Z106" s="9"/>
      <c r="AA106" s="9"/>
      <c r="AB106" s="9"/>
      <c r="AC106" s="9"/>
      <c r="AD106" s="9"/>
      <c r="AE106" s="9"/>
    </row>
    <row r="107" s="10" customFormat="1" ht="19.92" customHeight="1">
      <c r="A107" s="10"/>
      <c r="B107" s="186"/>
      <c r="C107" s="187"/>
      <c r="D107" s="188" t="s">
        <v>1396</v>
      </c>
      <c r="E107" s="189"/>
      <c r="F107" s="189"/>
      <c r="G107" s="189"/>
      <c r="H107" s="189"/>
      <c r="I107" s="189"/>
      <c r="J107" s="190">
        <f>J519</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141</v>
      </c>
      <c r="E108" s="189"/>
      <c r="F108" s="189"/>
      <c r="G108" s="189"/>
      <c r="H108" s="189"/>
      <c r="I108" s="189"/>
      <c r="J108" s="190">
        <f>J554</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147</v>
      </c>
      <c r="E109" s="189"/>
      <c r="F109" s="189"/>
      <c r="G109" s="189"/>
      <c r="H109" s="189"/>
      <c r="I109" s="189"/>
      <c r="J109" s="190">
        <f>J562</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148</v>
      </c>
      <c r="E110" s="189"/>
      <c r="F110" s="189"/>
      <c r="G110" s="189"/>
      <c r="H110" s="189"/>
      <c r="I110" s="189"/>
      <c r="J110" s="190">
        <f>J576</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149</v>
      </c>
      <c r="E111" s="189"/>
      <c r="F111" s="189"/>
      <c r="G111" s="189"/>
      <c r="H111" s="189"/>
      <c r="I111" s="189"/>
      <c r="J111" s="190">
        <f>J584</f>
        <v>0</v>
      </c>
      <c r="K111" s="187"/>
      <c r="L111" s="191"/>
      <c r="S111" s="10"/>
      <c r="T111" s="10"/>
      <c r="U111" s="10"/>
      <c r="V111" s="10"/>
      <c r="W111" s="10"/>
      <c r="X111" s="10"/>
      <c r="Y111" s="10"/>
      <c r="Z111" s="10"/>
      <c r="AA111" s="10"/>
      <c r="AB111" s="10"/>
      <c r="AC111" s="10"/>
      <c r="AD111" s="10"/>
      <c r="AE111" s="10"/>
    </row>
    <row r="112" s="10" customFormat="1" ht="19.92" customHeight="1">
      <c r="A112" s="10"/>
      <c r="B112" s="186"/>
      <c r="C112" s="187"/>
      <c r="D112" s="188" t="s">
        <v>150</v>
      </c>
      <c r="E112" s="189"/>
      <c r="F112" s="189"/>
      <c r="G112" s="189"/>
      <c r="H112" s="189"/>
      <c r="I112" s="189"/>
      <c r="J112" s="190">
        <f>J633</f>
        <v>0</v>
      </c>
      <c r="K112" s="187"/>
      <c r="L112" s="191"/>
      <c r="S112" s="10"/>
      <c r="T112" s="10"/>
      <c r="U112" s="10"/>
      <c r="V112" s="10"/>
      <c r="W112" s="10"/>
      <c r="X112" s="10"/>
      <c r="Y112" s="10"/>
      <c r="Z112" s="10"/>
      <c r="AA112" s="10"/>
      <c r="AB112" s="10"/>
      <c r="AC112" s="10"/>
      <c r="AD112" s="10"/>
      <c r="AE112" s="10"/>
    </row>
    <row r="113" s="10" customFormat="1" ht="19.92" customHeight="1">
      <c r="A113" s="10"/>
      <c r="B113" s="186"/>
      <c r="C113" s="187"/>
      <c r="D113" s="188" t="s">
        <v>152</v>
      </c>
      <c r="E113" s="189"/>
      <c r="F113" s="189"/>
      <c r="G113" s="189"/>
      <c r="H113" s="189"/>
      <c r="I113" s="189"/>
      <c r="J113" s="190">
        <f>J656</f>
        <v>0</v>
      </c>
      <c r="K113" s="187"/>
      <c r="L113" s="191"/>
      <c r="S113" s="10"/>
      <c r="T113" s="10"/>
      <c r="U113" s="10"/>
      <c r="V113" s="10"/>
      <c r="W113" s="10"/>
      <c r="X113" s="10"/>
      <c r="Y113" s="10"/>
      <c r="Z113" s="10"/>
      <c r="AA113" s="10"/>
      <c r="AB113" s="10"/>
      <c r="AC113" s="10"/>
      <c r="AD113" s="10"/>
      <c r="AE113" s="10"/>
    </row>
    <row r="114" s="10" customFormat="1" ht="19.92" customHeight="1">
      <c r="A114" s="10"/>
      <c r="B114" s="186"/>
      <c r="C114" s="187"/>
      <c r="D114" s="188" t="s">
        <v>1397</v>
      </c>
      <c r="E114" s="189"/>
      <c r="F114" s="189"/>
      <c r="G114" s="189"/>
      <c r="H114" s="189"/>
      <c r="I114" s="189"/>
      <c r="J114" s="190">
        <f>J671</f>
        <v>0</v>
      </c>
      <c r="K114" s="187"/>
      <c r="L114" s="191"/>
      <c r="S114" s="10"/>
      <c r="T114" s="10"/>
      <c r="U114" s="10"/>
      <c r="V114" s="10"/>
      <c r="W114" s="10"/>
      <c r="X114" s="10"/>
      <c r="Y114" s="10"/>
      <c r="Z114" s="10"/>
      <c r="AA114" s="10"/>
      <c r="AB114" s="10"/>
      <c r="AC114" s="10"/>
      <c r="AD114" s="10"/>
      <c r="AE114" s="10"/>
    </row>
    <row r="115" s="2" customFormat="1" ht="21.84"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67"/>
      <c r="C116" s="68"/>
      <c r="D116" s="68"/>
      <c r="E116" s="68"/>
      <c r="F116" s="68"/>
      <c r="G116" s="68"/>
      <c r="H116" s="68"/>
      <c r="I116" s="68"/>
      <c r="J116" s="68"/>
      <c r="K116" s="68"/>
      <c r="L116" s="64"/>
      <c r="S116" s="39"/>
      <c r="T116" s="39"/>
      <c r="U116" s="39"/>
      <c r="V116" s="39"/>
      <c r="W116" s="39"/>
      <c r="X116" s="39"/>
      <c r="Y116" s="39"/>
      <c r="Z116" s="39"/>
      <c r="AA116" s="39"/>
      <c r="AB116" s="39"/>
      <c r="AC116" s="39"/>
      <c r="AD116" s="39"/>
      <c r="AE116" s="39"/>
    </row>
    <row r="120" s="2" customFormat="1" ht="6.96" customHeight="1">
      <c r="A120" s="39"/>
      <c r="B120" s="69"/>
      <c r="C120" s="70"/>
      <c r="D120" s="70"/>
      <c r="E120" s="70"/>
      <c r="F120" s="70"/>
      <c r="G120" s="70"/>
      <c r="H120" s="70"/>
      <c r="I120" s="70"/>
      <c r="J120" s="70"/>
      <c r="K120" s="70"/>
      <c r="L120" s="64"/>
      <c r="S120" s="39"/>
      <c r="T120" s="39"/>
      <c r="U120" s="39"/>
      <c r="V120" s="39"/>
      <c r="W120" s="39"/>
      <c r="X120" s="39"/>
      <c r="Y120" s="39"/>
      <c r="Z120" s="39"/>
      <c r="AA120" s="39"/>
      <c r="AB120" s="39"/>
      <c r="AC120" s="39"/>
      <c r="AD120" s="39"/>
      <c r="AE120" s="39"/>
    </row>
    <row r="121" s="2" customFormat="1" ht="24.96" customHeight="1">
      <c r="A121" s="39"/>
      <c r="B121" s="40"/>
      <c r="C121" s="24" t="s">
        <v>153</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16</v>
      </c>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6.5" customHeight="1">
      <c r="A124" s="39"/>
      <c r="B124" s="40"/>
      <c r="C124" s="41"/>
      <c r="D124" s="41"/>
      <c r="E124" s="175" t="str">
        <f>E7</f>
        <v>Gymnázium Plasy - nástavba pavilonu č.1</v>
      </c>
      <c r="F124" s="33"/>
      <c r="G124" s="33"/>
      <c r="H124" s="33"/>
      <c r="I124" s="41"/>
      <c r="J124" s="41"/>
      <c r="K124" s="41"/>
      <c r="L124" s="64"/>
      <c r="S124" s="39"/>
      <c r="T124" s="39"/>
      <c r="U124" s="39"/>
      <c r="V124" s="39"/>
      <c r="W124" s="39"/>
      <c r="X124" s="39"/>
      <c r="Y124" s="39"/>
      <c r="Z124" s="39"/>
      <c r="AA124" s="39"/>
      <c r="AB124" s="39"/>
      <c r="AC124" s="39"/>
      <c r="AD124" s="39"/>
      <c r="AE124" s="39"/>
    </row>
    <row r="125" s="2" customFormat="1" ht="12" customHeight="1">
      <c r="A125" s="39"/>
      <c r="B125" s="40"/>
      <c r="C125" s="33" t="s">
        <v>125</v>
      </c>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30" customHeight="1">
      <c r="A126" s="39"/>
      <c r="B126" s="40"/>
      <c r="C126" s="41"/>
      <c r="D126" s="41"/>
      <c r="E126" s="77" t="str">
        <f>E9</f>
        <v>002 - SO 01 Gymnázium - přístavba výtahu včetně úpravy dispozice</v>
      </c>
      <c r="F126" s="41"/>
      <c r="G126" s="41"/>
      <c r="H126" s="41"/>
      <c r="I126" s="41"/>
      <c r="J126" s="41"/>
      <c r="K126" s="41"/>
      <c r="L126" s="64"/>
      <c r="S126" s="39"/>
      <c r="T126" s="39"/>
      <c r="U126" s="39"/>
      <c r="V126" s="39"/>
      <c r="W126" s="39"/>
      <c r="X126" s="39"/>
      <c r="Y126" s="39"/>
      <c r="Z126" s="39"/>
      <c r="AA126" s="39"/>
      <c r="AB126" s="39"/>
      <c r="AC126" s="39"/>
      <c r="AD126" s="39"/>
      <c r="AE126" s="39"/>
    </row>
    <row r="127" s="2" customFormat="1" ht="6.96"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12" customHeight="1">
      <c r="A128" s="39"/>
      <c r="B128" s="40"/>
      <c r="C128" s="33" t="s">
        <v>20</v>
      </c>
      <c r="D128" s="41"/>
      <c r="E128" s="41"/>
      <c r="F128" s="28" t="str">
        <f>F12</f>
        <v xml:space="preserve"> </v>
      </c>
      <c r="G128" s="41"/>
      <c r="H128" s="41"/>
      <c r="I128" s="33" t="s">
        <v>22</v>
      </c>
      <c r="J128" s="80" t="str">
        <f>IF(J12="","",J12)</f>
        <v>17. 3. 2025</v>
      </c>
      <c r="K128" s="41"/>
      <c r="L128" s="64"/>
      <c r="S128" s="39"/>
      <c r="T128" s="39"/>
      <c r="U128" s="39"/>
      <c r="V128" s="39"/>
      <c r="W128" s="39"/>
      <c r="X128" s="39"/>
      <c r="Y128" s="39"/>
      <c r="Z128" s="39"/>
      <c r="AA128" s="39"/>
      <c r="AB128" s="39"/>
      <c r="AC128" s="39"/>
      <c r="AD128" s="39"/>
      <c r="AE128" s="39"/>
    </row>
    <row r="129" s="2" customFormat="1" ht="6.96" customHeight="1">
      <c r="A129" s="39"/>
      <c r="B129" s="40"/>
      <c r="C129" s="41"/>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2" customFormat="1" ht="15.15" customHeight="1">
      <c r="A130" s="39"/>
      <c r="B130" s="40"/>
      <c r="C130" s="33" t="s">
        <v>24</v>
      </c>
      <c r="D130" s="41"/>
      <c r="E130" s="41"/>
      <c r="F130" s="28" t="str">
        <f>E15</f>
        <v>Gymnázium a Střední odborná škola, Plasy</v>
      </c>
      <c r="G130" s="41"/>
      <c r="H130" s="41"/>
      <c r="I130" s="33" t="s">
        <v>30</v>
      </c>
      <c r="J130" s="37" t="str">
        <f>E21</f>
        <v>VKV projekt s.r.o.</v>
      </c>
      <c r="K130" s="41"/>
      <c r="L130" s="64"/>
      <c r="S130" s="39"/>
      <c r="T130" s="39"/>
      <c r="U130" s="39"/>
      <c r="V130" s="39"/>
      <c r="W130" s="39"/>
      <c r="X130" s="39"/>
      <c r="Y130" s="39"/>
      <c r="Z130" s="39"/>
      <c r="AA130" s="39"/>
      <c r="AB130" s="39"/>
      <c r="AC130" s="39"/>
      <c r="AD130" s="39"/>
      <c r="AE130" s="39"/>
    </row>
    <row r="131" s="2" customFormat="1" ht="15.15" customHeight="1">
      <c r="A131" s="39"/>
      <c r="B131" s="40"/>
      <c r="C131" s="33" t="s">
        <v>28</v>
      </c>
      <c r="D131" s="41"/>
      <c r="E131" s="41"/>
      <c r="F131" s="28" t="str">
        <f>IF(E18="","",E18)</f>
        <v>Vyplň údaj</v>
      </c>
      <c r="G131" s="41"/>
      <c r="H131" s="41"/>
      <c r="I131" s="33" t="s">
        <v>33</v>
      </c>
      <c r="J131" s="37" t="str">
        <f>E24</f>
        <v xml:space="preserve"> </v>
      </c>
      <c r="K131" s="41"/>
      <c r="L131" s="64"/>
      <c r="S131" s="39"/>
      <c r="T131" s="39"/>
      <c r="U131" s="39"/>
      <c r="V131" s="39"/>
      <c r="W131" s="39"/>
      <c r="X131" s="39"/>
      <c r="Y131" s="39"/>
      <c r="Z131" s="39"/>
      <c r="AA131" s="39"/>
      <c r="AB131" s="39"/>
      <c r="AC131" s="39"/>
      <c r="AD131" s="39"/>
      <c r="AE131" s="39"/>
    </row>
    <row r="132" s="2" customFormat="1" ht="10.32" customHeight="1">
      <c r="A132" s="39"/>
      <c r="B132" s="40"/>
      <c r="C132" s="41"/>
      <c r="D132" s="41"/>
      <c r="E132" s="41"/>
      <c r="F132" s="41"/>
      <c r="G132" s="41"/>
      <c r="H132" s="41"/>
      <c r="I132" s="41"/>
      <c r="J132" s="41"/>
      <c r="K132" s="41"/>
      <c r="L132" s="64"/>
      <c r="S132" s="39"/>
      <c r="T132" s="39"/>
      <c r="U132" s="39"/>
      <c r="V132" s="39"/>
      <c r="W132" s="39"/>
      <c r="X132" s="39"/>
      <c r="Y132" s="39"/>
      <c r="Z132" s="39"/>
      <c r="AA132" s="39"/>
      <c r="AB132" s="39"/>
      <c r="AC132" s="39"/>
      <c r="AD132" s="39"/>
      <c r="AE132" s="39"/>
    </row>
    <row r="133" s="11" customFormat="1" ht="29.28" customHeight="1">
      <c r="A133" s="192"/>
      <c r="B133" s="193"/>
      <c r="C133" s="194" t="s">
        <v>154</v>
      </c>
      <c r="D133" s="195" t="s">
        <v>61</v>
      </c>
      <c r="E133" s="195" t="s">
        <v>57</v>
      </c>
      <c r="F133" s="195" t="s">
        <v>58</v>
      </c>
      <c r="G133" s="195" t="s">
        <v>155</v>
      </c>
      <c r="H133" s="195" t="s">
        <v>156</v>
      </c>
      <c r="I133" s="195" t="s">
        <v>157</v>
      </c>
      <c r="J133" s="195" t="s">
        <v>129</v>
      </c>
      <c r="K133" s="196" t="s">
        <v>158</v>
      </c>
      <c r="L133" s="197"/>
      <c r="M133" s="101" t="s">
        <v>1</v>
      </c>
      <c r="N133" s="102" t="s">
        <v>40</v>
      </c>
      <c r="O133" s="102" t="s">
        <v>159</v>
      </c>
      <c r="P133" s="102" t="s">
        <v>160</v>
      </c>
      <c r="Q133" s="102" t="s">
        <v>161</v>
      </c>
      <c r="R133" s="102" t="s">
        <v>162</v>
      </c>
      <c r="S133" s="102" t="s">
        <v>163</v>
      </c>
      <c r="T133" s="103" t="s">
        <v>164</v>
      </c>
      <c r="U133" s="192"/>
      <c r="V133" s="192"/>
      <c r="W133" s="192"/>
      <c r="X133" s="192"/>
      <c r="Y133" s="192"/>
      <c r="Z133" s="192"/>
      <c r="AA133" s="192"/>
      <c r="AB133" s="192"/>
      <c r="AC133" s="192"/>
      <c r="AD133" s="192"/>
      <c r="AE133" s="192"/>
    </row>
    <row r="134" s="2" customFormat="1" ht="22.8" customHeight="1">
      <c r="A134" s="39"/>
      <c r="B134" s="40"/>
      <c r="C134" s="108" t="s">
        <v>165</v>
      </c>
      <c r="D134" s="41"/>
      <c r="E134" s="41"/>
      <c r="F134" s="41"/>
      <c r="G134" s="41"/>
      <c r="H134" s="41"/>
      <c r="I134" s="41"/>
      <c r="J134" s="198">
        <f>BK134</f>
        <v>0</v>
      </c>
      <c r="K134" s="41"/>
      <c r="L134" s="45"/>
      <c r="M134" s="104"/>
      <c r="N134" s="199"/>
      <c r="O134" s="105"/>
      <c r="P134" s="200">
        <f>P135+P518</f>
        <v>0</v>
      </c>
      <c r="Q134" s="105"/>
      <c r="R134" s="200">
        <f>R135+R518</f>
        <v>57.564264880399996</v>
      </c>
      <c r="S134" s="105"/>
      <c r="T134" s="201">
        <f>T135+T518</f>
        <v>32.187122000000002</v>
      </c>
      <c r="U134" s="39"/>
      <c r="V134" s="39"/>
      <c r="W134" s="39"/>
      <c r="X134" s="39"/>
      <c r="Y134" s="39"/>
      <c r="Z134" s="39"/>
      <c r="AA134" s="39"/>
      <c r="AB134" s="39"/>
      <c r="AC134" s="39"/>
      <c r="AD134" s="39"/>
      <c r="AE134" s="39"/>
      <c r="AT134" s="18" t="s">
        <v>75</v>
      </c>
      <c r="AU134" s="18" t="s">
        <v>131</v>
      </c>
      <c r="BK134" s="202">
        <f>BK135+BK518</f>
        <v>0</v>
      </c>
    </row>
    <row r="135" s="12" customFormat="1" ht="25.92" customHeight="1">
      <c r="A135" s="12"/>
      <c r="B135" s="203"/>
      <c r="C135" s="204"/>
      <c r="D135" s="205" t="s">
        <v>75</v>
      </c>
      <c r="E135" s="206" t="s">
        <v>166</v>
      </c>
      <c r="F135" s="206" t="s">
        <v>167</v>
      </c>
      <c r="G135" s="204"/>
      <c r="H135" s="204"/>
      <c r="I135" s="207"/>
      <c r="J135" s="208">
        <f>BK135</f>
        <v>0</v>
      </c>
      <c r="K135" s="204"/>
      <c r="L135" s="209"/>
      <c r="M135" s="210"/>
      <c r="N135" s="211"/>
      <c r="O135" s="211"/>
      <c r="P135" s="212">
        <f>P136+P183+P211+P283+P308+P376+P492+P515</f>
        <v>0</v>
      </c>
      <c r="Q135" s="211"/>
      <c r="R135" s="212">
        <f>R136+R183+R211+R283+R308+R376+R492+R515</f>
        <v>56.764816449999998</v>
      </c>
      <c r="S135" s="211"/>
      <c r="T135" s="213">
        <f>T136+T183+T211+T283+T308+T376+T492+T515</f>
        <v>30.99577</v>
      </c>
      <c r="U135" s="12"/>
      <c r="V135" s="12"/>
      <c r="W135" s="12"/>
      <c r="X135" s="12"/>
      <c r="Y135" s="12"/>
      <c r="Z135" s="12"/>
      <c r="AA135" s="12"/>
      <c r="AB135" s="12"/>
      <c r="AC135" s="12"/>
      <c r="AD135" s="12"/>
      <c r="AE135" s="12"/>
      <c r="AR135" s="214" t="s">
        <v>84</v>
      </c>
      <c r="AT135" s="215" t="s">
        <v>75</v>
      </c>
      <c r="AU135" s="215" t="s">
        <v>76</v>
      </c>
      <c r="AY135" s="214" t="s">
        <v>168</v>
      </c>
      <c r="BK135" s="216">
        <f>BK136+BK183+BK211+BK283+BK308+BK376+BK492+BK515</f>
        <v>0</v>
      </c>
    </row>
    <row r="136" s="12" customFormat="1" ht="22.8" customHeight="1">
      <c r="A136" s="12"/>
      <c r="B136" s="203"/>
      <c r="C136" s="204"/>
      <c r="D136" s="205" t="s">
        <v>75</v>
      </c>
      <c r="E136" s="217" t="s">
        <v>84</v>
      </c>
      <c r="F136" s="217" t="s">
        <v>1398</v>
      </c>
      <c r="G136" s="204"/>
      <c r="H136" s="204"/>
      <c r="I136" s="207"/>
      <c r="J136" s="218">
        <f>BK136</f>
        <v>0</v>
      </c>
      <c r="K136" s="204"/>
      <c r="L136" s="209"/>
      <c r="M136" s="210"/>
      <c r="N136" s="211"/>
      <c r="O136" s="211"/>
      <c r="P136" s="212">
        <f>SUM(P137:P182)</f>
        <v>0</v>
      </c>
      <c r="Q136" s="211"/>
      <c r="R136" s="212">
        <f>SUM(R137:R182)</f>
        <v>0.00021000000000000001</v>
      </c>
      <c r="S136" s="211"/>
      <c r="T136" s="213">
        <f>SUM(T137:T182)</f>
        <v>7.4699999999999998</v>
      </c>
      <c r="U136" s="12"/>
      <c r="V136" s="12"/>
      <c r="W136" s="12"/>
      <c r="X136" s="12"/>
      <c r="Y136" s="12"/>
      <c r="Z136" s="12"/>
      <c r="AA136" s="12"/>
      <c r="AB136" s="12"/>
      <c r="AC136" s="12"/>
      <c r="AD136" s="12"/>
      <c r="AE136" s="12"/>
      <c r="AR136" s="214" t="s">
        <v>84</v>
      </c>
      <c r="AT136" s="215" t="s">
        <v>75</v>
      </c>
      <c r="AU136" s="215" t="s">
        <v>84</v>
      </c>
      <c r="AY136" s="214" t="s">
        <v>168</v>
      </c>
      <c r="BK136" s="216">
        <f>SUM(BK137:BK182)</f>
        <v>0</v>
      </c>
    </row>
    <row r="137" s="2" customFormat="1" ht="24.15" customHeight="1">
      <c r="A137" s="39"/>
      <c r="B137" s="40"/>
      <c r="C137" s="219" t="s">
        <v>84</v>
      </c>
      <c r="D137" s="219" t="s">
        <v>171</v>
      </c>
      <c r="E137" s="220" t="s">
        <v>1399</v>
      </c>
      <c r="F137" s="221" t="s">
        <v>1400</v>
      </c>
      <c r="G137" s="222" t="s">
        <v>174</v>
      </c>
      <c r="H137" s="223">
        <v>12</v>
      </c>
      <c r="I137" s="224"/>
      <c r="J137" s="225">
        <f>ROUND(I137*H137,2)</f>
        <v>0</v>
      </c>
      <c r="K137" s="221" t="s">
        <v>175</v>
      </c>
      <c r="L137" s="45"/>
      <c r="M137" s="226" t="s">
        <v>1</v>
      </c>
      <c r="N137" s="227" t="s">
        <v>41</v>
      </c>
      <c r="O137" s="92"/>
      <c r="P137" s="228">
        <f>O137*H137</f>
        <v>0</v>
      </c>
      <c r="Q137" s="228">
        <v>0</v>
      </c>
      <c r="R137" s="228">
        <f>Q137*H137</f>
        <v>0</v>
      </c>
      <c r="S137" s="228">
        <v>0.26000000000000001</v>
      </c>
      <c r="T137" s="229">
        <f>S137*H137</f>
        <v>3.1200000000000001</v>
      </c>
      <c r="U137" s="39"/>
      <c r="V137" s="39"/>
      <c r="W137" s="39"/>
      <c r="X137" s="39"/>
      <c r="Y137" s="39"/>
      <c r="Z137" s="39"/>
      <c r="AA137" s="39"/>
      <c r="AB137" s="39"/>
      <c r="AC137" s="39"/>
      <c r="AD137" s="39"/>
      <c r="AE137" s="39"/>
      <c r="AR137" s="230" t="s">
        <v>176</v>
      </c>
      <c r="AT137" s="230" t="s">
        <v>171</v>
      </c>
      <c r="AU137" s="230" t="s">
        <v>86</v>
      </c>
      <c r="AY137" s="18" t="s">
        <v>168</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176</v>
      </c>
      <c r="BM137" s="230" t="s">
        <v>1401</v>
      </c>
    </row>
    <row r="138" s="2" customFormat="1">
      <c r="A138" s="39"/>
      <c r="B138" s="40"/>
      <c r="C138" s="41"/>
      <c r="D138" s="232" t="s">
        <v>178</v>
      </c>
      <c r="E138" s="41"/>
      <c r="F138" s="233" t="s">
        <v>1402</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178</v>
      </c>
      <c r="AU138" s="18" t="s">
        <v>86</v>
      </c>
    </row>
    <row r="139" s="14" customFormat="1">
      <c r="A139" s="14"/>
      <c r="B139" s="247"/>
      <c r="C139" s="248"/>
      <c r="D139" s="232" t="s">
        <v>180</v>
      </c>
      <c r="E139" s="249" t="s">
        <v>1</v>
      </c>
      <c r="F139" s="250" t="s">
        <v>1403</v>
      </c>
      <c r="G139" s="248"/>
      <c r="H139" s="251">
        <v>12</v>
      </c>
      <c r="I139" s="252"/>
      <c r="J139" s="248"/>
      <c r="K139" s="248"/>
      <c r="L139" s="253"/>
      <c r="M139" s="254"/>
      <c r="N139" s="255"/>
      <c r="O139" s="255"/>
      <c r="P139" s="255"/>
      <c r="Q139" s="255"/>
      <c r="R139" s="255"/>
      <c r="S139" s="255"/>
      <c r="T139" s="256"/>
      <c r="U139" s="14"/>
      <c r="V139" s="14"/>
      <c r="W139" s="14"/>
      <c r="X139" s="14"/>
      <c r="Y139" s="14"/>
      <c r="Z139" s="14"/>
      <c r="AA139" s="14"/>
      <c r="AB139" s="14"/>
      <c r="AC139" s="14"/>
      <c r="AD139" s="14"/>
      <c r="AE139" s="14"/>
      <c r="AT139" s="257" t="s">
        <v>180</v>
      </c>
      <c r="AU139" s="257" t="s">
        <v>86</v>
      </c>
      <c r="AV139" s="14" t="s">
        <v>86</v>
      </c>
      <c r="AW139" s="14" t="s">
        <v>32</v>
      </c>
      <c r="AX139" s="14" t="s">
        <v>76</v>
      </c>
      <c r="AY139" s="257" t="s">
        <v>168</v>
      </c>
    </row>
    <row r="140" s="15" customFormat="1">
      <c r="A140" s="15"/>
      <c r="B140" s="258"/>
      <c r="C140" s="259"/>
      <c r="D140" s="232" t="s">
        <v>180</v>
      </c>
      <c r="E140" s="260" t="s">
        <v>1</v>
      </c>
      <c r="F140" s="261" t="s">
        <v>184</v>
      </c>
      <c r="G140" s="259"/>
      <c r="H140" s="262">
        <v>12</v>
      </c>
      <c r="I140" s="263"/>
      <c r="J140" s="259"/>
      <c r="K140" s="259"/>
      <c r="L140" s="264"/>
      <c r="M140" s="265"/>
      <c r="N140" s="266"/>
      <c r="O140" s="266"/>
      <c r="P140" s="266"/>
      <c r="Q140" s="266"/>
      <c r="R140" s="266"/>
      <c r="S140" s="266"/>
      <c r="T140" s="267"/>
      <c r="U140" s="15"/>
      <c r="V140" s="15"/>
      <c r="W140" s="15"/>
      <c r="X140" s="15"/>
      <c r="Y140" s="15"/>
      <c r="Z140" s="15"/>
      <c r="AA140" s="15"/>
      <c r="AB140" s="15"/>
      <c r="AC140" s="15"/>
      <c r="AD140" s="15"/>
      <c r="AE140" s="15"/>
      <c r="AT140" s="268" t="s">
        <v>180</v>
      </c>
      <c r="AU140" s="268" t="s">
        <v>86</v>
      </c>
      <c r="AV140" s="15" t="s">
        <v>176</v>
      </c>
      <c r="AW140" s="15" t="s">
        <v>32</v>
      </c>
      <c r="AX140" s="15" t="s">
        <v>84</v>
      </c>
      <c r="AY140" s="268" t="s">
        <v>168</v>
      </c>
    </row>
    <row r="141" s="2" customFormat="1" ht="24.15" customHeight="1">
      <c r="A141" s="39"/>
      <c r="B141" s="40"/>
      <c r="C141" s="219" t="s">
        <v>86</v>
      </c>
      <c r="D141" s="219" t="s">
        <v>171</v>
      </c>
      <c r="E141" s="220" t="s">
        <v>1404</v>
      </c>
      <c r="F141" s="221" t="s">
        <v>1405</v>
      </c>
      <c r="G141" s="222" t="s">
        <v>174</v>
      </c>
      <c r="H141" s="223">
        <v>15</v>
      </c>
      <c r="I141" s="224"/>
      <c r="J141" s="225">
        <f>ROUND(I141*H141,2)</f>
        <v>0</v>
      </c>
      <c r="K141" s="221" t="s">
        <v>226</v>
      </c>
      <c r="L141" s="45"/>
      <c r="M141" s="226" t="s">
        <v>1</v>
      </c>
      <c r="N141" s="227" t="s">
        <v>41</v>
      </c>
      <c r="O141" s="92"/>
      <c r="P141" s="228">
        <f>O141*H141</f>
        <v>0</v>
      </c>
      <c r="Q141" s="228">
        <v>0</v>
      </c>
      <c r="R141" s="228">
        <f>Q141*H141</f>
        <v>0</v>
      </c>
      <c r="S141" s="228">
        <v>0.28999999999999998</v>
      </c>
      <c r="T141" s="229">
        <f>S141*H141</f>
        <v>4.3499999999999996</v>
      </c>
      <c r="U141" s="39"/>
      <c r="V141" s="39"/>
      <c r="W141" s="39"/>
      <c r="X141" s="39"/>
      <c r="Y141" s="39"/>
      <c r="Z141" s="39"/>
      <c r="AA141" s="39"/>
      <c r="AB141" s="39"/>
      <c r="AC141" s="39"/>
      <c r="AD141" s="39"/>
      <c r="AE141" s="39"/>
      <c r="AR141" s="230" t="s">
        <v>176</v>
      </c>
      <c r="AT141" s="230" t="s">
        <v>171</v>
      </c>
      <c r="AU141" s="230" t="s">
        <v>86</v>
      </c>
      <c r="AY141" s="18" t="s">
        <v>168</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176</v>
      </c>
      <c r="BM141" s="230" t="s">
        <v>1406</v>
      </c>
    </row>
    <row r="142" s="2" customFormat="1">
      <c r="A142" s="39"/>
      <c r="B142" s="40"/>
      <c r="C142" s="41"/>
      <c r="D142" s="232" t="s">
        <v>178</v>
      </c>
      <c r="E142" s="41"/>
      <c r="F142" s="233" t="s">
        <v>1407</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178</v>
      </c>
      <c r="AU142" s="18" t="s">
        <v>86</v>
      </c>
    </row>
    <row r="143" s="14" customFormat="1">
      <c r="A143" s="14"/>
      <c r="B143" s="247"/>
      <c r="C143" s="248"/>
      <c r="D143" s="232" t="s">
        <v>180</v>
      </c>
      <c r="E143" s="249" t="s">
        <v>1</v>
      </c>
      <c r="F143" s="250" t="s">
        <v>1408</v>
      </c>
      <c r="G143" s="248"/>
      <c r="H143" s="251">
        <v>3</v>
      </c>
      <c r="I143" s="252"/>
      <c r="J143" s="248"/>
      <c r="K143" s="248"/>
      <c r="L143" s="253"/>
      <c r="M143" s="254"/>
      <c r="N143" s="255"/>
      <c r="O143" s="255"/>
      <c r="P143" s="255"/>
      <c r="Q143" s="255"/>
      <c r="R143" s="255"/>
      <c r="S143" s="255"/>
      <c r="T143" s="256"/>
      <c r="U143" s="14"/>
      <c r="V143" s="14"/>
      <c r="W143" s="14"/>
      <c r="X143" s="14"/>
      <c r="Y143" s="14"/>
      <c r="Z143" s="14"/>
      <c r="AA143" s="14"/>
      <c r="AB143" s="14"/>
      <c r="AC143" s="14"/>
      <c r="AD143" s="14"/>
      <c r="AE143" s="14"/>
      <c r="AT143" s="257" t="s">
        <v>180</v>
      </c>
      <c r="AU143" s="257" t="s">
        <v>86</v>
      </c>
      <c r="AV143" s="14" t="s">
        <v>86</v>
      </c>
      <c r="AW143" s="14" t="s">
        <v>32</v>
      </c>
      <c r="AX143" s="14" t="s">
        <v>76</v>
      </c>
      <c r="AY143" s="257" t="s">
        <v>168</v>
      </c>
    </row>
    <row r="144" s="14" customFormat="1">
      <c r="A144" s="14"/>
      <c r="B144" s="247"/>
      <c r="C144" s="248"/>
      <c r="D144" s="232" t="s">
        <v>180</v>
      </c>
      <c r="E144" s="249" t="s">
        <v>1</v>
      </c>
      <c r="F144" s="250" t="s">
        <v>1403</v>
      </c>
      <c r="G144" s="248"/>
      <c r="H144" s="251">
        <v>12</v>
      </c>
      <c r="I144" s="252"/>
      <c r="J144" s="248"/>
      <c r="K144" s="248"/>
      <c r="L144" s="253"/>
      <c r="M144" s="254"/>
      <c r="N144" s="255"/>
      <c r="O144" s="255"/>
      <c r="P144" s="255"/>
      <c r="Q144" s="255"/>
      <c r="R144" s="255"/>
      <c r="S144" s="255"/>
      <c r="T144" s="256"/>
      <c r="U144" s="14"/>
      <c r="V144" s="14"/>
      <c r="W144" s="14"/>
      <c r="X144" s="14"/>
      <c r="Y144" s="14"/>
      <c r="Z144" s="14"/>
      <c r="AA144" s="14"/>
      <c r="AB144" s="14"/>
      <c r="AC144" s="14"/>
      <c r="AD144" s="14"/>
      <c r="AE144" s="14"/>
      <c r="AT144" s="257" t="s">
        <v>180</v>
      </c>
      <c r="AU144" s="257" t="s">
        <v>86</v>
      </c>
      <c r="AV144" s="14" t="s">
        <v>86</v>
      </c>
      <c r="AW144" s="14" t="s">
        <v>32</v>
      </c>
      <c r="AX144" s="14" t="s">
        <v>76</v>
      </c>
      <c r="AY144" s="257" t="s">
        <v>168</v>
      </c>
    </row>
    <row r="145" s="15" customFormat="1">
      <c r="A145" s="15"/>
      <c r="B145" s="258"/>
      <c r="C145" s="259"/>
      <c r="D145" s="232" t="s">
        <v>180</v>
      </c>
      <c r="E145" s="260" t="s">
        <v>1</v>
      </c>
      <c r="F145" s="261" t="s">
        <v>184</v>
      </c>
      <c r="G145" s="259"/>
      <c r="H145" s="262">
        <v>15</v>
      </c>
      <c r="I145" s="263"/>
      <c r="J145" s="259"/>
      <c r="K145" s="259"/>
      <c r="L145" s="264"/>
      <c r="M145" s="265"/>
      <c r="N145" s="266"/>
      <c r="O145" s="266"/>
      <c r="P145" s="266"/>
      <c r="Q145" s="266"/>
      <c r="R145" s="266"/>
      <c r="S145" s="266"/>
      <c r="T145" s="267"/>
      <c r="U145" s="15"/>
      <c r="V145" s="15"/>
      <c r="W145" s="15"/>
      <c r="X145" s="15"/>
      <c r="Y145" s="15"/>
      <c r="Z145" s="15"/>
      <c r="AA145" s="15"/>
      <c r="AB145" s="15"/>
      <c r="AC145" s="15"/>
      <c r="AD145" s="15"/>
      <c r="AE145" s="15"/>
      <c r="AT145" s="268" t="s">
        <v>180</v>
      </c>
      <c r="AU145" s="268" t="s">
        <v>86</v>
      </c>
      <c r="AV145" s="15" t="s">
        <v>176</v>
      </c>
      <c r="AW145" s="15" t="s">
        <v>32</v>
      </c>
      <c r="AX145" s="15" t="s">
        <v>84</v>
      </c>
      <c r="AY145" s="268" t="s">
        <v>168</v>
      </c>
    </row>
    <row r="146" s="2" customFormat="1" ht="24.15" customHeight="1">
      <c r="A146" s="39"/>
      <c r="B146" s="40"/>
      <c r="C146" s="219" t="s">
        <v>169</v>
      </c>
      <c r="D146" s="219" t="s">
        <v>171</v>
      </c>
      <c r="E146" s="220" t="s">
        <v>1409</v>
      </c>
      <c r="F146" s="221" t="s">
        <v>1410</v>
      </c>
      <c r="G146" s="222" t="s">
        <v>174</v>
      </c>
      <c r="H146" s="223">
        <v>10.5</v>
      </c>
      <c r="I146" s="224"/>
      <c r="J146" s="225">
        <f>ROUND(I146*H146,2)</f>
        <v>0</v>
      </c>
      <c r="K146" s="221" t="s">
        <v>226</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176</v>
      </c>
      <c r="AT146" s="230" t="s">
        <v>171</v>
      </c>
      <c r="AU146" s="230" t="s">
        <v>86</v>
      </c>
      <c r="AY146" s="18" t="s">
        <v>168</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176</v>
      </c>
      <c r="BM146" s="230" t="s">
        <v>1411</v>
      </c>
    </row>
    <row r="147" s="2" customFormat="1">
      <c r="A147" s="39"/>
      <c r="B147" s="40"/>
      <c r="C147" s="41"/>
      <c r="D147" s="232" t="s">
        <v>178</v>
      </c>
      <c r="E147" s="41"/>
      <c r="F147" s="233" t="s">
        <v>1412</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178</v>
      </c>
      <c r="AU147" s="18" t="s">
        <v>86</v>
      </c>
    </row>
    <row r="148" s="14" customFormat="1">
      <c r="A148" s="14"/>
      <c r="B148" s="247"/>
      <c r="C148" s="248"/>
      <c r="D148" s="232" t="s">
        <v>180</v>
      </c>
      <c r="E148" s="249" t="s">
        <v>1</v>
      </c>
      <c r="F148" s="250" t="s">
        <v>1413</v>
      </c>
      <c r="G148" s="248"/>
      <c r="H148" s="251">
        <v>10.5</v>
      </c>
      <c r="I148" s="252"/>
      <c r="J148" s="248"/>
      <c r="K148" s="248"/>
      <c r="L148" s="253"/>
      <c r="M148" s="254"/>
      <c r="N148" s="255"/>
      <c r="O148" s="255"/>
      <c r="P148" s="255"/>
      <c r="Q148" s="255"/>
      <c r="R148" s="255"/>
      <c r="S148" s="255"/>
      <c r="T148" s="256"/>
      <c r="U148" s="14"/>
      <c r="V148" s="14"/>
      <c r="W148" s="14"/>
      <c r="X148" s="14"/>
      <c r="Y148" s="14"/>
      <c r="Z148" s="14"/>
      <c r="AA148" s="14"/>
      <c r="AB148" s="14"/>
      <c r="AC148" s="14"/>
      <c r="AD148" s="14"/>
      <c r="AE148" s="14"/>
      <c r="AT148" s="257" t="s">
        <v>180</v>
      </c>
      <c r="AU148" s="257" t="s">
        <v>86</v>
      </c>
      <c r="AV148" s="14" t="s">
        <v>86</v>
      </c>
      <c r="AW148" s="14" t="s">
        <v>32</v>
      </c>
      <c r="AX148" s="14" t="s">
        <v>76</v>
      </c>
      <c r="AY148" s="257" t="s">
        <v>168</v>
      </c>
    </row>
    <row r="149" s="15" customFormat="1">
      <c r="A149" s="15"/>
      <c r="B149" s="258"/>
      <c r="C149" s="259"/>
      <c r="D149" s="232" t="s">
        <v>180</v>
      </c>
      <c r="E149" s="260" t="s">
        <v>1</v>
      </c>
      <c r="F149" s="261" t="s">
        <v>184</v>
      </c>
      <c r="G149" s="259"/>
      <c r="H149" s="262">
        <v>10.5</v>
      </c>
      <c r="I149" s="263"/>
      <c r="J149" s="259"/>
      <c r="K149" s="259"/>
      <c r="L149" s="264"/>
      <c r="M149" s="265"/>
      <c r="N149" s="266"/>
      <c r="O149" s="266"/>
      <c r="P149" s="266"/>
      <c r="Q149" s="266"/>
      <c r="R149" s="266"/>
      <c r="S149" s="266"/>
      <c r="T149" s="267"/>
      <c r="U149" s="15"/>
      <c r="V149" s="15"/>
      <c r="W149" s="15"/>
      <c r="X149" s="15"/>
      <c r="Y149" s="15"/>
      <c r="Z149" s="15"/>
      <c r="AA149" s="15"/>
      <c r="AB149" s="15"/>
      <c r="AC149" s="15"/>
      <c r="AD149" s="15"/>
      <c r="AE149" s="15"/>
      <c r="AT149" s="268" t="s">
        <v>180</v>
      </c>
      <c r="AU149" s="268" t="s">
        <v>86</v>
      </c>
      <c r="AV149" s="15" t="s">
        <v>176</v>
      </c>
      <c r="AW149" s="15" t="s">
        <v>32</v>
      </c>
      <c r="AX149" s="15" t="s">
        <v>84</v>
      </c>
      <c r="AY149" s="268" t="s">
        <v>168</v>
      </c>
    </row>
    <row r="150" s="2" customFormat="1" ht="24.15" customHeight="1">
      <c r="A150" s="39"/>
      <c r="B150" s="40"/>
      <c r="C150" s="219" t="s">
        <v>176</v>
      </c>
      <c r="D150" s="219" t="s">
        <v>171</v>
      </c>
      <c r="E150" s="220" t="s">
        <v>1414</v>
      </c>
      <c r="F150" s="221" t="s">
        <v>1415</v>
      </c>
      <c r="G150" s="222" t="s">
        <v>240</v>
      </c>
      <c r="H150" s="223">
        <v>19.652000000000001</v>
      </c>
      <c r="I150" s="224"/>
      <c r="J150" s="225">
        <f>ROUND(I150*H150,2)</f>
        <v>0</v>
      </c>
      <c r="K150" s="221" t="s">
        <v>226</v>
      </c>
      <c r="L150" s="45"/>
      <c r="M150" s="226" t="s">
        <v>1</v>
      </c>
      <c r="N150" s="227" t="s">
        <v>41</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176</v>
      </c>
      <c r="AT150" s="230" t="s">
        <v>171</v>
      </c>
      <c r="AU150" s="230" t="s">
        <v>86</v>
      </c>
      <c r="AY150" s="18" t="s">
        <v>168</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176</v>
      </c>
      <c r="BM150" s="230" t="s">
        <v>1416</v>
      </c>
    </row>
    <row r="151" s="2" customFormat="1">
      <c r="A151" s="39"/>
      <c r="B151" s="40"/>
      <c r="C151" s="41"/>
      <c r="D151" s="232" t="s">
        <v>178</v>
      </c>
      <c r="E151" s="41"/>
      <c r="F151" s="233" t="s">
        <v>1417</v>
      </c>
      <c r="G151" s="41"/>
      <c r="H151" s="41"/>
      <c r="I151" s="234"/>
      <c r="J151" s="41"/>
      <c r="K151" s="41"/>
      <c r="L151" s="45"/>
      <c r="M151" s="235"/>
      <c r="N151" s="236"/>
      <c r="O151" s="92"/>
      <c r="P151" s="92"/>
      <c r="Q151" s="92"/>
      <c r="R151" s="92"/>
      <c r="S151" s="92"/>
      <c r="T151" s="93"/>
      <c r="U151" s="39"/>
      <c r="V151" s="39"/>
      <c r="W151" s="39"/>
      <c r="X151" s="39"/>
      <c r="Y151" s="39"/>
      <c r="Z151" s="39"/>
      <c r="AA151" s="39"/>
      <c r="AB151" s="39"/>
      <c r="AC151" s="39"/>
      <c r="AD151" s="39"/>
      <c r="AE151" s="39"/>
      <c r="AT151" s="18" t="s">
        <v>178</v>
      </c>
      <c r="AU151" s="18" t="s">
        <v>86</v>
      </c>
    </row>
    <row r="152" s="14" customFormat="1">
      <c r="A152" s="14"/>
      <c r="B152" s="247"/>
      <c r="C152" s="248"/>
      <c r="D152" s="232" t="s">
        <v>180</v>
      </c>
      <c r="E152" s="249" t="s">
        <v>1</v>
      </c>
      <c r="F152" s="250" t="s">
        <v>1418</v>
      </c>
      <c r="G152" s="248"/>
      <c r="H152" s="251">
        <v>19.652000000000001</v>
      </c>
      <c r="I152" s="252"/>
      <c r="J152" s="248"/>
      <c r="K152" s="248"/>
      <c r="L152" s="253"/>
      <c r="M152" s="254"/>
      <c r="N152" s="255"/>
      <c r="O152" s="255"/>
      <c r="P152" s="255"/>
      <c r="Q152" s="255"/>
      <c r="R152" s="255"/>
      <c r="S152" s="255"/>
      <c r="T152" s="256"/>
      <c r="U152" s="14"/>
      <c r="V152" s="14"/>
      <c r="W152" s="14"/>
      <c r="X152" s="14"/>
      <c r="Y152" s="14"/>
      <c r="Z152" s="14"/>
      <c r="AA152" s="14"/>
      <c r="AB152" s="14"/>
      <c r="AC152" s="14"/>
      <c r="AD152" s="14"/>
      <c r="AE152" s="14"/>
      <c r="AT152" s="257" t="s">
        <v>180</v>
      </c>
      <c r="AU152" s="257" t="s">
        <v>86</v>
      </c>
      <c r="AV152" s="14" t="s">
        <v>86</v>
      </c>
      <c r="AW152" s="14" t="s">
        <v>32</v>
      </c>
      <c r="AX152" s="14" t="s">
        <v>84</v>
      </c>
      <c r="AY152" s="257" t="s">
        <v>168</v>
      </c>
    </row>
    <row r="153" s="2" customFormat="1" ht="37.8" customHeight="1">
      <c r="A153" s="39"/>
      <c r="B153" s="40"/>
      <c r="C153" s="219" t="s">
        <v>203</v>
      </c>
      <c r="D153" s="219" t="s">
        <v>171</v>
      </c>
      <c r="E153" s="220" t="s">
        <v>1419</v>
      </c>
      <c r="F153" s="221" t="s">
        <v>1420</v>
      </c>
      <c r="G153" s="222" t="s">
        <v>240</v>
      </c>
      <c r="H153" s="223">
        <v>11.791</v>
      </c>
      <c r="I153" s="224"/>
      <c r="J153" s="225">
        <f>ROUND(I153*H153,2)</f>
        <v>0</v>
      </c>
      <c r="K153" s="221" t="s">
        <v>226</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176</v>
      </c>
      <c r="AT153" s="230" t="s">
        <v>171</v>
      </c>
      <c r="AU153" s="230" t="s">
        <v>86</v>
      </c>
      <c r="AY153" s="18" t="s">
        <v>168</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176</v>
      </c>
      <c r="BM153" s="230" t="s">
        <v>1421</v>
      </c>
    </row>
    <row r="154" s="2" customFormat="1">
      <c r="A154" s="39"/>
      <c r="B154" s="40"/>
      <c r="C154" s="41"/>
      <c r="D154" s="232" t="s">
        <v>178</v>
      </c>
      <c r="E154" s="41"/>
      <c r="F154" s="233" t="s">
        <v>1422</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178</v>
      </c>
      <c r="AU154" s="18" t="s">
        <v>86</v>
      </c>
    </row>
    <row r="155" s="14" customFormat="1">
      <c r="A155" s="14"/>
      <c r="B155" s="247"/>
      <c r="C155" s="248"/>
      <c r="D155" s="232" t="s">
        <v>180</v>
      </c>
      <c r="E155" s="249" t="s">
        <v>1</v>
      </c>
      <c r="F155" s="250" t="s">
        <v>1423</v>
      </c>
      <c r="G155" s="248"/>
      <c r="H155" s="251">
        <v>11.791</v>
      </c>
      <c r="I155" s="252"/>
      <c r="J155" s="248"/>
      <c r="K155" s="248"/>
      <c r="L155" s="253"/>
      <c r="M155" s="254"/>
      <c r="N155" s="255"/>
      <c r="O155" s="255"/>
      <c r="P155" s="255"/>
      <c r="Q155" s="255"/>
      <c r="R155" s="255"/>
      <c r="S155" s="255"/>
      <c r="T155" s="256"/>
      <c r="U155" s="14"/>
      <c r="V155" s="14"/>
      <c r="W155" s="14"/>
      <c r="X155" s="14"/>
      <c r="Y155" s="14"/>
      <c r="Z155" s="14"/>
      <c r="AA155" s="14"/>
      <c r="AB155" s="14"/>
      <c r="AC155" s="14"/>
      <c r="AD155" s="14"/>
      <c r="AE155" s="14"/>
      <c r="AT155" s="257" t="s">
        <v>180</v>
      </c>
      <c r="AU155" s="257" t="s">
        <v>86</v>
      </c>
      <c r="AV155" s="14" t="s">
        <v>86</v>
      </c>
      <c r="AW155" s="14" t="s">
        <v>32</v>
      </c>
      <c r="AX155" s="14" t="s">
        <v>84</v>
      </c>
      <c r="AY155" s="257" t="s">
        <v>168</v>
      </c>
    </row>
    <row r="156" s="2" customFormat="1" ht="37.8" customHeight="1">
      <c r="A156" s="39"/>
      <c r="B156" s="40"/>
      <c r="C156" s="219" t="s">
        <v>210</v>
      </c>
      <c r="D156" s="219" t="s">
        <v>171</v>
      </c>
      <c r="E156" s="220" t="s">
        <v>1424</v>
      </c>
      <c r="F156" s="221" t="s">
        <v>1425</v>
      </c>
      <c r="G156" s="222" t="s">
        <v>240</v>
      </c>
      <c r="H156" s="223">
        <v>153.28299999999999</v>
      </c>
      <c r="I156" s="224"/>
      <c r="J156" s="225">
        <f>ROUND(I156*H156,2)</f>
        <v>0</v>
      </c>
      <c r="K156" s="221" t="s">
        <v>226</v>
      </c>
      <c r="L156" s="45"/>
      <c r="M156" s="226" t="s">
        <v>1</v>
      </c>
      <c r="N156" s="227" t="s">
        <v>41</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176</v>
      </c>
      <c r="AT156" s="230" t="s">
        <v>171</v>
      </c>
      <c r="AU156" s="230" t="s">
        <v>86</v>
      </c>
      <c r="AY156" s="18" t="s">
        <v>168</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176</v>
      </c>
      <c r="BM156" s="230" t="s">
        <v>1426</v>
      </c>
    </row>
    <row r="157" s="2" customFormat="1">
      <c r="A157" s="39"/>
      <c r="B157" s="40"/>
      <c r="C157" s="41"/>
      <c r="D157" s="232" t="s">
        <v>178</v>
      </c>
      <c r="E157" s="41"/>
      <c r="F157" s="233" t="s">
        <v>1427</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178</v>
      </c>
      <c r="AU157" s="18" t="s">
        <v>86</v>
      </c>
    </row>
    <row r="158" s="14" customFormat="1">
      <c r="A158" s="14"/>
      <c r="B158" s="247"/>
      <c r="C158" s="248"/>
      <c r="D158" s="232" t="s">
        <v>180</v>
      </c>
      <c r="E158" s="249" t="s">
        <v>1</v>
      </c>
      <c r="F158" s="250" t="s">
        <v>1423</v>
      </c>
      <c r="G158" s="248"/>
      <c r="H158" s="251">
        <v>11.791</v>
      </c>
      <c r="I158" s="252"/>
      <c r="J158" s="248"/>
      <c r="K158" s="248"/>
      <c r="L158" s="253"/>
      <c r="M158" s="254"/>
      <c r="N158" s="255"/>
      <c r="O158" s="255"/>
      <c r="P158" s="255"/>
      <c r="Q158" s="255"/>
      <c r="R158" s="255"/>
      <c r="S158" s="255"/>
      <c r="T158" s="256"/>
      <c r="U158" s="14"/>
      <c r="V158" s="14"/>
      <c r="W158" s="14"/>
      <c r="X158" s="14"/>
      <c r="Y158" s="14"/>
      <c r="Z158" s="14"/>
      <c r="AA158" s="14"/>
      <c r="AB158" s="14"/>
      <c r="AC158" s="14"/>
      <c r="AD158" s="14"/>
      <c r="AE158" s="14"/>
      <c r="AT158" s="257" t="s">
        <v>180</v>
      </c>
      <c r="AU158" s="257" t="s">
        <v>86</v>
      </c>
      <c r="AV158" s="14" t="s">
        <v>86</v>
      </c>
      <c r="AW158" s="14" t="s">
        <v>32</v>
      </c>
      <c r="AX158" s="14" t="s">
        <v>84</v>
      </c>
      <c r="AY158" s="257" t="s">
        <v>168</v>
      </c>
    </row>
    <row r="159" s="14" customFormat="1">
      <c r="A159" s="14"/>
      <c r="B159" s="247"/>
      <c r="C159" s="248"/>
      <c r="D159" s="232" t="s">
        <v>180</v>
      </c>
      <c r="E159" s="248"/>
      <c r="F159" s="250" t="s">
        <v>1428</v>
      </c>
      <c r="G159" s="248"/>
      <c r="H159" s="251">
        <v>153.28299999999999</v>
      </c>
      <c r="I159" s="252"/>
      <c r="J159" s="248"/>
      <c r="K159" s="248"/>
      <c r="L159" s="253"/>
      <c r="M159" s="254"/>
      <c r="N159" s="255"/>
      <c r="O159" s="255"/>
      <c r="P159" s="255"/>
      <c r="Q159" s="255"/>
      <c r="R159" s="255"/>
      <c r="S159" s="255"/>
      <c r="T159" s="256"/>
      <c r="U159" s="14"/>
      <c r="V159" s="14"/>
      <c r="W159" s="14"/>
      <c r="X159" s="14"/>
      <c r="Y159" s="14"/>
      <c r="Z159" s="14"/>
      <c r="AA159" s="14"/>
      <c r="AB159" s="14"/>
      <c r="AC159" s="14"/>
      <c r="AD159" s="14"/>
      <c r="AE159" s="14"/>
      <c r="AT159" s="257" t="s">
        <v>180</v>
      </c>
      <c r="AU159" s="257" t="s">
        <v>86</v>
      </c>
      <c r="AV159" s="14" t="s">
        <v>86</v>
      </c>
      <c r="AW159" s="14" t="s">
        <v>4</v>
      </c>
      <c r="AX159" s="14" t="s">
        <v>84</v>
      </c>
      <c r="AY159" s="257" t="s">
        <v>168</v>
      </c>
    </row>
    <row r="160" s="2" customFormat="1" ht="24.15" customHeight="1">
      <c r="A160" s="39"/>
      <c r="B160" s="40"/>
      <c r="C160" s="219" t="s">
        <v>217</v>
      </c>
      <c r="D160" s="219" t="s">
        <v>171</v>
      </c>
      <c r="E160" s="220" t="s">
        <v>1429</v>
      </c>
      <c r="F160" s="221" t="s">
        <v>1430</v>
      </c>
      <c r="G160" s="222" t="s">
        <v>342</v>
      </c>
      <c r="H160" s="223">
        <v>23.582000000000001</v>
      </c>
      <c r="I160" s="224"/>
      <c r="J160" s="225">
        <f>ROUND(I160*H160,2)</f>
        <v>0</v>
      </c>
      <c r="K160" s="221" t="s">
        <v>226</v>
      </c>
      <c r="L160" s="45"/>
      <c r="M160" s="226" t="s">
        <v>1</v>
      </c>
      <c r="N160" s="227" t="s">
        <v>41</v>
      </c>
      <c r="O160" s="92"/>
      <c r="P160" s="228">
        <f>O160*H160</f>
        <v>0</v>
      </c>
      <c r="Q160" s="228">
        <v>0</v>
      </c>
      <c r="R160" s="228">
        <f>Q160*H160</f>
        <v>0</v>
      </c>
      <c r="S160" s="228">
        <v>0</v>
      </c>
      <c r="T160" s="229">
        <f>S160*H160</f>
        <v>0</v>
      </c>
      <c r="U160" s="39"/>
      <c r="V160" s="39"/>
      <c r="W160" s="39"/>
      <c r="X160" s="39"/>
      <c r="Y160" s="39"/>
      <c r="Z160" s="39"/>
      <c r="AA160" s="39"/>
      <c r="AB160" s="39"/>
      <c r="AC160" s="39"/>
      <c r="AD160" s="39"/>
      <c r="AE160" s="39"/>
      <c r="AR160" s="230" t="s">
        <v>176</v>
      </c>
      <c r="AT160" s="230" t="s">
        <v>171</v>
      </c>
      <c r="AU160" s="230" t="s">
        <v>86</v>
      </c>
      <c r="AY160" s="18" t="s">
        <v>168</v>
      </c>
      <c r="BE160" s="231">
        <f>IF(N160="základní",J160,0)</f>
        <v>0</v>
      </c>
      <c r="BF160" s="231">
        <f>IF(N160="snížená",J160,0)</f>
        <v>0</v>
      </c>
      <c r="BG160" s="231">
        <f>IF(N160="zákl. přenesená",J160,0)</f>
        <v>0</v>
      </c>
      <c r="BH160" s="231">
        <f>IF(N160="sníž. přenesená",J160,0)</f>
        <v>0</v>
      </c>
      <c r="BI160" s="231">
        <f>IF(N160="nulová",J160,0)</f>
        <v>0</v>
      </c>
      <c r="BJ160" s="18" t="s">
        <v>84</v>
      </c>
      <c r="BK160" s="231">
        <f>ROUND(I160*H160,2)</f>
        <v>0</v>
      </c>
      <c r="BL160" s="18" t="s">
        <v>176</v>
      </c>
      <c r="BM160" s="230" t="s">
        <v>1431</v>
      </c>
    </row>
    <row r="161" s="2" customFormat="1">
      <c r="A161" s="39"/>
      <c r="B161" s="40"/>
      <c r="C161" s="41"/>
      <c r="D161" s="232" t="s">
        <v>178</v>
      </c>
      <c r="E161" s="41"/>
      <c r="F161" s="233" t="s">
        <v>1432</v>
      </c>
      <c r="G161" s="41"/>
      <c r="H161" s="41"/>
      <c r="I161" s="234"/>
      <c r="J161" s="41"/>
      <c r="K161" s="41"/>
      <c r="L161" s="45"/>
      <c r="M161" s="235"/>
      <c r="N161" s="236"/>
      <c r="O161" s="92"/>
      <c r="P161" s="92"/>
      <c r="Q161" s="92"/>
      <c r="R161" s="92"/>
      <c r="S161" s="92"/>
      <c r="T161" s="93"/>
      <c r="U161" s="39"/>
      <c r="V161" s="39"/>
      <c r="W161" s="39"/>
      <c r="X161" s="39"/>
      <c r="Y161" s="39"/>
      <c r="Z161" s="39"/>
      <c r="AA161" s="39"/>
      <c r="AB161" s="39"/>
      <c r="AC161" s="39"/>
      <c r="AD161" s="39"/>
      <c r="AE161" s="39"/>
      <c r="AT161" s="18" t="s">
        <v>178</v>
      </c>
      <c r="AU161" s="18" t="s">
        <v>86</v>
      </c>
    </row>
    <row r="162" s="14" customFormat="1">
      <c r="A162" s="14"/>
      <c r="B162" s="247"/>
      <c r="C162" s="248"/>
      <c r="D162" s="232" t="s">
        <v>180</v>
      </c>
      <c r="E162" s="249" t="s">
        <v>1</v>
      </c>
      <c r="F162" s="250" t="s">
        <v>1433</v>
      </c>
      <c r="G162" s="248"/>
      <c r="H162" s="251">
        <v>11.791</v>
      </c>
      <c r="I162" s="252"/>
      <c r="J162" s="248"/>
      <c r="K162" s="248"/>
      <c r="L162" s="253"/>
      <c r="M162" s="254"/>
      <c r="N162" s="255"/>
      <c r="O162" s="255"/>
      <c r="P162" s="255"/>
      <c r="Q162" s="255"/>
      <c r="R162" s="255"/>
      <c r="S162" s="255"/>
      <c r="T162" s="256"/>
      <c r="U162" s="14"/>
      <c r="V162" s="14"/>
      <c r="W162" s="14"/>
      <c r="X162" s="14"/>
      <c r="Y162" s="14"/>
      <c r="Z162" s="14"/>
      <c r="AA162" s="14"/>
      <c r="AB162" s="14"/>
      <c r="AC162" s="14"/>
      <c r="AD162" s="14"/>
      <c r="AE162" s="14"/>
      <c r="AT162" s="257" t="s">
        <v>180</v>
      </c>
      <c r="AU162" s="257" t="s">
        <v>86</v>
      </c>
      <c r="AV162" s="14" t="s">
        <v>86</v>
      </c>
      <c r="AW162" s="14" t="s">
        <v>32</v>
      </c>
      <c r="AX162" s="14" t="s">
        <v>84</v>
      </c>
      <c r="AY162" s="257" t="s">
        <v>168</v>
      </c>
    </row>
    <row r="163" s="14" customFormat="1">
      <c r="A163" s="14"/>
      <c r="B163" s="247"/>
      <c r="C163" s="248"/>
      <c r="D163" s="232" t="s">
        <v>180</v>
      </c>
      <c r="E163" s="248"/>
      <c r="F163" s="250" t="s">
        <v>1434</v>
      </c>
      <c r="G163" s="248"/>
      <c r="H163" s="251">
        <v>23.582000000000001</v>
      </c>
      <c r="I163" s="252"/>
      <c r="J163" s="248"/>
      <c r="K163" s="248"/>
      <c r="L163" s="253"/>
      <c r="M163" s="254"/>
      <c r="N163" s="255"/>
      <c r="O163" s="255"/>
      <c r="P163" s="255"/>
      <c r="Q163" s="255"/>
      <c r="R163" s="255"/>
      <c r="S163" s="255"/>
      <c r="T163" s="256"/>
      <c r="U163" s="14"/>
      <c r="V163" s="14"/>
      <c r="W163" s="14"/>
      <c r="X163" s="14"/>
      <c r="Y163" s="14"/>
      <c r="Z163" s="14"/>
      <c r="AA163" s="14"/>
      <c r="AB163" s="14"/>
      <c r="AC163" s="14"/>
      <c r="AD163" s="14"/>
      <c r="AE163" s="14"/>
      <c r="AT163" s="257" t="s">
        <v>180</v>
      </c>
      <c r="AU163" s="257" t="s">
        <v>86</v>
      </c>
      <c r="AV163" s="14" t="s">
        <v>86</v>
      </c>
      <c r="AW163" s="14" t="s">
        <v>4</v>
      </c>
      <c r="AX163" s="14" t="s">
        <v>84</v>
      </c>
      <c r="AY163" s="257" t="s">
        <v>168</v>
      </c>
    </row>
    <row r="164" s="2" customFormat="1" ht="24.15" customHeight="1">
      <c r="A164" s="39"/>
      <c r="B164" s="40"/>
      <c r="C164" s="219" t="s">
        <v>223</v>
      </c>
      <c r="D164" s="219" t="s">
        <v>171</v>
      </c>
      <c r="E164" s="220" t="s">
        <v>1435</v>
      </c>
      <c r="F164" s="221" t="s">
        <v>1436</v>
      </c>
      <c r="G164" s="222" t="s">
        <v>240</v>
      </c>
      <c r="H164" s="223">
        <v>7.8609999999999998</v>
      </c>
      <c r="I164" s="224"/>
      <c r="J164" s="225">
        <f>ROUND(I164*H164,2)</f>
        <v>0</v>
      </c>
      <c r="K164" s="221" t="s">
        <v>226</v>
      </c>
      <c r="L164" s="45"/>
      <c r="M164" s="226" t="s">
        <v>1</v>
      </c>
      <c r="N164" s="227" t="s">
        <v>41</v>
      </c>
      <c r="O164" s="92"/>
      <c r="P164" s="228">
        <f>O164*H164</f>
        <v>0</v>
      </c>
      <c r="Q164" s="228">
        <v>0</v>
      </c>
      <c r="R164" s="228">
        <f>Q164*H164</f>
        <v>0</v>
      </c>
      <c r="S164" s="228">
        <v>0</v>
      </c>
      <c r="T164" s="229">
        <f>S164*H164</f>
        <v>0</v>
      </c>
      <c r="U164" s="39"/>
      <c r="V164" s="39"/>
      <c r="W164" s="39"/>
      <c r="X164" s="39"/>
      <c r="Y164" s="39"/>
      <c r="Z164" s="39"/>
      <c r="AA164" s="39"/>
      <c r="AB164" s="39"/>
      <c r="AC164" s="39"/>
      <c r="AD164" s="39"/>
      <c r="AE164" s="39"/>
      <c r="AR164" s="230" t="s">
        <v>176</v>
      </c>
      <c r="AT164" s="230" t="s">
        <v>171</v>
      </c>
      <c r="AU164" s="230" t="s">
        <v>86</v>
      </c>
      <c r="AY164" s="18" t="s">
        <v>168</v>
      </c>
      <c r="BE164" s="231">
        <f>IF(N164="základní",J164,0)</f>
        <v>0</v>
      </c>
      <c r="BF164" s="231">
        <f>IF(N164="snížená",J164,0)</f>
        <v>0</v>
      </c>
      <c r="BG164" s="231">
        <f>IF(N164="zákl. přenesená",J164,0)</f>
        <v>0</v>
      </c>
      <c r="BH164" s="231">
        <f>IF(N164="sníž. přenesená",J164,0)</f>
        <v>0</v>
      </c>
      <c r="BI164" s="231">
        <f>IF(N164="nulová",J164,0)</f>
        <v>0</v>
      </c>
      <c r="BJ164" s="18" t="s">
        <v>84</v>
      </c>
      <c r="BK164" s="231">
        <f>ROUND(I164*H164,2)</f>
        <v>0</v>
      </c>
      <c r="BL164" s="18" t="s">
        <v>176</v>
      </c>
      <c r="BM164" s="230" t="s">
        <v>1437</v>
      </c>
    </row>
    <row r="165" s="2" customFormat="1">
      <c r="A165" s="39"/>
      <c r="B165" s="40"/>
      <c r="C165" s="41"/>
      <c r="D165" s="232" t="s">
        <v>178</v>
      </c>
      <c r="E165" s="41"/>
      <c r="F165" s="233" t="s">
        <v>1438</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178</v>
      </c>
      <c r="AU165" s="18" t="s">
        <v>86</v>
      </c>
    </row>
    <row r="166" s="14" customFormat="1">
      <c r="A166" s="14"/>
      <c r="B166" s="247"/>
      <c r="C166" s="248"/>
      <c r="D166" s="232" t="s">
        <v>180</v>
      </c>
      <c r="E166" s="249" t="s">
        <v>1</v>
      </c>
      <c r="F166" s="250" t="s">
        <v>1439</v>
      </c>
      <c r="G166" s="248"/>
      <c r="H166" s="251">
        <v>7.8609999999999998</v>
      </c>
      <c r="I166" s="252"/>
      <c r="J166" s="248"/>
      <c r="K166" s="248"/>
      <c r="L166" s="253"/>
      <c r="M166" s="254"/>
      <c r="N166" s="255"/>
      <c r="O166" s="255"/>
      <c r="P166" s="255"/>
      <c r="Q166" s="255"/>
      <c r="R166" s="255"/>
      <c r="S166" s="255"/>
      <c r="T166" s="256"/>
      <c r="U166" s="14"/>
      <c r="V166" s="14"/>
      <c r="W166" s="14"/>
      <c r="X166" s="14"/>
      <c r="Y166" s="14"/>
      <c r="Z166" s="14"/>
      <c r="AA166" s="14"/>
      <c r="AB166" s="14"/>
      <c r="AC166" s="14"/>
      <c r="AD166" s="14"/>
      <c r="AE166" s="14"/>
      <c r="AT166" s="257" t="s">
        <v>180</v>
      </c>
      <c r="AU166" s="257" t="s">
        <v>86</v>
      </c>
      <c r="AV166" s="14" t="s">
        <v>86</v>
      </c>
      <c r="AW166" s="14" t="s">
        <v>32</v>
      </c>
      <c r="AX166" s="14" t="s">
        <v>84</v>
      </c>
      <c r="AY166" s="257" t="s">
        <v>168</v>
      </c>
    </row>
    <row r="167" s="2" customFormat="1" ht="24.15" customHeight="1">
      <c r="A167" s="39"/>
      <c r="B167" s="40"/>
      <c r="C167" s="219" t="s">
        <v>230</v>
      </c>
      <c r="D167" s="219" t="s">
        <v>171</v>
      </c>
      <c r="E167" s="220" t="s">
        <v>1440</v>
      </c>
      <c r="F167" s="221" t="s">
        <v>1441</v>
      </c>
      <c r="G167" s="222" t="s">
        <v>174</v>
      </c>
      <c r="H167" s="223">
        <v>10.5</v>
      </c>
      <c r="I167" s="224"/>
      <c r="J167" s="225">
        <f>ROUND(I167*H167,2)</f>
        <v>0</v>
      </c>
      <c r="K167" s="221" t="s">
        <v>226</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176</v>
      </c>
      <c r="AT167" s="230" t="s">
        <v>171</v>
      </c>
      <c r="AU167" s="230" t="s">
        <v>86</v>
      </c>
      <c r="AY167" s="18" t="s">
        <v>168</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176</v>
      </c>
      <c r="BM167" s="230" t="s">
        <v>1442</v>
      </c>
    </row>
    <row r="168" s="2" customFormat="1">
      <c r="A168" s="39"/>
      <c r="B168" s="40"/>
      <c r="C168" s="41"/>
      <c r="D168" s="232" t="s">
        <v>178</v>
      </c>
      <c r="E168" s="41"/>
      <c r="F168" s="233" t="s">
        <v>1443</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178</v>
      </c>
      <c r="AU168" s="18" t="s">
        <v>86</v>
      </c>
    </row>
    <row r="169" s="14" customFormat="1">
      <c r="A169" s="14"/>
      <c r="B169" s="247"/>
      <c r="C169" s="248"/>
      <c r="D169" s="232" t="s">
        <v>180</v>
      </c>
      <c r="E169" s="249" t="s">
        <v>1</v>
      </c>
      <c r="F169" s="250" t="s">
        <v>1413</v>
      </c>
      <c r="G169" s="248"/>
      <c r="H169" s="251">
        <v>10.5</v>
      </c>
      <c r="I169" s="252"/>
      <c r="J169" s="248"/>
      <c r="K169" s="248"/>
      <c r="L169" s="253"/>
      <c r="M169" s="254"/>
      <c r="N169" s="255"/>
      <c r="O169" s="255"/>
      <c r="P169" s="255"/>
      <c r="Q169" s="255"/>
      <c r="R169" s="255"/>
      <c r="S169" s="255"/>
      <c r="T169" s="256"/>
      <c r="U169" s="14"/>
      <c r="V169" s="14"/>
      <c r="W169" s="14"/>
      <c r="X169" s="14"/>
      <c r="Y169" s="14"/>
      <c r="Z169" s="14"/>
      <c r="AA169" s="14"/>
      <c r="AB169" s="14"/>
      <c r="AC169" s="14"/>
      <c r="AD169" s="14"/>
      <c r="AE169" s="14"/>
      <c r="AT169" s="257" t="s">
        <v>180</v>
      </c>
      <c r="AU169" s="257" t="s">
        <v>86</v>
      </c>
      <c r="AV169" s="14" t="s">
        <v>86</v>
      </c>
      <c r="AW169" s="14" t="s">
        <v>32</v>
      </c>
      <c r="AX169" s="14" t="s">
        <v>76</v>
      </c>
      <c r="AY169" s="257" t="s">
        <v>168</v>
      </c>
    </row>
    <row r="170" s="15" customFormat="1">
      <c r="A170" s="15"/>
      <c r="B170" s="258"/>
      <c r="C170" s="259"/>
      <c r="D170" s="232" t="s">
        <v>180</v>
      </c>
      <c r="E170" s="260" t="s">
        <v>1</v>
      </c>
      <c r="F170" s="261" t="s">
        <v>184</v>
      </c>
      <c r="G170" s="259"/>
      <c r="H170" s="262">
        <v>10.5</v>
      </c>
      <c r="I170" s="263"/>
      <c r="J170" s="259"/>
      <c r="K170" s="259"/>
      <c r="L170" s="264"/>
      <c r="M170" s="265"/>
      <c r="N170" s="266"/>
      <c r="O170" s="266"/>
      <c r="P170" s="266"/>
      <c r="Q170" s="266"/>
      <c r="R170" s="266"/>
      <c r="S170" s="266"/>
      <c r="T170" s="267"/>
      <c r="U170" s="15"/>
      <c r="V170" s="15"/>
      <c r="W170" s="15"/>
      <c r="X170" s="15"/>
      <c r="Y170" s="15"/>
      <c r="Z170" s="15"/>
      <c r="AA170" s="15"/>
      <c r="AB170" s="15"/>
      <c r="AC170" s="15"/>
      <c r="AD170" s="15"/>
      <c r="AE170" s="15"/>
      <c r="AT170" s="268" t="s">
        <v>180</v>
      </c>
      <c r="AU170" s="268" t="s">
        <v>86</v>
      </c>
      <c r="AV170" s="15" t="s">
        <v>176</v>
      </c>
      <c r="AW170" s="15" t="s">
        <v>32</v>
      </c>
      <c r="AX170" s="15" t="s">
        <v>84</v>
      </c>
      <c r="AY170" s="268" t="s">
        <v>168</v>
      </c>
    </row>
    <row r="171" s="2" customFormat="1" ht="24.15" customHeight="1">
      <c r="A171" s="39"/>
      <c r="B171" s="40"/>
      <c r="C171" s="219" t="s">
        <v>237</v>
      </c>
      <c r="D171" s="219" t="s">
        <v>171</v>
      </c>
      <c r="E171" s="220" t="s">
        <v>1444</v>
      </c>
      <c r="F171" s="221" t="s">
        <v>1445</v>
      </c>
      <c r="G171" s="222" t="s">
        <v>174</v>
      </c>
      <c r="H171" s="223">
        <v>10.5</v>
      </c>
      <c r="I171" s="224"/>
      <c r="J171" s="225">
        <f>ROUND(I171*H171,2)</f>
        <v>0</v>
      </c>
      <c r="K171" s="221" t="s">
        <v>226</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176</v>
      </c>
      <c r="AT171" s="230" t="s">
        <v>171</v>
      </c>
      <c r="AU171" s="230" t="s">
        <v>86</v>
      </c>
      <c r="AY171" s="18" t="s">
        <v>168</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176</v>
      </c>
      <c r="BM171" s="230" t="s">
        <v>1446</v>
      </c>
    </row>
    <row r="172" s="2" customFormat="1">
      <c r="A172" s="39"/>
      <c r="B172" s="40"/>
      <c r="C172" s="41"/>
      <c r="D172" s="232" t="s">
        <v>178</v>
      </c>
      <c r="E172" s="41"/>
      <c r="F172" s="233" t="s">
        <v>1447</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178</v>
      </c>
      <c r="AU172" s="18" t="s">
        <v>86</v>
      </c>
    </row>
    <row r="173" s="14" customFormat="1">
      <c r="A173" s="14"/>
      <c r="B173" s="247"/>
      <c r="C173" s="248"/>
      <c r="D173" s="232" t="s">
        <v>180</v>
      </c>
      <c r="E173" s="249" t="s">
        <v>1</v>
      </c>
      <c r="F173" s="250" t="s">
        <v>1413</v>
      </c>
      <c r="G173" s="248"/>
      <c r="H173" s="251">
        <v>10.5</v>
      </c>
      <c r="I173" s="252"/>
      <c r="J173" s="248"/>
      <c r="K173" s="248"/>
      <c r="L173" s="253"/>
      <c r="M173" s="254"/>
      <c r="N173" s="255"/>
      <c r="O173" s="255"/>
      <c r="P173" s="255"/>
      <c r="Q173" s="255"/>
      <c r="R173" s="255"/>
      <c r="S173" s="255"/>
      <c r="T173" s="256"/>
      <c r="U173" s="14"/>
      <c r="V173" s="14"/>
      <c r="W173" s="14"/>
      <c r="X173" s="14"/>
      <c r="Y173" s="14"/>
      <c r="Z173" s="14"/>
      <c r="AA173" s="14"/>
      <c r="AB173" s="14"/>
      <c r="AC173" s="14"/>
      <c r="AD173" s="14"/>
      <c r="AE173" s="14"/>
      <c r="AT173" s="257" t="s">
        <v>180</v>
      </c>
      <c r="AU173" s="257" t="s">
        <v>86</v>
      </c>
      <c r="AV173" s="14" t="s">
        <v>86</v>
      </c>
      <c r="AW173" s="14" t="s">
        <v>32</v>
      </c>
      <c r="AX173" s="14" t="s">
        <v>76</v>
      </c>
      <c r="AY173" s="257" t="s">
        <v>168</v>
      </c>
    </row>
    <row r="174" s="15" customFormat="1">
      <c r="A174" s="15"/>
      <c r="B174" s="258"/>
      <c r="C174" s="259"/>
      <c r="D174" s="232" t="s">
        <v>180</v>
      </c>
      <c r="E174" s="260" t="s">
        <v>1</v>
      </c>
      <c r="F174" s="261" t="s">
        <v>184</v>
      </c>
      <c r="G174" s="259"/>
      <c r="H174" s="262">
        <v>10.5</v>
      </c>
      <c r="I174" s="263"/>
      <c r="J174" s="259"/>
      <c r="K174" s="259"/>
      <c r="L174" s="264"/>
      <c r="M174" s="265"/>
      <c r="N174" s="266"/>
      <c r="O174" s="266"/>
      <c r="P174" s="266"/>
      <c r="Q174" s="266"/>
      <c r="R174" s="266"/>
      <c r="S174" s="266"/>
      <c r="T174" s="267"/>
      <c r="U174" s="15"/>
      <c r="V174" s="15"/>
      <c r="W174" s="15"/>
      <c r="X174" s="15"/>
      <c r="Y174" s="15"/>
      <c r="Z174" s="15"/>
      <c r="AA174" s="15"/>
      <c r="AB174" s="15"/>
      <c r="AC174" s="15"/>
      <c r="AD174" s="15"/>
      <c r="AE174" s="15"/>
      <c r="AT174" s="268" t="s">
        <v>180</v>
      </c>
      <c r="AU174" s="268" t="s">
        <v>86</v>
      </c>
      <c r="AV174" s="15" t="s">
        <v>176</v>
      </c>
      <c r="AW174" s="15" t="s">
        <v>32</v>
      </c>
      <c r="AX174" s="15" t="s">
        <v>84</v>
      </c>
      <c r="AY174" s="268" t="s">
        <v>168</v>
      </c>
    </row>
    <row r="175" s="2" customFormat="1" ht="16.5" customHeight="1">
      <c r="A175" s="39"/>
      <c r="B175" s="40"/>
      <c r="C175" s="270" t="s">
        <v>244</v>
      </c>
      <c r="D175" s="270" t="s">
        <v>348</v>
      </c>
      <c r="E175" s="271" t="s">
        <v>1448</v>
      </c>
      <c r="F175" s="272" t="s">
        <v>1449</v>
      </c>
      <c r="G175" s="273" t="s">
        <v>1261</v>
      </c>
      <c r="H175" s="274">
        <v>0.20999999999999999</v>
      </c>
      <c r="I175" s="275"/>
      <c r="J175" s="276">
        <f>ROUND(I175*H175,2)</f>
        <v>0</v>
      </c>
      <c r="K175" s="272" t="s">
        <v>226</v>
      </c>
      <c r="L175" s="277"/>
      <c r="M175" s="278" t="s">
        <v>1</v>
      </c>
      <c r="N175" s="279" t="s">
        <v>41</v>
      </c>
      <c r="O175" s="92"/>
      <c r="P175" s="228">
        <f>O175*H175</f>
        <v>0</v>
      </c>
      <c r="Q175" s="228">
        <v>0.001</v>
      </c>
      <c r="R175" s="228">
        <f>Q175*H175</f>
        <v>0.00021000000000000001</v>
      </c>
      <c r="S175" s="228">
        <v>0</v>
      </c>
      <c r="T175" s="229">
        <f>S175*H175</f>
        <v>0</v>
      </c>
      <c r="U175" s="39"/>
      <c r="V175" s="39"/>
      <c r="W175" s="39"/>
      <c r="X175" s="39"/>
      <c r="Y175" s="39"/>
      <c r="Z175" s="39"/>
      <c r="AA175" s="39"/>
      <c r="AB175" s="39"/>
      <c r="AC175" s="39"/>
      <c r="AD175" s="39"/>
      <c r="AE175" s="39"/>
      <c r="AR175" s="230" t="s">
        <v>223</v>
      </c>
      <c r="AT175" s="230" t="s">
        <v>348</v>
      </c>
      <c r="AU175" s="230" t="s">
        <v>86</v>
      </c>
      <c r="AY175" s="18" t="s">
        <v>168</v>
      </c>
      <c r="BE175" s="231">
        <f>IF(N175="základní",J175,0)</f>
        <v>0</v>
      </c>
      <c r="BF175" s="231">
        <f>IF(N175="snížená",J175,0)</f>
        <v>0</v>
      </c>
      <c r="BG175" s="231">
        <f>IF(N175="zákl. přenesená",J175,0)</f>
        <v>0</v>
      </c>
      <c r="BH175" s="231">
        <f>IF(N175="sníž. přenesená",J175,0)</f>
        <v>0</v>
      </c>
      <c r="BI175" s="231">
        <f>IF(N175="nulová",J175,0)</f>
        <v>0</v>
      </c>
      <c r="BJ175" s="18" t="s">
        <v>84</v>
      </c>
      <c r="BK175" s="231">
        <f>ROUND(I175*H175,2)</f>
        <v>0</v>
      </c>
      <c r="BL175" s="18" t="s">
        <v>176</v>
      </c>
      <c r="BM175" s="230" t="s">
        <v>1450</v>
      </c>
    </row>
    <row r="176" s="2" customFormat="1">
      <c r="A176" s="39"/>
      <c r="B176" s="40"/>
      <c r="C176" s="41"/>
      <c r="D176" s="232" t="s">
        <v>178</v>
      </c>
      <c r="E176" s="41"/>
      <c r="F176" s="233" t="s">
        <v>1449</v>
      </c>
      <c r="G176" s="41"/>
      <c r="H176" s="41"/>
      <c r="I176" s="234"/>
      <c r="J176" s="41"/>
      <c r="K176" s="41"/>
      <c r="L176" s="45"/>
      <c r="M176" s="235"/>
      <c r="N176" s="236"/>
      <c r="O176" s="92"/>
      <c r="P176" s="92"/>
      <c r="Q176" s="92"/>
      <c r="R176" s="92"/>
      <c r="S176" s="92"/>
      <c r="T176" s="93"/>
      <c r="U176" s="39"/>
      <c r="V176" s="39"/>
      <c r="W176" s="39"/>
      <c r="X176" s="39"/>
      <c r="Y176" s="39"/>
      <c r="Z176" s="39"/>
      <c r="AA176" s="39"/>
      <c r="AB176" s="39"/>
      <c r="AC176" s="39"/>
      <c r="AD176" s="39"/>
      <c r="AE176" s="39"/>
      <c r="AT176" s="18" t="s">
        <v>178</v>
      </c>
      <c r="AU176" s="18" t="s">
        <v>86</v>
      </c>
    </row>
    <row r="177" s="14" customFormat="1">
      <c r="A177" s="14"/>
      <c r="B177" s="247"/>
      <c r="C177" s="248"/>
      <c r="D177" s="232" t="s">
        <v>180</v>
      </c>
      <c r="E177" s="249" t="s">
        <v>1</v>
      </c>
      <c r="F177" s="250" t="s">
        <v>1413</v>
      </c>
      <c r="G177" s="248"/>
      <c r="H177" s="251">
        <v>10.5</v>
      </c>
      <c r="I177" s="252"/>
      <c r="J177" s="248"/>
      <c r="K177" s="248"/>
      <c r="L177" s="253"/>
      <c r="M177" s="254"/>
      <c r="N177" s="255"/>
      <c r="O177" s="255"/>
      <c r="P177" s="255"/>
      <c r="Q177" s="255"/>
      <c r="R177" s="255"/>
      <c r="S177" s="255"/>
      <c r="T177" s="256"/>
      <c r="U177" s="14"/>
      <c r="V177" s="14"/>
      <c r="W177" s="14"/>
      <c r="X177" s="14"/>
      <c r="Y177" s="14"/>
      <c r="Z177" s="14"/>
      <c r="AA177" s="14"/>
      <c r="AB177" s="14"/>
      <c r="AC177" s="14"/>
      <c r="AD177" s="14"/>
      <c r="AE177" s="14"/>
      <c r="AT177" s="257" t="s">
        <v>180</v>
      </c>
      <c r="AU177" s="257" t="s">
        <v>86</v>
      </c>
      <c r="AV177" s="14" t="s">
        <v>86</v>
      </c>
      <c r="AW177" s="14" t="s">
        <v>32</v>
      </c>
      <c r="AX177" s="14" t="s">
        <v>76</v>
      </c>
      <c r="AY177" s="257" t="s">
        <v>168</v>
      </c>
    </row>
    <row r="178" s="15" customFormat="1">
      <c r="A178" s="15"/>
      <c r="B178" s="258"/>
      <c r="C178" s="259"/>
      <c r="D178" s="232" t="s">
        <v>180</v>
      </c>
      <c r="E178" s="260" t="s">
        <v>1</v>
      </c>
      <c r="F178" s="261" t="s">
        <v>184</v>
      </c>
      <c r="G178" s="259"/>
      <c r="H178" s="262">
        <v>10.5</v>
      </c>
      <c r="I178" s="263"/>
      <c r="J178" s="259"/>
      <c r="K178" s="259"/>
      <c r="L178" s="264"/>
      <c r="M178" s="265"/>
      <c r="N178" s="266"/>
      <c r="O178" s="266"/>
      <c r="P178" s="266"/>
      <c r="Q178" s="266"/>
      <c r="R178" s="266"/>
      <c r="S178" s="266"/>
      <c r="T178" s="267"/>
      <c r="U178" s="15"/>
      <c r="V178" s="15"/>
      <c r="W178" s="15"/>
      <c r="X178" s="15"/>
      <c r="Y178" s="15"/>
      <c r="Z178" s="15"/>
      <c r="AA178" s="15"/>
      <c r="AB178" s="15"/>
      <c r="AC178" s="15"/>
      <c r="AD178" s="15"/>
      <c r="AE178" s="15"/>
      <c r="AT178" s="268" t="s">
        <v>180</v>
      </c>
      <c r="AU178" s="268" t="s">
        <v>86</v>
      </c>
      <c r="AV178" s="15" t="s">
        <v>176</v>
      </c>
      <c r="AW178" s="15" t="s">
        <v>32</v>
      </c>
      <c r="AX178" s="15" t="s">
        <v>84</v>
      </c>
      <c r="AY178" s="268" t="s">
        <v>168</v>
      </c>
    </row>
    <row r="179" s="14" customFormat="1">
      <c r="A179" s="14"/>
      <c r="B179" s="247"/>
      <c r="C179" s="248"/>
      <c r="D179" s="232" t="s">
        <v>180</v>
      </c>
      <c r="E179" s="248"/>
      <c r="F179" s="250" t="s">
        <v>1451</v>
      </c>
      <c r="G179" s="248"/>
      <c r="H179" s="251">
        <v>0.20999999999999999</v>
      </c>
      <c r="I179" s="252"/>
      <c r="J179" s="248"/>
      <c r="K179" s="248"/>
      <c r="L179" s="253"/>
      <c r="M179" s="254"/>
      <c r="N179" s="255"/>
      <c r="O179" s="255"/>
      <c r="P179" s="255"/>
      <c r="Q179" s="255"/>
      <c r="R179" s="255"/>
      <c r="S179" s="255"/>
      <c r="T179" s="256"/>
      <c r="U179" s="14"/>
      <c r="V179" s="14"/>
      <c r="W179" s="14"/>
      <c r="X179" s="14"/>
      <c r="Y179" s="14"/>
      <c r="Z179" s="14"/>
      <c r="AA179" s="14"/>
      <c r="AB179" s="14"/>
      <c r="AC179" s="14"/>
      <c r="AD179" s="14"/>
      <c r="AE179" s="14"/>
      <c r="AT179" s="257" t="s">
        <v>180</v>
      </c>
      <c r="AU179" s="257" t="s">
        <v>86</v>
      </c>
      <c r="AV179" s="14" t="s">
        <v>86</v>
      </c>
      <c r="AW179" s="14" t="s">
        <v>4</v>
      </c>
      <c r="AX179" s="14" t="s">
        <v>84</v>
      </c>
      <c r="AY179" s="257" t="s">
        <v>168</v>
      </c>
    </row>
    <row r="180" s="2" customFormat="1" ht="24.15" customHeight="1">
      <c r="A180" s="39"/>
      <c r="B180" s="40"/>
      <c r="C180" s="219" t="s">
        <v>8</v>
      </c>
      <c r="D180" s="219" t="s">
        <v>171</v>
      </c>
      <c r="E180" s="220" t="s">
        <v>1452</v>
      </c>
      <c r="F180" s="221" t="s">
        <v>1453</v>
      </c>
      <c r="G180" s="222" t="s">
        <v>174</v>
      </c>
      <c r="H180" s="223">
        <v>8.4000000000000004</v>
      </c>
      <c r="I180" s="224"/>
      <c r="J180" s="225">
        <f>ROUND(I180*H180,2)</f>
        <v>0</v>
      </c>
      <c r="K180" s="221" t="s">
        <v>226</v>
      </c>
      <c r="L180" s="45"/>
      <c r="M180" s="226" t="s">
        <v>1</v>
      </c>
      <c r="N180" s="227" t="s">
        <v>41</v>
      </c>
      <c r="O180" s="92"/>
      <c r="P180" s="228">
        <f>O180*H180</f>
        <v>0</v>
      </c>
      <c r="Q180" s="228">
        <v>0</v>
      </c>
      <c r="R180" s="228">
        <f>Q180*H180</f>
        <v>0</v>
      </c>
      <c r="S180" s="228">
        <v>0</v>
      </c>
      <c r="T180" s="229">
        <f>S180*H180</f>
        <v>0</v>
      </c>
      <c r="U180" s="39"/>
      <c r="V180" s="39"/>
      <c r="W180" s="39"/>
      <c r="X180" s="39"/>
      <c r="Y180" s="39"/>
      <c r="Z180" s="39"/>
      <c r="AA180" s="39"/>
      <c r="AB180" s="39"/>
      <c r="AC180" s="39"/>
      <c r="AD180" s="39"/>
      <c r="AE180" s="39"/>
      <c r="AR180" s="230" t="s">
        <v>176</v>
      </c>
      <c r="AT180" s="230" t="s">
        <v>171</v>
      </c>
      <c r="AU180" s="230" t="s">
        <v>86</v>
      </c>
      <c r="AY180" s="18" t="s">
        <v>168</v>
      </c>
      <c r="BE180" s="231">
        <f>IF(N180="základní",J180,0)</f>
        <v>0</v>
      </c>
      <c r="BF180" s="231">
        <f>IF(N180="snížená",J180,0)</f>
        <v>0</v>
      </c>
      <c r="BG180" s="231">
        <f>IF(N180="zákl. přenesená",J180,0)</f>
        <v>0</v>
      </c>
      <c r="BH180" s="231">
        <f>IF(N180="sníž. přenesená",J180,0)</f>
        <v>0</v>
      </c>
      <c r="BI180" s="231">
        <f>IF(N180="nulová",J180,0)</f>
        <v>0</v>
      </c>
      <c r="BJ180" s="18" t="s">
        <v>84</v>
      </c>
      <c r="BK180" s="231">
        <f>ROUND(I180*H180,2)</f>
        <v>0</v>
      </c>
      <c r="BL180" s="18" t="s">
        <v>176</v>
      </c>
      <c r="BM180" s="230" t="s">
        <v>1454</v>
      </c>
    </row>
    <row r="181" s="2" customFormat="1">
      <c r="A181" s="39"/>
      <c r="B181" s="40"/>
      <c r="C181" s="41"/>
      <c r="D181" s="232" t="s">
        <v>178</v>
      </c>
      <c r="E181" s="41"/>
      <c r="F181" s="233" t="s">
        <v>1455</v>
      </c>
      <c r="G181" s="41"/>
      <c r="H181" s="41"/>
      <c r="I181" s="234"/>
      <c r="J181" s="41"/>
      <c r="K181" s="41"/>
      <c r="L181" s="45"/>
      <c r="M181" s="235"/>
      <c r="N181" s="236"/>
      <c r="O181" s="92"/>
      <c r="P181" s="92"/>
      <c r="Q181" s="92"/>
      <c r="R181" s="92"/>
      <c r="S181" s="92"/>
      <c r="T181" s="93"/>
      <c r="U181" s="39"/>
      <c r="V181" s="39"/>
      <c r="W181" s="39"/>
      <c r="X181" s="39"/>
      <c r="Y181" s="39"/>
      <c r="Z181" s="39"/>
      <c r="AA181" s="39"/>
      <c r="AB181" s="39"/>
      <c r="AC181" s="39"/>
      <c r="AD181" s="39"/>
      <c r="AE181" s="39"/>
      <c r="AT181" s="18" t="s">
        <v>178</v>
      </c>
      <c r="AU181" s="18" t="s">
        <v>86</v>
      </c>
    </row>
    <row r="182" s="14" customFormat="1">
      <c r="A182" s="14"/>
      <c r="B182" s="247"/>
      <c r="C182" s="248"/>
      <c r="D182" s="232" t="s">
        <v>180</v>
      </c>
      <c r="E182" s="249" t="s">
        <v>1</v>
      </c>
      <c r="F182" s="250" t="s">
        <v>1456</v>
      </c>
      <c r="G182" s="248"/>
      <c r="H182" s="251">
        <v>8.4000000000000004</v>
      </c>
      <c r="I182" s="252"/>
      <c r="J182" s="248"/>
      <c r="K182" s="248"/>
      <c r="L182" s="253"/>
      <c r="M182" s="254"/>
      <c r="N182" s="255"/>
      <c r="O182" s="255"/>
      <c r="P182" s="255"/>
      <c r="Q182" s="255"/>
      <c r="R182" s="255"/>
      <c r="S182" s="255"/>
      <c r="T182" s="256"/>
      <c r="U182" s="14"/>
      <c r="V182" s="14"/>
      <c r="W182" s="14"/>
      <c r="X182" s="14"/>
      <c r="Y182" s="14"/>
      <c r="Z182" s="14"/>
      <c r="AA182" s="14"/>
      <c r="AB182" s="14"/>
      <c r="AC182" s="14"/>
      <c r="AD182" s="14"/>
      <c r="AE182" s="14"/>
      <c r="AT182" s="257" t="s">
        <v>180</v>
      </c>
      <c r="AU182" s="257" t="s">
        <v>86</v>
      </c>
      <c r="AV182" s="14" t="s">
        <v>86</v>
      </c>
      <c r="AW182" s="14" t="s">
        <v>32</v>
      </c>
      <c r="AX182" s="14" t="s">
        <v>84</v>
      </c>
      <c r="AY182" s="257" t="s">
        <v>168</v>
      </c>
    </row>
    <row r="183" s="12" customFormat="1" ht="22.8" customHeight="1">
      <c r="A183" s="12"/>
      <c r="B183" s="203"/>
      <c r="C183" s="204"/>
      <c r="D183" s="205" t="s">
        <v>75</v>
      </c>
      <c r="E183" s="217" t="s">
        <v>86</v>
      </c>
      <c r="F183" s="217" t="s">
        <v>1457</v>
      </c>
      <c r="G183" s="204"/>
      <c r="H183" s="204"/>
      <c r="I183" s="207"/>
      <c r="J183" s="218">
        <f>BK183</f>
        <v>0</v>
      </c>
      <c r="K183" s="204"/>
      <c r="L183" s="209"/>
      <c r="M183" s="210"/>
      <c r="N183" s="211"/>
      <c r="O183" s="211"/>
      <c r="P183" s="212">
        <f>SUM(P184:P210)</f>
        <v>0</v>
      </c>
      <c r="Q183" s="211"/>
      <c r="R183" s="212">
        <f>SUM(R184:R210)</f>
        <v>14.40228304</v>
      </c>
      <c r="S183" s="211"/>
      <c r="T183" s="213">
        <f>SUM(T184:T210)</f>
        <v>0</v>
      </c>
      <c r="U183" s="12"/>
      <c r="V183" s="12"/>
      <c r="W183" s="12"/>
      <c r="X183" s="12"/>
      <c r="Y183" s="12"/>
      <c r="Z183" s="12"/>
      <c r="AA183" s="12"/>
      <c r="AB183" s="12"/>
      <c r="AC183" s="12"/>
      <c r="AD183" s="12"/>
      <c r="AE183" s="12"/>
      <c r="AR183" s="214" t="s">
        <v>84</v>
      </c>
      <c r="AT183" s="215" t="s">
        <v>75</v>
      </c>
      <c r="AU183" s="215" t="s">
        <v>84</v>
      </c>
      <c r="AY183" s="214" t="s">
        <v>168</v>
      </c>
      <c r="BK183" s="216">
        <f>SUM(BK184:BK210)</f>
        <v>0</v>
      </c>
    </row>
    <row r="184" s="2" customFormat="1" ht="24.15" customHeight="1">
      <c r="A184" s="39"/>
      <c r="B184" s="40"/>
      <c r="C184" s="219" t="s">
        <v>255</v>
      </c>
      <c r="D184" s="219" t="s">
        <v>171</v>
      </c>
      <c r="E184" s="220" t="s">
        <v>1458</v>
      </c>
      <c r="F184" s="221" t="s">
        <v>1459</v>
      </c>
      <c r="G184" s="222" t="s">
        <v>240</v>
      </c>
      <c r="H184" s="223">
        <v>0.83999999999999997</v>
      </c>
      <c r="I184" s="224"/>
      <c r="J184" s="225">
        <f>ROUND(I184*H184,2)</f>
        <v>0</v>
      </c>
      <c r="K184" s="221" t="s">
        <v>226</v>
      </c>
      <c r="L184" s="45"/>
      <c r="M184" s="226" t="s">
        <v>1</v>
      </c>
      <c r="N184" s="227" t="s">
        <v>41</v>
      </c>
      <c r="O184" s="92"/>
      <c r="P184" s="228">
        <f>O184*H184</f>
        <v>0</v>
      </c>
      <c r="Q184" s="228">
        <v>1.98</v>
      </c>
      <c r="R184" s="228">
        <f>Q184*H184</f>
        <v>1.6632</v>
      </c>
      <c r="S184" s="228">
        <v>0</v>
      </c>
      <c r="T184" s="229">
        <f>S184*H184</f>
        <v>0</v>
      </c>
      <c r="U184" s="39"/>
      <c r="V184" s="39"/>
      <c r="W184" s="39"/>
      <c r="X184" s="39"/>
      <c r="Y184" s="39"/>
      <c r="Z184" s="39"/>
      <c r="AA184" s="39"/>
      <c r="AB184" s="39"/>
      <c r="AC184" s="39"/>
      <c r="AD184" s="39"/>
      <c r="AE184" s="39"/>
      <c r="AR184" s="230" t="s">
        <v>176</v>
      </c>
      <c r="AT184" s="230" t="s">
        <v>171</v>
      </c>
      <c r="AU184" s="230" t="s">
        <v>86</v>
      </c>
      <c r="AY184" s="18" t="s">
        <v>168</v>
      </c>
      <c r="BE184" s="231">
        <f>IF(N184="základní",J184,0)</f>
        <v>0</v>
      </c>
      <c r="BF184" s="231">
        <f>IF(N184="snížená",J184,0)</f>
        <v>0</v>
      </c>
      <c r="BG184" s="231">
        <f>IF(N184="zákl. přenesená",J184,0)</f>
        <v>0</v>
      </c>
      <c r="BH184" s="231">
        <f>IF(N184="sníž. přenesená",J184,0)</f>
        <v>0</v>
      </c>
      <c r="BI184" s="231">
        <f>IF(N184="nulová",J184,0)</f>
        <v>0</v>
      </c>
      <c r="BJ184" s="18" t="s">
        <v>84</v>
      </c>
      <c r="BK184" s="231">
        <f>ROUND(I184*H184,2)</f>
        <v>0</v>
      </c>
      <c r="BL184" s="18" t="s">
        <v>176</v>
      </c>
      <c r="BM184" s="230" t="s">
        <v>1460</v>
      </c>
    </row>
    <row r="185" s="2" customFormat="1">
      <c r="A185" s="39"/>
      <c r="B185" s="40"/>
      <c r="C185" s="41"/>
      <c r="D185" s="232" t="s">
        <v>178</v>
      </c>
      <c r="E185" s="41"/>
      <c r="F185" s="233" t="s">
        <v>1461</v>
      </c>
      <c r="G185" s="41"/>
      <c r="H185" s="41"/>
      <c r="I185" s="234"/>
      <c r="J185" s="41"/>
      <c r="K185" s="41"/>
      <c r="L185" s="45"/>
      <c r="M185" s="235"/>
      <c r="N185" s="236"/>
      <c r="O185" s="92"/>
      <c r="P185" s="92"/>
      <c r="Q185" s="92"/>
      <c r="R185" s="92"/>
      <c r="S185" s="92"/>
      <c r="T185" s="93"/>
      <c r="U185" s="39"/>
      <c r="V185" s="39"/>
      <c r="W185" s="39"/>
      <c r="X185" s="39"/>
      <c r="Y185" s="39"/>
      <c r="Z185" s="39"/>
      <c r="AA185" s="39"/>
      <c r="AB185" s="39"/>
      <c r="AC185" s="39"/>
      <c r="AD185" s="39"/>
      <c r="AE185" s="39"/>
      <c r="AT185" s="18" t="s">
        <v>178</v>
      </c>
      <c r="AU185" s="18" t="s">
        <v>86</v>
      </c>
    </row>
    <row r="186" s="14" customFormat="1">
      <c r="A186" s="14"/>
      <c r="B186" s="247"/>
      <c r="C186" s="248"/>
      <c r="D186" s="232" t="s">
        <v>180</v>
      </c>
      <c r="E186" s="249" t="s">
        <v>1</v>
      </c>
      <c r="F186" s="250" t="s">
        <v>1462</v>
      </c>
      <c r="G186" s="248"/>
      <c r="H186" s="251">
        <v>0.83999999999999997</v>
      </c>
      <c r="I186" s="252"/>
      <c r="J186" s="248"/>
      <c r="K186" s="248"/>
      <c r="L186" s="253"/>
      <c r="M186" s="254"/>
      <c r="N186" s="255"/>
      <c r="O186" s="255"/>
      <c r="P186" s="255"/>
      <c r="Q186" s="255"/>
      <c r="R186" s="255"/>
      <c r="S186" s="255"/>
      <c r="T186" s="256"/>
      <c r="U186" s="14"/>
      <c r="V186" s="14"/>
      <c r="W186" s="14"/>
      <c r="X186" s="14"/>
      <c r="Y186" s="14"/>
      <c r="Z186" s="14"/>
      <c r="AA186" s="14"/>
      <c r="AB186" s="14"/>
      <c r="AC186" s="14"/>
      <c r="AD186" s="14"/>
      <c r="AE186" s="14"/>
      <c r="AT186" s="257" t="s">
        <v>180</v>
      </c>
      <c r="AU186" s="257" t="s">
        <v>86</v>
      </c>
      <c r="AV186" s="14" t="s">
        <v>86</v>
      </c>
      <c r="AW186" s="14" t="s">
        <v>32</v>
      </c>
      <c r="AX186" s="14" t="s">
        <v>84</v>
      </c>
      <c r="AY186" s="257" t="s">
        <v>168</v>
      </c>
    </row>
    <row r="187" s="2" customFormat="1" ht="16.5" customHeight="1">
      <c r="A187" s="39"/>
      <c r="B187" s="40"/>
      <c r="C187" s="219" t="s">
        <v>261</v>
      </c>
      <c r="D187" s="219" t="s">
        <v>171</v>
      </c>
      <c r="E187" s="220" t="s">
        <v>1463</v>
      </c>
      <c r="F187" s="221" t="s">
        <v>1464</v>
      </c>
      <c r="G187" s="222" t="s">
        <v>240</v>
      </c>
      <c r="H187" s="223">
        <v>1.2150000000000001</v>
      </c>
      <c r="I187" s="224"/>
      <c r="J187" s="225">
        <f>ROUND(I187*H187,2)</f>
        <v>0</v>
      </c>
      <c r="K187" s="221" t="s">
        <v>226</v>
      </c>
      <c r="L187" s="45"/>
      <c r="M187" s="226" t="s">
        <v>1</v>
      </c>
      <c r="N187" s="227" t="s">
        <v>41</v>
      </c>
      <c r="O187" s="92"/>
      <c r="P187" s="228">
        <f>O187*H187</f>
        <v>0</v>
      </c>
      <c r="Q187" s="228">
        <v>2.3010199999999998</v>
      </c>
      <c r="R187" s="228">
        <f>Q187*H187</f>
        <v>2.7957393000000001</v>
      </c>
      <c r="S187" s="228">
        <v>0</v>
      </c>
      <c r="T187" s="229">
        <f>S187*H187</f>
        <v>0</v>
      </c>
      <c r="U187" s="39"/>
      <c r="V187" s="39"/>
      <c r="W187" s="39"/>
      <c r="X187" s="39"/>
      <c r="Y187" s="39"/>
      <c r="Z187" s="39"/>
      <c r="AA187" s="39"/>
      <c r="AB187" s="39"/>
      <c r="AC187" s="39"/>
      <c r="AD187" s="39"/>
      <c r="AE187" s="39"/>
      <c r="AR187" s="230" t="s">
        <v>176</v>
      </c>
      <c r="AT187" s="230" t="s">
        <v>171</v>
      </c>
      <c r="AU187" s="230" t="s">
        <v>86</v>
      </c>
      <c r="AY187" s="18" t="s">
        <v>168</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176</v>
      </c>
      <c r="BM187" s="230" t="s">
        <v>1465</v>
      </c>
    </row>
    <row r="188" s="2" customFormat="1">
      <c r="A188" s="39"/>
      <c r="B188" s="40"/>
      <c r="C188" s="41"/>
      <c r="D188" s="232" t="s">
        <v>178</v>
      </c>
      <c r="E188" s="41"/>
      <c r="F188" s="233" t="s">
        <v>1466</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178</v>
      </c>
      <c r="AU188" s="18" t="s">
        <v>86</v>
      </c>
    </row>
    <row r="189" s="14" customFormat="1">
      <c r="A189" s="14"/>
      <c r="B189" s="247"/>
      <c r="C189" s="248"/>
      <c r="D189" s="232" t="s">
        <v>180</v>
      </c>
      <c r="E189" s="249" t="s">
        <v>1</v>
      </c>
      <c r="F189" s="250" t="s">
        <v>1467</v>
      </c>
      <c r="G189" s="248"/>
      <c r="H189" s="251">
        <v>1.2150000000000001</v>
      </c>
      <c r="I189" s="252"/>
      <c r="J189" s="248"/>
      <c r="K189" s="248"/>
      <c r="L189" s="253"/>
      <c r="M189" s="254"/>
      <c r="N189" s="255"/>
      <c r="O189" s="255"/>
      <c r="P189" s="255"/>
      <c r="Q189" s="255"/>
      <c r="R189" s="255"/>
      <c r="S189" s="255"/>
      <c r="T189" s="256"/>
      <c r="U189" s="14"/>
      <c r="V189" s="14"/>
      <c r="W189" s="14"/>
      <c r="X189" s="14"/>
      <c r="Y189" s="14"/>
      <c r="Z189" s="14"/>
      <c r="AA189" s="14"/>
      <c r="AB189" s="14"/>
      <c r="AC189" s="14"/>
      <c r="AD189" s="14"/>
      <c r="AE189" s="14"/>
      <c r="AT189" s="257" t="s">
        <v>180</v>
      </c>
      <c r="AU189" s="257" t="s">
        <v>86</v>
      </c>
      <c r="AV189" s="14" t="s">
        <v>86</v>
      </c>
      <c r="AW189" s="14" t="s">
        <v>32</v>
      </c>
      <c r="AX189" s="14" t="s">
        <v>84</v>
      </c>
      <c r="AY189" s="257" t="s">
        <v>168</v>
      </c>
    </row>
    <row r="190" s="2" customFormat="1" ht="24.15" customHeight="1">
      <c r="A190" s="39"/>
      <c r="B190" s="40"/>
      <c r="C190" s="219" t="s">
        <v>267</v>
      </c>
      <c r="D190" s="219" t="s">
        <v>171</v>
      </c>
      <c r="E190" s="220" t="s">
        <v>1468</v>
      </c>
      <c r="F190" s="221" t="s">
        <v>1469</v>
      </c>
      <c r="G190" s="222" t="s">
        <v>240</v>
      </c>
      <c r="H190" s="223">
        <v>2.52</v>
      </c>
      <c r="I190" s="224"/>
      <c r="J190" s="225">
        <f>ROUND(I190*H190,2)</f>
        <v>0</v>
      </c>
      <c r="K190" s="221" t="s">
        <v>175</v>
      </c>
      <c r="L190" s="45"/>
      <c r="M190" s="226" t="s">
        <v>1</v>
      </c>
      <c r="N190" s="227" t="s">
        <v>41</v>
      </c>
      <c r="O190" s="92"/>
      <c r="P190" s="228">
        <f>O190*H190</f>
        <v>0</v>
      </c>
      <c r="Q190" s="228">
        <v>2.5018699999999998</v>
      </c>
      <c r="R190" s="228">
        <f>Q190*H190</f>
        <v>6.3047123999999997</v>
      </c>
      <c r="S190" s="228">
        <v>0</v>
      </c>
      <c r="T190" s="229">
        <f>S190*H190</f>
        <v>0</v>
      </c>
      <c r="U190" s="39"/>
      <c r="V190" s="39"/>
      <c r="W190" s="39"/>
      <c r="X190" s="39"/>
      <c r="Y190" s="39"/>
      <c r="Z190" s="39"/>
      <c r="AA190" s="39"/>
      <c r="AB190" s="39"/>
      <c r="AC190" s="39"/>
      <c r="AD190" s="39"/>
      <c r="AE190" s="39"/>
      <c r="AR190" s="230" t="s">
        <v>176</v>
      </c>
      <c r="AT190" s="230" t="s">
        <v>171</v>
      </c>
      <c r="AU190" s="230" t="s">
        <v>86</v>
      </c>
      <c r="AY190" s="18" t="s">
        <v>168</v>
      </c>
      <c r="BE190" s="231">
        <f>IF(N190="základní",J190,0)</f>
        <v>0</v>
      </c>
      <c r="BF190" s="231">
        <f>IF(N190="snížená",J190,0)</f>
        <v>0</v>
      </c>
      <c r="BG190" s="231">
        <f>IF(N190="zákl. přenesená",J190,0)</f>
        <v>0</v>
      </c>
      <c r="BH190" s="231">
        <f>IF(N190="sníž. přenesená",J190,0)</f>
        <v>0</v>
      </c>
      <c r="BI190" s="231">
        <f>IF(N190="nulová",J190,0)</f>
        <v>0</v>
      </c>
      <c r="BJ190" s="18" t="s">
        <v>84</v>
      </c>
      <c r="BK190" s="231">
        <f>ROUND(I190*H190,2)</f>
        <v>0</v>
      </c>
      <c r="BL190" s="18" t="s">
        <v>176</v>
      </c>
      <c r="BM190" s="230" t="s">
        <v>1470</v>
      </c>
    </row>
    <row r="191" s="2" customFormat="1">
      <c r="A191" s="39"/>
      <c r="B191" s="40"/>
      <c r="C191" s="41"/>
      <c r="D191" s="232" t="s">
        <v>178</v>
      </c>
      <c r="E191" s="41"/>
      <c r="F191" s="233" t="s">
        <v>1471</v>
      </c>
      <c r="G191" s="41"/>
      <c r="H191" s="41"/>
      <c r="I191" s="234"/>
      <c r="J191" s="41"/>
      <c r="K191" s="41"/>
      <c r="L191" s="45"/>
      <c r="M191" s="235"/>
      <c r="N191" s="236"/>
      <c r="O191" s="92"/>
      <c r="P191" s="92"/>
      <c r="Q191" s="92"/>
      <c r="R191" s="92"/>
      <c r="S191" s="92"/>
      <c r="T191" s="93"/>
      <c r="U191" s="39"/>
      <c r="V191" s="39"/>
      <c r="W191" s="39"/>
      <c r="X191" s="39"/>
      <c r="Y191" s="39"/>
      <c r="Z191" s="39"/>
      <c r="AA191" s="39"/>
      <c r="AB191" s="39"/>
      <c r="AC191" s="39"/>
      <c r="AD191" s="39"/>
      <c r="AE191" s="39"/>
      <c r="AT191" s="18" t="s">
        <v>178</v>
      </c>
      <c r="AU191" s="18" t="s">
        <v>86</v>
      </c>
    </row>
    <row r="192" s="14" customFormat="1">
      <c r="A192" s="14"/>
      <c r="B192" s="247"/>
      <c r="C192" s="248"/>
      <c r="D192" s="232" t="s">
        <v>180</v>
      </c>
      <c r="E192" s="249" t="s">
        <v>1</v>
      </c>
      <c r="F192" s="250" t="s">
        <v>1472</v>
      </c>
      <c r="G192" s="248"/>
      <c r="H192" s="251">
        <v>2.52</v>
      </c>
      <c r="I192" s="252"/>
      <c r="J192" s="248"/>
      <c r="K192" s="248"/>
      <c r="L192" s="253"/>
      <c r="M192" s="254"/>
      <c r="N192" s="255"/>
      <c r="O192" s="255"/>
      <c r="P192" s="255"/>
      <c r="Q192" s="255"/>
      <c r="R192" s="255"/>
      <c r="S192" s="255"/>
      <c r="T192" s="256"/>
      <c r="U192" s="14"/>
      <c r="V192" s="14"/>
      <c r="W192" s="14"/>
      <c r="X192" s="14"/>
      <c r="Y192" s="14"/>
      <c r="Z192" s="14"/>
      <c r="AA192" s="14"/>
      <c r="AB192" s="14"/>
      <c r="AC192" s="14"/>
      <c r="AD192" s="14"/>
      <c r="AE192" s="14"/>
      <c r="AT192" s="257" t="s">
        <v>180</v>
      </c>
      <c r="AU192" s="257" t="s">
        <v>86</v>
      </c>
      <c r="AV192" s="14" t="s">
        <v>86</v>
      </c>
      <c r="AW192" s="14" t="s">
        <v>32</v>
      </c>
      <c r="AX192" s="14" t="s">
        <v>84</v>
      </c>
      <c r="AY192" s="257" t="s">
        <v>168</v>
      </c>
    </row>
    <row r="193" s="2" customFormat="1" ht="16.5" customHeight="1">
      <c r="A193" s="39"/>
      <c r="B193" s="40"/>
      <c r="C193" s="219" t="s">
        <v>273</v>
      </c>
      <c r="D193" s="219" t="s">
        <v>171</v>
      </c>
      <c r="E193" s="220" t="s">
        <v>1473</v>
      </c>
      <c r="F193" s="221" t="s">
        <v>1474</v>
      </c>
      <c r="G193" s="222" t="s">
        <v>174</v>
      </c>
      <c r="H193" s="223">
        <v>2.3500000000000001</v>
      </c>
      <c r="I193" s="224"/>
      <c r="J193" s="225">
        <f>ROUND(I193*H193,2)</f>
        <v>0</v>
      </c>
      <c r="K193" s="221" t="s">
        <v>226</v>
      </c>
      <c r="L193" s="45"/>
      <c r="M193" s="226" t="s">
        <v>1</v>
      </c>
      <c r="N193" s="227" t="s">
        <v>41</v>
      </c>
      <c r="O193" s="92"/>
      <c r="P193" s="228">
        <f>O193*H193</f>
        <v>0</v>
      </c>
      <c r="Q193" s="228">
        <v>0.0029399999999999999</v>
      </c>
      <c r="R193" s="228">
        <f>Q193*H193</f>
        <v>0.0069090000000000002</v>
      </c>
      <c r="S193" s="228">
        <v>0</v>
      </c>
      <c r="T193" s="229">
        <f>S193*H193</f>
        <v>0</v>
      </c>
      <c r="U193" s="39"/>
      <c r="V193" s="39"/>
      <c r="W193" s="39"/>
      <c r="X193" s="39"/>
      <c r="Y193" s="39"/>
      <c r="Z193" s="39"/>
      <c r="AA193" s="39"/>
      <c r="AB193" s="39"/>
      <c r="AC193" s="39"/>
      <c r="AD193" s="39"/>
      <c r="AE193" s="39"/>
      <c r="AR193" s="230" t="s">
        <v>176</v>
      </c>
      <c r="AT193" s="230" t="s">
        <v>171</v>
      </c>
      <c r="AU193" s="230" t="s">
        <v>86</v>
      </c>
      <c r="AY193" s="18" t="s">
        <v>168</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176</v>
      </c>
      <c r="BM193" s="230" t="s">
        <v>1475</v>
      </c>
    </row>
    <row r="194" s="2" customFormat="1">
      <c r="A194" s="39"/>
      <c r="B194" s="40"/>
      <c r="C194" s="41"/>
      <c r="D194" s="232" t="s">
        <v>178</v>
      </c>
      <c r="E194" s="41"/>
      <c r="F194" s="233" t="s">
        <v>1476</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178</v>
      </c>
      <c r="AU194" s="18" t="s">
        <v>86</v>
      </c>
    </row>
    <row r="195" s="14" customFormat="1">
      <c r="A195" s="14"/>
      <c r="B195" s="247"/>
      <c r="C195" s="248"/>
      <c r="D195" s="232" t="s">
        <v>180</v>
      </c>
      <c r="E195" s="249" t="s">
        <v>1</v>
      </c>
      <c r="F195" s="250" t="s">
        <v>1477</v>
      </c>
      <c r="G195" s="248"/>
      <c r="H195" s="251">
        <v>2.3500000000000001</v>
      </c>
      <c r="I195" s="252"/>
      <c r="J195" s="248"/>
      <c r="K195" s="248"/>
      <c r="L195" s="253"/>
      <c r="M195" s="254"/>
      <c r="N195" s="255"/>
      <c r="O195" s="255"/>
      <c r="P195" s="255"/>
      <c r="Q195" s="255"/>
      <c r="R195" s="255"/>
      <c r="S195" s="255"/>
      <c r="T195" s="256"/>
      <c r="U195" s="14"/>
      <c r="V195" s="14"/>
      <c r="W195" s="14"/>
      <c r="X195" s="14"/>
      <c r="Y195" s="14"/>
      <c r="Z195" s="14"/>
      <c r="AA195" s="14"/>
      <c r="AB195" s="14"/>
      <c r="AC195" s="14"/>
      <c r="AD195" s="14"/>
      <c r="AE195" s="14"/>
      <c r="AT195" s="257" t="s">
        <v>180</v>
      </c>
      <c r="AU195" s="257" t="s">
        <v>86</v>
      </c>
      <c r="AV195" s="14" t="s">
        <v>86</v>
      </c>
      <c r="AW195" s="14" t="s">
        <v>32</v>
      </c>
      <c r="AX195" s="14" t="s">
        <v>84</v>
      </c>
      <c r="AY195" s="257" t="s">
        <v>168</v>
      </c>
    </row>
    <row r="196" s="2" customFormat="1" ht="16.5" customHeight="1">
      <c r="A196" s="39"/>
      <c r="B196" s="40"/>
      <c r="C196" s="219" t="s">
        <v>279</v>
      </c>
      <c r="D196" s="219" t="s">
        <v>171</v>
      </c>
      <c r="E196" s="220" t="s">
        <v>1478</v>
      </c>
      <c r="F196" s="221" t="s">
        <v>1479</v>
      </c>
      <c r="G196" s="222" t="s">
        <v>174</v>
      </c>
      <c r="H196" s="223">
        <v>2.3500000000000001</v>
      </c>
      <c r="I196" s="224"/>
      <c r="J196" s="225">
        <f>ROUND(I196*H196,2)</f>
        <v>0</v>
      </c>
      <c r="K196" s="221" t="s">
        <v>226</v>
      </c>
      <c r="L196" s="45"/>
      <c r="M196" s="226" t="s">
        <v>1</v>
      </c>
      <c r="N196" s="227" t="s">
        <v>41</v>
      </c>
      <c r="O196" s="92"/>
      <c r="P196" s="228">
        <f>O196*H196</f>
        <v>0</v>
      </c>
      <c r="Q196" s="228">
        <v>0</v>
      </c>
      <c r="R196" s="228">
        <f>Q196*H196</f>
        <v>0</v>
      </c>
      <c r="S196" s="228">
        <v>0</v>
      </c>
      <c r="T196" s="229">
        <f>S196*H196</f>
        <v>0</v>
      </c>
      <c r="U196" s="39"/>
      <c r="V196" s="39"/>
      <c r="W196" s="39"/>
      <c r="X196" s="39"/>
      <c r="Y196" s="39"/>
      <c r="Z196" s="39"/>
      <c r="AA196" s="39"/>
      <c r="AB196" s="39"/>
      <c r="AC196" s="39"/>
      <c r="AD196" s="39"/>
      <c r="AE196" s="39"/>
      <c r="AR196" s="230" t="s">
        <v>176</v>
      </c>
      <c r="AT196" s="230" t="s">
        <v>171</v>
      </c>
      <c r="AU196" s="230" t="s">
        <v>86</v>
      </c>
      <c r="AY196" s="18" t="s">
        <v>168</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176</v>
      </c>
      <c r="BM196" s="230" t="s">
        <v>1480</v>
      </c>
    </row>
    <row r="197" s="2" customFormat="1">
      <c r="A197" s="39"/>
      <c r="B197" s="40"/>
      <c r="C197" s="41"/>
      <c r="D197" s="232" t="s">
        <v>178</v>
      </c>
      <c r="E197" s="41"/>
      <c r="F197" s="233" t="s">
        <v>1481</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178</v>
      </c>
      <c r="AU197" s="18" t="s">
        <v>86</v>
      </c>
    </row>
    <row r="198" s="14" customFormat="1">
      <c r="A198" s="14"/>
      <c r="B198" s="247"/>
      <c r="C198" s="248"/>
      <c r="D198" s="232" t="s">
        <v>180</v>
      </c>
      <c r="E198" s="249" t="s">
        <v>1</v>
      </c>
      <c r="F198" s="250" t="s">
        <v>1477</v>
      </c>
      <c r="G198" s="248"/>
      <c r="H198" s="251">
        <v>2.3500000000000001</v>
      </c>
      <c r="I198" s="252"/>
      <c r="J198" s="248"/>
      <c r="K198" s="248"/>
      <c r="L198" s="253"/>
      <c r="M198" s="254"/>
      <c r="N198" s="255"/>
      <c r="O198" s="255"/>
      <c r="P198" s="255"/>
      <c r="Q198" s="255"/>
      <c r="R198" s="255"/>
      <c r="S198" s="255"/>
      <c r="T198" s="256"/>
      <c r="U198" s="14"/>
      <c r="V198" s="14"/>
      <c r="W198" s="14"/>
      <c r="X198" s="14"/>
      <c r="Y198" s="14"/>
      <c r="Z198" s="14"/>
      <c r="AA198" s="14"/>
      <c r="AB198" s="14"/>
      <c r="AC198" s="14"/>
      <c r="AD198" s="14"/>
      <c r="AE198" s="14"/>
      <c r="AT198" s="257" t="s">
        <v>180</v>
      </c>
      <c r="AU198" s="257" t="s">
        <v>86</v>
      </c>
      <c r="AV198" s="14" t="s">
        <v>86</v>
      </c>
      <c r="AW198" s="14" t="s">
        <v>32</v>
      </c>
      <c r="AX198" s="14" t="s">
        <v>84</v>
      </c>
      <c r="AY198" s="257" t="s">
        <v>168</v>
      </c>
    </row>
    <row r="199" s="2" customFormat="1" ht="16.5" customHeight="1">
      <c r="A199" s="39"/>
      <c r="B199" s="40"/>
      <c r="C199" s="219" t="s">
        <v>285</v>
      </c>
      <c r="D199" s="219" t="s">
        <v>171</v>
      </c>
      <c r="E199" s="220" t="s">
        <v>1482</v>
      </c>
      <c r="F199" s="221" t="s">
        <v>1483</v>
      </c>
      <c r="G199" s="222" t="s">
        <v>342</v>
      </c>
      <c r="H199" s="223">
        <v>0.252</v>
      </c>
      <c r="I199" s="224"/>
      <c r="J199" s="225">
        <f>ROUND(I199*H199,2)</f>
        <v>0</v>
      </c>
      <c r="K199" s="221" t="s">
        <v>226</v>
      </c>
      <c r="L199" s="45"/>
      <c r="M199" s="226" t="s">
        <v>1</v>
      </c>
      <c r="N199" s="227" t="s">
        <v>41</v>
      </c>
      <c r="O199" s="92"/>
      <c r="P199" s="228">
        <f>O199*H199</f>
        <v>0</v>
      </c>
      <c r="Q199" s="228">
        <v>1.06277</v>
      </c>
      <c r="R199" s="228">
        <f>Q199*H199</f>
        <v>0.26781803999999998</v>
      </c>
      <c r="S199" s="228">
        <v>0</v>
      </c>
      <c r="T199" s="229">
        <f>S199*H199</f>
        <v>0</v>
      </c>
      <c r="U199" s="39"/>
      <c r="V199" s="39"/>
      <c r="W199" s="39"/>
      <c r="X199" s="39"/>
      <c r="Y199" s="39"/>
      <c r="Z199" s="39"/>
      <c r="AA199" s="39"/>
      <c r="AB199" s="39"/>
      <c r="AC199" s="39"/>
      <c r="AD199" s="39"/>
      <c r="AE199" s="39"/>
      <c r="AR199" s="230" t="s">
        <v>176</v>
      </c>
      <c r="AT199" s="230" t="s">
        <v>171</v>
      </c>
      <c r="AU199" s="230" t="s">
        <v>86</v>
      </c>
      <c r="AY199" s="18" t="s">
        <v>168</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176</v>
      </c>
      <c r="BM199" s="230" t="s">
        <v>1484</v>
      </c>
    </row>
    <row r="200" s="2" customFormat="1">
      <c r="A200" s="39"/>
      <c r="B200" s="40"/>
      <c r="C200" s="41"/>
      <c r="D200" s="232" t="s">
        <v>178</v>
      </c>
      <c r="E200" s="41"/>
      <c r="F200" s="233" t="s">
        <v>1485</v>
      </c>
      <c r="G200" s="41"/>
      <c r="H200" s="41"/>
      <c r="I200" s="234"/>
      <c r="J200" s="41"/>
      <c r="K200" s="41"/>
      <c r="L200" s="45"/>
      <c r="M200" s="235"/>
      <c r="N200" s="236"/>
      <c r="O200" s="92"/>
      <c r="P200" s="92"/>
      <c r="Q200" s="92"/>
      <c r="R200" s="92"/>
      <c r="S200" s="92"/>
      <c r="T200" s="93"/>
      <c r="U200" s="39"/>
      <c r="V200" s="39"/>
      <c r="W200" s="39"/>
      <c r="X200" s="39"/>
      <c r="Y200" s="39"/>
      <c r="Z200" s="39"/>
      <c r="AA200" s="39"/>
      <c r="AB200" s="39"/>
      <c r="AC200" s="39"/>
      <c r="AD200" s="39"/>
      <c r="AE200" s="39"/>
      <c r="AT200" s="18" t="s">
        <v>178</v>
      </c>
      <c r="AU200" s="18" t="s">
        <v>86</v>
      </c>
    </row>
    <row r="201" s="14" customFormat="1">
      <c r="A201" s="14"/>
      <c r="B201" s="247"/>
      <c r="C201" s="248"/>
      <c r="D201" s="232" t="s">
        <v>180</v>
      </c>
      <c r="E201" s="249" t="s">
        <v>1</v>
      </c>
      <c r="F201" s="250" t="s">
        <v>1486</v>
      </c>
      <c r="G201" s="248"/>
      <c r="H201" s="251">
        <v>0.252</v>
      </c>
      <c r="I201" s="252"/>
      <c r="J201" s="248"/>
      <c r="K201" s="248"/>
      <c r="L201" s="253"/>
      <c r="M201" s="254"/>
      <c r="N201" s="255"/>
      <c r="O201" s="255"/>
      <c r="P201" s="255"/>
      <c r="Q201" s="255"/>
      <c r="R201" s="255"/>
      <c r="S201" s="255"/>
      <c r="T201" s="256"/>
      <c r="U201" s="14"/>
      <c r="V201" s="14"/>
      <c r="W201" s="14"/>
      <c r="X201" s="14"/>
      <c r="Y201" s="14"/>
      <c r="Z201" s="14"/>
      <c r="AA201" s="14"/>
      <c r="AB201" s="14"/>
      <c r="AC201" s="14"/>
      <c r="AD201" s="14"/>
      <c r="AE201" s="14"/>
      <c r="AT201" s="257" t="s">
        <v>180</v>
      </c>
      <c r="AU201" s="257" t="s">
        <v>86</v>
      </c>
      <c r="AV201" s="14" t="s">
        <v>86</v>
      </c>
      <c r="AW201" s="14" t="s">
        <v>32</v>
      </c>
      <c r="AX201" s="14" t="s">
        <v>84</v>
      </c>
      <c r="AY201" s="257" t="s">
        <v>168</v>
      </c>
    </row>
    <row r="202" s="2" customFormat="1" ht="33" customHeight="1">
      <c r="A202" s="39"/>
      <c r="B202" s="40"/>
      <c r="C202" s="219" t="s">
        <v>291</v>
      </c>
      <c r="D202" s="219" t="s">
        <v>171</v>
      </c>
      <c r="E202" s="220" t="s">
        <v>1487</v>
      </c>
      <c r="F202" s="221" t="s">
        <v>1488</v>
      </c>
      <c r="G202" s="222" t="s">
        <v>174</v>
      </c>
      <c r="H202" s="223">
        <v>8.4749999999999996</v>
      </c>
      <c r="I202" s="224"/>
      <c r="J202" s="225">
        <f>ROUND(I202*H202,2)</f>
        <v>0</v>
      </c>
      <c r="K202" s="221" t="s">
        <v>175</v>
      </c>
      <c r="L202" s="45"/>
      <c r="M202" s="226" t="s">
        <v>1</v>
      </c>
      <c r="N202" s="227" t="s">
        <v>41</v>
      </c>
      <c r="O202" s="92"/>
      <c r="P202" s="228">
        <f>O202*H202</f>
        <v>0</v>
      </c>
      <c r="Q202" s="228">
        <v>0.37678</v>
      </c>
      <c r="R202" s="228">
        <f>Q202*H202</f>
        <v>3.1932104999999997</v>
      </c>
      <c r="S202" s="228">
        <v>0</v>
      </c>
      <c r="T202" s="229">
        <f>S202*H202</f>
        <v>0</v>
      </c>
      <c r="U202" s="39"/>
      <c r="V202" s="39"/>
      <c r="W202" s="39"/>
      <c r="X202" s="39"/>
      <c r="Y202" s="39"/>
      <c r="Z202" s="39"/>
      <c r="AA202" s="39"/>
      <c r="AB202" s="39"/>
      <c r="AC202" s="39"/>
      <c r="AD202" s="39"/>
      <c r="AE202" s="39"/>
      <c r="AR202" s="230" t="s">
        <v>176</v>
      </c>
      <c r="AT202" s="230" t="s">
        <v>171</v>
      </c>
      <c r="AU202" s="230" t="s">
        <v>86</v>
      </c>
      <c r="AY202" s="18" t="s">
        <v>168</v>
      </c>
      <c r="BE202" s="231">
        <f>IF(N202="základní",J202,0)</f>
        <v>0</v>
      </c>
      <c r="BF202" s="231">
        <f>IF(N202="snížená",J202,0)</f>
        <v>0</v>
      </c>
      <c r="BG202" s="231">
        <f>IF(N202="zákl. přenesená",J202,0)</f>
        <v>0</v>
      </c>
      <c r="BH202" s="231">
        <f>IF(N202="sníž. přenesená",J202,0)</f>
        <v>0</v>
      </c>
      <c r="BI202" s="231">
        <f>IF(N202="nulová",J202,0)</f>
        <v>0</v>
      </c>
      <c r="BJ202" s="18" t="s">
        <v>84</v>
      </c>
      <c r="BK202" s="231">
        <f>ROUND(I202*H202,2)</f>
        <v>0</v>
      </c>
      <c r="BL202" s="18" t="s">
        <v>176</v>
      </c>
      <c r="BM202" s="230" t="s">
        <v>1489</v>
      </c>
    </row>
    <row r="203" s="2" customFormat="1">
      <c r="A203" s="39"/>
      <c r="B203" s="40"/>
      <c r="C203" s="41"/>
      <c r="D203" s="232" t="s">
        <v>178</v>
      </c>
      <c r="E203" s="41"/>
      <c r="F203" s="233" t="s">
        <v>1490</v>
      </c>
      <c r="G203" s="41"/>
      <c r="H203" s="41"/>
      <c r="I203" s="234"/>
      <c r="J203" s="41"/>
      <c r="K203" s="41"/>
      <c r="L203" s="45"/>
      <c r="M203" s="235"/>
      <c r="N203" s="236"/>
      <c r="O203" s="92"/>
      <c r="P203" s="92"/>
      <c r="Q203" s="92"/>
      <c r="R203" s="92"/>
      <c r="S203" s="92"/>
      <c r="T203" s="93"/>
      <c r="U203" s="39"/>
      <c r="V203" s="39"/>
      <c r="W203" s="39"/>
      <c r="X203" s="39"/>
      <c r="Y203" s="39"/>
      <c r="Z203" s="39"/>
      <c r="AA203" s="39"/>
      <c r="AB203" s="39"/>
      <c r="AC203" s="39"/>
      <c r="AD203" s="39"/>
      <c r="AE203" s="39"/>
      <c r="AT203" s="18" t="s">
        <v>178</v>
      </c>
      <c r="AU203" s="18" t="s">
        <v>86</v>
      </c>
    </row>
    <row r="204" s="14" customFormat="1">
      <c r="A204" s="14"/>
      <c r="B204" s="247"/>
      <c r="C204" s="248"/>
      <c r="D204" s="232" t="s">
        <v>180</v>
      </c>
      <c r="E204" s="249" t="s">
        <v>1</v>
      </c>
      <c r="F204" s="250" t="s">
        <v>1491</v>
      </c>
      <c r="G204" s="248"/>
      <c r="H204" s="251">
        <v>8.4749999999999996</v>
      </c>
      <c r="I204" s="252"/>
      <c r="J204" s="248"/>
      <c r="K204" s="248"/>
      <c r="L204" s="253"/>
      <c r="M204" s="254"/>
      <c r="N204" s="255"/>
      <c r="O204" s="255"/>
      <c r="P204" s="255"/>
      <c r="Q204" s="255"/>
      <c r="R204" s="255"/>
      <c r="S204" s="255"/>
      <c r="T204" s="256"/>
      <c r="U204" s="14"/>
      <c r="V204" s="14"/>
      <c r="W204" s="14"/>
      <c r="X204" s="14"/>
      <c r="Y204" s="14"/>
      <c r="Z204" s="14"/>
      <c r="AA204" s="14"/>
      <c r="AB204" s="14"/>
      <c r="AC204" s="14"/>
      <c r="AD204" s="14"/>
      <c r="AE204" s="14"/>
      <c r="AT204" s="257" t="s">
        <v>180</v>
      </c>
      <c r="AU204" s="257" t="s">
        <v>86</v>
      </c>
      <c r="AV204" s="14" t="s">
        <v>86</v>
      </c>
      <c r="AW204" s="14" t="s">
        <v>32</v>
      </c>
      <c r="AX204" s="14" t="s">
        <v>84</v>
      </c>
      <c r="AY204" s="257" t="s">
        <v>168</v>
      </c>
    </row>
    <row r="205" s="2" customFormat="1" ht="24.15" customHeight="1">
      <c r="A205" s="39"/>
      <c r="B205" s="40"/>
      <c r="C205" s="219" t="s">
        <v>297</v>
      </c>
      <c r="D205" s="219" t="s">
        <v>171</v>
      </c>
      <c r="E205" s="220" t="s">
        <v>1492</v>
      </c>
      <c r="F205" s="221" t="s">
        <v>1493</v>
      </c>
      <c r="G205" s="222" t="s">
        <v>342</v>
      </c>
      <c r="H205" s="223">
        <v>0.127</v>
      </c>
      <c r="I205" s="224"/>
      <c r="J205" s="225">
        <f>ROUND(I205*H205,2)</f>
        <v>0</v>
      </c>
      <c r="K205" s="221" t="s">
        <v>175</v>
      </c>
      <c r="L205" s="45"/>
      <c r="M205" s="226" t="s">
        <v>1</v>
      </c>
      <c r="N205" s="227" t="s">
        <v>41</v>
      </c>
      <c r="O205" s="92"/>
      <c r="P205" s="228">
        <f>O205*H205</f>
        <v>0</v>
      </c>
      <c r="Q205" s="228">
        <v>1.0593999999999999</v>
      </c>
      <c r="R205" s="228">
        <f>Q205*H205</f>
        <v>0.13454379999999999</v>
      </c>
      <c r="S205" s="228">
        <v>0</v>
      </c>
      <c r="T205" s="229">
        <f>S205*H205</f>
        <v>0</v>
      </c>
      <c r="U205" s="39"/>
      <c r="V205" s="39"/>
      <c r="W205" s="39"/>
      <c r="X205" s="39"/>
      <c r="Y205" s="39"/>
      <c r="Z205" s="39"/>
      <c r="AA205" s="39"/>
      <c r="AB205" s="39"/>
      <c r="AC205" s="39"/>
      <c r="AD205" s="39"/>
      <c r="AE205" s="39"/>
      <c r="AR205" s="230" t="s">
        <v>176</v>
      </c>
      <c r="AT205" s="230" t="s">
        <v>171</v>
      </c>
      <c r="AU205" s="230" t="s">
        <v>86</v>
      </c>
      <c r="AY205" s="18" t="s">
        <v>168</v>
      </c>
      <c r="BE205" s="231">
        <f>IF(N205="základní",J205,0)</f>
        <v>0</v>
      </c>
      <c r="BF205" s="231">
        <f>IF(N205="snížená",J205,0)</f>
        <v>0</v>
      </c>
      <c r="BG205" s="231">
        <f>IF(N205="zákl. přenesená",J205,0)</f>
        <v>0</v>
      </c>
      <c r="BH205" s="231">
        <f>IF(N205="sníž. přenesená",J205,0)</f>
        <v>0</v>
      </c>
      <c r="BI205" s="231">
        <f>IF(N205="nulová",J205,0)</f>
        <v>0</v>
      </c>
      <c r="BJ205" s="18" t="s">
        <v>84</v>
      </c>
      <c r="BK205" s="231">
        <f>ROUND(I205*H205,2)</f>
        <v>0</v>
      </c>
      <c r="BL205" s="18" t="s">
        <v>176</v>
      </c>
      <c r="BM205" s="230" t="s">
        <v>1494</v>
      </c>
    </row>
    <row r="206" s="2" customFormat="1">
      <c r="A206" s="39"/>
      <c r="B206" s="40"/>
      <c r="C206" s="41"/>
      <c r="D206" s="232" t="s">
        <v>178</v>
      </c>
      <c r="E206" s="41"/>
      <c r="F206" s="233" t="s">
        <v>1495</v>
      </c>
      <c r="G206" s="41"/>
      <c r="H206" s="41"/>
      <c r="I206" s="234"/>
      <c r="J206" s="41"/>
      <c r="K206" s="41"/>
      <c r="L206" s="45"/>
      <c r="M206" s="235"/>
      <c r="N206" s="236"/>
      <c r="O206" s="92"/>
      <c r="P206" s="92"/>
      <c r="Q206" s="92"/>
      <c r="R206" s="92"/>
      <c r="S206" s="92"/>
      <c r="T206" s="93"/>
      <c r="U206" s="39"/>
      <c r="V206" s="39"/>
      <c r="W206" s="39"/>
      <c r="X206" s="39"/>
      <c r="Y206" s="39"/>
      <c r="Z206" s="39"/>
      <c r="AA206" s="39"/>
      <c r="AB206" s="39"/>
      <c r="AC206" s="39"/>
      <c r="AD206" s="39"/>
      <c r="AE206" s="39"/>
      <c r="AT206" s="18" t="s">
        <v>178</v>
      </c>
      <c r="AU206" s="18" t="s">
        <v>86</v>
      </c>
    </row>
    <row r="207" s="14" customFormat="1">
      <c r="A207" s="14"/>
      <c r="B207" s="247"/>
      <c r="C207" s="248"/>
      <c r="D207" s="232" t="s">
        <v>180</v>
      </c>
      <c r="E207" s="249" t="s">
        <v>1</v>
      </c>
      <c r="F207" s="250" t="s">
        <v>1496</v>
      </c>
      <c r="G207" s="248"/>
      <c r="H207" s="251">
        <v>0.127</v>
      </c>
      <c r="I207" s="252"/>
      <c r="J207" s="248"/>
      <c r="K207" s="248"/>
      <c r="L207" s="253"/>
      <c r="M207" s="254"/>
      <c r="N207" s="255"/>
      <c r="O207" s="255"/>
      <c r="P207" s="255"/>
      <c r="Q207" s="255"/>
      <c r="R207" s="255"/>
      <c r="S207" s="255"/>
      <c r="T207" s="256"/>
      <c r="U207" s="14"/>
      <c r="V207" s="14"/>
      <c r="W207" s="14"/>
      <c r="X207" s="14"/>
      <c r="Y207" s="14"/>
      <c r="Z207" s="14"/>
      <c r="AA207" s="14"/>
      <c r="AB207" s="14"/>
      <c r="AC207" s="14"/>
      <c r="AD207" s="14"/>
      <c r="AE207" s="14"/>
      <c r="AT207" s="257" t="s">
        <v>180</v>
      </c>
      <c r="AU207" s="257" t="s">
        <v>86</v>
      </c>
      <c r="AV207" s="14" t="s">
        <v>86</v>
      </c>
      <c r="AW207" s="14" t="s">
        <v>32</v>
      </c>
      <c r="AX207" s="14" t="s">
        <v>84</v>
      </c>
      <c r="AY207" s="257" t="s">
        <v>168</v>
      </c>
    </row>
    <row r="208" s="2" customFormat="1" ht="24.15" customHeight="1">
      <c r="A208" s="39"/>
      <c r="B208" s="40"/>
      <c r="C208" s="219" t="s">
        <v>7</v>
      </c>
      <c r="D208" s="219" t="s">
        <v>171</v>
      </c>
      <c r="E208" s="220" t="s">
        <v>1497</v>
      </c>
      <c r="F208" s="221" t="s">
        <v>1498</v>
      </c>
      <c r="G208" s="222" t="s">
        <v>251</v>
      </c>
      <c r="H208" s="223">
        <v>4</v>
      </c>
      <c r="I208" s="224"/>
      <c r="J208" s="225">
        <f>ROUND(I208*H208,2)</f>
        <v>0</v>
      </c>
      <c r="K208" s="221" t="s">
        <v>1</v>
      </c>
      <c r="L208" s="45"/>
      <c r="M208" s="226" t="s">
        <v>1</v>
      </c>
      <c r="N208" s="227" t="s">
        <v>41</v>
      </c>
      <c r="O208" s="92"/>
      <c r="P208" s="228">
        <f>O208*H208</f>
        <v>0</v>
      </c>
      <c r="Q208" s="228">
        <v>0.0072300000000000003</v>
      </c>
      <c r="R208" s="228">
        <f>Q208*H208</f>
        <v>0.028920000000000001</v>
      </c>
      <c r="S208" s="228">
        <v>0</v>
      </c>
      <c r="T208" s="229">
        <f>S208*H208</f>
        <v>0</v>
      </c>
      <c r="U208" s="39"/>
      <c r="V208" s="39"/>
      <c r="W208" s="39"/>
      <c r="X208" s="39"/>
      <c r="Y208" s="39"/>
      <c r="Z208" s="39"/>
      <c r="AA208" s="39"/>
      <c r="AB208" s="39"/>
      <c r="AC208" s="39"/>
      <c r="AD208" s="39"/>
      <c r="AE208" s="39"/>
      <c r="AR208" s="230" t="s">
        <v>176</v>
      </c>
      <c r="AT208" s="230" t="s">
        <v>171</v>
      </c>
      <c r="AU208" s="230" t="s">
        <v>86</v>
      </c>
      <c r="AY208" s="18" t="s">
        <v>168</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176</v>
      </c>
      <c r="BM208" s="230" t="s">
        <v>1499</v>
      </c>
    </row>
    <row r="209" s="2" customFormat="1">
      <c r="A209" s="39"/>
      <c r="B209" s="40"/>
      <c r="C209" s="41"/>
      <c r="D209" s="232" t="s">
        <v>178</v>
      </c>
      <c r="E209" s="41"/>
      <c r="F209" s="233" t="s">
        <v>1498</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178</v>
      </c>
      <c r="AU209" s="18" t="s">
        <v>86</v>
      </c>
    </row>
    <row r="210" s="2" customFormat="1" ht="16.5" customHeight="1">
      <c r="A210" s="39"/>
      <c r="B210" s="40"/>
      <c r="C210" s="219" t="s">
        <v>309</v>
      </c>
      <c r="D210" s="219" t="s">
        <v>171</v>
      </c>
      <c r="E210" s="220" t="s">
        <v>1500</v>
      </c>
      <c r="F210" s="221" t="s">
        <v>1501</v>
      </c>
      <c r="G210" s="222" t="s">
        <v>957</v>
      </c>
      <c r="H210" s="223">
        <v>1</v>
      </c>
      <c r="I210" s="224"/>
      <c r="J210" s="225">
        <f>ROUND(I210*H210,2)</f>
        <v>0</v>
      </c>
      <c r="K210" s="221" t="s">
        <v>1</v>
      </c>
      <c r="L210" s="45"/>
      <c r="M210" s="226" t="s">
        <v>1</v>
      </c>
      <c r="N210" s="227" t="s">
        <v>41</v>
      </c>
      <c r="O210" s="92"/>
      <c r="P210" s="228">
        <f>O210*H210</f>
        <v>0</v>
      </c>
      <c r="Q210" s="228">
        <v>0.0072300000000000003</v>
      </c>
      <c r="R210" s="228">
        <f>Q210*H210</f>
        <v>0.0072300000000000003</v>
      </c>
      <c r="S210" s="228">
        <v>0</v>
      </c>
      <c r="T210" s="229">
        <f>S210*H210</f>
        <v>0</v>
      </c>
      <c r="U210" s="39"/>
      <c r="V210" s="39"/>
      <c r="W210" s="39"/>
      <c r="X210" s="39"/>
      <c r="Y210" s="39"/>
      <c r="Z210" s="39"/>
      <c r="AA210" s="39"/>
      <c r="AB210" s="39"/>
      <c r="AC210" s="39"/>
      <c r="AD210" s="39"/>
      <c r="AE210" s="39"/>
      <c r="AR210" s="230" t="s">
        <v>176</v>
      </c>
      <c r="AT210" s="230" t="s">
        <v>171</v>
      </c>
      <c r="AU210" s="230" t="s">
        <v>86</v>
      </c>
      <c r="AY210" s="18" t="s">
        <v>168</v>
      </c>
      <c r="BE210" s="231">
        <f>IF(N210="základní",J210,0)</f>
        <v>0</v>
      </c>
      <c r="BF210" s="231">
        <f>IF(N210="snížená",J210,0)</f>
        <v>0</v>
      </c>
      <c r="BG210" s="231">
        <f>IF(N210="zákl. přenesená",J210,0)</f>
        <v>0</v>
      </c>
      <c r="BH210" s="231">
        <f>IF(N210="sníž. přenesená",J210,0)</f>
        <v>0</v>
      </c>
      <c r="BI210" s="231">
        <f>IF(N210="nulová",J210,0)</f>
        <v>0</v>
      </c>
      <c r="BJ210" s="18" t="s">
        <v>84</v>
      </c>
      <c r="BK210" s="231">
        <f>ROUND(I210*H210,2)</f>
        <v>0</v>
      </c>
      <c r="BL210" s="18" t="s">
        <v>176</v>
      </c>
      <c r="BM210" s="230" t="s">
        <v>1502</v>
      </c>
    </row>
    <row r="211" s="12" customFormat="1" ht="22.8" customHeight="1">
      <c r="A211" s="12"/>
      <c r="B211" s="203"/>
      <c r="C211" s="204"/>
      <c r="D211" s="205" t="s">
        <v>75</v>
      </c>
      <c r="E211" s="217" t="s">
        <v>169</v>
      </c>
      <c r="F211" s="217" t="s">
        <v>170</v>
      </c>
      <c r="G211" s="204"/>
      <c r="H211" s="204"/>
      <c r="I211" s="207"/>
      <c r="J211" s="218">
        <f>BK211</f>
        <v>0</v>
      </c>
      <c r="K211" s="204"/>
      <c r="L211" s="209"/>
      <c r="M211" s="210"/>
      <c r="N211" s="211"/>
      <c r="O211" s="211"/>
      <c r="P211" s="212">
        <f>SUM(P212:P282)</f>
        <v>0</v>
      </c>
      <c r="Q211" s="211"/>
      <c r="R211" s="212">
        <f>SUM(R212:R282)</f>
        <v>33.732853030000001</v>
      </c>
      <c r="S211" s="211"/>
      <c r="T211" s="213">
        <f>SUM(T212:T282)</f>
        <v>0</v>
      </c>
      <c r="U211" s="12"/>
      <c r="V211" s="12"/>
      <c r="W211" s="12"/>
      <c r="X211" s="12"/>
      <c r="Y211" s="12"/>
      <c r="Z211" s="12"/>
      <c r="AA211" s="12"/>
      <c r="AB211" s="12"/>
      <c r="AC211" s="12"/>
      <c r="AD211" s="12"/>
      <c r="AE211" s="12"/>
      <c r="AR211" s="214" t="s">
        <v>84</v>
      </c>
      <c r="AT211" s="215" t="s">
        <v>75</v>
      </c>
      <c r="AU211" s="215" t="s">
        <v>84</v>
      </c>
      <c r="AY211" s="214" t="s">
        <v>168</v>
      </c>
      <c r="BK211" s="216">
        <f>SUM(BK212:BK282)</f>
        <v>0</v>
      </c>
    </row>
    <row r="212" s="2" customFormat="1" ht="24.15" customHeight="1">
      <c r="A212" s="39"/>
      <c r="B212" s="40"/>
      <c r="C212" s="219" t="s">
        <v>314</v>
      </c>
      <c r="D212" s="219" t="s">
        <v>171</v>
      </c>
      <c r="E212" s="220" t="s">
        <v>1503</v>
      </c>
      <c r="F212" s="221" t="s">
        <v>1504</v>
      </c>
      <c r="G212" s="222" t="s">
        <v>240</v>
      </c>
      <c r="H212" s="223">
        <v>0.54000000000000004</v>
      </c>
      <c r="I212" s="224"/>
      <c r="J212" s="225">
        <f>ROUND(I212*H212,2)</f>
        <v>0</v>
      </c>
      <c r="K212" s="221" t="s">
        <v>226</v>
      </c>
      <c r="L212" s="45"/>
      <c r="M212" s="226" t="s">
        <v>1</v>
      </c>
      <c r="N212" s="227" t="s">
        <v>41</v>
      </c>
      <c r="O212" s="92"/>
      <c r="P212" s="228">
        <f>O212*H212</f>
        <v>0</v>
      </c>
      <c r="Q212" s="228">
        <v>1.8775</v>
      </c>
      <c r="R212" s="228">
        <f>Q212*H212</f>
        <v>1.0138500000000001</v>
      </c>
      <c r="S212" s="228">
        <v>0</v>
      </c>
      <c r="T212" s="229">
        <f>S212*H212</f>
        <v>0</v>
      </c>
      <c r="U212" s="39"/>
      <c r="V212" s="39"/>
      <c r="W212" s="39"/>
      <c r="X212" s="39"/>
      <c r="Y212" s="39"/>
      <c r="Z212" s="39"/>
      <c r="AA212" s="39"/>
      <c r="AB212" s="39"/>
      <c r="AC212" s="39"/>
      <c r="AD212" s="39"/>
      <c r="AE212" s="39"/>
      <c r="AR212" s="230" t="s">
        <v>176</v>
      </c>
      <c r="AT212" s="230" t="s">
        <v>171</v>
      </c>
      <c r="AU212" s="230" t="s">
        <v>86</v>
      </c>
      <c r="AY212" s="18" t="s">
        <v>168</v>
      </c>
      <c r="BE212" s="231">
        <f>IF(N212="základní",J212,0)</f>
        <v>0</v>
      </c>
      <c r="BF212" s="231">
        <f>IF(N212="snížená",J212,0)</f>
        <v>0</v>
      </c>
      <c r="BG212" s="231">
        <f>IF(N212="zákl. přenesená",J212,0)</f>
        <v>0</v>
      </c>
      <c r="BH212" s="231">
        <f>IF(N212="sníž. přenesená",J212,0)</f>
        <v>0</v>
      </c>
      <c r="BI212" s="231">
        <f>IF(N212="nulová",J212,0)</f>
        <v>0</v>
      </c>
      <c r="BJ212" s="18" t="s">
        <v>84</v>
      </c>
      <c r="BK212" s="231">
        <f>ROUND(I212*H212,2)</f>
        <v>0</v>
      </c>
      <c r="BL212" s="18" t="s">
        <v>176</v>
      </c>
      <c r="BM212" s="230" t="s">
        <v>1505</v>
      </c>
    </row>
    <row r="213" s="2" customFormat="1">
      <c r="A213" s="39"/>
      <c r="B213" s="40"/>
      <c r="C213" s="41"/>
      <c r="D213" s="232" t="s">
        <v>178</v>
      </c>
      <c r="E213" s="41"/>
      <c r="F213" s="233" t="s">
        <v>1506</v>
      </c>
      <c r="G213" s="41"/>
      <c r="H213" s="41"/>
      <c r="I213" s="234"/>
      <c r="J213" s="41"/>
      <c r="K213" s="41"/>
      <c r="L213" s="45"/>
      <c r="M213" s="235"/>
      <c r="N213" s="236"/>
      <c r="O213" s="92"/>
      <c r="P213" s="92"/>
      <c r="Q213" s="92"/>
      <c r="R213" s="92"/>
      <c r="S213" s="92"/>
      <c r="T213" s="93"/>
      <c r="U213" s="39"/>
      <c r="V213" s="39"/>
      <c r="W213" s="39"/>
      <c r="X213" s="39"/>
      <c r="Y213" s="39"/>
      <c r="Z213" s="39"/>
      <c r="AA213" s="39"/>
      <c r="AB213" s="39"/>
      <c r="AC213" s="39"/>
      <c r="AD213" s="39"/>
      <c r="AE213" s="39"/>
      <c r="AT213" s="18" t="s">
        <v>178</v>
      </c>
      <c r="AU213" s="18" t="s">
        <v>86</v>
      </c>
    </row>
    <row r="214" s="14" customFormat="1">
      <c r="A214" s="14"/>
      <c r="B214" s="247"/>
      <c r="C214" s="248"/>
      <c r="D214" s="232" t="s">
        <v>180</v>
      </c>
      <c r="E214" s="249" t="s">
        <v>1</v>
      </c>
      <c r="F214" s="250" t="s">
        <v>1507</v>
      </c>
      <c r="G214" s="248"/>
      <c r="H214" s="251">
        <v>0.54000000000000004</v>
      </c>
      <c r="I214" s="252"/>
      <c r="J214" s="248"/>
      <c r="K214" s="248"/>
      <c r="L214" s="253"/>
      <c r="M214" s="254"/>
      <c r="N214" s="255"/>
      <c r="O214" s="255"/>
      <c r="P214" s="255"/>
      <c r="Q214" s="255"/>
      <c r="R214" s="255"/>
      <c r="S214" s="255"/>
      <c r="T214" s="256"/>
      <c r="U214" s="14"/>
      <c r="V214" s="14"/>
      <c r="W214" s="14"/>
      <c r="X214" s="14"/>
      <c r="Y214" s="14"/>
      <c r="Z214" s="14"/>
      <c r="AA214" s="14"/>
      <c r="AB214" s="14"/>
      <c r="AC214" s="14"/>
      <c r="AD214" s="14"/>
      <c r="AE214" s="14"/>
      <c r="AT214" s="257" t="s">
        <v>180</v>
      </c>
      <c r="AU214" s="257" t="s">
        <v>86</v>
      </c>
      <c r="AV214" s="14" t="s">
        <v>86</v>
      </c>
      <c r="AW214" s="14" t="s">
        <v>32</v>
      </c>
      <c r="AX214" s="14" t="s">
        <v>84</v>
      </c>
      <c r="AY214" s="257" t="s">
        <v>168</v>
      </c>
    </row>
    <row r="215" s="2" customFormat="1" ht="16.5" customHeight="1">
      <c r="A215" s="39"/>
      <c r="B215" s="40"/>
      <c r="C215" s="219" t="s">
        <v>319</v>
      </c>
      <c r="D215" s="219" t="s">
        <v>171</v>
      </c>
      <c r="E215" s="220" t="s">
        <v>1508</v>
      </c>
      <c r="F215" s="221" t="s">
        <v>1509</v>
      </c>
      <c r="G215" s="222" t="s">
        <v>240</v>
      </c>
      <c r="H215" s="223">
        <v>11.243</v>
      </c>
      <c r="I215" s="224"/>
      <c r="J215" s="225">
        <f>ROUND(I215*H215,2)</f>
        <v>0</v>
      </c>
      <c r="K215" s="221" t="s">
        <v>226</v>
      </c>
      <c r="L215" s="45"/>
      <c r="M215" s="226" t="s">
        <v>1</v>
      </c>
      <c r="N215" s="227" t="s">
        <v>41</v>
      </c>
      <c r="O215" s="92"/>
      <c r="P215" s="228">
        <f>O215*H215</f>
        <v>0</v>
      </c>
      <c r="Q215" s="228">
        <v>2.5018699999999998</v>
      </c>
      <c r="R215" s="228">
        <f>Q215*H215</f>
        <v>28.128524409999997</v>
      </c>
      <c r="S215" s="228">
        <v>0</v>
      </c>
      <c r="T215" s="229">
        <f>S215*H215</f>
        <v>0</v>
      </c>
      <c r="U215" s="39"/>
      <c r="V215" s="39"/>
      <c r="W215" s="39"/>
      <c r="X215" s="39"/>
      <c r="Y215" s="39"/>
      <c r="Z215" s="39"/>
      <c r="AA215" s="39"/>
      <c r="AB215" s="39"/>
      <c r="AC215" s="39"/>
      <c r="AD215" s="39"/>
      <c r="AE215" s="39"/>
      <c r="AR215" s="230" t="s">
        <v>176</v>
      </c>
      <c r="AT215" s="230" t="s">
        <v>171</v>
      </c>
      <c r="AU215" s="230" t="s">
        <v>86</v>
      </c>
      <c r="AY215" s="18" t="s">
        <v>168</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176</v>
      </c>
      <c r="BM215" s="230" t="s">
        <v>1510</v>
      </c>
    </row>
    <row r="216" s="2" customFormat="1">
      <c r="A216" s="39"/>
      <c r="B216" s="40"/>
      <c r="C216" s="41"/>
      <c r="D216" s="232" t="s">
        <v>178</v>
      </c>
      <c r="E216" s="41"/>
      <c r="F216" s="233" t="s">
        <v>1511</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178</v>
      </c>
      <c r="AU216" s="18" t="s">
        <v>86</v>
      </c>
    </row>
    <row r="217" s="13" customFormat="1">
      <c r="A217" s="13"/>
      <c r="B217" s="237"/>
      <c r="C217" s="238"/>
      <c r="D217" s="232" t="s">
        <v>180</v>
      </c>
      <c r="E217" s="239" t="s">
        <v>1</v>
      </c>
      <c r="F217" s="240" t="s">
        <v>1512</v>
      </c>
      <c r="G217" s="238"/>
      <c r="H217" s="239" t="s">
        <v>1</v>
      </c>
      <c r="I217" s="241"/>
      <c r="J217" s="238"/>
      <c r="K217" s="238"/>
      <c r="L217" s="242"/>
      <c r="M217" s="243"/>
      <c r="N217" s="244"/>
      <c r="O217" s="244"/>
      <c r="P217" s="244"/>
      <c r="Q217" s="244"/>
      <c r="R217" s="244"/>
      <c r="S217" s="244"/>
      <c r="T217" s="245"/>
      <c r="U217" s="13"/>
      <c r="V217" s="13"/>
      <c r="W217" s="13"/>
      <c r="X217" s="13"/>
      <c r="Y217" s="13"/>
      <c r="Z217" s="13"/>
      <c r="AA217" s="13"/>
      <c r="AB217" s="13"/>
      <c r="AC217" s="13"/>
      <c r="AD217" s="13"/>
      <c r="AE217" s="13"/>
      <c r="AT217" s="246" t="s">
        <v>180</v>
      </c>
      <c r="AU217" s="246" t="s">
        <v>86</v>
      </c>
      <c r="AV217" s="13" t="s">
        <v>84</v>
      </c>
      <c r="AW217" s="13" t="s">
        <v>32</v>
      </c>
      <c r="AX217" s="13" t="s">
        <v>76</v>
      </c>
      <c r="AY217" s="246" t="s">
        <v>168</v>
      </c>
    </row>
    <row r="218" s="14" customFormat="1">
      <c r="A218" s="14"/>
      <c r="B218" s="247"/>
      <c r="C218" s="248"/>
      <c r="D218" s="232" t="s">
        <v>180</v>
      </c>
      <c r="E218" s="249" t="s">
        <v>1</v>
      </c>
      <c r="F218" s="250" t="s">
        <v>1513</v>
      </c>
      <c r="G218" s="248"/>
      <c r="H218" s="251">
        <v>0.92900000000000005</v>
      </c>
      <c r="I218" s="252"/>
      <c r="J218" s="248"/>
      <c r="K218" s="248"/>
      <c r="L218" s="253"/>
      <c r="M218" s="254"/>
      <c r="N218" s="255"/>
      <c r="O218" s="255"/>
      <c r="P218" s="255"/>
      <c r="Q218" s="255"/>
      <c r="R218" s="255"/>
      <c r="S218" s="255"/>
      <c r="T218" s="256"/>
      <c r="U218" s="14"/>
      <c r="V218" s="14"/>
      <c r="W218" s="14"/>
      <c r="X218" s="14"/>
      <c r="Y218" s="14"/>
      <c r="Z218" s="14"/>
      <c r="AA218" s="14"/>
      <c r="AB218" s="14"/>
      <c r="AC218" s="14"/>
      <c r="AD218" s="14"/>
      <c r="AE218" s="14"/>
      <c r="AT218" s="257" t="s">
        <v>180</v>
      </c>
      <c r="AU218" s="257" t="s">
        <v>86</v>
      </c>
      <c r="AV218" s="14" t="s">
        <v>86</v>
      </c>
      <c r="AW218" s="14" t="s">
        <v>32</v>
      </c>
      <c r="AX218" s="14" t="s">
        <v>76</v>
      </c>
      <c r="AY218" s="257" t="s">
        <v>168</v>
      </c>
    </row>
    <row r="219" s="14" customFormat="1">
      <c r="A219" s="14"/>
      <c r="B219" s="247"/>
      <c r="C219" s="248"/>
      <c r="D219" s="232" t="s">
        <v>180</v>
      </c>
      <c r="E219" s="249" t="s">
        <v>1</v>
      </c>
      <c r="F219" s="250" t="s">
        <v>1514</v>
      </c>
      <c r="G219" s="248"/>
      <c r="H219" s="251">
        <v>0.48899999999999999</v>
      </c>
      <c r="I219" s="252"/>
      <c r="J219" s="248"/>
      <c r="K219" s="248"/>
      <c r="L219" s="253"/>
      <c r="M219" s="254"/>
      <c r="N219" s="255"/>
      <c r="O219" s="255"/>
      <c r="P219" s="255"/>
      <c r="Q219" s="255"/>
      <c r="R219" s="255"/>
      <c r="S219" s="255"/>
      <c r="T219" s="256"/>
      <c r="U219" s="14"/>
      <c r="V219" s="14"/>
      <c r="W219" s="14"/>
      <c r="X219" s="14"/>
      <c r="Y219" s="14"/>
      <c r="Z219" s="14"/>
      <c r="AA219" s="14"/>
      <c r="AB219" s="14"/>
      <c r="AC219" s="14"/>
      <c r="AD219" s="14"/>
      <c r="AE219" s="14"/>
      <c r="AT219" s="257" t="s">
        <v>180</v>
      </c>
      <c r="AU219" s="257" t="s">
        <v>86</v>
      </c>
      <c r="AV219" s="14" t="s">
        <v>86</v>
      </c>
      <c r="AW219" s="14" t="s">
        <v>32</v>
      </c>
      <c r="AX219" s="14" t="s">
        <v>76</v>
      </c>
      <c r="AY219" s="257" t="s">
        <v>168</v>
      </c>
    </row>
    <row r="220" s="14" customFormat="1">
      <c r="A220" s="14"/>
      <c r="B220" s="247"/>
      <c r="C220" s="248"/>
      <c r="D220" s="232" t="s">
        <v>180</v>
      </c>
      <c r="E220" s="249" t="s">
        <v>1</v>
      </c>
      <c r="F220" s="250" t="s">
        <v>1515</v>
      </c>
      <c r="G220" s="248"/>
      <c r="H220" s="251">
        <v>1.5</v>
      </c>
      <c r="I220" s="252"/>
      <c r="J220" s="248"/>
      <c r="K220" s="248"/>
      <c r="L220" s="253"/>
      <c r="M220" s="254"/>
      <c r="N220" s="255"/>
      <c r="O220" s="255"/>
      <c r="P220" s="255"/>
      <c r="Q220" s="255"/>
      <c r="R220" s="255"/>
      <c r="S220" s="255"/>
      <c r="T220" s="256"/>
      <c r="U220" s="14"/>
      <c r="V220" s="14"/>
      <c r="W220" s="14"/>
      <c r="X220" s="14"/>
      <c r="Y220" s="14"/>
      <c r="Z220" s="14"/>
      <c r="AA220" s="14"/>
      <c r="AB220" s="14"/>
      <c r="AC220" s="14"/>
      <c r="AD220" s="14"/>
      <c r="AE220" s="14"/>
      <c r="AT220" s="257" t="s">
        <v>180</v>
      </c>
      <c r="AU220" s="257" t="s">
        <v>86</v>
      </c>
      <c r="AV220" s="14" t="s">
        <v>86</v>
      </c>
      <c r="AW220" s="14" t="s">
        <v>32</v>
      </c>
      <c r="AX220" s="14" t="s">
        <v>76</v>
      </c>
      <c r="AY220" s="257" t="s">
        <v>168</v>
      </c>
    </row>
    <row r="221" s="16" customFormat="1">
      <c r="A221" s="16"/>
      <c r="B221" s="280"/>
      <c r="C221" s="281"/>
      <c r="D221" s="232" t="s">
        <v>180</v>
      </c>
      <c r="E221" s="282" t="s">
        <v>1</v>
      </c>
      <c r="F221" s="283" t="s">
        <v>565</v>
      </c>
      <c r="G221" s="281"/>
      <c r="H221" s="284">
        <v>2.9180000000000001</v>
      </c>
      <c r="I221" s="285"/>
      <c r="J221" s="281"/>
      <c r="K221" s="281"/>
      <c r="L221" s="286"/>
      <c r="M221" s="287"/>
      <c r="N221" s="288"/>
      <c r="O221" s="288"/>
      <c r="P221" s="288"/>
      <c r="Q221" s="288"/>
      <c r="R221" s="288"/>
      <c r="S221" s="288"/>
      <c r="T221" s="289"/>
      <c r="U221" s="16"/>
      <c r="V221" s="16"/>
      <c r="W221" s="16"/>
      <c r="X221" s="16"/>
      <c r="Y221" s="16"/>
      <c r="Z221" s="16"/>
      <c r="AA221" s="16"/>
      <c r="AB221" s="16"/>
      <c r="AC221" s="16"/>
      <c r="AD221" s="16"/>
      <c r="AE221" s="16"/>
      <c r="AT221" s="290" t="s">
        <v>180</v>
      </c>
      <c r="AU221" s="290" t="s">
        <v>86</v>
      </c>
      <c r="AV221" s="16" t="s">
        <v>169</v>
      </c>
      <c r="AW221" s="16" t="s">
        <v>32</v>
      </c>
      <c r="AX221" s="16" t="s">
        <v>76</v>
      </c>
      <c r="AY221" s="290" t="s">
        <v>168</v>
      </c>
    </row>
    <row r="222" s="13" customFormat="1">
      <c r="A222" s="13"/>
      <c r="B222" s="237"/>
      <c r="C222" s="238"/>
      <c r="D222" s="232" t="s">
        <v>180</v>
      </c>
      <c r="E222" s="239" t="s">
        <v>1</v>
      </c>
      <c r="F222" s="240" t="s">
        <v>1516</v>
      </c>
      <c r="G222" s="238"/>
      <c r="H222" s="239" t="s">
        <v>1</v>
      </c>
      <c r="I222" s="241"/>
      <c r="J222" s="238"/>
      <c r="K222" s="238"/>
      <c r="L222" s="242"/>
      <c r="M222" s="243"/>
      <c r="N222" s="244"/>
      <c r="O222" s="244"/>
      <c r="P222" s="244"/>
      <c r="Q222" s="244"/>
      <c r="R222" s="244"/>
      <c r="S222" s="244"/>
      <c r="T222" s="245"/>
      <c r="U222" s="13"/>
      <c r="V222" s="13"/>
      <c r="W222" s="13"/>
      <c r="X222" s="13"/>
      <c r="Y222" s="13"/>
      <c r="Z222" s="13"/>
      <c r="AA222" s="13"/>
      <c r="AB222" s="13"/>
      <c r="AC222" s="13"/>
      <c r="AD222" s="13"/>
      <c r="AE222" s="13"/>
      <c r="AT222" s="246" t="s">
        <v>180</v>
      </c>
      <c r="AU222" s="246" t="s">
        <v>86</v>
      </c>
      <c r="AV222" s="13" t="s">
        <v>84</v>
      </c>
      <c r="AW222" s="13" t="s">
        <v>32</v>
      </c>
      <c r="AX222" s="13" t="s">
        <v>76</v>
      </c>
      <c r="AY222" s="246" t="s">
        <v>168</v>
      </c>
    </row>
    <row r="223" s="14" customFormat="1">
      <c r="A223" s="14"/>
      <c r="B223" s="247"/>
      <c r="C223" s="248"/>
      <c r="D223" s="232" t="s">
        <v>180</v>
      </c>
      <c r="E223" s="249" t="s">
        <v>1</v>
      </c>
      <c r="F223" s="250" t="s">
        <v>1517</v>
      </c>
      <c r="G223" s="248"/>
      <c r="H223" s="251">
        <v>8.3249999999999993</v>
      </c>
      <c r="I223" s="252"/>
      <c r="J223" s="248"/>
      <c r="K223" s="248"/>
      <c r="L223" s="253"/>
      <c r="M223" s="254"/>
      <c r="N223" s="255"/>
      <c r="O223" s="255"/>
      <c r="P223" s="255"/>
      <c r="Q223" s="255"/>
      <c r="R223" s="255"/>
      <c r="S223" s="255"/>
      <c r="T223" s="256"/>
      <c r="U223" s="14"/>
      <c r="V223" s="14"/>
      <c r="W223" s="14"/>
      <c r="X223" s="14"/>
      <c r="Y223" s="14"/>
      <c r="Z223" s="14"/>
      <c r="AA223" s="14"/>
      <c r="AB223" s="14"/>
      <c r="AC223" s="14"/>
      <c r="AD223" s="14"/>
      <c r="AE223" s="14"/>
      <c r="AT223" s="257" t="s">
        <v>180</v>
      </c>
      <c r="AU223" s="257" t="s">
        <v>86</v>
      </c>
      <c r="AV223" s="14" t="s">
        <v>86</v>
      </c>
      <c r="AW223" s="14" t="s">
        <v>32</v>
      </c>
      <c r="AX223" s="14" t="s">
        <v>76</v>
      </c>
      <c r="AY223" s="257" t="s">
        <v>168</v>
      </c>
    </row>
    <row r="224" s="16" customFormat="1">
      <c r="A224" s="16"/>
      <c r="B224" s="280"/>
      <c r="C224" s="281"/>
      <c r="D224" s="232" t="s">
        <v>180</v>
      </c>
      <c r="E224" s="282" t="s">
        <v>1</v>
      </c>
      <c r="F224" s="283" t="s">
        <v>565</v>
      </c>
      <c r="G224" s="281"/>
      <c r="H224" s="284">
        <v>8.3249999999999993</v>
      </c>
      <c r="I224" s="285"/>
      <c r="J224" s="281"/>
      <c r="K224" s="281"/>
      <c r="L224" s="286"/>
      <c r="M224" s="287"/>
      <c r="N224" s="288"/>
      <c r="O224" s="288"/>
      <c r="P224" s="288"/>
      <c r="Q224" s="288"/>
      <c r="R224" s="288"/>
      <c r="S224" s="288"/>
      <c r="T224" s="289"/>
      <c r="U224" s="16"/>
      <c r="V224" s="16"/>
      <c r="W224" s="16"/>
      <c r="X224" s="16"/>
      <c r="Y224" s="16"/>
      <c r="Z224" s="16"/>
      <c r="AA224" s="16"/>
      <c r="AB224" s="16"/>
      <c r="AC224" s="16"/>
      <c r="AD224" s="16"/>
      <c r="AE224" s="16"/>
      <c r="AT224" s="290" t="s">
        <v>180</v>
      </c>
      <c r="AU224" s="290" t="s">
        <v>86</v>
      </c>
      <c r="AV224" s="16" t="s">
        <v>169</v>
      </c>
      <c r="AW224" s="16" t="s">
        <v>32</v>
      </c>
      <c r="AX224" s="16" t="s">
        <v>76</v>
      </c>
      <c r="AY224" s="290" t="s">
        <v>168</v>
      </c>
    </row>
    <row r="225" s="15" customFormat="1">
      <c r="A225" s="15"/>
      <c r="B225" s="258"/>
      <c r="C225" s="259"/>
      <c r="D225" s="232" t="s">
        <v>180</v>
      </c>
      <c r="E225" s="260" t="s">
        <v>1</v>
      </c>
      <c r="F225" s="261" t="s">
        <v>184</v>
      </c>
      <c r="G225" s="259"/>
      <c r="H225" s="262">
        <v>11.242999999999999</v>
      </c>
      <c r="I225" s="263"/>
      <c r="J225" s="259"/>
      <c r="K225" s="259"/>
      <c r="L225" s="264"/>
      <c r="M225" s="265"/>
      <c r="N225" s="266"/>
      <c r="O225" s="266"/>
      <c r="P225" s="266"/>
      <c r="Q225" s="266"/>
      <c r="R225" s="266"/>
      <c r="S225" s="266"/>
      <c r="T225" s="267"/>
      <c r="U225" s="15"/>
      <c r="V225" s="15"/>
      <c r="W225" s="15"/>
      <c r="X225" s="15"/>
      <c r="Y225" s="15"/>
      <c r="Z225" s="15"/>
      <c r="AA225" s="15"/>
      <c r="AB225" s="15"/>
      <c r="AC225" s="15"/>
      <c r="AD225" s="15"/>
      <c r="AE225" s="15"/>
      <c r="AT225" s="268" t="s">
        <v>180</v>
      </c>
      <c r="AU225" s="268" t="s">
        <v>86</v>
      </c>
      <c r="AV225" s="15" t="s">
        <v>176</v>
      </c>
      <c r="AW225" s="15" t="s">
        <v>32</v>
      </c>
      <c r="AX225" s="15" t="s">
        <v>84</v>
      </c>
      <c r="AY225" s="268" t="s">
        <v>168</v>
      </c>
    </row>
    <row r="226" s="2" customFormat="1" ht="24.15" customHeight="1">
      <c r="A226" s="39"/>
      <c r="B226" s="40"/>
      <c r="C226" s="219" t="s">
        <v>324</v>
      </c>
      <c r="D226" s="219" t="s">
        <v>171</v>
      </c>
      <c r="E226" s="220" t="s">
        <v>1518</v>
      </c>
      <c r="F226" s="221" t="s">
        <v>1519</v>
      </c>
      <c r="G226" s="222" t="s">
        <v>174</v>
      </c>
      <c r="H226" s="223">
        <v>95.126000000000005</v>
      </c>
      <c r="I226" s="224"/>
      <c r="J226" s="225">
        <f>ROUND(I226*H226,2)</f>
        <v>0</v>
      </c>
      <c r="K226" s="221" t="s">
        <v>226</v>
      </c>
      <c r="L226" s="45"/>
      <c r="M226" s="226" t="s">
        <v>1</v>
      </c>
      <c r="N226" s="227" t="s">
        <v>41</v>
      </c>
      <c r="O226" s="92"/>
      <c r="P226" s="228">
        <f>O226*H226</f>
        <v>0</v>
      </c>
      <c r="Q226" s="228">
        <v>0.0027499999999999998</v>
      </c>
      <c r="R226" s="228">
        <f>Q226*H226</f>
        <v>0.26159650000000001</v>
      </c>
      <c r="S226" s="228">
        <v>0</v>
      </c>
      <c r="T226" s="229">
        <f>S226*H226</f>
        <v>0</v>
      </c>
      <c r="U226" s="39"/>
      <c r="V226" s="39"/>
      <c r="W226" s="39"/>
      <c r="X226" s="39"/>
      <c r="Y226" s="39"/>
      <c r="Z226" s="39"/>
      <c r="AA226" s="39"/>
      <c r="AB226" s="39"/>
      <c r="AC226" s="39"/>
      <c r="AD226" s="39"/>
      <c r="AE226" s="39"/>
      <c r="AR226" s="230" t="s">
        <v>176</v>
      </c>
      <c r="AT226" s="230" t="s">
        <v>171</v>
      </c>
      <c r="AU226" s="230" t="s">
        <v>86</v>
      </c>
      <c r="AY226" s="18" t="s">
        <v>168</v>
      </c>
      <c r="BE226" s="231">
        <f>IF(N226="základní",J226,0)</f>
        <v>0</v>
      </c>
      <c r="BF226" s="231">
        <f>IF(N226="snížená",J226,0)</f>
        <v>0</v>
      </c>
      <c r="BG226" s="231">
        <f>IF(N226="zákl. přenesená",J226,0)</f>
        <v>0</v>
      </c>
      <c r="BH226" s="231">
        <f>IF(N226="sníž. přenesená",J226,0)</f>
        <v>0</v>
      </c>
      <c r="BI226" s="231">
        <f>IF(N226="nulová",J226,0)</f>
        <v>0</v>
      </c>
      <c r="BJ226" s="18" t="s">
        <v>84</v>
      </c>
      <c r="BK226" s="231">
        <f>ROUND(I226*H226,2)</f>
        <v>0</v>
      </c>
      <c r="BL226" s="18" t="s">
        <v>176</v>
      </c>
      <c r="BM226" s="230" t="s">
        <v>1520</v>
      </c>
    </row>
    <row r="227" s="2" customFormat="1">
      <c r="A227" s="39"/>
      <c r="B227" s="40"/>
      <c r="C227" s="41"/>
      <c r="D227" s="232" t="s">
        <v>178</v>
      </c>
      <c r="E227" s="41"/>
      <c r="F227" s="233" t="s">
        <v>1521</v>
      </c>
      <c r="G227" s="41"/>
      <c r="H227" s="41"/>
      <c r="I227" s="234"/>
      <c r="J227" s="41"/>
      <c r="K227" s="41"/>
      <c r="L227" s="45"/>
      <c r="M227" s="235"/>
      <c r="N227" s="236"/>
      <c r="O227" s="92"/>
      <c r="P227" s="92"/>
      <c r="Q227" s="92"/>
      <c r="R227" s="92"/>
      <c r="S227" s="92"/>
      <c r="T227" s="93"/>
      <c r="U227" s="39"/>
      <c r="V227" s="39"/>
      <c r="W227" s="39"/>
      <c r="X227" s="39"/>
      <c r="Y227" s="39"/>
      <c r="Z227" s="39"/>
      <c r="AA227" s="39"/>
      <c r="AB227" s="39"/>
      <c r="AC227" s="39"/>
      <c r="AD227" s="39"/>
      <c r="AE227" s="39"/>
      <c r="AT227" s="18" t="s">
        <v>178</v>
      </c>
      <c r="AU227" s="18" t="s">
        <v>86</v>
      </c>
    </row>
    <row r="228" s="13" customFormat="1">
      <c r="A228" s="13"/>
      <c r="B228" s="237"/>
      <c r="C228" s="238"/>
      <c r="D228" s="232" t="s">
        <v>180</v>
      </c>
      <c r="E228" s="239" t="s">
        <v>1</v>
      </c>
      <c r="F228" s="240" t="s">
        <v>1512</v>
      </c>
      <c r="G228" s="238"/>
      <c r="H228" s="239" t="s">
        <v>1</v>
      </c>
      <c r="I228" s="241"/>
      <c r="J228" s="238"/>
      <c r="K228" s="238"/>
      <c r="L228" s="242"/>
      <c r="M228" s="243"/>
      <c r="N228" s="244"/>
      <c r="O228" s="244"/>
      <c r="P228" s="244"/>
      <c r="Q228" s="244"/>
      <c r="R228" s="244"/>
      <c r="S228" s="244"/>
      <c r="T228" s="245"/>
      <c r="U228" s="13"/>
      <c r="V228" s="13"/>
      <c r="W228" s="13"/>
      <c r="X228" s="13"/>
      <c r="Y228" s="13"/>
      <c r="Z228" s="13"/>
      <c r="AA228" s="13"/>
      <c r="AB228" s="13"/>
      <c r="AC228" s="13"/>
      <c r="AD228" s="13"/>
      <c r="AE228" s="13"/>
      <c r="AT228" s="246" t="s">
        <v>180</v>
      </c>
      <c r="AU228" s="246" t="s">
        <v>86</v>
      </c>
      <c r="AV228" s="13" t="s">
        <v>84</v>
      </c>
      <c r="AW228" s="13" t="s">
        <v>32</v>
      </c>
      <c r="AX228" s="13" t="s">
        <v>76</v>
      </c>
      <c r="AY228" s="246" t="s">
        <v>168</v>
      </c>
    </row>
    <row r="229" s="14" customFormat="1">
      <c r="A229" s="14"/>
      <c r="B229" s="247"/>
      <c r="C229" s="248"/>
      <c r="D229" s="232" t="s">
        <v>180</v>
      </c>
      <c r="E229" s="249" t="s">
        <v>1</v>
      </c>
      <c r="F229" s="250" t="s">
        <v>1522</v>
      </c>
      <c r="G229" s="248"/>
      <c r="H229" s="251">
        <v>12.388</v>
      </c>
      <c r="I229" s="252"/>
      <c r="J229" s="248"/>
      <c r="K229" s="248"/>
      <c r="L229" s="253"/>
      <c r="M229" s="254"/>
      <c r="N229" s="255"/>
      <c r="O229" s="255"/>
      <c r="P229" s="255"/>
      <c r="Q229" s="255"/>
      <c r="R229" s="255"/>
      <c r="S229" s="255"/>
      <c r="T229" s="256"/>
      <c r="U229" s="14"/>
      <c r="V229" s="14"/>
      <c r="W229" s="14"/>
      <c r="X229" s="14"/>
      <c r="Y229" s="14"/>
      <c r="Z229" s="14"/>
      <c r="AA229" s="14"/>
      <c r="AB229" s="14"/>
      <c r="AC229" s="14"/>
      <c r="AD229" s="14"/>
      <c r="AE229" s="14"/>
      <c r="AT229" s="257" t="s">
        <v>180</v>
      </c>
      <c r="AU229" s="257" t="s">
        <v>86</v>
      </c>
      <c r="AV229" s="14" t="s">
        <v>86</v>
      </c>
      <c r="AW229" s="14" t="s">
        <v>32</v>
      </c>
      <c r="AX229" s="14" t="s">
        <v>76</v>
      </c>
      <c r="AY229" s="257" t="s">
        <v>168</v>
      </c>
    </row>
    <row r="230" s="14" customFormat="1">
      <c r="A230" s="14"/>
      <c r="B230" s="247"/>
      <c r="C230" s="248"/>
      <c r="D230" s="232" t="s">
        <v>180</v>
      </c>
      <c r="E230" s="249" t="s">
        <v>1</v>
      </c>
      <c r="F230" s="250" t="s">
        <v>1523</v>
      </c>
      <c r="G230" s="248"/>
      <c r="H230" s="251">
        <v>4.8899999999999997</v>
      </c>
      <c r="I230" s="252"/>
      <c r="J230" s="248"/>
      <c r="K230" s="248"/>
      <c r="L230" s="253"/>
      <c r="M230" s="254"/>
      <c r="N230" s="255"/>
      <c r="O230" s="255"/>
      <c r="P230" s="255"/>
      <c r="Q230" s="255"/>
      <c r="R230" s="255"/>
      <c r="S230" s="255"/>
      <c r="T230" s="256"/>
      <c r="U230" s="14"/>
      <c r="V230" s="14"/>
      <c r="W230" s="14"/>
      <c r="X230" s="14"/>
      <c r="Y230" s="14"/>
      <c r="Z230" s="14"/>
      <c r="AA230" s="14"/>
      <c r="AB230" s="14"/>
      <c r="AC230" s="14"/>
      <c r="AD230" s="14"/>
      <c r="AE230" s="14"/>
      <c r="AT230" s="257" t="s">
        <v>180</v>
      </c>
      <c r="AU230" s="257" t="s">
        <v>86</v>
      </c>
      <c r="AV230" s="14" t="s">
        <v>86</v>
      </c>
      <c r="AW230" s="14" t="s">
        <v>32</v>
      </c>
      <c r="AX230" s="14" t="s">
        <v>76</v>
      </c>
      <c r="AY230" s="257" t="s">
        <v>168</v>
      </c>
    </row>
    <row r="231" s="14" customFormat="1">
      <c r="A231" s="14"/>
      <c r="B231" s="247"/>
      <c r="C231" s="248"/>
      <c r="D231" s="232" t="s">
        <v>180</v>
      </c>
      <c r="E231" s="249" t="s">
        <v>1</v>
      </c>
      <c r="F231" s="250" t="s">
        <v>1524</v>
      </c>
      <c r="G231" s="248"/>
      <c r="H231" s="251">
        <v>7.4980000000000002</v>
      </c>
      <c r="I231" s="252"/>
      <c r="J231" s="248"/>
      <c r="K231" s="248"/>
      <c r="L231" s="253"/>
      <c r="M231" s="254"/>
      <c r="N231" s="255"/>
      <c r="O231" s="255"/>
      <c r="P231" s="255"/>
      <c r="Q231" s="255"/>
      <c r="R231" s="255"/>
      <c r="S231" s="255"/>
      <c r="T231" s="256"/>
      <c r="U231" s="14"/>
      <c r="V231" s="14"/>
      <c r="W231" s="14"/>
      <c r="X231" s="14"/>
      <c r="Y231" s="14"/>
      <c r="Z231" s="14"/>
      <c r="AA231" s="14"/>
      <c r="AB231" s="14"/>
      <c r="AC231" s="14"/>
      <c r="AD231" s="14"/>
      <c r="AE231" s="14"/>
      <c r="AT231" s="257" t="s">
        <v>180</v>
      </c>
      <c r="AU231" s="257" t="s">
        <v>86</v>
      </c>
      <c r="AV231" s="14" t="s">
        <v>86</v>
      </c>
      <c r="AW231" s="14" t="s">
        <v>32</v>
      </c>
      <c r="AX231" s="14" t="s">
        <v>76</v>
      </c>
      <c r="AY231" s="257" t="s">
        <v>168</v>
      </c>
    </row>
    <row r="232" s="16" customFormat="1">
      <c r="A232" s="16"/>
      <c r="B232" s="280"/>
      <c r="C232" s="281"/>
      <c r="D232" s="232" t="s">
        <v>180</v>
      </c>
      <c r="E232" s="282" t="s">
        <v>1</v>
      </c>
      <c r="F232" s="283" t="s">
        <v>565</v>
      </c>
      <c r="G232" s="281"/>
      <c r="H232" s="284">
        <v>24.776</v>
      </c>
      <c r="I232" s="285"/>
      <c r="J232" s="281"/>
      <c r="K232" s="281"/>
      <c r="L232" s="286"/>
      <c r="M232" s="287"/>
      <c r="N232" s="288"/>
      <c r="O232" s="288"/>
      <c r="P232" s="288"/>
      <c r="Q232" s="288"/>
      <c r="R232" s="288"/>
      <c r="S232" s="288"/>
      <c r="T232" s="289"/>
      <c r="U232" s="16"/>
      <c r="V232" s="16"/>
      <c r="W232" s="16"/>
      <c r="X232" s="16"/>
      <c r="Y232" s="16"/>
      <c r="Z232" s="16"/>
      <c r="AA232" s="16"/>
      <c r="AB232" s="16"/>
      <c r="AC232" s="16"/>
      <c r="AD232" s="16"/>
      <c r="AE232" s="16"/>
      <c r="AT232" s="290" t="s">
        <v>180</v>
      </c>
      <c r="AU232" s="290" t="s">
        <v>86</v>
      </c>
      <c r="AV232" s="16" t="s">
        <v>169</v>
      </c>
      <c r="AW232" s="16" t="s">
        <v>32</v>
      </c>
      <c r="AX232" s="16" t="s">
        <v>76</v>
      </c>
      <c r="AY232" s="290" t="s">
        <v>168</v>
      </c>
    </row>
    <row r="233" s="13" customFormat="1">
      <c r="A233" s="13"/>
      <c r="B233" s="237"/>
      <c r="C233" s="238"/>
      <c r="D233" s="232" t="s">
        <v>180</v>
      </c>
      <c r="E233" s="239" t="s">
        <v>1</v>
      </c>
      <c r="F233" s="240" t="s">
        <v>1516</v>
      </c>
      <c r="G233" s="238"/>
      <c r="H233" s="239" t="s">
        <v>1</v>
      </c>
      <c r="I233" s="241"/>
      <c r="J233" s="238"/>
      <c r="K233" s="238"/>
      <c r="L233" s="242"/>
      <c r="M233" s="243"/>
      <c r="N233" s="244"/>
      <c r="O233" s="244"/>
      <c r="P233" s="244"/>
      <c r="Q233" s="244"/>
      <c r="R233" s="244"/>
      <c r="S233" s="244"/>
      <c r="T233" s="245"/>
      <c r="U233" s="13"/>
      <c r="V233" s="13"/>
      <c r="W233" s="13"/>
      <c r="X233" s="13"/>
      <c r="Y233" s="13"/>
      <c r="Z233" s="13"/>
      <c r="AA233" s="13"/>
      <c r="AB233" s="13"/>
      <c r="AC233" s="13"/>
      <c r="AD233" s="13"/>
      <c r="AE233" s="13"/>
      <c r="AT233" s="246" t="s">
        <v>180</v>
      </c>
      <c r="AU233" s="246" t="s">
        <v>86</v>
      </c>
      <c r="AV233" s="13" t="s">
        <v>84</v>
      </c>
      <c r="AW233" s="13" t="s">
        <v>32</v>
      </c>
      <c r="AX233" s="13" t="s">
        <v>76</v>
      </c>
      <c r="AY233" s="246" t="s">
        <v>168</v>
      </c>
    </row>
    <row r="234" s="14" customFormat="1">
      <c r="A234" s="14"/>
      <c r="B234" s="247"/>
      <c r="C234" s="248"/>
      <c r="D234" s="232" t="s">
        <v>180</v>
      </c>
      <c r="E234" s="249" t="s">
        <v>1</v>
      </c>
      <c r="F234" s="250" t="s">
        <v>1525</v>
      </c>
      <c r="G234" s="248"/>
      <c r="H234" s="251">
        <v>70.349999999999994</v>
      </c>
      <c r="I234" s="252"/>
      <c r="J234" s="248"/>
      <c r="K234" s="248"/>
      <c r="L234" s="253"/>
      <c r="M234" s="254"/>
      <c r="N234" s="255"/>
      <c r="O234" s="255"/>
      <c r="P234" s="255"/>
      <c r="Q234" s="255"/>
      <c r="R234" s="255"/>
      <c r="S234" s="255"/>
      <c r="T234" s="256"/>
      <c r="U234" s="14"/>
      <c r="V234" s="14"/>
      <c r="W234" s="14"/>
      <c r="X234" s="14"/>
      <c r="Y234" s="14"/>
      <c r="Z234" s="14"/>
      <c r="AA234" s="14"/>
      <c r="AB234" s="14"/>
      <c r="AC234" s="14"/>
      <c r="AD234" s="14"/>
      <c r="AE234" s="14"/>
      <c r="AT234" s="257" t="s">
        <v>180</v>
      </c>
      <c r="AU234" s="257" t="s">
        <v>86</v>
      </c>
      <c r="AV234" s="14" t="s">
        <v>86</v>
      </c>
      <c r="AW234" s="14" t="s">
        <v>32</v>
      </c>
      <c r="AX234" s="14" t="s">
        <v>76</v>
      </c>
      <c r="AY234" s="257" t="s">
        <v>168</v>
      </c>
    </row>
    <row r="235" s="16" customFormat="1">
      <c r="A235" s="16"/>
      <c r="B235" s="280"/>
      <c r="C235" s="281"/>
      <c r="D235" s="232" t="s">
        <v>180</v>
      </c>
      <c r="E235" s="282" t="s">
        <v>1</v>
      </c>
      <c r="F235" s="283" t="s">
        <v>565</v>
      </c>
      <c r="G235" s="281"/>
      <c r="H235" s="284">
        <v>70.349999999999994</v>
      </c>
      <c r="I235" s="285"/>
      <c r="J235" s="281"/>
      <c r="K235" s="281"/>
      <c r="L235" s="286"/>
      <c r="M235" s="287"/>
      <c r="N235" s="288"/>
      <c r="O235" s="288"/>
      <c r="P235" s="288"/>
      <c r="Q235" s="288"/>
      <c r="R235" s="288"/>
      <c r="S235" s="288"/>
      <c r="T235" s="289"/>
      <c r="U235" s="16"/>
      <c r="V235" s="16"/>
      <c r="W235" s="16"/>
      <c r="X235" s="16"/>
      <c r="Y235" s="16"/>
      <c r="Z235" s="16"/>
      <c r="AA235" s="16"/>
      <c r="AB235" s="16"/>
      <c r="AC235" s="16"/>
      <c r="AD235" s="16"/>
      <c r="AE235" s="16"/>
      <c r="AT235" s="290" t="s">
        <v>180</v>
      </c>
      <c r="AU235" s="290" t="s">
        <v>86</v>
      </c>
      <c r="AV235" s="16" t="s">
        <v>169</v>
      </c>
      <c r="AW235" s="16" t="s">
        <v>32</v>
      </c>
      <c r="AX235" s="16" t="s">
        <v>76</v>
      </c>
      <c r="AY235" s="290" t="s">
        <v>168</v>
      </c>
    </row>
    <row r="236" s="15" customFormat="1">
      <c r="A236" s="15"/>
      <c r="B236" s="258"/>
      <c r="C236" s="259"/>
      <c r="D236" s="232" t="s">
        <v>180</v>
      </c>
      <c r="E236" s="260" t="s">
        <v>1</v>
      </c>
      <c r="F236" s="261" t="s">
        <v>184</v>
      </c>
      <c r="G236" s="259"/>
      <c r="H236" s="262">
        <v>95.125999999999991</v>
      </c>
      <c r="I236" s="263"/>
      <c r="J236" s="259"/>
      <c r="K236" s="259"/>
      <c r="L236" s="264"/>
      <c r="M236" s="265"/>
      <c r="N236" s="266"/>
      <c r="O236" s="266"/>
      <c r="P236" s="266"/>
      <c r="Q236" s="266"/>
      <c r="R236" s="266"/>
      <c r="S236" s="266"/>
      <c r="T236" s="267"/>
      <c r="U236" s="15"/>
      <c r="V236" s="15"/>
      <c r="W236" s="15"/>
      <c r="X236" s="15"/>
      <c r="Y236" s="15"/>
      <c r="Z236" s="15"/>
      <c r="AA236" s="15"/>
      <c r="AB236" s="15"/>
      <c r="AC236" s="15"/>
      <c r="AD236" s="15"/>
      <c r="AE236" s="15"/>
      <c r="AT236" s="268" t="s">
        <v>180</v>
      </c>
      <c r="AU236" s="268" t="s">
        <v>86</v>
      </c>
      <c r="AV236" s="15" t="s">
        <v>176</v>
      </c>
      <c r="AW236" s="15" t="s">
        <v>32</v>
      </c>
      <c r="AX236" s="15" t="s">
        <v>84</v>
      </c>
      <c r="AY236" s="268" t="s">
        <v>168</v>
      </c>
    </row>
    <row r="237" s="2" customFormat="1" ht="24.15" customHeight="1">
      <c r="A237" s="39"/>
      <c r="B237" s="40"/>
      <c r="C237" s="219" t="s">
        <v>339</v>
      </c>
      <c r="D237" s="219" t="s">
        <v>171</v>
      </c>
      <c r="E237" s="220" t="s">
        <v>1526</v>
      </c>
      <c r="F237" s="221" t="s">
        <v>1527</v>
      </c>
      <c r="G237" s="222" t="s">
        <v>174</v>
      </c>
      <c r="H237" s="223">
        <v>95.126000000000005</v>
      </c>
      <c r="I237" s="224"/>
      <c r="J237" s="225">
        <f>ROUND(I237*H237,2)</f>
        <v>0</v>
      </c>
      <c r="K237" s="221" t="s">
        <v>226</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176</v>
      </c>
      <c r="AT237" s="230" t="s">
        <v>171</v>
      </c>
      <c r="AU237" s="230" t="s">
        <v>86</v>
      </c>
      <c r="AY237" s="18" t="s">
        <v>168</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176</v>
      </c>
      <c r="BM237" s="230" t="s">
        <v>1528</v>
      </c>
    </row>
    <row r="238" s="2" customFormat="1">
      <c r="A238" s="39"/>
      <c r="B238" s="40"/>
      <c r="C238" s="41"/>
      <c r="D238" s="232" t="s">
        <v>178</v>
      </c>
      <c r="E238" s="41"/>
      <c r="F238" s="233" t="s">
        <v>1529</v>
      </c>
      <c r="G238" s="41"/>
      <c r="H238" s="41"/>
      <c r="I238" s="234"/>
      <c r="J238" s="41"/>
      <c r="K238" s="41"/>
      <c r="L238" s="45"/>
      <c r="M238" s="235"/>
      <c r="N238" s="236"/>
      <c r="O238" s="92"/>
      <c r="P238" s="92"/>
      <c r="Q238" s="92"/>
      <c r="R238" s="92"/>
      <c r="S238" s="92"/>
      <c r="T238" s="93"/>
      <c r="U238" s="39"/>
      <c r="V238" s="39"/>
      <c r="W238" s="39"/>
      <c r="X238" s="39"/>
      <c r="Y238" s="39"/>
      <c r="Z238" s="39"/>
      <c r="AA238" s="39"/>
      <c r="AB238" s="39"/>
      <c r="AC238" s="39"/>
      <c r="AD238" s="39"/>
      <c r="AE238" s="39"/>
      <c r="AT238" s="18" t="s">
        <v>178</v>
      </c>
      <c r="AU238" s="18" t="s">
        <v>86</v>
      </c>
    </row>
    <row r="239" s="13" customFormat="1">
      <c r="A239" s="13"/>
      <c r="B239" s="237"/>
      <c r="C239" s="238"/>
      <c r="D239" s="232" t="s">
        <v>180</v>
      </c>
      <c r="E239" s="239" t="s">
        <v>1</v>
      </c>
      <c r="F239" s="240" t="s">
        <v>1512</v>
      </c>
      <c r="G239" s="238"/>
      <c r="H239" s="239" t="s">
        <v>1</v>
      </c>
      <c r="I239" s="241"/>
      <c r="J239" s="238"/>
      <c r="K239" s="238"/>
      <c r="L239" s="242"/>
      <c r="M239" s="243"/>
      <c r="N239" s="244"/>
      <c r="O239" s="244"/>
      <c r="P239" s="244"/>
      <c r="Q239" s="244"/>
      <c r="R239" s="244"/>
      <c r="S239" s="244"/>
      <c r="T239" s="245"/>
      <c r="U239" s="13"/>
      <c r="V239" s="13"/>
      <c r="W239" s="13"/>
      <c r="X239" s="13"/>
      <c r="Y239" s="13"/>
      <c r="Z239" s="13"/>
      <c r="AA239" s="13"/>
      <c r="AB239" s="13"/>
      <c r="AC239" s="13"/>
      <c r="AD239" s="13"/>
      <c r="AE239" s="13"/>
      <c r="AT239" s="246" t="s">
        <v>180</v>
      </c>
      <c r="AU239" s="246" t="s">
        <v>86</v>
      </c>
      <c r="AV239" s="13" t="s">
        <v>84</v>
      </c>
      <c r="AW239" s="13" t="s">
        <v>32</v>
      </c>
      <c r="AX239" s="13" t="s">
        <v>76</v>
      </c>
      <c r="AY239" s="246" t="s">
        <v>168</v>
      </c>
    </row>
    <row r="240" s="14" customFormat="1">
      <c r="A240" s="14"/>
      <c r="B240" s="247"/>
      <c r="C240" s="248"/>
      <c r="D240" s="232" t="s">
        <v>180</v>
      </c>
      <c r="E240" s="249" t="s">
        <v>1</v>
      </c>
      <c r="F240" s="250" t="s">
        <v>1522</v>
      </c>
      <c r="G240" s="248"/>
      <c r="H240" s="251">
        <v>12.388</v>
      </c>
      <c r="I240" s="252"/>
      <c r="J240" s="248"/>
      <c r="K240" s="248"/>
      <c r="L240" s="253"/>
      <c r="M240" s="254"/>
      <c r="N240" s="255"/>
      <c r="O240" s="255"/>
      <c r="P240" s="255"/>
      <c r="Q240" s="255"/>
      <c r="R240" s="255"/>
      <c r="S240" s="255"/>
      <c r="T240" s="256"/>
      <c r="U240" s="14"/>
      <c r="V240" s="14"/>
      <c r="W240" s="14"/>
      <c r="X240" s="14"/>
      <c r="Y240" s="14"/>
      <c r="Z240" s="14"/>
      <c r="AA240" s="14"/>
      <c r="AB240" s="14"/>
      <c r="AC240" s="14"/>
      <c r="AD240" s="14"/>
      <c r="AE240" s="14"/>
      <c r="AT240" s="257" t="s">
        <v>180</v>
      </c>
      <c r="AU240" s="257" t="s">
        <v>86</v>
      </c>
      <c r="AV240" s="14" t="s">
        <v>86</v>
      </c>
      <c r="AW240" s="14" t="s">
        <v>32</v>
      </c>
      <c r="AX240" s="14" t="s">
        <v>76</v>
      </c>
      <c r="AY240" s="257" t="s">
        <v>168</v>
      </c>
    </row>
    <row r="241" s="14" customFormat="1">
      <c r="A241" s="14"/>
      <c r="B241" s="247"/>
      <c r="C241" s="248"/>
      <c r="D241" s="232" t="s">
        <v>180</v>
      </c>
      <c r="E241" s="249" t="s">
        <v>1</v>
      </c>
      <c r="F241" s="250" t="s">
        <v>1523</v>
      </c>
      <c r="G241" s="248"/>
      <c r="H241" s="251">
        <v>4.8899999999999997</v>
      </c>
      <c r="I241" s="252"/>
      <c r="J241" s="248"/>
      <c r="K241" s="248"/>
      <c r="L241" s="253"/>
      <c r="M241" s="254"/>
      <c r="N241" s="255"/>
      <c r="O241" s="255"/>
      <c r="P241" s="255"/>
      <c r="Q241" s="255"/>
      <c r="R241" s="255"/>
      <c r="S241" s="255"/>
      <c r="T241" s="256"/>
      <c r="U241" s="14"/>
      <c r="V241" s="14"/>
      <c r="W241" s="14"/>
      <c r="X241" s="14"/>
      <c r="Y241" s="14"/>
      <c r="Z241" s="14"/>
      <c r="AA241" s="14"/>
      <c r="AB241" s="14"/>
      <c r="AC241" s="14"/>
      <c r="AD241" s="14"/>
      <c r="AE241" s="14"/>
      <c r="AT241" s="257" t="s">
        <v>180</v>
      </c>
      <c r="AU241" s="257" t="s">
        <v>86</v>
      </c>
      <c r="AV241" s="14" t="s">
        <v>86</v>
      </c>
      <c r="AW241" s="14" t="s">
        <v>32</v>
      </c>
      <c r="AX241" s="14" t="s">
        <v>76</v>
      </c>
      <c r="AY241" s="257" t="s">
        <v>168</v>
      </c>
    </row>
    <row r="242" s="14" customFormat="1">
      <c r="A242" s="14"/>
      <c r="B242" s="247"/>
      <c r="C242" s="248"/>
      <c r="D242" s="232" t="s">
        <v>180</v>
      </c>
      <c r="E242" s="249" t="s">
        <v>1</v>
      </c>
      <c r="F242" s="250" t="s">
        <v>1524</v>
      </c>
      <c r="G242" s="248"/>
      <c r="H242" s="251">
        <v>7.4980000000000002</v>
      </c>
      <c r="I242" s="252"/>
      <c r="J242" s="248"/>
      <c r="K242" s="248"/>
      <c r="L242" s="253"/>
      <c r="M242" s="254"/>
      <c r="N242" s="255"/>
      <c r="O242" s="255"/>
      <c r="P242" s="255"/>
      <c r="Q242" s="255"/>
      <c r="R242" s="255"/>
      <c r="S242" s="255"/>
      <c r="T242" s="256"/>
      <c r="U242" s="14"/>
      <c r="V242" s="14"/>
      <c r="W242" s="14"/>
      <c r="X242" s="14"/>
      <c r="Y242" s="14"/>
      <c r="Z242" s="14"/>
      <c r="AA242" s="14"/>
      <c r="AB242" s="14"/>
      <c r="AC242" s="14"/>
      <c r="AD242" s="14"/>
      <c r="AE242" s="14"/>
      <c r="AT242" s="257" t="s">
        <v>180</v>
      </c>
      <c r="AU242" s="257" t="s">
        <v>86</v>
      </c>
      <c r="AV242" s="14" t="s">
        <v>86</v>
      </c>
      <c r="AW242" s="14" t="s">
        <v>32</v>
      </c>
      <c r="AX242" s="14" t="s">
        <v>76</v>
      </c>
      <c r="AY242" s="257" t="s">
        <v>168</v>
      </c>
    </row>
    <row r="243" s="16" customFormat="1">
      <c r="A243" s="16"/>
      <c r="B243" s="280"/>
      <c r="C243" s="281"/>
      <c r="D243" s="232" t="s">
        <v>180</v>
      </c>
      <c r="E243" s="282" t="s">
        <v>1</v>
      </c>
      <c r="F243" s="283" t="s">
        <v>565</v>
      </c>
      <c r="G243" s="281"/>
      <c r="H243" s="284">
        <v>24.776</v>
      </c>
      <c r="I243" s="285"/>
      <c r="J243" s="281"/>
      <c r="K243" s="281"/>
      <c r="L243" s="286"/>
      <c r="M243" s="287"/>
      <c r="N243" s="288"/>
      <c r="O243" s="288"/>
      <c r="P243" s="288"/>
      <c r="Q243" s="288"/>
      <c r="R243" s="288"/>
      <c r="S243" s="288"/>
      <c r="T243" s="289"/>
      <c r="U243" s="16"/>
      <c r="V243" s="16"/>
      <c r="W243" s="16"/>
      <c r="X243" s="16"/>
      <c r="Y243" s="16"/>
      <c r="Z243" s="16"/>
      <c r="AA243" s="16"/>
      <c r="AB243" s="16"/>
      <c r="AC243" s="16"/>
      <c r="AD243" s="16"/>
      <c r="AE243" s="16"/>
      <c r="AT243" s="290" t="s">
        <v>180</v>
      </c>
      <c r="AU243" s="290" t="s">
        <v>86</v>
      </c>
      <c r="AV243" s="16" t="s">
        <v>169</v>
      </c>
      <c r="AW243" s="16" t="s">
        <v>32</v>
      </c>
      <c r="AX243" s="16" t="s">
        <v>76</v>
      </c>
      <c r="AY243" s="290" t="s">
        <v>168</v>
      </c>
    </row>
    <row r="244" s="13" customFormat="1">
      <c r="A244" s="13"/>
      <c r="B244" s="237"/>
      <c r="C244" s="238"/>
      <c r="D244" s="232" t="s">
        <v>180</v>
      </c>
      <c r="E244" s="239" t="s">
        <v>1</v>
      </c>
      <c r="F244" s="240" t="s">
        <v>1516</v>
      </c>
      <c r="G244" s="238"/>
      <c r="H244" s="239" t="s">
        <v>1</v>
      </c>
      <c r="I244" s="241"/>
      <c r="J244" s="238"/>
      <c r="K244" s="238"/>
      <c r="L244" s="242"/>
      <c r="M244" s="243"/>
      <c r="N244" s="244"/>
      <c r="O244" s="244"/>
      <c r="P244" s="244"/>
      <c r="Q244" s="244"/>
      <c r="R244" s="244"/>
      <c r="S244" s="244"/>
      <c r="T244" s="245"/>
      <c r="U244" s="13"/>
      <c r="V244" s="13"/>
      <c r="W244" s="13"/>
      <c r="X244" s="13"/>
      <c r="Y244" s="13"/>
      <c r="Z244" s="13"/>
      <c r="AA244" s="13"/>
      <c r="AB244" s="13"/>
      <c r="AC244" s="13"/>
      <c r="AD244" s="13"/>
      <c r="AE244" s="13"/>
      <c r="AT244" s="246" t="s">
        <v>180</v>
      </c>
      <c r="AU244" s="246" t="s">
        <v>86</v>
      </c>
      <c r="AV244" s="13" t="s">
        <v>84</v>
      </c>
      <c r="AW244" s="13" t="s">
        <v>32</v>
      </c>
      <c r="AX244" s="13" t="s">
        <v>76</v>
      </c>
      <c r="AY244" s="246" t="s">
        <v>168</v>
      </c>
    </row>
    <row r="245" s="14" customFormat="1">
      <c r="A245" s="14"/>
      <c r="B245" s="247"/>
      <c r="C245" s="248"/>
      <c r="D245" s="232" t="s">
        <v>180</v>
      </c>
      <c r="E245" s="249" t="s">
        <v>1</v>
      </c>
      <c r="F245" s="250" t="s">
        <v>1525</v>
      </c>
      <c r="G245" s="248"/>
      <c r="H245" s="251">
        <v>70.349999999999994</v>
      </c>
      <c r="I245" s="252"/>
      <c r="J245" s="248"/>
      <c r="K245" s="248"/>
      <c r="L245" s="253"/>
      <c r="M245" s="254"/>
      <c r="N245" s="255"/>
      <c r="O245" s="255"/>
      <c r="P245" s="255"/>
      <c r="Q245" s="255"/>
      <c r="R245" s="255"/>
      <c r="S245" s="255"/>
      <c r="T245" s="256"/>
      <c r="U245" s="14"/>
      <c r="V245" s="14"/>
      <c r="W245" s="14"/>
      <c r="X245" s="14"/>
      <c r="Y245" s="14"/>
      <c r="Z245" s="14"/>
      <c r="AA245" s="14"/>
      <c r="AB245" s="14"/>
      <c r="AC245" s="14"/>
      <c r="AD245" s="14"/>
      <c r="AE245" s="14"/>
      <c r="AT245" s="257" t="s">
        <v>180</v>
      </c>
      <c r="AU245" s="257" t="s">
        <v>86</v>
      </c>
      <c r="AV245" s="14" t="s">
        <v>86</v>
      </c>
      <c r="AW245" s="14" t="s">
        <v>32</v>
      </c>
      <c r="AX245" s="14" t="s">
        <v>76</v>
      </c>
      <c r="AY245" s="257" t="s">
        <v>168</v>
      </c>
    </row>
    <row r="246" s="16" customFormat="1">
      <c r="A246" s="16"/>
      <c r="B246" s="280"/>
      <c r="C246" s="281"/>
      <c r="D246" s="232" t="s">
        <v>180</v>
      </c>
      <c r="E246" s="282" t="s">
        <v>1</v>
      </c>
      <c r="F246" s="283" t="s">
        <v>565</v>
      </c>
      <c r="G246" s="281"/>
      <c r="H246" s="284">
        <v>70.349999999999994</v>
      </c>
      <c r="I246" s="285"/>
      <c r="J246" s="281"/>
      <c r="K246" s="281"/>
      <c r="L246" s="286"/>
      <c r="M246" s="287"/>
      <c r="N246" s="288"/>
      <c r="O246" s="288"/>
      <c r="P246" s="288"/>
      <c r="Q246" s="288"/>
      <c r="R246" s="288"/>
      <c r="S246" s="288"/>
      <c r="T246" s="289"/>
      <c r="U246" s="16"/>
      <c r="V246" s="16"/>
      <c r="W246" s="16"/>
      <c r="X246" s="16"/>
      <c r="Y246" s="16"/>
      <c r="Z246" s="16"/>
      <c r="AA246" s="16"/>
      <c r="AB246" s="16"/>
      <c r="AC246" s="16"/>
      <c r="AD246" s="16"/>
      <c r="AE246" s="16"/>
      <c r="AT246" s="290" t="s">
        <v>180</v>
      </c>
      <c r="AU246" s="290" t="s">
        <v>86</v>
      </c>
      <c r="AV246" s="16" t="s">
        <v>169</v>
      </c>
      <c r="AW246" s="16" t="s">
        <v>32</v>
      </c>
      <c r="AX246" s="16" t="s">
        <v>76</v>
      </c>
      <c r="AY246" s="290" t="s">
        <v>168</v>
      </c>
    </row>
    <row r="247" s="15" customFormat="1">
      <c r="A247" s="15"/>
      <c r="B247" s="258"/>
      <c r="C247" s="259"/>
      <c r="D247" s="232" t="s">
        <v>180</v>
      </c>
      <c r="E247" s="260" t="s">
        <v>1</v>
      </c>
      <c r="F247" s="261" t="s">
        <v>184</v>
      </c>
      <c r="G247" s="259"/>
      <c r="H247" s="262">
        <v>95.125999999999991</v>
      </c>
      <c r="I247" s="263"/>
      <c r="J247" s="259"/>
      <c r="K247" s="259"/>
      <c r="L247" s="264"/>
      <c r="M247" s="265"/>
      <c r="N247" s="266"/>
      <c r="O247" s="266"/>
      <c r="P247" s="266"/>
      <c r="Q247" s="266"/>
      <c r="R247" s="266"/>
      <c r="S247" s="266"/>
      <c r="T247" s="267"/>
      <c r="U247" s="15"/>
      <c r="V247" s="15"/>
      <c r="W247" s="15"/>
      <c r="X247" s="15"/>
      <c r="Y247" s="15"/>
      <c r="Z247" s="15"/>
      <c r="AA247" s="15"/>
      <c r="AB247" s="15"/>
      <c r="AC247" s="15"/>
      <c r="AD247" s="15"/>
      <c r="AE247" s="15"/>
      <c r="AT247" s="268" t="s">
        <v>180</v>
      </c>
      <c r="AU247" s="268" t="s">
        <v>86</v>
      </c>
      <c r="AV247" s="15" t="s">
        <v>176</v>
      </c>
      <c r="AW247" s="15" t="s">
        <v>32</v>
      </c>
      <c r="AX247" s="15" t="s">
        <v>84</v>
      </c>
      <c r="AY247" s="268" t="s">
        <v>168</v>
      </c>
    </row>
    <row r="248" s="2" customFormat="1" ht="16.5" customHeight="1">
      <c r="A248" s="39"/>
      <c r="B248" s="40"/>
      <c r="C248" s="219" t="s">
        <v>347</v>
      </c>
      <c r="D248" s="219" t="s">
        <v>171</v>
      </c>
      <c r="E248" s="220" t="s">
        <v>1530</v>
      </c>
      <c r="F248" s="221" t="s">
        <v>1531</v>
      </c>
      <c r="G248" s="222" t="s">
        <v>342</v>
      </c>
      <c r="H248" s="223">
        <v>1.7989999999999999</v>
      </c>
      <c r="I248" s="224"/>
      <c r="J248" s="225">
        <f>ROUND(I248*H248,2)</f>
        <v>0</v>
      </c>
      <c r="K248" s="221" t="s">
        <v>226</v>
      </c>
      <c r="L248" s="45"/>
      <c r="M248" s="226" t="s">
        <v>1</v>
      </c>
      <c r="N248" s="227" t="s">
        <v>41</v>
      </c>
      <c r="O248" s="92"/>
      <c r="P248" s="228">
        <f>O248*H248</f>
        <v>0</v>
      </c>
      <c r="Q248" s="228">
        <v>1.04922</v>
      </c>
      <c r="R248" s="228">
        <f>Q248*H248</f>
        <v>1.8875467800000001</v>
      </c>
      <c r="S248" s="228">
        <v>0</v>
      </c>
      <c r="T248" s="229">
        <f>S248*H248</f>
        <v>0</v>
      </c>
      <c r="U248" s="39"/>
      <c r="V248" s="39"/>
      <c r="W248" s="39"/>
      <c r="X248" s="39"/>
      <c r="Y248" s="39"/>
      <c r="Z248" s="39"/>
      <c r="AA248" s="39"/>
      <c r="AB248" s="39"/>
      <c r="AC248" s="39"/>
      <c r="AD248" s="39"/>
      <c r="AE248" s="39"/>
      <c r="AR248" s="230" t="s">
        <v>176</v>
      </c>
      <c r="AT248" s="230" t="s">
        <v>171</v>
      </c>
      <c r="AU248" s="230" t="s">
        <v>86</v>
      </c>
      <c r="AY248" s="18" t="s">
        <v>168</v>
      </c>
      <c r="BE248" s="231">
        <f>IF(N248="základní",J248,0)</f>
        <v>0</v>
      </c>
      <c r="BF248" s="231">
        <f>IF(N248="snížená",J248,0)</f>
        <v>0</v>
      </c>
      <c r="BG248" s="231">
        <f>IF(N248="zákl. přenesená",J248,0)</f>
        <v>0</v>
      </c>
      <c r="BH248" s="231">
        <f>IF(N248="sníž. přenesená",J248,0)</f>
        <v>0</v>
      </c>
      <c r="BI248" s="231">
        <f>IF(N248="nulová",J248,0)</f>
        <v>0</v>
      </c>
      <c r="BJ248" s="18" t="s">
        <v>84</v>
      </c>
      <c r="BK248" s="231">
        <f>ROUND(I248*H248,2)</f>
        <v>0</v>
      </c>
      <c r="BL248" s="18" t="s">
        <v>176</v>
      </c>
      <c r="BM248" s="230" t="s">
        <v>1532</v>
      </c>
    </row>
    <row r="249" s="2" customFormat="1">
      <c r="A249" s="39"/>
      <c r="B249" s="40"/>
      <c r="C249" s="41"/>
      <c r="D249" s="232" t="s">
        <v>178</v>
      </c>
      <c r="E249" s="41"/>
      <c r="F249" s="233" t="s">
        <v>1533</v>
      </c>
      <c r="G249" s="41"/>
      <c r="H249" s="41"/>
      <c r="I249" s="234"/>
      <c r="J249" s="41"/>
      <c r="K249" s="41"/>
      <c r="L249" s="45"/>
      <c r="M249" s="235"/>
      <c r="N249" s="236"/>
      <c r="O249" s="92"/>
      <c r="P249" s="92"/>
      <c r="Q249" s="92"/>
      <c r="R249" s="92"/>
      <c r="S249" s="92"/>
      <c r="T249" s="93"/>
      <c r="U249" s="39"/>
      <c r="V249" s="39"/>
      <c r="W249" s="39"/>
      <c r="X249" s="39"/>
      <c r="Y249" s="39"/>
      <c r="Z249" s="39"/>
      <c r="AA249" s="39"/>
      <c r="AB249" s="39"/>
      <c r="AC249" s="39"/>
      <c r="AD249" s="39"/>
      <c r="AE249" s="39"/>
      <c r="AT249" s="18" t="s">
        <v>178</v>
      </c>
      <c r="AU249" s="18" t="s">
        <v>86</v>
      </c>
    </row>
    <row r="250" s="14" customFormat="1">
      <c r="A250" s="14"/>
      <c r="B250" s="247"/>
      <c r="C250" s="248"/>
      <c r="D250" s="232" t="s">
        <v>180</v>
      </c>
      <c r="E250" s="249" t="s">
        <v>1</v>
      </c>
      <c r="F250" s="250" t="s">
        <v>1534</v>
      </c>
      <c r="G250" s="248"/>
      <c r="H250" s="251">
        <v>1.7989999999999999</v>
      </c>
      <c r="I250" s="252"/>
      <c r="J250" s="248"/>
      <c r="K250" s="248"/>
      <c r="L250" s="253"/>
      <c r="M250" s="254"/>
      <c r="N250" s="255"/>
      <c r="O250" s="255"/>
      <c r="P250" s="255"/>
      <c r="Q250" s="255"/>
      <c r="R250" s="255"/>
      <c r="S250" s="255"/>
      <c r="T250" s="256"/>
      <c r="U250" s="14"/>
      <c r="V250" s="14"/>
      <c r="W250" s="14"/>
      <c r="X250" s="14"/>
      <c r="Y250" s="14"/>
      <c r="Z250" s="14"/>
      <c r="AA250" s="14"/>
      <c r="AB250" s="14"/>
      <c r="AC250" s="14"/>
      <c r="AD250" s="14"/>
      <c r="AE250" s="14"/>
      <c r="AT250" s="257" t="s">
        <v>180</v>
      </c>
      <c r="AU250" s="257" t="s">
        <v>86</v>
      </c>
      <c r="AV250" s="14" t="s">
        <v>86</v>
      </c>
      <c r="AW250" s="14" t="s">
        <v>32</v>
      </c>
      <c r="AX250" s="14" t="s">
        <v>84</v>
      </c>
      <c r="AY250" s="257" t="s">
        <v>168</v>
      </c>
    </row>
    <row r="251" s="2" customFormat="1" ht="16.5" customHeight="1">
      <c r="A251" s="39"/>
      <c r="B251" s="40"/>
      <c r="C251" s="219" t="s">
        <v>353</v>
      </c>
      <c r="D251" s="219" t="s">
        <v>171</v>
      </c>
      <c r="E251" s="220" t="s">
        <v>1535</v>
      </c>
      <c r="F251" s="221" t="s">
        <v>1536</v>
      </c>
      <c r="G251" s="222" t="s">
        <v>240</v>
      </c>
      <c r="H251" s="223">
        <v>0.40799999999999997</v>
      </c>
      <c r="I251" s="224"/>
      <c r="J251" s="225">
        <f>ROUND(I251*H251,2)</f>
        <v>0</v>
      </c>
      <c r="K251" s="221" t="s">
        <v>226</v>
      </c>
      <c r="L251" s="45"/>
      <c r="M251" s="226" t="s">
        <v>1</v>
      </c>
      <c r="N251" s="227" t="s">
        <v>41</v>
      </c>
      <c r="O251" s="92"/>
      <c r="P251" s="228">
        <f>O251*H251</f>
        <v>0</v>
      </c>
      <c r="Q251" s="228">
        <v>1.94302</v>
      </c>
      <c r="R251" s="228">
        <f>Q251*H251</f>
        <v>0.79275215999999993</v>
      </c>
      <c r="S251" s="228">
        <v>0</v>
      </c>
      <c r="T251" s="229">
        <f>S251*H251</f>
        <v>0</v>
      </c>
      <c r="U251" s="39"/>
      <c r="V251" s="39"/>
      <c r="W251" s="39"/>
      <c r="X251" s="39"/>
      <c r="Y251" s="39"/>
      <c r="Z251" s="39"/>
      <c r="AA251" s="39"/>
      <c r="AB251" s="39"/>
      <c r="AC251" s="39"/>
      <c r="AD251" s="39"/>
      <c r="AE251" s="39"/>
      <c r="AR251" s="230" t="s">
        <v>176</v>
      </c>
      <c r="AT251" s="230" t="s">
        <v>171</v>
      </c>
      <c r="AU251" s="230" t="s">
        <v>86</v>
      </c>
      <c r="AY251" s="18" t="s">
        <v>168</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176</v>
      </c>
      <c r="BM251" s="230" t="s">
        <v>1537</v>
      </c>
    </row>
    <row r="252" s="2" customFormat="1">
      <c r="A252" s="39"/>
      <c r="B252" s="40"/>
      <c r="C252" s="41"/>
      <c r="D252" s="232" t="s">
        <v>178</v>
      </c>
      <c r="E252" s="41"/>
      <c r="F252" s="233" t="s">
        <v>1538</v>
      </c>
      <c r="G252" s="41"/>
      <c r="H252" s="41"/>
      <c r="I252" s="234"/>
      <c r="J252" s="41"/>
      <c r="K252" s="41"/>
      <c r="L252" s="45"/>
      <c r="M252" s="235"/>
      <c r="N252" s="236"/>
      <c r="O252" s="92"/>
      <c r="P252" s="92"/>
      <c r="Q252" s="92"/>
      <c r="R252" s="92"/>
      <c r="S252" s="92"/>
      <c r="T252" s="93"/>
      <c r="U252" s="39"/>
      <c r="V252" s="39"/>
      <c r="W252" s="39"/>
      <c r="X252" s="39"/>
      <c r="Y252" s="39"/>
      <c r="Z252" s="39"/>
      <c r="AA252" s="39"/>
      <c r="AB252" s="39"/>
      <c r="AC252" s="39"/>
      <c r="AD252" s="39"/>
      <c r="AE252" s="39"/>
      <c r="AT252" s="18" t="s">
        <v>178</v>
      </c>
      <c r="AU252" s="18" t="s">
        <v>86</v>
      </c>
    </row>
    <row r="253" s="14" customFormat="1">
      <c r="A253" s="14"/>
      <c r="B253" s="247"/>
      <c r="C253" s="248"/>
      <c r="D253" s="232" t="s">
        <v>180</v>
      </c>
      <c r="E253" s="249" t="s">
        <v>1</v>
      </c>
      <c r="F253" s="250" t="s">
        <v>1539</v>
      </c>
      <c r="G253" s="248"/>
      <c r="H253" s="251">
        <v>0.13600000000000001</v>
      </c>
      <c r="I253" s="252"/>
      <c r="J253" s="248"/>
      <c r="K253" s="248"/>
      <c r="L253" s="253"/>
      <c r="M253" s="254"/>
      <c r="N253" s="255"/>
      <c r="O253" s="255"/>
      <c r="P253" s="255"/>
      <c r="Q253" s="255"/>
      <c r="R253" s="255"/>
      <c r="S253" s="255"/>
      <c r="T253" s="256"/>
      <c r="U253" s="14"/>
      <c r="V253" s="14"/>
      <c r="W253" s="14"/>
      <c r="X253" s="14"/>
      <c r="Y253" s="14"/>
      <c r="Z253" s="14"/>
      <c r="AA253" s="14"/>
      <c r="AB253" s="14"/>
      <c r="AC253" s="14"/>
      <c r="AD253" s="14"/>
      <c r="AE253" s="14"/>
      <c r="AT253" s="257" t="s">
        <v>180</v>
      </c>
      <c r="AU253" s="257" t="s">
        <v>86</v>
      </c>
      <c r="AV253" s="14" t="s">
        <v>86</v>
      </c>
      <c r="AW253" s="14" t="s">
        <v>32</v>
      </c>
      <c r="AX253" s="14" t="s">
        <v>76</v>
      </c>
      <c r="AY253" s="257" t="s">
        <v>168</v>
      </c>
    </row>
    <row r="254" s="14" customFormat="1">
      <c r="A254" s="14"/>
      <c r="B254" s="247"/>
      <c r="C254" s="248"/>
      <c r="D254" s="232" t="s">
        <v>180</v>
      </c>
      <c r="E254" s="249" t="s">
        <v>1</v>
      </c>
      <c r="F254" s="250" t="s">
        <v>1540</v>
      </c>
      <c r="G254" s="248"/>
      <c r="H254" s="251">
        <v>0.13600000000000001</v>
      </c>
      <c r="I254" s="252"/>
      <c r="J254" s="248"/>
      <c r="K254" s="248"/>
      <c r="L254" s="253"/>
      <c r="M254" s="254"/>
      <c r="N254" s="255"/>
      <c r="O254" s="255"/>
      <c r="P254" s="255"/>
      <c r="Q254" s="255"/>
      <c r="R254" s="255"/>
      <c r="S254" s="255"/>
      <c r="T254" s="256"/>
      <c r="U254" s="14"/>
      <c r="V254" s="14"/>
      <c r="W254" s="14"/>
      <c r="X254" s="14"/>
      <c r="Y254" s="14"/>
      <c r="Z254" s="14"/>
      <c r="AA254" s="14"/>
      <c r="AB254" s="14"/>
      <c r="AC254" s="14"/>
      <c r="AD254" s="14"/>
      <c r="AE254" s="14"/>
      <c r="AT254" s="257" t="s">
        <v>180</v>
      </c>
      <c r="AU254" s="257" t="s">
        <v>86</v>
      </c>
      <c r="AV254" s="14" t="s">
        <v>86</v>
      </c>
      <c r="AW254" s="14" t="s">
        <v>32</v>
      </c>
      <c r="AX254" s="14" t="s">
        <v>76</v>
      </c>
      <c r="AY254" s="257" t="s">
        <v>168</v>
      </c>
    </row>
    <row r="255" s="14" customFormat="1">
      <c r="A255" s="14"/>
      <c r="B255" s="247"/>
      <c r="C255" s="248"/>
      <c r="D255" s="232" t="s">
        <v>180</v>
      </c>
      <c r="E255" s="249" t="s">
        <v>1</v>
      </c>
      <c r="F255" s="250" t="s">
        <v>1541</v>
      </c>
      <c r="G255" s="248"/>
      <c r="H255" s="251">
        <v>0.13600000000000001</v>
      </c>
      <c r="I255" s="252"/>
      <c r="J255" s="248"/>
      <c r="K255" s="248"/>
      <c r="L255" s="253"/>
      <c r="M255" s="254"/>
      <c r="N255" s="255"/>
      <c r="O255" s="255"/>
      <c r="P255" s="255"/>
      <c r="Q255" s="255"/>
      <c r="R255" s="255"/>
      <c r="S255" s="255"/>
      <c r="T255" s="256"/>
      <c r="U255" s="14"/>
      <c r="V255" s="14"/>
      <c r="W255" s="14"/>
      <c r="X255" s="14"/>
      <c r="Y255" s="14"/>
      <c r="Z255" s="14"/>
      <c r="AA255" s="14"/>
      <c r="AB255" s="14"/>
      <c r="AC255" s="14"/>
      <c r="AD255" s="14"/>
      <c r="AE255" s="14"/>
      <c r="AT255" s="257" t="s">
        <v>180</v>
      </c>
      <c r="AU255" s="257" t="s">
        <v>86</v>
      </c>
      <c r="AV255" s="14" t="s">
        <v>86</v>
      </c>
      <c r="AW255" s="14" t="s">
        <v>32</v>
      </c>
      <c r="AX255" s="14" t="s">
        <v>76</v>
      </c>
      <c r="AY255" s="257" t="s">
        <v>168</v>
      </c>
    </row>
    <row r="256" s="15" customFormat="1">
      <c r="A256" s="15"/>
      <c r="B256" s="258"/>
      <c r="C256" s="259"/>
      <c r="D256" s="232" t="s">
        <v>180</v>
      </c>
      <c r="E256" s="260" t="s">
        <v>1</v>
      </c>
      <c r="F256" s="261" t="s">
        <v>184</v>
      </c>
      <c r="G256" s="259"/>
      <c r="H256" s="262">
        <v>0.40800000000000003</v>
      </c>
      <c r="I256" s="263"/>
      <c r="J256" s="259"/>
      <c r="K256" s="259"/>
      <c r="L256" s="264"/>
      <c r="M256" s="265"/>
      <c r="N256" s="266"/>
      <c r="O256" s="266"/>
      <c r="P256" s="266"/>
      <c r="Q256" s="266"/>
      <c r="R256" s="266"/>
      <c r="S256" s="266"/>
      <c r="T256" s="267"/>
      <c r="U256" s="15"/>
      <c r="V256" s="15"/>
      <c r="W256" s="15"/>
      <c r="X256" s="15"/>
      <c r="Y256" s="15"/>
      <c r="Z256" s="15"/>
      <c r="AA256" s="15"/>
      <c r="AB256" s="15"/>
      <c r="AC256" s="15"/>
      <c r="AD256" s="15"/>
      <c r="AE256" s="15"/>
      <c r="AT256" s="268" t="s">
        <v>180</v>
      </c>
      <c r="AU256" s="268" t="s">
        <v>86</v>
      </c>
      <c r="AV256" s="15" t="s">
        <v>176</v>
      </c>
      <c r="AW256" s="15" t="s">
        <v>32</v>
      </c>
      <c r="AX256" s="15" t="s">
        <v>84</v>
      </c>
      <c r="AY256" s="268" t="s">
        <v>168</v>
      </c>
    </row>
    <row r="257" s="2" customFormat="1" ht="33" customHeight="1">
      <c r="A257" s="39"/>
      <c r="B257" s="40"/>
      <c r="C257" s="219" t="s">
        <v>358</v>
      </c>
      <c r="D257" s="219" t="s">
        <v>171</v>
      </c>
      <c r="E257" s="220" t="s">
        <v>1542</v>
      </c>
      <c r="F257" s="221" t="s">
        <v>1543</v>
      </c>
      <c r="G257" s="222" t="s">
        <v>342</v>
      </c>
      <c r="H257" s="223">
        <v>0.027</v>
      </c>
      <c r="I257" s="224"/>
      <c r="J257" s="225">
        <f>ROUND(I257*H257,2)</f>
        <v>0</v>
      </c>
      <c r="K257" s="221" t="s">
        <v>175</v>
      </c>
      <c r="L257" s="45"/>
      <c r="M257" s="226" t="s">
        <v>1</v>
      </c>
      <c r="N257" s="227" t="s">
        <v>41</v>
      </c>
      <c r="O257" s="92"/>
      <c r="P257" s="228">
        <f>O257*H257</f>
        <v>0</v>
      </c>
      <c r="Q257" s="228">
        <v>0.019539999999999998</v>
      </c>
      <c r="R257" s="228">
        <f>Q257*H257</f>
        <v>0.00052757999999999993</v>
      </c>
      <c r="S257" s="228">
        <v>0</v>
      </c>
      <c r="T257" s="229">
        <f>S257*H257</f>
        <v>0</v>
      </c>
      <c r="U257" s="39"/>
      <c r="V257" s="39"/>
      <c r="W257" s="39"/>
      <c r="X257" s="39"/>
      <c r="Y257" s="39"/>
      <c r="Z257" s="39"/>
      <c r="AA257" s="39"/>
      <c r="AB257" s="39"/>
      <c r="AC257" s="39"/>
      <c r="AD257" s="39"/>
      <c r="AE257" s="39"/>
      <c r="AR257" s="230" t="s">
        <v>176</v>
      </c>
      <c r="AT257" s="230" t="s">
        <v>171</v>
      </c>
      <c r="AU257" s="230" t="s">
        <v>86</v>
      </c>
      <c r="AY257" s="18" t="s">
        <v>168</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176</v>
      </c>
      <c r="BM257" s="230" t="s">
        <v>1544</v>
      </c>
    </row>
    <row r="258" s="2" customFormat="1">
      <c r="A258" s="39"/>
      <c r="B258" s="40"/>
      <c r="C258" s="41"/>
      <c r="D258" s="232" t="s">
        <v>178</v>
      </c>
      <c r="E258" s="41"/>
      <c r="F258" s="233" t="s">
        <v>1545</v>
      </c>
      <c r="G258" s="41"/>
      <c r="H258" s="41"/>
      <c r="I258" s="234"/>
      <c r="J258" s="41"/>
      <c r="K258" s="41"/>
      <c r="L258" s="45"/>
      <c r="M258" s="235"/>
      <c r="N258" s="236"/>
      <c r="O258" s="92"/>
      <c r="P258" s="92"/>
      <c r="Q258" s="92"/>
      <c r="R258" s="92"/>
      <c r="S258" s="92"/>
      <c r="T258" s="93"/>
      <c r="U258" s="39"/>
      <c r="V258" s="39"/>
      <c r="W258" s="39"/>
      <c r="X258" s="39"/>
      <c r="Y258" s="39"/>
      <c r="Z258" s="39"/>
      <c r="AA258" s="39"/>
      <c r="AB258" s="39"/>
      <c r="AC258" s="39"/>
      <c r="AD258" s="39"/>
      <c r="AE258" s="39"/>
      <c r="AT258" s="18" t="s">
        <v>178</v>
      </c>
      <c r="AU258" s="18" t="s">
        <v>86</v>
      </c>
    </row>
    <row r="259" s="14" customFormat="1">
      <c r="A259" s="14"/>
      <c r="B259" s="247"/>
      <c r="C259" s="248"/>
      <c r="D259" s="232" t="s">
        <v>180</v>
      </c>
      <c r="E259" s="249" t="s">
        <v>1</v>
      </c>
      <c r="F259" s="250" t="s">
        <v>1546</v>
      </c>
      <c r="G259" s="248"/>
      <c r="H259" s="251">
        <v>0.027</v>
      </c>
      <c r="I259" s="252"/>
      <c r="J259" s="248"/>
      <c r="K259" s="248"/>
      <c r="L259" s="253"/>
      <c r="M259" s="254"/>
      <c r="N259" s="255"/>
      <c r="O259" s="255"/>
      <c r="P259" s="255"/>
      <c r="Q259" s="255"/>
      <c r="R259" s="255"/>
      <c r="S259" s="255"/>
      <c r="T259" s="256"/>
      <c r="U259" s="14"/>
      <c r="V259" s="14"/>
      <c r="W259" s="14"/>
      <c r="X259" s="14"/>
      <c r="Y259" s="14"/>
      <c r="Z259" s="14"/>
      <c r="AA259" s="14"/>
      <c r="AB259" s="14"/>
      <c r="AC259" s="14"/>
      <c r="AD259" s="14"/>
      <c r="AE259" s="14"/>
      <c r="AT259" s="257" t="s">
        <v>180</v>
      </c>
      <c r="AU259" s="257" t="s">
        <v>86</v>
      </c>
      <c r="AV259" s="14" t="s">
        <v>86</v>
      </c>
      <c r="AW259" s="14" t="s">
        <v>32</v>
      </c>
      <c r="AX259" s="14" t="s">
        <v>76</v>
      </c>
      <c r="AY259" s="257" t="s">
        <v>168</v>
      </c>
    </row>
    <row r="260" s="15" customFormat="1">
      <c r="A260" s="15"/>
      <c r="B260" s="258"/>
      <c r="C260" s="259"/>
      <c r="D260" s="232" t="s">
        <v>180</v>
      </c>
      <c r="E260" s="260" t="s">
        <v>1</v>
      </c>
      <c r="F260" s="261" t="s">
        <v>184</v>
      </c>
      <c r="G260" s="259"/>
      <c r="H260" s="262">
        <v>0.027</v>
      </c>
      <c r="I260" s="263"/>
      <c r="J260" s="259"/>
      <c r="K260" s="259"/>
      <c r="L260" s="264"/>
      <c r="M260" s="265"/>
      <c r="N260" s="266"/>
      <c r="O260" s="266"/>
      <c r="P260" s="266"/>
      <c r="Q260" s="266"/>
      <c r="R260" s="266"/>
      <c r="S260" s="266"/>
      <c r="T260" s="267"/>
      <c r="U260" s="15"/>
      <c r="V260" s="15"/>
      <c r="W260" s="15"/>
      <c r="X260" s="15"/>
      <c r="Y260" s="15"/>
      <c r="Z260" s="15"/>
      <c r="AA260" s="15"/>
      <c r="AB260" s="15"/>
      <c r="AC260" s="15"/>
      <c r="AD260" s="15"/>
      <c r="AE260" s="15"/>
      <c r="AT260" s="268" t="s">
        <v>180</v>
      </c>
      <c r="AU260" s="268" t="s">
        <v>86</v>
      </c>
      <c r="AV260" s="15" t="s">
        <v>176</v>
      </c>
      <c r="AW260" s="15" t="s">
        <v>32</v>
      </c>
      <c r="AX260" s="15" t="s">
        <v>84</v>
      </c>
      <c r="AY260" s="268" t="s">
        <v>168</v>
      </c>
    </row>
    <row r="261" s="2" customFormat="1" ht="24.15" customHeight="1">
      <c r="A261" s="39"/>
      <c r="B261" s="40"/>
      <c r="C261" s="270" t="s">
        <v>367</v>
      </c>
      <c r="D261" s="270" t="s">
        <v>348</v>
      </c>
      <c r="E261" s="271" t="s">
        <v>1547</v>
      </c>
      <c r="F261" s="272" t="s">
        <v>1548</v>
      </c>
      <c r="G261" s="273" t="s">
        <v>342</v>
      </c>
      <c r="H261" s="274">
        <v>0.031</v>
      </c>
      <c r="I261" s="275"/>
      <c r="J261" s="276">
        <f>ROUND(I261*H261,2)</f>
        <v>0</v>
      </c>
      <c r="K261" s="272" t="s">
        <v>175</v>
      </c>
      <c r="L261" s="277"/>
      <c r="M261" s="278" t="s">
        <v>1</v>
      </c>
      <c r="N261" s="279" t="s">
        <v>41</v>
      </c>
      <c r="O261" s="92"/>
      <c r="P261" s="228">
        <f>O261*H261</f>
        <v>0</v>
      </c>
      <c r="Q261" s="228">
        <v>1</v>
      </c>
      <c r="R261" s="228">
        <f>Q261*H261</f>
        <v>0.031</v>
      </c>
      <c r="S261" s="228">
        <v>0</v>
      </c>
      <c r="T261" s="229">
        <f>S261*H261</f>
        <v>0</v>
      </c>
      <c r="U261" s="39"/>
      <c r="V261" s="39"/>
      <c r="W261" s="39"/>
      <c r="X261" s="39"/>
      <c r="Y261" s="39"/>
      <c r="Z261" s="39"/>
      <c r="AA261" s="39"/>
      <c r="AB261" s="39"/>
      <c r="AC261" s="39"/>
      <c r="AD261" s="39"/>
      <c r="AE261" s="39"/>
      <c r="AR261" s="230" t="s">
        <v>223</v>
      </c>
      <c r="AT261" s="230" t="s">
        <v>348</v>
      </c>
      <c r="AU261" s="230" t="s">
        <v>86</v>
      </c>
      <c r="AY261" s="18" t="s">
        <v>168</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176</v>
      </c>
      <c r="BM261" s="230" t="s">
        <v>1549</v>
      </c>
    </row>
    <row r="262" s="2" customFormat="1">
      <c r="A262" s="39"/>
      <c r="B262" s="40"/>
      <c r="C262" s="41"/>
      <c r="D262" s="232" t="s">
        <v>178</v>
      </c>
      <c r="E262" s="41"/>
      <c r="F262" s="233" t="s">
        <v>1548</v>
      </c>
      <c r="G262" s="41"/>
      <c r="H262" s="41"/>
      <c r="I262" s="234"/>
      <c r="J262" s="41"/>
      <c r="K262" s="41"/>
      <c r="L262" s="45"/>
      <c r="M262" s="235"/>
      <c r="N262" s="236"/>
      <c r="O262" s="92"/>
      <c r="P262" s="92"/>
      <c r="Q262" s="92"/>
      <c r="R262" s="92"/>
      <c r="S262" s="92"/>
      <c r="T262" s="93"/>
      <c r="U262" s="39"/>
      <c r="V262" s="39"/>
      <c r="W262" s="39"/>
      <c r="X262" s="39"/>
      <c r="Y262" s="39"/>
      <c r="Z262" s="39"/>
      <c r="AA262" s="39"/>
      <c r="AB262" s="39"/>
      <c r="AC262" s="39"/>
      <c r="AD262" s="39"/>
      <c r="AE262" s="39"/>
      <c r="AT262" s="18" t="s">
        <v>178</v>
      </c>
      <c r="AU262" s="18" t="s">
        <v>86</v>
      </c>
    </row>
    <row r="263" s="14" customFormat="1">
      <c r="A263" s="14"/>
      <c r="B263" s="247"/>
      <c r="C263" s="248"/>
      <c r="D263" s="232" t="s">
        <v>180</v>
      </c>
      <c r="E263" s="249" t="s">
        <v>1</v>
      </c>
      <c r="F263" s="250" t="s">
        <v>1546</v>
      </c>
      <c r="G263" s="248"/>
      <c r="H263" s="251">
        <v>0.027</v>
      </c>
      <c r="I263" s="252"/>
      <c r="J263" s="248"/>
      <c r="K263" s="248"/>
      <c r="L263" s="253"/>
      <c r="M263" s="254"/>
      <c r="N263" s="255"/>
      <c r="O263" s="255"/>
      <c r="P263" s="255"/>
      <c r="Q263" s="255"/>
      <c r="R263" s="255"/>
      <c r="S263" s="255"/>
      <c r="T263" s="256"/>
      <c r="U263" s="14"/>
      <c r="V263" s="14"/>
      <c r="W263" s="14"/>
      <c r="X263" s="14"/>
      <c r="Y263" s="14"/>
      <c r="Z263" s="14"/>
      <c r="AA263" s="14"/>
      <c r="AB263" s="14"/>
      <c r="AC263" s="14"/>
      <c r="AD263" s="14"/>
      <c r="AE263" s="14"/>
      <c r="AT263" s="257" t="s">
        <v>180</v>
      </c>
      <c r="AU263" s="257" t="s">
        <v>86</v>
      </c>
      <c r="AV263" s="14" t="s">
        <v>86</v>
      </c>
      <c r="AW263" s="14" t="s">
        <v>32</v>
      </c>
      <c r="AX263" s="14" t="s">
        <v>76</v>
      </c>
      <c r="AY263" s="257" t="s">
        <v>168</v>
      </c>
    </row>
    <row r="264" s="15" customFormat="1">
      <c r="A264" s="15"/>
      <c r="B264" s="258"/>
      <c r="C264" s="259"/>
      <c r="D264" s="232" t="s">
        <v>180</v>
      </c>
      <c r="E264" s="260" t="s">
        <v>1</v>
      </c>
      <c r="F264" s="261" t="s">
        <v>184</v>
      </c>
      <c r="G264" s="259"/>
      <c r="H264" s="262">
        <v>0.027</v>
      </c>
      <c r="I264" s="263"/>
      <c r="J264" s="259"/>
      <c r="K264" s="259"/>
      <c r="L264" s="264"/>
      <c r="M264" s="265"/>
      <c r="N264" s="266"/>
      <c r="O264" s="266"/>
      <c r="P264" s="266"/>
      <c r="Q264" s="266"/>
      <c r="R264" s="266"/>
      <c r="S264" s="266"/>
      <c r="T264" s="267"/>
      <c r="U264" s="15"/>
      <c r="V264" s="15"/>
      <c r="W264" s="15"/>
      <c r="X264" s="15"/>
      <c r="Y264" s="15"/>
      <c r="Z264" s="15"/>
      <c r="AA264" s="15"/>
      <c r="AB264" s="15"/>
      <c r="AC264" s="15"/>
      <c r="AD264" s="15"/>
      <c r="AE264" s="15"/>
      <c r="AT264" s="268" t="s">
        <v>180</v>
      </c>
      <c r="AU264" s="268" t="s">
        <v>86</v>
      </c>
      <c r="AV264" s="15" t="s">
        <v>176</v>
      </c>
      <c r="AW264" s="15" t="s">
        <v>32</v>
      </c>
      <c r="AX264" s="15" t="s">
        <v>84</v>
      </c>
      <c r="AY264" s="268" t="s">
        <v>168</v>
      </c>
    </row>
    <row r="265" s="14" customFormat="1">
      <c r="A265" s="14"/>
      <c r="B265" s="247"/>
      <c r="C265" s="248"/>
      <c r="D265" s="232" t="s">
        <v>180</v>
      </c>
      <c r="E265" s="248"/>
      <c r="F265" s="250" t="s">
        <v>1550</v>
      </c>
      <c r="G265" s="248"/>
      <c r="H265" s="251">
        <v>0.031</v>
      </c>
      <c r="I265" s="252"/>
      <c r="J265" s="248"/>
      <c r="K265" s="248"/>
      <c r="L265" s="253"/>
      <c r="M265" s="254"/>
      <c r="N265" s="255"/>
      <c r="O265" s="255"/>
      <c r="P265" s="255"/>
      <c r="Q265" s="255"/>
      <c r="R265" s="255"/>
      <c r="S265" s="255"/>
      <c r="T265" s="256"/>
      <c r="U265" s="14"/>
      <c r="V265" s="14"/>
      <c r="W265" s="14"/>
      <c r="X265" s="14"/>
      <c r="Y265" s="14"/>
      <c r="Z265" s="14"/>
      <c r="AA265" s="14"/>
      <c r="AB265" s="14"/>
      <c r="AC265" s="14"/>
      <c r="AD265" s="14"/>
      <c r="AE265" s="14"/>
      <c r="AT265" s="257" t="s">
        <v>180</v>
      </c>
      <c r="AU265" s="257" t="s">
        <v>86</v>
      </c>
      <c r="AV265" s="14" t="s">
        <v>86</v>
      </c>
      <c r="AW265" s="14" t="s">
        <v>4</v>
      </c>
      <c r="AX265" s="14" t="s">
        <v>84</v>
      </c>
      <c r="AY265" s="257" t="s">
        <v>168</v>
      </c>
    </row>
    <row r="266" s="2" customFormat="1" ht="24.15" customHeight="1">
      <c r="A266" s="39"/>
      <c r="B266" s="40"/>
      <c r="C266" s="219" t="s">
        <v>373</v>
      </c>
      <c r="D266" s="219" t="s">
        <v>171</v>
      </c>
      <c r="E266" s="220" t="s">
        <v>1551</v>
      </c>
      <c r="F266" s="221" t="s">
        <v>1552</v>
      </c>
      <c r="G266" s="222" t="s">
        <v>342</v>
      </c>
      <c r="H266" s="223">
        <v>0.17100000000000001</v>
      </c>
      <c r="I266" s="224"/>
      <c r="J266" s="225">
        <f>ROUND(I266*H266,2)</f>
        <v>0</v>
      </c>
      <c r="K266" s="221" t="s">
        <v>175</v>
      </c>
      <c r="L266" s="45"/>
      <c r="M266" s="226" t="s">
        <v>1</v>
      </c>
      <c r="N266" s="227" t="s">
        <v>41</v>
      </c>
      <c r="O266" s="92"/>
      <c r="P266" s="228">
        <f>O266*H266</f>
        <v>0</v>
      </c>
      <c r="Q266" s="228">
        <v>1.0900000000000001</v>
      </c>
      <c r="R266" s="228">
        <f>Q266*H266</f>
        <v>0.18639000000000003</v>
      </c>
      <c r="S266" s="228">
        <v>0</v>
      </c>
      <c r="T266" s="229">
        <f>S266*H266</f>
        <v>0</v>
      </c>
      <c r="U266" s="39"/>
      <c r="V266" s="39"/>
      <c r="W266" s="39"/>
      <c r="X266" s="39"/>
      <c r="Y266" s="39"/>
      <c r="Z266" s="39"/>
      <c r="AA266" s="39"/>
      <c r="AB266" s="39"/>
      <c r="AC266" s="39"/>
      <c r="AD266" s="39"/>
      <c r="AE266" s="39"/>
      <c r="AR266" s="230" t="s">
        <v>176</v>
      </c>
      <c r="AT266" s="230" t="s">
        <v>171</v>
      </c>
      <c r="AU266" s="230" t="s">
        <v>86</v>
      </c>
      <c r="AY266" s="18" t="s">
        <v>168</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176</v>
      </c>
      <c r="BM266" s="230" t="s">
        <v>1553</v>
      </c>
    </row>
    <row r="267" s="2" customFormat="1">
      <c r="A267" s="39"/>
      <c r="B267" s="40"/>
      <c r="C267" s="41"/>
      <c r="D267" s="232" t="s">
        <v>178</v>
      </c>
      <c r="E267" s="41"/>
      <c r="F267" s="233" t="s">
        <v>1554</v>
      </c>
      <c r="G267" s="41"/>
      <c r="H267" s="41"/>
      <c r="I267" s="234"/>
      <c r="J267" s="41"/>
      <c r="K267" s="41"/>
      <c r="L267" s="45"/>
      <c r="M267" s="235"/>
      <c r="N267" s="236"/>
      <c r="O267" s="92"/>
      <c r="P267" s="92"/>
      <c r="Q267" s="92"/>
      <c r="R267" s="92"/>
      <c r="S267" s="92"/>
      <c r="T267" s="93"/>
      <c r="U267" s="39"/>
      <c r="V267" s="39"/>
      <c r="W267" s="39"/>
      <c r="X267" s="39"/>
      <c r="Y267" s="39"/>
      <c r="Z267" s="39"/>
      <c r="AA267" s="39"/>
      <c r="AB267" s="39"/>
      <c r="AC267" s="39"/>
      <c r="AD267" s="39"/>
      <c r="AE267" s="39"/>
      <c r="AT267" s="18" t="s">
        <v>178</v>
      </c>
      <c r="AU267" s="18" t="s">
        <v>86</v>
      </c>
    </row>
    <row r="268" s="14" customFormat="1">
      <c r="A268" s="14"/>
      <c r="B268" s="247"/>
      <c r="C268" s="248"/>
      <c r="D268" s="232" t="s">
        <v>180</v>
      </c>
      <c r="E268" s="249" t="s">
        <v>1</v>
      </c>
      <c r="F268" s="250" t="s">
        <v>1555</v>
      </c>
      <c r="G268" s="248"/>
      <c r="H268" s="251">
        <v>0.057000000000000002</v>
      </c>
      <c r="I268" s="252"/>
      <c r="J268" s="248"/>
      <c r="K268" s="248"/>
      <c r="L268" s="253"/>
      <c r="M268" s="254"/>
      <c r="N268" s="255"/>
      <c r="O268" s="255"/>
      <c r="P268" s="255"/>
      <c r="Q268" s="255"/>
      <c r="R268" s="255"/>
      <c r="S268" s="255"/>
      <c r="T268" s="256"/>
      <c r="U268" s="14"/>
      <c r="V268" s="14"/>
      <c r="W268" s="14"/>
      <c r="X268" s="14"/>
      <c r="Y268" s="14"/>
      <c r="Z268" s="14"/>
      <c r="AA268" s="14"/>
      <c r="AB268" s="14"/>
      <c r="AC268" s="14"/>
      <c r="AD268" s="14"/>
      <c r="AE268" s="14"/>
      <c r="AT268" s="257" t="s">
        <v>180</v>
      </c>
      <c r="AU268" s="257" t="s">
        <v>86</v>
      </c>
      <c r="AV268" s="14" t="s">
        <v>86</v>
      </c>
      <c r="AW268" s="14" t="s">
        <v>32</v>
      </c>
      <c r="AX268" s="14" t="s">
        <v>76</v>
      </c>
      <c r="AY268" s="257" t="s">
        <v>168</v>
      </c>
    </row>
    <row r="269" s="14" customFormat="1">
      <c r="A269" s="14"/>
      <c r="B269" s="247"/>
      <c r="C269" s="248"/>
      <c r="D269" s="232" t="s">
        <v>180</v>
      </c>
      <c r="E269" s="249" t="s">
        <v>1</v>
      </c>
      <c r="F269" s="250" t="s">
        <v>1556</v>
      </c>
      <c r="G269" s="248"/>
      <c r="H269" s="251">
        <v>0.057000000000000002</v>
      </c>
      <c r="I269" s="252"/>
      <c r="J269" s="248"/>
      <c r="K269" s="248"/>
      <c r="L269" s="253"/>
      <c r="M269" s="254"/>
      <c r="N269" s="255"/>
      <c r="O269" s="255"/>
      <c r="P269" s="255"/>
      <c r="Q269" s="255"/>
      <c r="R269" s="255"/>
      <c r="S269" s="255"/>
      <c r="T269" s="256"/>
      <c r="U269" s="14"/>
      <c r="V269" s="14"/>
      <c r="W269" s="14"/>
      <c r="X269" s="14"/>
      <c r="Y269" s="14"/>
      <c r="Z269" s="14"/>
      <c r="AA269" s="14"/>
      <c r="AB269" s="14"/>
      <c r="AC269" s="14"/>
      <c r="AD269" s="14"/>
      <c r="AE269" s="14"/>
      <c r="AT269" s="257" t="s">
        <v>180</v>
      </c>
      <c r="AU269" s="257" t="s">
        <v>86</v>
      </c>
      <c r="AV269" s="14" t="s">
        <v>86</v>
      </c>
      <c r="AW269" s="14" t="s">
        <v>32</v>
      </c>
      <c r="AX269" s="14" t="s">
        <v>76</v>
      </c>
      <c r="AY269" s="257" t="s">
        <v>168</v>
      </c>
    </row>
    <row r="270" s="14" customFormat="1">
      <c r="A270" s="14"/>
      <c r="B270" s="247"/>
      <c r="C270" s="248"/>
      <c r="D270" s="232" t="s">
        <v>180</v>
      </c>
      <c r="E270" s="249" t="s">
        <v>1</v>
      </c>
      <c r="F270" s="250" t="s">
        <v>1557</v>
      </c>
      <c r="G270" s="248"/>
      <c r="H270" s="251">
        <v>0.057000000000000002</v>
      </c>
      <c r="I270" s="252"/>
      <c r="J270" s="248"/>
      <c r="K270" s="248"/>
      <c r="L270" s="253"/>
      <c r="M270" s="254"/>
      <c r="N270" s="255"/>
      <c r="O270" s="255"/>
      <c r="P270" s="255"/>
      <c r="Q270" s="255"/>
      <c r="R270" s="255"/>
      <c r="S270" s="255"/>
      <c r="T270" s="256"/>
      <c r="U270" s="14"/>
      <c r="V270" s="14"/>
      <c r="W270" s="14"/>
      <c r="X270" s="14"/>
      <c r="Y270" s="14"/>
      <c r="Z270" s="14"/>
      <c r="AA270" s="14"/>
      <c r="AB270" s="14"/>
      <c r="AC270" s="14"/>
      <c r="AD270" s="14"/>
      <c r="AE270" s="14"/>
      <c r="AT270" s="257" t="s">
        <v>180</v>
      </c>
      <c r="AU270" s="257" t="s">
        <v>86</v>
      </c>
      <c r="AV270" s="14" t="s">
        <v>86</v>
      </c>
      <c r="AW270" s="14" t="s">
        <v>32</v>
      </c>
      <c r="AX270" s="14" t="s">
        <v>76</v>
      </c>
      <c r="AY270" s="257" t="s">
        <v>168</v>
      </c>
    </row>
    <row r="271" s="15" customFormat="1">
      <c r="A271" s="15"/>
      <c r="B271" s="258"/>
      <c r="C271" s="259"/>
      <c r="D271" s="232" t="s">
        <v>180</v>
      </c>
      <c r="E271" s="260" t="s">
        <v>1</v>
      </c>
      <c r="F271" s="261" t="s">
        <v>184</v>
      </c>
      <c r="G271" s="259"/>
      <c r="H271" s="262">
        <v>0.17100000000000001</v>
      </c>
      <c r="I271" s="263"/>
      <c r="J271" s="259"/>
      <c r="K271" s="259"/>
      <c r="L271" s="264"/>
      <c r="M271" s="265"/>
      <c r="N271" s="266"/>
      <c r="O271" s="266"/>
      <c r="P271" s="266"/>
      <c r="Q271" s="266"/>
      <c r="R271" s="266"/>
      <c r="S271" s="266"/>
      <c r="T271" s="267"/>
      <c r="U271" s="15"/>
      <c r="V271" s="15"/>
      <c r="W271" s="15"/>
      <c r="X271" s="15"/>
      <c r="Y271" s="15"/>
      <c r="Z271" s="15"/>
      <c r="AA271" s="15"/>
      <c r="AB271" s="15"/>
      <c r="AC271" s="15"/>
      <c r="AD271" s="15"/>
      <c r="AE271" s="15"/>
      <c r="AT271" s="268" t="s">
        <v>180</v>
      </c>
      <c r="AU271" s="268" t="s">
        <v>86</v>
      </c>
      <c r="AV271" s="15" t="s">
        <v>176</v>
      </c>
      <c r="AW271" s="15" t="s">
        <v>32</v>
      </c>
      <c r="AX271" s="15" t="s">
        <v>84</v>
      </c>
      <c r="AY271" s="268" t="s">
        <v>168</v>
      </c>
    </row>
    <row r="272" s="2" customFormat="1" ht="33" customHeight="1">
      <c r="A272" s="39"/>
      <c r="B272" s="40"/>
      <c r="C272" s="219" t="s">
        <v>379</v>
      </c>
      <c r="D272" s="219" t="s">
        <v>171</v>
      </c>
      <c r="E272" s="220" t="s">
        <v>1558</v>
      </c>
      <c r="F272" s="221" t="s">
        <v>1559</v>
      </c>
      <c r="G272" s="222" t="s">
        <v>174</v>
      </c>
      <c r="H272" s="223">
        <v>14.619999999999999</v>
      </c>
      <c r="I272" s="224"/>
      <c r="J272" s="225">
        <f>ROUND(I272*H272,2)</f>
        <v>0</v>
      </c>
      <c r="K272" s="221" t="s">
        <v>226</v>
      </c>
      <c r="L272" s="45"/>
      <c r="M272" s="226" t="s">
        <v>1</v>
      </c>
      <c r="N272" s="227" t="s">
        <v>41</v>
      </c>
      <c r="O272" s="92"/>
      <c r="P272" s="228">
        <f>O272*H272</f>
        <v>0</v>
      </c>
      <c r="Q272" s="228">
        <v>0.079210000000000003</v>
      </c>
      <c r="R272" s="228">
        <f>Q272*H272</f>
        <v>1.1580501999999999</v>
      </c>
      <c r="S272" s="228">
        <v>0</v>
      </c>
      <c r="T272" s="229">
        <f>S272*H272</f>
        <v>0</v>
      </c>
      <c r="U272" s="39"/>
      <c r="V272" s="39"/>
      <c r="W272" s="39"/>
      <c r="X272" s="39"/>
      <c r="Y272" s="39"/>
      <c r="Z272" s="39"/>
      <c r="AA272" s="39"/>
      <c r="AB272" s="39"/>
      <c r="AC272" s="39"/>
      <c r="AD272" s="39"/>
      <c r="AE272" s="39"/>
      <c r="AR272" s="230" t="s">
        <v>176</v>
      </c>
      <c r="AT272" s="230" t="s">
        <v>171</v>
      </c>
      <c r="AU272" s="230" t="s">
        <v>86</v>
      </c>
      <c r="AY272" s="18" t="s">
        <v>168</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176</v>
      </c>
      <c r="BM272" s="230" t="s">
        <v>1560</v>
      </c>
    </row>
    <row r="273" s="2" customFormat="1">
      <c r="A273" s="39"/>
      <c r="B273" s="40"/>
      <c r="C273" s="41"/>
      <c r="D273" s="232" t="s">
        <v>178</v>
      </c>
      <c r="E273" s="41"/>
      <c r="F273" s="233" t="s">
        <v>1561</v>
      </c>
      <c r="G273" s="41"/>
      <c r="H273" s="41"/>
      <c r="I273" s="234"/>
      <c r="J273" s="41"/>
      <c r="K273" s="41"/>
      <c r="L273" s="45"/>
      <c r="M273" s="235"/>
      <c r="N273" s="236"/>
      <c r="O273" s="92"/>
      <c r="P273" s="92"/>
      <c r="Q273" s="92"/>
      <c r="R273" s="92"/>
      <c r="S273" s="92"/>
      <c r="T273" s="93"/>
      <c r="U273" s="39"/>
      <c r="V273" s="39"/>
      <c r="W273" s="39"/>
      <c r="X273" s="39"/>
      <c r="Y273" s="39"/>
      <c r="Z273" s="39"/>
      <c r="AA273" s="39"/>
      <c r="AB273" s="39"/>
      <c r="AC273" s="39"/>
      <c r="AD273" s="39"/>
      <c r="AE273" s="39"/>
      <c r="AT273" s="18" t="s">
        <v>178</v>
      </c>
      <c r="AU273" s="18" t="s">
        <v>86</v>
      </c>
    </row>
    <row r="274" s="14" customFormat="1">
      <c r="A274" s="14"/>
      <c r="B274" s="247"/>
      <c r="C274" s="248"/>
      <c r="D274" s="232" t="s">
        <v>180</v>
      </c>
      <c r="E274" s="249" t="s">
        <v>1</v>
      </c>
      <c r="F274" s="250" t="s">
        <v>1562</v>
      </c>
      <c r="G274" s="248"/>
      <c r="H274" s="251">
        <v>7.3099999999999996</v>
      </c>
      <c r="I274" s="252"/>
      <c r="J274" s="248"/>
      <c r="K274" s="248"/>
      <c r="L274" s="253"/>
      <c r="M274" s="254"/>
      <c r="N274" s="255"/>
      <c r="O274" s="255"/>
      <c r="P274" s="255"/>
      <c r="Q274" s="255"/>
      <c r="R274" s="255"/>
      <c r="S274" s="255"/>
      <c r="T274" s="256"/>
      <c r="U274" s="14"/>
      <c r="V274" s="14"/>
      <c r="W274" s="14"/>
      <c r="X274" s="14"/>
      <c r="Y274" s="14"/>
      <c r="Z274" s="14"/>
      <c r="AA274" s="14"/>
      <c r="AB274" s="14"/>
      <c r="AC274" s="14"/>
      <c r="AD274" s="14"/>
      <c r="AE274" s="14"/>
      <c r="AT274" s="257" t="s">
        <v>180</v>
      </c>
      <c r="AU274" s="257" t="s">
        <v>86</v>
      </c>
      <c r="AV274" s="14" t="s">
        <v>86</v>
      </c>
      <c r="AW274" s="14" t="s">
        <v>32</v>
      </c>
      <c r="AX274" s="14" t="s">
        <v>76</v>
      </c>
      <c r="AY274" s="257" t="s">
        <v>168</v>
      </c>
    </row>
    <row r="275" s="14" customFormat="1">
      <c r="A275" s="14"/>
      <c r="B275" s="247"/>
      <c r="C275" s="248"/>
      <c r="D275" s="232" t="s">
        <v>180</v>
      </c>
      <c r="E275" s="249" t="s">
        <v>1</v>
      </c>
      <c r="F275" s="250" t="s">
        <v>1563</v>
      </c>
      <c r="G275" s="248"/>
      <c r="H275" s="251">
        <v>7.3099999999999996</v>
      </c>
      <c r="I275" s="252"/>
      <c r="J275" s="248"/>
      <c r="K275" s="248"/>
      <c r="L275" s="253"/>
      <c r="M275" s="254"/>
      <c r="N275" s="255"/>
      <c r="O275" s="255"/>
      <c r="P275" s="255"/>
      <c r="Q275" s="255"/>
      <c r="R275" s="255"/>
      <c r="S275" s="255"/>
      <c r="T275" s="256"/>
      <c r="U275" s="14"/>
      <c r="V275" s="14"/>
      <c r="W275" s="14"/>
      <c r="X275" s="14"/>
      <c r="Y275" s="14"/>
      <c r="Z275" s="14"/>
      <c r="AA275" s="14"/>
      <c r="AB275" s="14"/>
      <c r="AC275" s="14"/>
      <c r="AD275" s="14"/>
      <c r="AE275" s="14"/>
      <c r="AT275" s="257" t="s">
        <v>180</v>
      </c>
      <c r="AU275" s="257" t="s">
        <v>86</v>
      </c>
      <c r="AV275" s="14" t="s">
        <v>86</v>
      </c>
      <c r="AW275" s="14" t="s">
        <v>32</v>
      </c>
      <c r="AX275" s="14" t="s">
        <v>76</v>
      </c>
      <c r="AY275" s="257" t="s">
        <v>168</v>
      </c>
    </row>
    <row r="276" s="15" customFormat="1">
      <c r="A276" s="15"/>
      <c r="B276" s="258"/>
      <c r="C276" s="259"/>
      <c r="D276" s="232" t="s">
        <v>180</v>
      </c>
      <c r="E276" s="260" t="s">
        <v>1</v>
      </c>
      <c r="F276" s="261" t="s">
        <v>184</v>
      </c>
      <c r="G276" s="259"/>
      <c r="H276" s="262">
        <v>14.619999999999999</v>
      </c>
      <c r="I276" s="263"/>
      <c r="J276" s="259"/>
      <c r="K276" s="259"/>
      <c r="L276" s="264"/>
      <c r="M276" s="265"/>
      <c r="N276" s="266"/>
      <c r="O276" s="266"/>
      <c r="P276" s="266"/>
      <c r="Q276" s="266"/>
      <c r="R276" s="266"/>
      <c r="S276" s="266"/>
      <c r="T276" s="267"/>
      <c r="U276" s="15"/>
      <c r="V276" s="15"/>
      <c r="W276" s="15"/>
      <c r="X276" s="15"/>
      <c r="Y276" s="15"/>
      <c r="Z276" s="15"/>
      <c r="AA276" s="15"/>
      <c r="AB276" s="15"/>
      <c r="AC276" s="15"/>
      <c r="AD276" s="15"/>
      <c r="AE276" s="15"/>
      <c r="AT276" s="268" t="s">
        <v>180</v>
      </c>
      <c r="AU276" s="268" t="s">
        <v>86</v>
      </c>
      <c r="AV276" s="15" t="s">
        <v>176</v>
      </c>
      <c r="AW276" s="15" t="s">
        <v>32</v>
      </c>
      <c r="AX276" s="15" t="s">
        <v>84</v>
      </c>
      <c r="AY276" s="268" t="s">
        <v>168</v>
      </c>
    </row>
    <row r="277" s="2" customFormat="1" ht="24.15" customHeight="1">
      <c r="A277" s="39"/>
      <c r="B277" s="40"/>
      <c r="C277" s="219" t="s">
        <v>384</v>
      </c>
      <c r="D277" s="219" t="s">
        <v>171</v>
      </c>
      <c r="E277" s="220" t="s">
        <v>1564</v>
      </c>
      <c r="F277" s="221" t="s">
        <v>1565</v>
      </c>
      <c r="G277" s="222" t="s">
        <v>174</v>
      </c>
      <c r="H277" s="223">
        <v>1.53</v>
      </c>
      <c r="I277" s="224"/>
      <c r="J277" s="225">
        <f>ROUND(I277*H277,2)</f>
        <v>0</v>
      </c>
      <c r="K277" s="221" t="s">
        <v>226</v>
      </c>
      <c r="L277" s="45"/>
      <c r="M277" s="226" t="s">
        <v>1</v>
      </c>
      <c r="N277" s="227" t="s">
        <v>41</v>
      </c>
      <c r="O277" s="92"/>
      <c r="P277" s="228">
        <f>O277*H277</f>
        <v>0</v>
      </c>
      <c r="Q277" s="228">
        <v>0.17818000000000001</v>
      </c>
      <c r="R277" s="228">
        <f>Q277*H277</f>
        <v>0.27261540000000001</v>
      </c>
      <c r="S277" s="228">
        <v>0</v>
      </c>
      <c r="T277" s="229">
        <f>S277*H277</f>
        <v>0</v>
      </c>
      <c r="U277" s="39"/>
      <c r="V277" s="39"/>
      <c r="W277" s="39"/>
      <c r="X277" s="39"/>
      <c r="Y277" s="39"/>
      <c r="Z277" s="39"/>
      <c r="AA277" s="39"/>
      <c r="AB277" s="39"/>
      <c r="AC277" s="39"/>
      <c r="AD277" s="39"/>
      <c r="AE277" s="39"/>
      <c r="AR277" s="230" t="s">
        <v>176</v>
      </c>
      <c r="AT277" s="230" t="s">
        <v>171</v>
      </c>
      <c r="AU277" s="230" t="s">
        <v>86</v>
      </c>
      <c r="AY277" s="18" t="s">
        <v>168</v>
      </c>
      <c r="BE277" s="231">
        <f>IF(N277="základní",J277,0)</f>
        <v>0</v>
      </c>
      <c r="BF277" s="231">
        <f>IF(N277="snížená",J277,0)</f>
        <v>0</v>
      </c>
      <c r="BG277" s="231">
        <f>IF(N277="zákl. přenesená",J277,0)</f>
        <v>0</v>
      </c>
      <c r="BH277" s="231">
        <f>IF(N277="sníž. přenesená",J277,0)</f>
        <v>0</v>
      </c>
      <c r="BI277" s="231">
        <f>IF(N277="nulová",J277,0)</f>
        <v>0</v>
      </c>
      <c r="BJ277" s="18" t="s">
        <v>84</v>
      </c>
      <c r="BK277" s="231">
        <f>ROUND(I277*H277,2)</f>
        <v>0</v>
      </c>
      <c r="BL277" s="18" t="s">
        <v>176</v>
      </c>
      <c r="BM277" s="230" t="s">
        <v>1566</v>
      </c>
    </row>
    <row r="278" s="2" customFormat="1">
      <c r="A278" s="39"/>
      <c r="B278" s="40"/>
      <c r="C278" s="41"/>
      <c r="D278" s="232" t="s">
        <v>178</v>
      </c>
      <c r="E278" s="41"/>
      <c r="F278" s="233" t="s">
        <v>1567</v>
      </c>
      <c r="G278" s="41"/>
      <c r="H278" s="41"/>
      <c r="I278" s="234"/>
      <c r="J278" s="41"/>
      <c r="K278" s="41"/>
      <c r="L278" s="45"/>
      <c r="M278" s="235"/>
      <c r="N278" s="236"/>
      <c r="O278" s="92"/>
      <c r="P278" s="92"/>
      <c r="Q278" s="92"/>
      <c r="R278" s="92"/>
      <c r="S278" s="92"/>
      <c r="T278" s="93"/>
      <c r="U278" s="39"/>
      <c r="V278" s="39"/>
      <c r="W278" s="39"/>
      <c r="X278" s="39"/>
      <c r="Y278" s="39"/>
      <c r="Z278" s="39"/>
      <c r="AA278" s="39"/>
      <c r="AB278" s="39"/>
      <c r="AC278" s="39"/>
      <c r="AD278" s="39"/>
      <c r="AE278" s="39"/>
      <c r="AT278" s="18" t="s">
        <v>178</v>
      </c>
      <c r="AU278" s="18" t="s">
        <v>86</v>
      </c>
    </row>
    <row r="279" s="14" customFormat="1">
      <c r="A279" s="14"/>
      <c r="B279" s="247"/>
      <c r="C279" s="248"/>
      <c r="D279" s="232" t="s">
        <v>180</v>
      </c>
      <c r="E279" s="249" t="s">
        <v>1</v>
      </c>
      <c r="F279" s="250" t="s">
        <v>1568</v>
      </c>
      <c r="G279" s="248"/>
      <c r="H279" s="251">
        <v>0.51000000000000001</v>
      </c>
      <c r="I279" s="252"/>
      <c r="J279" s="248"/>
      <c r="K279" s="248"/>
      <c r="L279" s="253"/>
      <c r="M279" s="254"/>
      <c r="N279" s="255"/>
      <c r="O279" s="255"/>
      <c r="P279" s="255"/>
      <c r="Q279" s="255"/>
      <c r="R279" s="255"/>
      <c r="S279" s="255"/>
      <c r="T279" s="256"/>
      <c r="U279" s="14"/>
      <c r="V279" s="14"/>
      <c r="W279" s="14"/>
      <c r="X279" s="14"/>
      <c r="Y279" s="14"/>
      <c r="Z279" s="14"/>
      <c r="AA279" s="14"/>
      <c r="AB279" s="14"/>
      <c r="AC279" s="14"/>
      <c r="AD279" s="14"/>
      <c r="AE279" s="14"/>
      <c r="AT279" s="257" t="s">
        <v>180</v>
      </c>
      <c r="AU279" s="257" t="s">
        <v>86</v>
      </c>
      <c r="AV279" s="14" t="s">
        <v>86</v>
      </c>
      <c r="AW279" s="14" t="s">
        <v>32</v>
      </c>
      <c r="AX279" s="14" t="s">
        <v>76</v>
      </c>
      <c r="AY279" s="257" t="s">
        <v>168</v>
      </c>
    </row>
    <row r="280" s="14" customFormat="1">
      <c r="A280" s="14"/>
      <c r="B280" s="247"/>
      <c r="C280" s="248"/>
      <c r="D280" s="232" t="s">
        <v>180</v>
      </c>
      <c r="E280" s="249" t="s">
        <v>1</v>
      </c>
      <c r="F280" s="250" t="s">
        <v>1569</v>
      </c>
      <c r="G280" s="248"/>
      <c r="H280" s="251">
        <v>0.51000000000000001</v>
      </c>
      <c r="I280" s="252"/>
      <c r="J280" s="248"/>
      <c r="K280" s="248"/>
      <c r="L280" s="253"/>
      <c r="M280" s="254"/>
      <c r="N280" s="255"/>
      <c r="O280" s="255"/>
      <c r="P280" s="255"/>
      <c r="Q280" s="255"/>
      <c r="R280" s="255"/>
      <c r="S280" s="255"/>
      <c r="T280" s="256"/>
      <c r="U280" s="14"/>
      <c r="V280" s="14"/>
      <c r="W280" s="14"/>
      <c r="X280" s="14"/>
      <c r="Y280" s="14"/>
      <c r="Z280" s="14"/>
      <c r="AA280" s="14"/>
      <c r="AB280" s="14"/>
      <c r="AC280" s="14"/>
      <c r="AD280" s="14"/>
      <c r="AE280" s="14"/>
      <c r="AT280" s="257" t="s">
        <v>180</v>
      </c>
      <c r="AU280" s="257" t="s">
        <v>86</v>
      </c>
      <c r="AV280" s="14" t="s">
        <v>86</v>
      </c>
      <c r="AW280" s="14" t="s">
        <v>32</v>
      </c>
      <c r="AX280" s="14" t="s">
        <v>76</v>
      </c>
      <c r="AY280" s="257" t="s">
        <v>168</v>
      </c>
    </row>
    <row r="281" s="14" customFormat="1">
      <c r="A281" s="14"/>
      <c r="B281" s="247"/>
      <c r="C281" s="248"/>
      <c r="D281" s="232" t="s">
        <v>180</v>
      </c>
      <c r="E281" s="249" t="s">
        <v>1</v>
      </c>
      <c r="F281" s="250" t="s">
        <v>1570</v>
      </c>
      <c r="G281" s="248"/>
      <c r="H281" s="251">
        <v>0.51000000000000001</v>
      </c>
      <c r="I281" s="252"/>
      <c r="J281" s="248"/>
      <c r="K281" s="248"/>
      <c r="L281" s="253"/>
      <c r="M281" s="254"/>
      <c r="N281" s="255"/>
      <c r="O281" s="255"/>
      <c r="P281" s="255"/>
      <c r="Q281" s="255"/>
      <c r="R281" s="255"/>
      <c r="S281" s="255"/>
      <c r="T281" s="256"/>
      <c r="U281" s="14"/>
      <c r="V281" s="14"/>
      <c r="W281" s="14"/>
      <c r="X281" s="14"/>
      <c r="Y281" s="14"/>
      <c r="Z281" s="14"/>
      <c r="AA281" s="14"/>
      <c r="AB281" s="14"/>
      <c r="AC281" s="14"/>
      <c r="AD281" s="14"/>
      <c r="AE281" s="14"/>
      <c r="AT281" s="257" t="s">
        <v>180</v>
      </c>
      <c r="AU281" s="257" t="s">
        <v>86</v>
      </c>
      <c r="AV281" s="14" t="s">
        <v>86</v>
      </c>
      <c r="AW281" s="14" t="s">
        <v>32</v>
      </c>
      <c r="AX281" s="14" t="s">
        <v>76</v>
      </c>
      <c r="AY281" s="257" t="s">
        <v>168</v>
      </c>
    </row>
    <row r="282" s="15" customFormat="1">
      <c r="A282" s="15"/>
      <c r="B282" s="258"/>
      <c r="C282" s="259"/>
      <c r="D282" s="232" t="s">
        <v>180</v>
      </c>
      <c r="E282" s="260" t="s">
        <v>1</v>
      </c>
      <c r="F282" s="261" t="s">
        <v>184</v>
      </c>
      <c r="G282" s="259"/>
      <c r="H282" s="262">
        <v>1.53</v>
      </c>
      <c r="I282" s="263"/>
      <c r="J282" s="259"/>
      <c r="K282" s="259"/>
      <c r="L282" s="264"/>
      <c r="M282" s="265"/>
      <c r="N282" s="266"/>
      <c r="O282" s="266"/>
      <c r="P282" s="266"/>
      <c r="Q282" s="266"/>
      <c r="R282" s="266"/>
      <c r="S282" s="266"/>
      <c r="T282" s="267"/>
      <c r="U282" s="15"/>
      <c r="V282" s="15"/>
      <c r="W282" s="15"/>
      <c r="X282" s="15"/>
      <c r="Y282" s="15"/>
      <c r="Z282" s="15"/>
      <c r="AA282" s="15"/>
      <c r="AB282" s="15"/>
      <c r="AC282" s="15"/>
      <c r="AD282" s="15"/>
      <c r="AE282" s="15"/>
      <c r="AT282" s="268" t="s">
        <v>180</v>
      </c>
      <c r="AU282" s="268" t="s">
        <v>86</v>
      </c>
      <c r="AV282" s="15" t="s">
        <v>176</v>
      </c>
      <c r="AW282" s="15" t="s">
        <v>32</v>
      </c>
      <c r="AX282" s="15" t="s">
        <v>84</v>
      </c>
      <c r="AY282" s="268" t="s">
        <v>168</v>
      </c>
    </row>
    <row r="283" s="12" customFormat="1" ht="22.8" customHeight="1">
      <c r="A283" s="12"/>
      <c r="B283" s="203"/>
      <c r="C283" s="204"/>
      <c r="D283" s="205" t="s">
        <v>75</v>
      </c>
      <c r="E283" s="217" t="s">
        <v>203</v>
      </c>
      <c r="F283" s="217" t="s">
        <v>1571</v>
      </c>
      <c r="G283" s="204"/>
      <c r="H283" s="204"/>
      <c r="I283" s="207"/>
      <c r="J283" s="218">
        <f>BK283</f>
        <v>0</v>
      </c>
      <c r="K283" s="204"/>
      <c r="L283" s="209"/>
      <c r="M283" s="210"/>
      <c r="N283" s="211"/>
      <c r="O283" s="211"/>
      <c r="P283" s="212">
        <f>SUM(P284:P307)</f>
        <v>0</v>
      </c>
      <c r="Q283" s="211"/>
      <c r="R283" s="212">
        <f>SUM(R284:R307)</f>
        <v>2.779385</v>
      </c>
      <c r="S283" s="211"/>
      <c r="T283" s="213">
        <f>SUM(T284:T307)</f>
        <v>0</v>
      </c>
      <c r="U283" s="12"/>
      <c r="V283" s="12"/>
      <c r="W283" s="12"/>
      <c r="X283" s="12"/>
      <c r="Y283" s="12"/>
      <c r="Z283" s="12"/>
      <c r="AA283" s="12"/>
      <c r="AB283" s="12"/>
      <c r="AC283" s="12"/>
      <c r="AD283" s="12"/>
      <c r="AE283" s="12"/>
      <c r="AR283" s="214" t="s">
        <v>84</v>
      </c>
      <c r="AT283" s="215" t="s">
        <v>75</v>
      </c>
      <c r="AU283" s="215" t="s">
        <v>84</v>
      </c>
      <c r="AY283" s="214" t="s">
        <v>168</v>
      </c>
      <c r="BK283" s="216">
        <f>SUM(BK284:BK307)</f>
        <v>0</v>
      </c>
    </row>
    <row r="284" s="2" customFormat="1" ht="21.75" customHeight="1">
      <c r="A284" s="39"/>
      <c r="B284" s="40"/>
      <c r="C284" s="219" t="s">
        <v>389</v>
      </c>
      <c r="D284" s="219" t="s">
        <v>171</v>
      </c>
      <c r="E284" s="220" t="s">
        <v>1572</v>
      </c>
      <c r="F284" s="221" t="s">
        <v>1573</v>
      </c>
      <c r="G284" s="222" t="s">
        <v>174</v>
      </c>
      <c r="H284" s="223">
        <v>13.300000000000001</v>
      </c>
      <c r="I284" s="224"/>
      <c r="J284" s="225">
        <f>ROUND(I284*H284,2)</f>
        <v>0</v>
      </c>
      <c r="K284" s="221" t="s">
        <v>226</v>
      </c>
      <c r="L284" s="45"/>
      <c r="M284" s="226" t="s">
        <v>1</v>
      </c>
      <c r="N284" s="227" t="s">
        <v>41</v>
      </c>
      <c r="O284" s="92"/>
      <c r="P284" s="228">
        <f>O284*H284</f>
        <v>0</v>
      </c>
      <c r="Q284" s="228">
        <v>0</v>
      </c>
      <c r="R284" s="228">
        <f>Q284*H284</f>
        <v>0</v>
      </c>
      <c r="S284" s="228">
        <v>0</v>
      </c>
      <c r="T284" s="229">
        <f>S284*H284</f>
        <v>0</v>
      </c>
      <c r="U284" s="39"/>
      <c r="V284" s="39"/>
      <c r="W284" s="39"/>
      <c r="X284" s="39"/>
      <c r="Y284" s="39"/>
      <c r="Z284" s="39"/>
      <c r="AA284" s="39"/>
      <c r="AB284" s="39"/>
      <c r="AC284" s="39"/>
      <c r="AD284" s="39"/>
      <c r="AE284" s="39"/>
      <c r="AR284" s="230" t="s">
        <v>176</v>
      </c>
      <c r="AT284" s="230" t="s">
        <v>171</v>
      </c>
      <c r="AU284" s="230" t="s">
        <v>86</v>
      </c>
      <c r="AY284" s="18" t="s">
        <v>168</v>
      </c>
      <c r="BE284" s="231">
        <f>IF(N284="základní",J284,0)</f>
        <v>0</v>
      </c>
      <c r="BF284" s="231">
        <f>IF(N284="snížená",J284,0)</f>
        <v>0</v>
      </c>
      <c r="BG284" s="231">
        <f>IF(N284="zákl. přenesená",J284,0)</f>
        <v>0</v>
      </c>
      <c r="BH284" s="231">
        <f>IF(N284="sníž. přenesená",J284,0)</f>
        <v>0</v>
      </c>
      <c r="BI284" s="231">
        <f>IF(N284="nulová",J284,0)</f>
        <v>0</v>
      </c>
      <c r="BJ284" s="18" t="s">
        <v>84</v>
      </c>
      <c r="BK284" s="231">
        <f>ROUND(I284*H284,2)</f>
        <v>0</v>
      </c>
      <c r="BL284" s="18" t="s">
        <v>176</v>
      </c>
      <c r="BM284" s="230" t="s">
        <v>1574</v>
      </c>
    </row>
    <row r="285" s="2" customFormat="1">
      <c r="A285" s="39"/>
      <c r="B285" s="40"/>
      <c r="C285" s="41"/>
      <c r="D285" s="232" t="s">
        <v>178</v>
      </c>
      <c r="E285" s="41"/>
      <c r="F285" s="233" t="s">
        <v>1575</v>
      </c>
      <c r="G285" s="41"/>
      <c r="H285" s="41"/>
      <c r="I285" s="234"/>
      <c r="J285" s="41"/>
      <c r="K285" s="41"/>
      <c r="L285" s="45"/>
      <c r="M285" s="235"/>
      <c r="N285" s="236"/>
      <c r="O285" s="92"/>
      <c r="P285" s="92"/>
      <c r="Q285" s="92"/>
      <c r="R285" s="92"/>
      <c r="S285" s="92"/>
      <c r="T285" s="93"/>
      <c r="U285" s="39"/>
      <c r="V285" s="39"/>
      <c r="W285" s="39"/>
      <c r="X285" s="39"/>
      <c r="Y285" s="39"/>
      <c r="Z285" s="39"/>
      <c r="AA285" s="39"/>
      <c r="AB285" s="39"/>
      <c r="AC285" s="39"/>
      <c r="AD285" s="39"/>
      <c r="AE285" s="39"/>
      <c r="AT285" s="18" t="s">
        <v>178</v>
      </c>
      <c r="AU285" s="18" t="s">
        <v>86</v>
      </c>
    </row>
    <row r="286" s="13" customFormat="1">
      <c r="A286" s="13"/>
      <c r="B286" s="237"/>
      <c r="C286" s="238"/>
      <c r="D286" s="232" t="s">
        <v>180</v>
      </c>
      <c r="E286" s="239" t="s">
        <v>1</v>
      </c>
      <c r="F286" s="240" t="s">
        <v>1576</v>
      </c>
      <c r="G286" s="238"/>
      <c r="H286" s="239" t="s">
        <v>1</v>
      </c>
      <c r="I286" s="241"/>
      <c r="J286" s="238"/>
      <c r="K286" s="238"/>
      <c r="L286" s="242"/>
      <c r="M286" s="243"/>
      <c r="N286" s="244"/>
      <c r="O286" s="244"/>
      <c r="P286" s="244"/>
      <c r="Q286" s="244"/>
      <c r="R286" s="244"/>
      <c r="S286" s="244"/>
      <c r="T286" s="245"/>
      <c r="U286" s="13"/>
      <c r="V286" s="13"/>
      <c r="W286" s="13"/>
      <c r="X286" s="13"/>
      <c r="Y286" s="13"/>
      <c r="Z286" s="13"/>
      <c r="AA286" s="13"/>
      <c r="AB286" s="13"/>
      <c r="AC286" s="13"/>
      <c r="AD286" s="13"/>
      <c r="AE286" s="13"/>
      <c r="AT286" s="246" t="s">
        <v>180</v>
      </c>
      <c r="AU286" s="246" t="s">
        <v>86</v>
      </c>
      <c r="AV286" s="13" t="s">
        <v>84</v>
      </c>
      <c r="AW286" s="13" t="s">
        <v>32</v>
      </c>
      <c r="AX286" s="13" t="s">
        <v>76</v>
      </c>
      <c r="AY286" s="246" t="s">
        <v>168</v>
      </c>
    </row>
    <row r="287" s="14" customFormat="1">
      <c r="A287" s="14"/>
      <c r="B287" s="247"/>
      <c r="C287" s="248"/>
      <c r="D287" s="232" t="s">
        <v>180</v>
      </c>
      <c r="E287" s="249" t="s">
        <v>1</v>
      </c>
      <c r="F287" s="250" t="s">
        <v>1577</v>
      </c>
      <c r="G287" s="248"/>
      <c r="H287" s="251">
        <v>1.3</v>
      </c>
      <c r="I287" s="252"/>
      <c r="J287" s="248"/>
      <c r="K287" s="248"/>
      <c r="L287" s="253"/>
      <c r="M287" s="254"/>
      <c r="N287" s="255"/>
      <c r="O287" s="255"/>
      <c r="P287" s="255"/>
      <c r="Q287" s="255"/>
      <c r="R287" s="255"/>
      <c r="S287" s="255"/>
      <c r="T287" s="256"/>
      <c r="U287" s="14"/>
      <c r="V287" s="14"/>
      <c r="W287" s="14"/>
      <c r="X287" s="14"/>
      <c r="Y287" s="14"/>
      <c r="Z287" s="14"/>
      <c r="AA287" s="14"/>
      <c r="AB287" s="14"/>
      <c r="AC287" s="14"/>
      <c r="AD287" s="14"/>
      <c r="AE287" s="14"/>
      <c r="AT287" s="257" t="s">
        <v>180</v>
      </c>
      <c r="AU287" s="257" t="s">
        <v>86</v>
      </c>
      <c r="AV287" s="14" t="s">
        <v>86</v>
      </c>
      <c r="AW287" s="14" t="s">
        <v>32</v>
      </c>
      <c r="AX287" s="14" t="s">
        <v>76</v>
      </c>
      <c r="AY287" s="257" t="s">
        <v>168</v>
      </c>
    </row>
    <row r="288" s="14" customFormat="1">
      <c r="A288" s="14"/>
      <c r="B288" s="247"/>
      <c r="C288" s="248"/>
      <c r="D288" s="232" t="s">
        <v>180</v>
      </c>
      <c r="E288" s="249" t="s">
        <v>1</v>
      </c>
      <c r="F288" s="250" t="s">
        <v>1578</v>
      </c>
      <c r="G288" s="248"/>
      <c r="H288" s="251">
        <v>12</v>
      </c>
      <c r="I288" s="252"/>
      <c r="J288" s="248"/>
      <c r="K288" s="248"/>
      <c r="L288" s="253"/>
      <c r="M288" s="254"/>
      <c r="N288" s="255"/>
      <c r="O288" s="255"/>
      <c r="P288" s="255"/>
      <c r="Q288" s="255"/>
      <c r="R288" s="255"/>
      <c r="S288" s="255"/>
      <c r="T288" s="256"/>
      <c r="U288" s="14"/>
      <c r="V288" s="14"/>
      <c r="W288" s="14"/>
      <c r="X288" s="14"/>
      <c r="Y288" s="14"/>
      <c r="Z288" s="14"/>
      <c r="AA288" s="14"/>
      <c r="AB288" s="14"/>
      <c r="AC288" s="14"/>
      <c r="AD288" s="14"/>
      <c r="AE288" s="14"/>
      <c r="AT288" s="257" t="s">
        <v>180</v>
      </c>
      <c r="AU288" s="257" t="s">
        <v>86</v>
      </c>
      <c r="AV288" s="14" t="s">
        <v>86</v>
      </c>
      <c r="AW288" s="14" t="s">
        <v>32</v>
      </c>
      <c r="AX288" s="14" t="s">
        <v>76</v>
      </c>
      <c r="AY288" s="257" t="s">
        <v>168</v>
      </c>
    </row>
    <row r="289" s="15" customFormat="1">
      <c r="A289" s="15"/>
      <c r="B289" s="258"/>
      <c r="C289" s="259"/>
      <c r="D289" s="232" t="s">
        <v>180</v>
      </c>
      <c r="E289" s="260" t="s">
        <v>1</v>
      </c>
      <c r="F289" s="261" t="s">
        <v>184</v>
      </c>
      <c r="G289" s="259"/>
      <c r="H289" s="262">
        <v>13.300000000000001</v>
      </c>
      <c r="I289" s="263"/>
      <c r="J289" s="259"/>
      <c r="K289" s="259"/>
      <c r="L289" s="264"/>
      <c r="M289" s="265"/>
      <c r="N289" s="266"/>
      <c r="O289" s="266"/>
      <c r="P289" s="266"/>
      <c r="Q289" s="266"/>
      <c r="R289" s="266"/>
      <c r="S289" s="266"/>
      <c r="T289" s="267"/>
      <c r="U289" s="15"/>
      <c r="V289" s="15"/>
      <c r="W289" s="15"/>
      <c r="X289" s="15"/>
      <c r="Y289" s="15"/>
      <c r="Z289" s="15"/>
      <c r="AA289" s="15"/>
      <c r="AB289" s="15"/>
      <c r="AC289" s="15"/>
      <c r="AD289" s="15"/>
      <c r="AE289" s="15"/>
      <c r="AT289" s="268" t="s">
        <v>180</v>
      </c>
      <c r="AU289" s="268" t="s">
        <v>86</v>
      </c>
      <c r="AV289" s="15" t="s">
        <v>176</v>
      </c>
      <c r="AW289" s="15" t="s">
        <v>32</v>
      </c>
      <c r="AX289" s="15" t="s">
        <v>84</v>
      </c>
      <c r="AY289" s="268" t="s">
        <v>168</v>
      </c>
    </row>
    <row r="290" s="2" customFormat="1" ht="24.15" customHeight="1">
      <c r="A290" s="39"/>
      <c r="B290" s="40"/>
      <c r="C290" s="219" t="s">
        <v>394</v>
      </c>
      <c r="D290" s="219" t="s">
        <v>171</v>
      </c>
      <c r="E290" s="220" t="s">
        <v>1579</v>
      </c>
      <c r="F290" s="221" t="s">
        <v>1580</v>
      </c>
      <c r="G290" s="222" t="s">
        <v>174</v>
      </c>
      <c r="H290" s="223">
        <v>12</v>
      </c>
      <c r="I290" s="224"/>
      <c r="J290" s="225">
        <f>ROUND(I290*H290,2)</f>
        <v>0</v>
      </c>
      <c r="K290" s="221" t="s">
        <v>226</v>
      </c>
      <c r="L290" s="45"/>
      <c r="M290" s="226" t="s">
        <v>1</v>
      </c>
      <c r="N290" s="227" t="s">
        <v>41</v>
      </c>
      <c r="O290" s="92"/>
      <c r="P290" s="228">
        <f>O290*H290</f>
        <v>0</v>
      </c>
      <c r="Q290" s="228">
        <v>0.089219999999999994</v>
      </c>
      <c r="R290" s="228">
        <f>Q290*H290</f>
        <v>1.07064</v>
      </c>
      <c r="S290" s="228">
        <v>0</v>
      </c>
      <c r="T290" s="229">
        <f>S290*H290</f>
        <v>0</v>
      </c>
      <c r="U290" s="39"/>
      <c r="V290" s="39"/>
      <c r="W290" s="39"/>
      <c r="X290" s="39"/>
      <c r="Y290" s="39"/>
      <c r="Z290" s="39"/>
      <c r="AA290" s="39"/>
      <c r="AB290" s="39"/>
      <c r="AC290" s="39"/>
      <c r="AD290" s="39"/>
      <c r="AE290" s="39"/>
      <c r="AR290" s="230" t="s">
        <v>176</v>
      </c>
      <c r="AT290" s="230" t="s">
        <v>171</v>
      </c>
      <c r="AU290" s="230" t="s">
        <v>86</v>
      </c>
      <c r="AY290" s="18" t="s">
        <v>168</v>
      </c>
      <c r="BE290" s="231">
        <f>IF(N290="základní",J290,0)</f>
        <v>0</v>
      </c>
      <c r="BF290" s="231">
        <f>IF(N290="snížená",J290,0)</f>
        <v>0</v>
      </c>
      <c r="BG290" s="231">
        <f>IF(N290="zákl. přenesená",J290,0)</f>
        <v>0</v>
      </c>
      <c r="BH290" s="231">
        <f>IF(N290="sníž. přenesená",J290,0)</f>
        <v>0</v>
      </c>
      <c r="BI290" s="231">
        <f>IF(N290="nulová",J290,0)</f>
        <v>0</v>
      </c>
      <c r="BJ290" s="18" t="s">
        <v>84</v>
      </c>
      <c r="BK290" s="231">
        <f>ROUND(I290*H290,2)</f>
        <v>0</v>
      </c>
      <c r="BL290" s="18" t="s">
        <v>176</v>
      </c>
      <c r="BM290" s="230" t="s">
        <v>1581</v>
      </c>
    </row>
    <row r="291" s="2" customFormat="1">
      <c r="A291" s="39"/>
      <c r="B291" s="40"/>
      <c r="C291" s="41"/>
      <c r="D291" s="232" t="s">
        <v>178</v>
      </c>
      <c r="E291" s="41"/>
      <c r="F291" s="233" t="s">
        <v>1582</v>
      </c>
      <c r="G291" s="41"/>
      <c r="H291" s="41"/>
      <c r="I291" s="234"/>
      <c r="J291" s="41"/>
      <c r="K291" s="41"/>
      <c r="L291" s="45"/>
      <c r="M291" s="235"/>
      <c r="N291" s="236"/>
      <c r="O291" s="92"/>
      <c r="P291" s="92"/>
      <c r="Q291" s="92"/>
      <c r="R291" s="92"/>
      <c r="S291" s="92"/>
      <c r="T291" s="93"/>
      <c r="U291" s="39"/>
      <c r="V291" s="39"/>
      <c r="W291" s="39"/>
      <c r="X291" s="39"/>
      <c r="Y291" s="39"/>
      <c r="Z291" s="39"/>
      <c r="AA291" s="39"/>
      <c r="AB291" s="39"/>
      <c r="AC291" s="39"/>
      <c r="AD291" s="39"/>
      <c r="AE291" s="39"/>
      <c r="AT291" s="18" t="s">
        <v>178</v>
      </c>
      <c r="AU291" s="18" t="s">
        <v>86</v>
      </c>
    </row>
    <row r="292" s="14" customFormat="1">
      <c r="A292" s="14"/>
      <c r="B292" s="247"/>
      <c r="C292" s="248"/>
      <c r="D292" s="232" t="s">
        <v>180</v>
      </c>
      <c r="E292" s="249" t="s">
        <v>1</v>
      </c>
      <c r="F292" s="250" t="s">
        <v>1583</v>
      </c>
      <c r="G292" s="248"/>
      <c r="H292" s="251">
        <v>12</v>
      </c>
      <c r="I292" s="252"/>
      <c r="J292" s="248"/>
      <c r="K292" s="248"/>
      <c r="L292" s="253"/>
      <c r="M292" s="254"/>
      <c r="N292" s="255"/>
      <c r="O292" s="255"/>
      <c r="P292" s="255"/>
      <c r="Q292" s="255"/>
      <c r="R292" s="255"/>
      <c r="S292" s="255"/>
      <c r="T292" s="256"/>
      <c r="U292" s="14"/>
      <c r="V292" s="14"/>
      <c r="W292" s="14"/>
      <c r="X292" s="14"/>
      <c r="Y292" s="14"/>
      <c r="Z292" s="14"/>
      <c r="AA292" s="14"/>
      <c r="AB292" s="14"/>
      <c r="AC292" s="14"/>
      <c r="AD292" s="14"/>
      <c r="AE292" s="14"/>
      <c r="AT292" s="257" t="s">
        <v>180</v>
      </c>
      <c r="AU292" s="257" t="s">
        <v>86</v>
      </c>
      <c r="AV292" s="14" t="s">
        <v>86</v>
      </c>
      <c r="AW292" s="14" t="s">
        <v>32</v>
      </c>
      <c r="AX292" s="14" t="s">
        <v>84</v>
      </c>
      <c r="AY292" s="257" t="s">
        <v>168</v>
      </c>
    </row>
    <row r="293" s="2" customFormat="1" ht="24.15" customHeight="1">
      <c r="A293" s="39"/>
      <c r="B293" s="40"/>
      <c r="C293" s="270" t="s">
        <v>399</v>
      </c>
      <c r="D293" s="270" t="s">
        <v>348</v>
      </c>
      <c r="E293" s="271" t="s">
        <v>1584</v>
      </c>
      <c r="F293" s="272" t="s">
        <v>1585</v>
      </c>
      <c r="G293" s="273" t="s">
        <v>174</v>
      </c>
      <c r="H293" s="274">
        <v>12.359999999999999</v>
      </c>
      <c r="I293" s="275"/>
      <c r="J293" s="276">
        <f>ROUND(I293*H293,2)</f>
        <v>0</v>
      </c>
      <c r="K293" s="272" t="s">
        <v>226</v>
      </c>
      <c r="L293" s="277"/>
      <c r="M293" s="278" t="s">
        <v>1</v>
      </c>
      <c r="N293" s="279" t="s">
        <v>41</v>
      </c>
      <c r="O293" s="92"/>
      <c r="P293" s="228">
        <f>O293*H293</f>
        <v>0</v>
      </c>
      <c r="Q293" s="228">
        <v>0.113</v>
      </c>
      <c r="R293" s="228">
        <f>Q293*H293</f>
        <v>1.3966799999999999</v>
      </c>
      <c r="S293" s="228">
        <v>0</v>
      </c>
      <c r="T293" s="229">
        <f>S293*H293</f>
        <v>0</v>
      </c>
      <c r="U293" s="39"/>
      <c r="V293" s="39"/>
      <c r="W293" s="39"/>
      <c r="X293" s="39"/>
      <c r="Y293" s="39"/>
      <c r="Z293" s="39"/>
      <c r="AA293" s="39"/>
      <c r="AB293" s="39"/>
      <c r="AC293" s="39"/>
      <c r="AD293" s="39"/>
      <c r="AE293" s="39"/>
      <c r="AR293" s="230" t="s">
        <v>223</v>
      </c>
      <c r="AT293" s="230" t="s">
        <v>348</v>
      </c>
      <c r="AU293" s="230" t="s">
        <v>86</v>
      </c>
      <c r="AY293" s="18" t="s">
        <v>168</v>
      </c>
      <c r="BE293" s="231">
        <f>IF(N293="základní",J293,0)</f>
        <v>0</v>
      </c>
      <c r="BF293" s="231">
        <f>IF(N293="snížená",J293,0)</f>
        <v>0</v>
      </c>
      <c r="BG293" s="231">
        <f>IF(N293="zákl. přenesená",J293,0)</f>
        <v>0</v>
      </c>
      <c r="BH293" s="231">
        <f>IF(N293="sníž. přenesená",J293,0)</f>
        <v>0</v>
      </c>
      <c r="BI293" s="231">
        <f>IF(N293="nulová",J293,0)</f>
        <v>0</v>
      </c>
      <c r="BJ293" s="18" t="s">
        <v>84</v>
      </c>
      <c r="BK293" s="231">
        <f>ROUND(I293*H293,2)</f>
        <v>0</v>
      </c>
      <c r="BL293" s="18" t="s">
        <v>176</v>
      </c>
      <c r="BM293" s="230" t="s">
        <v>1586</v>
      </c>
    </row>
    <row r="294" s="2" customFormat="1">
      <c r="A294" s="39"/>
      <c r="B294" s="40"/>
      <c r="C294" s="41"/>
      <c r="D294" s="232" t="s">
        <v>178</v>
      </c>
      <c r="E294" s="41"/>
      <c r="F294" s="233" t="s">
        <v>1585</v>
      </c>
      <c r="G294" s="41"/>
      <c r="H294" s="41"/>
      <c r="I294" s="234"/>
      <c r="J294" s="41"/>
      <c r="K294" s="41"/>
      <c r="L294" s="45"/>
      <c r="M294" s="235"/>
      <c r="N294" s="236"/>
      <c r="O294" s="92"/>
      <c r="P294" s="92"/>
      <c r="Q294" s="92"/>
      <c r="R294" s="92"/>
      <c r="S294" s="92"/>
      <c r="T294" s="93"/>
      <c r="U294" s="39"/>
      <c r="V294" s="39"/>
      <c r="W294" s="39"/>
      <c r="X294" s="39"/>
      <c r="Y294" s="39"/>
      <c r="Z294" s="39"/>
      <c r="AA294" s="39"/>
      <c r="AB294" s="39"/>
      <c r="AC294" s="39"/>
      <c r="AD294" s="39"/>
      <c r="AE294" s="39"/>
      <c r="AT294" s="18" t="s">
        <v>178</v>
      </c>
      <c r="AU294" s="18" t="s">
        <v>86</v>
      </c>
    </row>
    <row r="295" s="14" customFormat="1">
      <c r="A295" s="14"/>
      <c r="B295" s="247"/>
      <c r="C295" s="248"/>
      <c r="D295" s="232" t="s">
        <v>180</v>
      </c>
      <c r="E295" s="249" t="s">
        <v>1</v>
      </c>
      <c r="F295" s="250" t="s">
        <v>1578</v>
      </c>
      <c r="G295" s="248"/>
      <c r="H295" s="251">
        <v>12</v>
      </c>
      <c r="I295" s="252"/>
      <c r="J295" s="248"/>
      <c r="K295" s="248"/>
      <c r="L295" s="253"/>
      <c r="M295" s="254"/>
      <c r="N295" s="255"/>
      <c r="O295" s="255"/>
      <c r="P295" s="255"/>
      <c r="Q295" s="255"/>
      <c r="R295" s="255"/>
      <c r="S295" s="255"/>
      <c r="T295" s="256"/>
      <c r="U295" s="14"/>
      <c r="V295" s="14"/>
      <c r="W295" s="14"/>
      <c r="X295" s="14"/>
      <c r="Y295" s="14"/>
      <c r="Z295" s="14"/>
      <c r="AA295" s="14"/>
      <c r="AB295" s="14"/>
      <c r="AC295" s="14"/>
      <c r="AD295" s="14"/>
      <c r="AE295" s="14"/>
      <c r="AT295" s="257" t="s">
        <v>180</v>
      </c>
      <c r="AU295" s="257" t="s">
        <v>86</v>
      </c>
      <c r="AV295" s="14" t="s">
        <v>86</v>
      </c>
      <c r="AW295" s="14" t="s">
        <v>32</v>
      </c>
      <c r="AX295" s="14" t="s">
        <v>84</v>
      </c>
      <c r="AY295" s="257" t="s">
        <v>168</v>
      </c>
    </row>
    <row r="296" s="14" customFormat="1">
      <c r="A296" s="14"/>
      <c r="B296" s="247"/>
      <c r="C296" s="248"/>
      <c r="D296" s="232" t="s">
        <v>180</v>
      </c>
      <c r="E296" s="248"/>
      <c r="F296" s="250" t="s">
        <v>1587</v>
      </c>
      <c r="G296" s="248"/>
      <c r="H296" s="251">
        <v>12.359999999999999</v>
      </c>
      <c r="I296" s="252"/>
      <c r="J296" s="248"/>
      <c r="K296" s="248"/>
      <c r="L296" s="253"/>
      <c r="M296" s="254"/>
      <c r="N296" s="255"/>
      <c r="O296" s="255"/>
      <c r="P296" s="255"/>
      <c r="Q296" s="255"/>
      <c r="R296" s="255"/>
      <c r="S296" s="255"/>
      <c r="T296" s="256"/>
      <c r="U296" s="14"/>
      <c r="V296" s="14"/>
      <c r="W296" s="14"/>
      <c r="X296" s="14"/>
      <c r="Y296" s="14"/>
      <c r="Z296" s="14"/>
      <c r="AA296" s="14"/>
      <c r="AB296" s="14"/>
      <c r="AC296" s="14"/>
      <c r="AD296" s="14"/>
      <c r="AE296" s="14"/>
      <c r="AT296" s="257" t="s">
        <v>180</v>
      </c>
      <c r="AU296" s="257" t="s">
        <v>86</v>
      </c>
      <c r="AV296" s="14" t="s">
        <v>86</v>
      </c>
      <c r="AW296" s="14" t="s">
        <v>4</v>
      </c>
      <c r="AX296" s="14" t="s">
        <v>84</v>
      </c>
      <c r="AY296" s="257" t="s">
        <v>168</v>
      </c>
    </row>
    <row r="297" s="2" customFormat="1" ht="33" customHeight="1">
      <c r="A297" s="39"/>
      <c r="B297" s="40"/>
      <c r="C297" s="219" t="s">
        <v>415</v>
      </c>
      <c r="D297" s="219" t="s">
        <v>171</v>
      </c>
      <c r="E297" s="220" t="s">
        <v>1588</v>
      </c>
      <c r="F297" s="221" t="s">
        <v>1589</v>
      </c>
      <c r="G297" s="222" t="s">
        <v>174</v>
      </c>
      <c r="H297" s="223">
        <v>1.3</v>
      </c>
      <c r="I297" s="224"/>
      <c r="J297" s="225">
        <f>ROUND(I297*H297,2)</f>
        <v>0</v>
      </c>
      <c r="K297" s="221" t="s">
        <v>226</v>
      </c>
      <c r="L297" s="45"/>
      <c r="M297" s="226" t="s">
        <v>1</v>
      </c>
      <c r="N297" s="227" t="s">
        <v>41</v>
      </c>
      <c r="O297" s="92"/>
      <c r="P297" s="228">
        <f>O297*H297</f>
        <v>0</v>
      </c>
      <c r="Q297" s="228">
        <v>0.10100000000000001</v>
      </c>
      <c r="R297" s="228">
        <f>Q297*H297</f>
        <v>0.1313</v>
      </c>
      <c r="S297" s="228">
        <v>0</v>
      </c>
      <c r="T297" s="229">
        <f>S297*H297</f>
        <v>0</v>
      </c>
      <c r="U297" s="39"/>
      <c r="V297" s="39"/>
      <c r="W297" s="39"/>
      <c r="X297" s="39"/>
      <c r="Y297" s="39"/>
      <c r="Z297" s="39"/>
      <c r="AA297" s="39"/>
      <c r="AB297" s="39"/>
      <c r="AC297" s="39"/>
      <c r="AD297" s="39"/>
      <c r="AE297" s="39"/>
      <c r="AR297" s="230" t="s">
        <v>176</v>
      </c>
      <c r="AT297" s="230" t="s">
        <v>171</v>
      </c>
      <c r="AU297" s="230" t="s">
        <v>86</v>
      </c>
      <c r="AY297" s="18" t="s">
        <v>168</v>
      </c>
      <c r="BE297" s="231">
        <f>IF(N297="základní",J297,0)</f>
        <v>0</v>
      </c>
      <c r="BF297" s="231">
        <f>IF(N297="snížená",J297,0)</f>
        <v>0</v>
      </c>
      <c r="BG297" s="231">
        <f>IF(N297="zákl. přenesená",J297,0)</f>
        <v>0</v>
      </c>
      <c r="BH297" s="231">
        <f>IF(N297="sníž. přenesená",J297,0)</f>
        <v>0</v>
      </c>
      <c r="BI297" s="231">
        <f>IF(N297="nulová",J297,0)</f>
        <v>0</v>
      </c>
      <c r="BJ297" s="18" t="s">
        <v>84</v>
      </c>
      <c r="BK297" s="231">
        <f>ROUND(I297*H297,2)</f>
        <v>0</v>
      </c>
      <c r="BL297" s="18" t="s">
        <v>176</v>
      </c>
      <c r="BM297" s="230" t="s">
        <v>1590</v>
      </c>
    </row>
    <row r="298" s="2" customFormat="1">
      <c r="A298" s="39"/>
      <c r="B298" s="40"/>
      <c r="C298" s="41"/>
      <c r="D298" s="232" t="s">
        <v>178</v>
      </c>
      <c r="E298" s="41"/>
      <c r="F298" s="233" t="s">
        <v>1591</v>
      </c>
      <c r="G298" s="41"/>
      <c r="H298" s="41"/>
      <c r="I298" s="234"/>
      <c r="J298" s="41"/>
      <c r="K298" s="41"/>
      <c r="L298" s="45"/>
      <c r="M298" s="235"/>
      <c r="N298" s="236"/>
      <c r="O298" s="92"/>
      <c r="P298" s="92"/>
      <c r="Q298" s="92"/>
      <c r="R298" s="92"/>
      <c r="S298" s="92"/>
      <c r="T298" s="93"/>
      <c r="U298" s="39"/>
      <c r="V298" s="39"/>
      <c r="W298" s="39"/>
      <c r="X298" s="39"/>
      <c r="Y298" s="39"/>
      <c r="Z298" s="39"/>
      <c r="AA298" s="39"/>
      <c r="AB298" s="39"/>
      <c r="AC298" s="39"/>
      <c r="AD298" s="39"/>
      <c r="AE298" s="39"/>
      <c r="AT298" s="18" t="s">
        <v>178</v>
      </c>
      <c r="AU298" s="18" t="s">
        <v>86</v>
      </c>
    </row>
    <row r="299" s="13" customFormat="1">
      <c r="A299" s="13"/>
      <c r="B299" s="237"/>
      <c r="C299" s="238"/>
      <c r="D299" s="232" t="s">
        <v>180</v>
      </c>
      <c r="E299" s="239" t="s">
        <v>1</v>
      </c>
      <c r="F299" s="240" t="s">
        <v>1576</v>
      </c>
      <c r="G299" s="238"/>
      <c r="H299" s="239" t="s">
        <v>1</v>
      </c>
      <c r="I299" s="241"/>
      <c r="J299" s="238"/>
      <c r="K299" s="238"/>
      <c r="L299" s="242"/>
      <c r="M299" s="243"/>
      <c r="N299" s="244"/>
      <c r="O299" s="244"/>
      <c r="P299" s="244"/>
      <c r="Q299" s="244"/>
      <c r="R299" s="244"/>
      <c r="S299" s="244"/>
      <c r="T299" s="245"/>
      <c r="U299" s="13"/>
      <c r="V299" s="13"/>
      <c r="W299" s="13"/>
      <c r="X299" s="13"/>
      <c r="Y299" s="13"/>
      <c r="Z299" s="13"/>
      <c r="AA299" s="13"/>
      <c r="AB299" s="13"/>
      <c r="AC299" s="13"/>
      <c r="AD299" s="13"/>
      <c r="AE299" s="13"/>
      <c r="AT299" s="246" t="s">
        <v>180</v>
      </c>
      <c r="AU299" s="246" t="s">
        <v>86</v>
      </c>
      <c r="AV299" s="13" t="s">
        <v>84</v>
      </c>
      <c r="AW299" s="13" t="s">
        <v>32</v>
      </c>
      <c r="AX299" s="13" t="s">
        <v>76</v>
      </c>
      <c r="AY299" s="246" t="s">
        <v>168</v>
      </c>
    </row>
    <row r="300" s="14" customFormat="1">
      <c r="A300" s="14"/>
      <c r="B300" s="247"/>
      <c r="C300" s="248"/>
      <c r="D300" s="232" t="s">
        <v>180</v>
      </c>
      <c r="E300" s="249" t="s">
        <v>1</v>
      </c>
      <c r="F300" s="250" t="s">
        <v>1577</v>
      </c>
      <c r="G300" s="248"/>
      <c r="H300" s="251">
        <v>1.3</v>
      </c>
      <c r="I300" s="252"/>
      <c r="J300" s="248"/>
      <c r="K300" s="248"/>
      <c r="L300" s="253"/>
      <c r="M300" s="254"/>
      <c r="N300" s="255"/>
      <c r="O300" s="255"/>
      <c r="P300" s="255"/>
      <c r="Q300" s="255"/>
      <c r="R300" s="255"/>
      <c r="S300" s="255"/>
      <c r="T300" s="256"/>
      <c r="U300" s="14"/>
      <c r="V300" s="14"/>
      <c r="W300" s="14"/>
      <c r="X300" s="14"/>
      <c r="Y300" s="14"/>
      <c r="Z300" s="14"/>
      <c r="AA300" s="14"/>
      <c r="AB300" s="14"/>
      <c r="AC300" s="14"/>
      <c r="AD300" s="14"/>
      <c r="AE300" s="14"/>
      <c r="AT300" s="257" t="s">
        <v>180</v>
      </c>
      <c r="AU300" s="257" t="s">
        <v>86</v>
      </c>
      <c r="AV300" s="14" t="s">
        <v>86</v>
      </c>
      <c r="AW300" s="14" t="s">
        <v>32</v>
      </c>
      <c r="AX300" s="14" t="s">
        <v>76</v>
      </c>
      <c r="AY300" s="257" t="s">
        <v>168</v>
      </c>
    </row>
    <row r="301" s="15" customFormat="1">
      <c r="A301" s="15"/>
      <c r="B301" s="258"/>
      <c r="C301" s="259"/>
      <c r="D301" s="232" t="s">
        <v>180</v>
      </c>
      <c r="E301" s="260" t="s">
        <v>1</v>
      </c>
      <c r="F301" s="261" t="s">
        <v>184</v>
      </c>
      <c r="G301" s="259"/>
      <c r="H301" s="262">
        <v>1.3</v>
      </c>
      <c r="I301" s="263"/>
      <c r="J301" s="259"/>
      <c r="K301" s="259"/>
      <c r="L301" s="264"/>
      <c r="M301" s="265"/>
      <c r="N301" s="266"/>
      <c r="O301" s="266"/>
      <c r="P301" s="266"/>
      <c r="Q301" s="266"/>
      <c r="R301" s="266"/>
      <c r="S301" s="266"/>
      <c r="T301" s="267"/>
      <c r="U301" s="15"/>
      <c r="V301" s="15"/>
      <c r="W301" s="15"/>
      <c r="X301" s="15"/>
      <c r="Y301" s="15"/>
      <c r="Z301" s="15"/>
      <c r="AA301" s="15"/>
      <c r="AB301" s="15"/>
      <c r="AC301" s="15"/>
      <c r="AD301" s="15"/>
      <c r="AE301" s="15"/>
      <c r="AT301" s="268" t="s">
        <v>180</v>
      </c>
      <c r="AU301" s="268" t="s">
        <v>86</v>
      </c>
      <c r="AV301" s="15" t="s">
        <v>176</v>
      </c>
      <c r="AW301" s="15" t="s">
        <v>32</v>
      </c>
      <c r="AX301" s="15" t="s">
        <v>84</v>
      </c>
      <c r="AY301" s="268" t="s">
        <v>168</v>
      </c>
    </row>
    <row r="302" s="2" customFormat="1" ht="24.15" customHeight="1">
      <c r="A302" s="39"/>
      <c r="B302" s="40"/>
      <c r="C302" s="270" t="s">
        <v>440</v>
      </c>
      <c r="D302" s="270" t="s">
        <v>348</v>
      </c>
      <c r="E302" s="271" t="s">
        <v>1592</v>
      </c>
      <c r="F302" s="272" t="s">
        <v>1593</v>
      </c>
      <c r="G302" s="273" t="s">
        <v>174</v>
      </c>
      <c r="H302" s="274">
        <v>1.339</v>
      </c>
      <c r="I302" s="275"/>
      <c r="J302" s="276">
        <f>ROUND(I302*H302,2)</f>
        <v>0</v>
      </c>
      <c r="K302" s="272" t="s">
        <v>226</v>
      </c>
      <c r="L302" s="277"/>
      <c r="M302" s="278" t="s">
        <v>1</v>
      </c>
      <c r="N302" s="279" t="s">
        <v>41</v>
      </c>
      <c r="O302" s="92"/>
      <c r="P302" s="228">
        <f>O302*H302</f>
        <v>0</v>
      </c>
      <c r="Q302" s="228">
        <v>0.13500000000000001</v>
      </c>
      <c r="R302" s="228">
        <f>Q302*H302</f>
        <v>0.18076500000000001</v>
      </c>
      <c r="S302" s="228">
        <v>0</v>
      </c>
      <c r="T302" s="229">
        <f>S302*H302</f>
        <v>0</v>
      </c>
      <c r="U302" s="39"/>
      <c r="V302" s="39"/>
      <c r="W302" s="39"/>
      <c r="X302" s="39"/>
      <c r="Y302" s="39"/>
      <c r="Z302" s="39"/>
      <c r="AA302" s="39"/>
      <c r="AB302" s="39"/>
      <c r="AC302" s="39"/>
      <c r="AD302" s="39"/>
      <c r="AE302" s="39"/>
      <c r="AR302" s="230" t="s">
        <v>223</v>
      </c>
      <c r="AT302" s="230" t="s">
        <v>348</v>
      </c>
      <c r="AU302" s="230" t="s">
        <v>86</v>
      </c>
      <c r="AY302" s="18" t="s">
        <v>168</v>
      </c>
      <c r="BE302" s="231">
        <f>IF(N302="základní",J302,0)</f>
        <v>0</v>
      </c>
      <c r="BF302" s="231">
        <f>IF(N302="snížená",J302,0)</f>
        <v>0</v>
      </c>
      <c r="BG302" s="231">
        <f>IF(N302="zákl. přenesená",J302,0)</f>
        <v>0</v>
      </c>
      <c r="BH302" s="231">
        <f>IF(N302="sníž. přenesená",J302,0)</f>
        <v>0</v>
      </c>
      <c r="BI302" s="231">
        <f>IF(N302="nulová",J302,0)</f>
        <v>0</v>
      </c>
      <c r="BJ302" s="18" t="s">
        <v>84</v>
      </c>
      <c r="BK302" s="231">
        <f>ROUND(I302*H302,2)</f>
        <v>0</v>
      </c>
      <c r="BL302" s="18" t="s">
        <v>176</v>
      </c>
      <c r="BM302" s="230" t="s">
        <v>1594</v>
      </c>
    </row>
    <row r="303" s="2" customFormat="1">
      <c r="A303" s="39"/>
      <c r="B303" s="40"/>
      <c r="C303" s="41"/>
      <c r="D303" s="232" t="s">
        <v>178</v>
      </c>
      <c r="E303" s="41"/>
      <c r="F303" s="233" t="s">
        <v>1593</v>
      </c>
      <c r="G303" s="41"/>
      <c r="H303" s="41"/>
      <c r="I303" s="234"/>
      <c r="J303" s="41"/>
      <c r="K303" s="41"/>
      <c r="L303" s="45"/>
      <c r="M303" s="235"/>
      <c r="N303" s="236"/>
      <c r="O303" s="92"/>
      <c r="P303" s="92"/>
      <c r="Q303" s="92"/>
      <c r="R303" s="92"/>
      <c r="S303" s="92"/>
      <c r="T303" s="93"/>
      <c r="U303" s="39"/>
      <c r="V303" s="39"/>
      <c r="W303" s="39"/>
      <c r="X303" s="39"/>
      <c r="Y303" s="39"/>
      <c r="Z303" s="39"/>
      <c r="AA303" s="39"/>
      <c r="AB303" s="39"/>
      <c r="AC303" s="39"/>
      <c r="AD303" s="39"/>
      <c r="AE303" s="39"/>
      <c r="AT303" s="18" t="s">
        <v>178</v>
      </c>
      <c r="AU303" s="18" t="s">
        <v>86</v>
      </c>
    </row>
    <row r="304" s="13" customFormat="1">
      <c r="A304" s="13"/>
      <c r="B304" s="237"/>
      <c r="C304" s="238"/>
      <c r="D304" s="232" t="s">
        <v>180</v>
      </c>
      <c r="E304" s="239" t="s">
        <v>1</v>
      </c>
      <c r="F304" s="240" t="s">
        <v>1576</v>
      </c>
      <c r="G304" s="238"/>
      <c r="H304" s="239" t="s">
        <v>1</v>
      </c>
      <c r="I304" s="241"/>
      <c r="J304" s="238"/>
      <c r="K304" s="238"/>
      <c r="L304" s="242"/>
      <c r="M304" s="243"/>
      <c r="N304" s="244"/>
      <c r="O304" s="244"/>
      <c r="P304" s="244"/>
      <c r="Q304" s="244"/>
      <c r="R304" s="244"/>
      <c r="S304" s="244"/>
      <c r="T304" s="245"/>
      <c r="U304" s="13"/>
      <c r="V304" s="13"/>
      <c r="W304" s="13"/>
      <c r="X304" s="13"/>
      <c r="Y304" s="13"/>
      <c r="Z304" s="13"/>
      <c r="AA304" s="13"/>
      <c r="AB304" s="13"/>
      <c r="AC304" s="13"/>
      <c r="AD304" s="13"/>
      <c r="AE304" s="13"/>
      <c r="AT304" s="246" t="s">
        <v>180</v>
      </c>
      <c r="AU304" s="246" t="s">
        <v>86</v>
      </c>
      <c r="AV304" s="13" t="s">
        <v>84</v>
      </c>
      <c r="AW304" s="13" t="s">
        <v>32</v>
      </c>
      <c r="AX304" s="13" t="s">
        <v>76</v>
      </c>
      <c r="AY304" s="246" t="s">
        <v>168</v>
      </c>
    </row>
    <row r="305" s="14" customFormat="1">
      <c r="A305" s="14"/>
      <c r="B305" s="247"/>
      <c r="C305" s="248"/>
      <c r="D305" s="232" t="s">
        <v>180</v>
      </c>
      <c r="E305" s="249" t="s">
        <v>1</v>
      </c>
      <c r="F305" s="250" t="s">
        <v>1577</v>
      </c>
      <c r="G305" s="248"/>
      <c r="H305" s="251">
        <v>1.3</v>
      </c>
      <c r="I305" s="252"/>
      <c r="J305" s="248"/>
      <c r="K305" s="248"/>
      <c r="L305" s="253"/>
      <c r="M305" s="254"/>
      <c r="N305" s="255"/>
      <c r="O305" s="255"/>
      <c r="P305" s="255"/>
      <c r="Q305" s="255"/>
      <c r="R305" s="255"/>
      <c r="S305" s="255"/>
      <c r="T305" s="256"/>
      <c r="U305" s="14"/>
      <c r="V305" s="14"/>
      <c r="W305" s="14"/>
      <c r="X305" s="14"/>
      <c r="Y305" s="14"/>
      <c r="Z305" s="14"/>
      <c r="AA305" s="14"/>
      <c r="AB305" s="14"/>
      <c r="AC305" s="14"/>
      <c r="AD305" s="14"/>
      <c r="AE305" s="14"/>
      <c r="AT305" s="257" t="s">
        <v>180</v>
      </c>
      <c r="AU305" s="257" t="s">
        <v>86</v>
      </c>
      <c r="AV305" s="14" t="s">
        <v>86</v>
      </c>
      <c r="AW305" s="14" t="s">
        <v>32</v>
      </c>
      <c r="AX305" s="14" t="s">
        <v>76</v>
      </c>
      <c r="AY305" s="257" t="s">
        <v>168</v>
      </c>
    </row>
    <row r="306" s="15" customFormat="1">
      <c r="A306" s="15"/>
      <c r="B306" s="258"/>
      <c r="C306" s="259"/>
      <c r="D306" s="232" t="s">
        <v>180</v>
      </c>
      <c r="E306" s="260" t="s">
        <v>1</v>
      </c>
      <c r="F306" s="261" t="s">
        <v>184</v>
      </c>
      <c r="G306" s="259"/>
      <c r="H306" s="262">
        <v>1.3</v>
      </c>
      <c r="I306" s="263"/>
      <c r="J306" s="259"/>
      <c r="K306" s="259"/>
      <c r="L306" s="264"/>
      <c r="M306" s="265"/>
      <c r="N306" s="266"/>
      <c r="O306" s="266"/>
      <c r="P306" s="266"/>
      <c r="Q306" s="266"/>
      <c r="R306" s="266"/>
      <c r="S306" s="266"/>
      <c r="T306" s="267"/>
      <c r="U306" s="15"/>
      <c r="V306" s="15"/>
      <c r="W306" s="15"/>
      <c r="X306" s="15"/>
      <c r="Y306" s="15"/>
      <c r="Z306" s="15"/>
      <c r="AA306" s="15"/>
      <c r="AB306" s="15"/>
      <c r="AC306" s="15"/>
      <c r="AD306" s="15"/>
      <c r="AE306" s="15"/>
      <c r="AT306" s="268" t="s">
        <v>180</v>
      </c>
      <c r="AU306" s="268" t="s">
        <v>86</v>
      </c>
      <c r="AV306" s="15" t="s">
        <v>176</v>
      </c>
      <c r="AW306" s="15" t="s">
        <v>32</v>
      </c>
      <c r="AX306" s="15" t="s">
        <v>84</v>
      </c>
      <c r="AY306" s="268" t="s">
        <v>168</v>
      </c>
    </row>
    <row r="307" s="14" customFormat="1">
      <c r="A307" s="14"/>
      <c r="B307" s="247"/>
      <c r="C307" s="248"/>
      <c r="D307" s="232" t="s">
        <v>180</v>
      </c>
      <c r="E307" s="248"/>
      <c r="F307" s="250" t="s">
        <v>1595</v>
      </c>
      <c r="G307" s="248"/>
      <c r="H307" s="251">
        <v>1.339</v>
      </c>
      <c r="I307" s="252"/>
      <c r="J307" s="248"/>
      <c r="K307" s="248"/>
      <c r="L307" s="253"/>
      <c r="M307" s="254"/>
      <c r="N307" s="255"/>
      <c r="O307" s="255"/>
      <c r="P307" s="255"/>
      <c r="Q307" s="255"/>
      <c r="R307" s="255"/>
      <c r="S307" s="255"/>
      <c r="T307" s="256"/>
      <c r="U307" s="14"/>
      <c r="V307" s="14"/>
      <c r="W307" s="14"/>
      <c r="X307" s="14"/>
      <c r="Y307" s="14"/>
      <c r="Z307" s="14"/>
      <c r="AA307" s="14"/>
      <c r="AB307" s="14"/>
      <c r="AC307" s="14"/>
      <c r="AD307" s="14"/>
      <c r="AE307" s="14"/>
      <c r="AT307" s="257" t="s">
        <v>180</v>
      </c>
      <c r="AU307" s="257" t="s">
        <v>86</v>
      </c>
      <c r="AV307" s="14" t="s">
        <v>86</v>
      </c>
      <c r="AW307" s="14" t="s">
        <v>4</v>
      </c>
      <c r="AX307" s="14" t="s">
        <v>84</v>
      </c>
      <c r="AY307" s="257" t="s">
        <v>168</v>
      </c>
    </row>
    <row r="308" s="12" customFormat="1" ht="22.8" customHeight="1">
      <c r="A308" s="12"/>
      <c r="B308" s="203"/>
      <c r="C308" s="204"/>
      <c r="D308" s="205" t="s">
        <v>75</v>
      </c>
      <c r="E308" s="217" t="s">
        <v>210</v>
      </c>
      <c r="F308" s="217" t="s">
        <v>414</v>
      </c>
      <c r="G308" s="204"/>
      <c r="H308" s="204"/>
      <c r="I308" s="207"/>
      <c r="J308" s="218">
        <f>BK308</f>
        <v>0</v>
      </c>
      <c r="K308" s="204"/>
      <c r="L308" s="209"/>
      <c r="M308" s="210"/>
      <c r="N308" s="211"/>
      <c r="O308" s="211"/>
      <c r="P308" s="212">
        <f>SUM(P309:P375)</f>
        <v>0</v>
      </c>
      <c r="Q308" s="211"/>
      <c r="R308" s="212">
        <f>SUM(R309:R375)</f>
        <v>5.5348805800000003</v>
      </c>
      <c r="S308" s="211"/>
      <c r="T308" s="213">
        <f>SUM(T309:T375)</f>
        <v>0</v>
      </c>
      <c r="U308" s="12"/>
      <c r="V308" s="12"/>
      <c r="W308" s="12"/>
      <c r="X308" s="12"/>
      <c r="Y308" s="12"/>
      <c r="Z308" s="12"/>
      <c r="AA308" s="12"/>
      <c r="AB308" s="12"/>
      <c r="AC308" s="12"/>
      <c r="AD308" s="12"/>
      <c r="AE308" s="12"/>
      <c r="AR308" s="214" t="s">
        <v>84</v>
      </c>
      <c r="AT308" s="215" t="s">
        <v>75</v>
      </c>
      <c r="AU308" s="215" t="s">
        <v>84</v>
      </c>
      <c r="AY308" s="214" t="s">
        <v>168</v>
      </c>
      <c r="BK308" s="216">
        <f>SUM(BK309:BK375)</f>
        <v>0</v>
      </c>
    </row>
    <row r="309" s="2" customFormat="1" ht="37.8" customHeight="1">
      <c r="A309" s="39"/>
      <c r="B309" s="40"/>
      <c r="C309" s="219" t="s">
        <v>445</v>
      </c>
      <c r="D309" s="219" t="s">
        <v>171</v>
      </c>
      <c r="E309" s="220" t="s">
        <v>1596</v>
      </c>
      <c r="F309" s="221" t="s">
        <v>1597</v>
      </c>
      <c r="G309" s="222" t="s">
        <v>174</v>
      </c>
      <c r="H309" s="223">
        <v>27.725000000000001</v>
      </c>
      <c r="I309" s="224"/>
      <c r="J309" s="225">
        <f>ROUND(I309*H309,2)</f>
        <v>0</v>
      </c>
      <c r="K309" s="221" t="s">
        <v>226</v>
      </c>
      <c r="L309" s="45"/>
      <c r="M309" s="226" t="s">
        <v>1</v>
      </c>
      <c r="N309" s="227" t="s">
        <v>41</v>
      </c>
      <c r="O309" s="92"/>
      <c r="P309" s="228">
        <f>O309*H309</f>
        <v>0</v>
      </c>
      <c r="Q309" s="228">
        <v>0.021000000000000001</v>
      </c>
      <c r="R309" s="228">
        <f>Q309*H309</f>
        <v>0.5822250000000001</v>
      </c>
      <c r="S309" s="228">
        <v>0</v>
      </c>
      <c r="T309" s="229">
        <f>S309*H309</f>
        <v>0</v>
      </c>
      <c r="U309" s="39"/>
      <c r="V309" s="39"/>
      <c r="W309" s="39"/>
      <c r="X309" s="39"/>
      <c r="Y309" s="39"/>
      <c r="Z309" s="39"/>
      <c r="AA309" s="39"/>
      <c r="AB309" s="39"/>
      <c r="AC309" s="39"/>
      <c r="AD309" s="39"/>
      <c r="AE309" s="39"/>
      <c r="AR309" s="230" t="s">
        <v>176</v>
      </c>
      <c r="AT309" s="230" t="s">
        <v>171</v>
      </c>
      <c r="AU309" s="230" t="s">
        <v>86</v>
      </c>
      <c r="AY309" s="18" t="s">
        <v>168</v>
      </c>
      <c r="BE309" s="231">
        <f>IF(N309="základní",J309,0)</f>
        <v>0</v>
      </c>
      <c r="BF309" s="231">
        <f>IF(N309="snížená",J309,0)</f>
        <v>0</v>
      </c>
      <c r="BG309" s="231">
        <f>IF(N309="zákl. přenesená",J309,0)</f>
        <v>0</v>
      </c>
      <c r="BH309" s="231">
        <f>IF(N309="sníž. přenesená",J309,0)</f>
        <v>0</v>
      </c>
      <c r="BI309" s="231">
        <f>IF(N309="nulová",J309,0)</f>
        <v>0</v>
      </c>
      <c r="BJ309" s="18" t="s">
        <v>84</v>
      </c>
      <c r="BK309" s="231">
        <f>ROUND(I309*H309,2)</f>
        <v>0</v>
      </c>
      <c r="BL309" s="18" t="s">
        <v>176</v>
      </c>
      <c r="BM309" s="230" t="s">
        <v>1598</v>
      </c>
    </row>
    <row r="310" s="2" customFormat="1">
      <c r="A310" s="39"/>
      <c r="B310" s="40"/>
      <c r="C310" s="41"/>
      <c r="D310" s="232" t="s">
        <v>178</v>
      </c>
      <c r="E310" s="41"/>
      <c r="F310" s="233" t="s">
        <v>1599</v>
      </c>
      <c r="G310" s="41"/>
      <c r="H310" s="41"/>
      <c r="I310" s="234"/>
      <c r="J310" s="41"/>
      <c r="K310" s="41"/>
      <c r="L310" s="45"/>
      <c r="M310" s="235"/>
      <c r="N310" s="236"/>
      <c r="O310" s="92"/>
      <c r="P310" s="92"/>
      <c r="Q310" s="92"/>
      <c r="R310" s="92"/>
      <c r="S310" s="92"/>
      <c r="T310" s="93"/>
      <c r="U310" s="39"/>
      <c r="V310" s="39"/>
      <c r="W310" s="39"/>
      <c r="X310" s="39"/>
      <c r="Y310" s="39"/>
      <c r="Z310" s="39"/>
      <c r="AA310" s="39"/>
      <c r="AB310" s="39"/>
      <c r="AC310" s="39"/>
      <c r="AD310" s="39"/>
      <c r="AE310" s="39"/>
      <c r="AT310" s="18" t="s">
        <v>178</v>
      </c>
      <c r="AU310" s="18" t="s">
        <v>86</v>
      </c>
    </row>
    <row r="311" s="14" customFormat="1">
      <c r="A311" s="14"/>
      <c r="B311" s="247"/>
      <c r="C311" s="248"/>
      <c r="D311" s="232" t="s">
        <v>180</v>
      </c>
      <c r="E311" s="249" t="s">
        <v>1</v>
      </c>
      <c r="F311" s="250" t="s">
        <v>1600</v>
      </c>
      <c r="G311" s="248"/>
      <c r="H311" s="251">
        <v>6.4749999999999996</v>
      </c>
      <c r="I311" s="252"/>
      <c r="J311" s="248"/>
      <c r="K311" s="248"/>
      <c r="L311" s="253"/>
      <c r="M311" s="254"/>
      <c r="N311" s="255"/>
      <c r="O311" s="255"/>
      <c r="P311" s="255"/>
      <c r="Q311" s="255"/>
      <c r="R311" s="255"/>
      <c r="S311" s="255"/>
      <c r="T311" s="256"/>
      <c r="U311" s="14"/>
      <c r="V311" s="14"/>
      <c r="W311" s="14"/>
      <c r="X311" s="14"/>
      <c r="Y311" s="14"/>
      <c r="Z311" s="14"/>
      <c r="AA311" s="14"/>
      <c r="AB311" s="14"/>
      <c r="AC311" s="14"/>
      <c r="AD311" s="14"/>
      <c r="AE311" s="14"/>
      <c r="AT311" s="257" t="s">
        <v>180</v>
      </c>
      <c r="AU311" s="257" t="s">
        <v>86</v>
      </c>
      <c r="AV311" s="14" t="s">
        <v>86</v>
      </c>
      <c r="AW311" s="14" t="s">
        <v>32</v>
      </c>
      <c r="AX311" s="14" t="s">
        <v>76</v>
      </c>
      <c r="AY311" s="257" t="s">
        <v>168</v>
      </c>
    </row>
    <row r="312" s="14" customFormat="1">
      <c r="A312" s="14"/>
      <c r="B312" s="247"/>
      <c r="C312" s="248"/>
      <c r="D312" s="232" t="s">
        <v>180</v>
      </c>
      <c r="E312" s="249" t="s">
        <v>1</v>
      </c>
      <c r="F312" s="250" t="s">
        <v>1601</v>
      </c>
      <c r="G312" s="248"/>
      <c r="H312" s="251">
        <v>7.7000000000000002</v>
      </c>
      <c r="I312" s="252"/>
      <c r="J312" s="248"/>
      <c r="K312" s="248"/>
      <c r="L312" s="253"/>
      <c r="M312" s="254"/>
      <c r="N312" s="255"/>
      <c r="O312" s="255"/>
      <c r="P312" s="255"/>
      <c r="Q312" s="255"/>
      <c r="R312" s="255"/>
      <c r="S312" s="255"/>
      <c r="T312" s="256"/>
      <c r="U312" s="14"/>
      <c r="V312" s="14"/>
      <c r="W312" s="14"/>
      <c r="X312" s="14"/>
      <c r="Y312" s="14"/>
      <c r="Z312" s="14"/>
      <c r="AA312" s="14"/>
      <c r="AB312" s="14"/>
      <c r="AC312" s="14"/>
      <c r="AD312" s="14"/>
      <c r="AE312" s="14"/>
      <c r="AT312" s="257" t="s">
        <v>180</v>
      </c>
      <c r="AU312" s="257" t="s">
        <v>86</v>
      </c>
      <c r="AV312" s="14" t="s">
        <v>86</v>
      </c>
      <c r="AW312" s="14" t="s">
        <v>32</v>
      </c>
      <c r="AX312" s="14" t="s">
        <v>76</v>
      </c>
      <c r="AY312" s="257" t="s">
        <v>168</v>
      </c>
    </row>
    <row r="313" s="14" customFormat="1">
      <c r="A313" s="14"/>
      <c r="B313" s="247"/>
      <c r="C313" s="248"/>
      <c r="D313" s="232" t="s">
        <v>180</v>
      </c>
      <c r="E313" s="249" t="s">
        <v>1</v>
      </c>
      <c r="F313" s="250" t="s">
        <v>1602</v>
      </c>
      <c r="G313" s="248"/>
      <c r="H313" s="251">
        <v>13.550000000000001</v>
      </c>
      <c r="I313" s="252"/>
      <c r="J313" s="248"/>
      <c r="K313" s="248"/>
      <c r="L313" s="253"/>
      <c r="M313" s="254"/>
      <c r="N313" s="255"/>
      <c r="O313" s="255"/>
      <c r="P313" s="255"/>
      <c r="Q313" s="255"/>
      <c r="R313" s="255"/>
      <c r="S313" s="255"/>
      <c r="T313" s="256"/>
      <c r="U313" s="14"/>
      <c r="V313" s="14"/>
      <c r="W313" s="14"/>
      <c r="X313" s="14"/>
      <c r="Y313" s="14"/>
      <c r="Z313" s="14"/>
      <c r="AA313" s="14"/>
      <c r="AB313" s="14"/>
      <c r="AC313" s="14"/>
      <c r="AD313" s="14"/>
      <c r="AE313" s="14"/>
      <c r="AT313" s="257" t="s">
        <v>180</v>
      </c>
      <c r="AU313" s="257" t="s">
        <v>86</v>
      </c>
      <c r="AV313" s="14" t="s">
        <v>86</v>
      </c>
      <c r="AW313" s="14" t="s">
        <v>32</v>
      </c>
      <c r="AX313" s="14" t="s">
        <v>76</v>
      </c>
      <c r="AY313" s="257" t="s">
        <v>168</v>
      </c>
    </row>
    <row r="314" s="15" customFormat="1">
      <c r="A314" s="15"/>
      <c r="B314" s="258"/>
      <c r="C314" s="259"/>
      <c r="D314" s="232" t="s">
        <v>180</v>
      </c>
      <c r="E314" s="260" t="s">
        <v>1</v>
      </c>
      <c r="F314" s="261" t="s">
        <v>184</v>
      </c>
      <c r="G314" s="259"/>
      <c r="H314" s="262">
        <v>27.725000000000001</v>
      </c>
      <c r="I314" s="263"/>
      <c r="J314" s="259"/>
      <c r="K314" s="259"/>
      <c r="L314" s="264"/>
      <c r="M314" s="265"/>
      <c r="N314" s="266"/>
      <c r="O314" s="266"/>
      <c r="P314" s="266"/>
      <c r="Q314" s="266"/>
      <c r="R314" s="266"/>
      <c r="S314" s="266"/>
      <c r="T314" s="267"/>
      <c r="U314" s="15"/>
      <c r="V314" s="15"/>
      <c r="W314" s="15"/>
      <c r="X314" s="15"/>
      <c r="Y314" s="15"/>
      <c r="Z314" s="15"/>
      <c r="AA314" s="15"/>
      <c r="AB314" s="15"/>
      <c r="AC314" s="15"/>
      <c r="AD314" s="15"/>
      <c r="AE314" s="15"/>
      <c r="AT314" s="268" t="s">
        <v>180</v>
      </c>
      <c r="AU314" s="268" t="s">
        <v>86</v>
      </c>
      <c r="AV314" s="15" t="s">
        <v>176</v>
      </c>
      <c r="AW314" s="15" t="s">
        <v>32</v>
      </c>
      <c r="AX314" s="15" t="s">
        <v>84</v>
      </c>
      <c r="AY314" s="268" t="s">
        <v>168</v>
      </c>
    </row>
    <row r="315" s="2" customFormat="1" ht="24.15" customHeight="1">
      <c r="A315" s="39"/>
      <c r="B315" s="40"/>
      <c r="C315" s="219" t="s">
        <v>452</v>
      </c>
      <c r="D315" s="219" t="s">
        <v>171</v>
      </c>
      <c r="E315" s="220" t="s">
        <v>1603</v>
      </c>
      <c r="F315" s="221" t="s">
        <v>1604</v>
      </c>
      <c r="G315" s="222" t="s">
        <v>174</v>
      </c>
      <c r="H315" s="223">
        <v>21.469999999999999</v>
      </c>
      <c r="I315" s="224"/>
      <c r="J315" s="225">
        <f>ROUND(I315*H315,2)</f>
        <v>0</v>
      </c>
      <c r="K315" s="221" t="s">
        <v>226</v>
      </c>
      <c r="L315" s="45"/>
      <c r="M315" s="226" t="s">
        <v>1</v>
      </c>
      <c r="N315" s="227" t="s">
        <v>41</v>
      </c>
      <c r="O315" s="92"/>
      <c r="P315" s="228">
        <f>O315*H315</f>
        <v>0</v>
      </c>
      <c r="Q315" s="228">
        <v>0.020480000000000002</v>
      </c>
      <c r="R315" s="228">
        <f>Q315*H315</f>
        <v>0.43970560000000003</v>
      </c>
      <c r="S315" s="228">
        <v>0</v>
      </c>
      <c r="T315" s="229">
        <f>S315*H315</f>
        <v>0</v>
      </c>
      <c r="U315" s="39"/>
      <c r="V315" s="39"/>
      <c r="W315" s="39"/>
      <c r="X315" s="39"/>
      <c r="Y315" s="39"/>
      <c r="Z315" s="39"/>
      <c r="AA315" s="39"/>
      <c r="AB315" s="39"/>
      <c r="AC315" s="39"/>
      <c r="AD315" s="39"/>
      <c r="AE315" s="39"/>
      <c r="AR315" s="230" t="s">
        <v>176</v>
      </c>
      <c r="AT315" s="230" t="s">
        <v>171</v>
      </c>
      <c r="AU315" s="230" t="s">
        <v>86</v>
      </c>
      <c r="AY315" s="18" t="s">
        <v>168</v>
      </c>
      <c r="BE315" s="231">
        <f>IF(N315="základní",J315,0)</f>
        <v>0</v>
      </c>
      <c r="BF315" s="231">
        <f>IF(N315="snížená",J315,0)</f>
        <v>0</v>
      </c>
      <c r="BG315" s="231">
        <f>IF(N315="zákl. přenesená",J315,0)</f>
        <v>0</v>
      </c>
      <c r="BH315" s="231">
        <f>IF(N315="sníž. přenesená",J315,0)</f>
        <v>0</v>
      </c>
      <c r="BI315" s="231">
        <f>IF(N315="nulová",J315,0)</f>
        <v>0</v>
      </c>
      <c r="BJ315" s="18" t="s">
        <v>84</v>
      </c>
      <c r="BK315" s="231">
        <f>ROUND(I315*H315,2)</f>
        <v>0</v>
      </c>
      <c r="BL315" s="18" t="s">
        <v>176</v>
      </c>
      <c r="BM315" s="230" t="s">
        <v>1605</v>
      </c>
    </row>
    <row r="316" s="2" customFormat="1">
      <c r="A316" s="39"/>
      <c r="B316" s="40"/>
      <c r="C316" s="41"/>
      <c r="D316" s="232" t="s">
        <v>178</v>
      </c>
      <c r="E316" s="41"/>
      <c r="F316" s="233" t="s">
        <v>1606</v>
      </c>
      <c r="G316" s="41"/>
      <c r="H316" s="41"/>
      <c r="I316" s="234"/>
      <c r="J316" s="41"/>
      <c r="K316" s="41"/>
      <c r="L316" s="45"/>
      <c r="M316" s="235"/>
      <c r="N316" s="236"/>
      <c r="O316" s="92"/>
      <c r="P316" s="92"/>
      <c r="Q316" s="92"/>
      <c r="R316" s="92"/>
      <c r="S316" s="92"/>
      <c r="T316" s="93"/>
      <c r="U316" s="39"/>
      <c r="V316" s="39"/>
      <c r="W316" s="39"/>
      <c r="X316" s="39"/>
      <c r="Y316" s="39"/>
      <c r="Z316" s="39"/>
      <c r="AA316" s="39"/>
      <c r="AB316" s="39"/>
      <c r="AC316" s="39"/>
      <c r="AD316" s="39"/>
      <c r="AE316" s="39"/>
      <c r="AT316" s="18" t="s">
        <v>178</v>
      </c>
      <c r="AU316" s="18" t="s">
        <v>86</v>
      </c>
    </row>
    <row r="317" s="14" customFormat="1">
      <c r="A317" s="14"/>
      <c r="B317" s="247"/>
      <c r="C317" s="248"/>
      <c r="D317" s="232" t="s">
        <v>180</v>
      </c>
      <c r="E317" s="249" t="s">
        <v>1</v>
      </c>
      <c r="F317" s="250" t="s">
        <v>1607</v>
      </c>
      <c r="G317" s="248"/>
      <c r="H317" s="251">
        <v>2.2999999999999998</v>
      </c>
      <c r="I317" s="252"/>
      <c r="J317" s="248"/>
      <c r="K317" s="248"/>
      <c r="L317" s="253"/>
      <c r="M317" s="254"/>
      <c r="N317" s="255"/>
      <c r="O317" s="255"/>
      <c r="P317" s="255"/>
      <c r="Q317" s="255"/>
      <c r="R317" s="255"/>
      <c r="S317" s="255"/>
      <c r="T317" s="256"/>
      <c r="U317" s="14"/>
      <c r="V317" s="14"/>
      <c r="W317" s="14"/>
      <c r="X317" s="14"/>
      <c r="Y317" s="14"/>
      <c r="Z317" s="14"/>
      <c r="AA317" s="14"/>
      <c r="AB317" s="14"/>
      <c r="AC317" s="14"/>
      <c r="AD317" s="14"/>
      <c r="AE317" s="14"/>
      <c r="AT317" s="257" t="s">
        <v>180</v>
      </c>
      <c r="AU317" s="257" t="s">
        <v>86</v>
      </c>
      <c r="AV317" s="14" t="s">
        <v>86</v>
      </c>
      <c r="AW317" s="14" t="s">
        <v>32</v>
      </c>
      <c r="AX317" s="14" t="s">
        <v>76</v>
      </c>
      <c r="AY317" s="257" t="s">
        <v>168</v>
      </c>
    </row>
    <row r="318" s="14" customFormat="1">
      <c r="A318" s="14"/>
      <c r="B318" s="247"/>
      <c r="C318" s="248"/>
      <c r="D318" s="232" t="s">
        <v>180</v>
      </c>
      <c r="E318" s="249" t="s">
        <v>1</v>
      </c>
      <c r="F318" s="250" t="s">
        <v>1608</v>
      </c>
      <c r="G318" s="248"/>
      <c r="H318" s="251">
        <v>2.2999999999999998</v>
      </c>
      <c r="I318" s="252"/>
      <c r="J318" s="248"/>
      <c r="K318" s="248"/>
      <c r="L318" s="253"/>
      <c r="M318" s="254"/>
      <c r="N318" s="255"/>
      <c r="O318" s="255"/>
      <c r="P318" s="255"/>
      <c r="Q318" s="255"/>
      <c r="R318" s="255"/>
      <c r="S318" s="255"/>
      <c r="T318" s="256"/>
      <c r="U318" s="14"/>
      <c r="V318" s="14"/>
      <c r="W318" s="14"/>
      <c r="X318" s="14"/>
      <c r="Y318" s="14"/>
      <c r="Z318" s="14"/>
      <c r="AA318" s="14"/>
      <c r="AB318" s="14"/>
      <c r="AC318" s="14"/>
      <c r="AD318" s="14"/>
      <c r="AE318" s="14"/>
      <c r="AT318" s="257" t="s">
        <v>180</v>
      </c>
      <c r="AU318" s="257" t="s">
        <v>86</v>
      </c>
      <c r="AV318" s="14" t="s">
        <v>86</v>
      </c>
      <c r="AW318" s="14" t="s">
        <v>32</v>
      </c>
      <c r="AX318" s="14" t="s">
        <v>76</v>
      </c>
      <c r="AY318" s="257" t="s">
        <v>168</v>
      </c>
    </row>
    <row r="319" s="14" customFormat="1">
      <c r="A319" s="14"/>
      <c r="B319" s="247"/>
      <c r="C319" s="248"/>
      <c r="D319" s="232" t="s">
        <v>180</v>
      </c>
      <c r="E319" s="249" t="s">
        <v>1</v>
      </c>
      <c r="F319" s="250" t="s">
        <v>1609</v>
      </c>
      <c r="G319" s="248"/>
      <c r="H319" s="251">
        <v>2.2999999999999998</v>
      </c>
      <c r="I319" s="252"/>
      <c r="J319" s="248"/>
      <c r="K319" s="248"/>
      <c r="L319" s="253"/>
      <c r="M319" s="254"/>
      <c r="N319" s="255"/>
      <c r="O319" s="255"/>
      <c r="P319" s="255"/>
      <c r="Q319" s="255"/>
      <c r="R319" s="255"/>
      <c r="S319" s="255"/>
      <c r="T319" s="256"/>
      <c r="U319" s="14"/>
      <c r="V319" s="14"/>
      <c r="W319" s="14"/>
      <c r="X319" s="14"/>
      <c r="Y319" s="14"/>
      <c r="Z319" s="14"/>
      <c r="AA319" s="14"/>
      <c r="AB319" s="14"/>
      <c r="AC319" s="14"/>
      <c r="AD319" s="14"/>
      <c r="AE319" s="14"/>
      <c r="AT319" s="257" t="s">
        <v>180</v>
      </c>
      <c r="AU319" s="257" t="s">
        <v>86</v>
      </c>
      <c r="AV319" s="14" t="s">
        <v>86</v>
      </c>
      <c r="AW319" s="14" t="s">
        <v>32</v>
      </c>
      <c r="AX319" s="14" t="s">
        <v>76</v>
      </c>
      <c r="AY319" s="257" t="s">
        <v>168</v>
      </c>
    </row>
    <row r="320" s="13" customFormat="1">
      <c r="A320" s="13"/>
      <c r="B320" s="237"/>
      <c r="C320" s="238"/>
      <c r="D320" s="232" t="s">
        <v>180</v>
      </c>
      <c r="E320" s="239" t="s">
        <v>1</v>
      </c>
      <c r="F320" s="240" t="s">
        <v>1610</v>
      </c>
      <c r="G320" s="238"/>
      <c r="H320" s="239" t="s">
        <v>1</v>
      </c>
      <c r="I320" s="241"/>
      <c r="J320" s="238"/>
      <c r="K320" s="238"/>
      <c r="L320" s="242"/>
      <c r="M320" s="243"/>
      <c r="N320" s="244"/>
      <c r="O320" s="244"/>
      <c r="P320" s="244"/>
      <c r="Q320" s="244"/>
      <c r="R320" s="244"/>
      <c r="S320" s="244"/>
      <c r="T320" s="245"/>
      <c r="U320" s="13"/>
      <c r="V320" s="13"/>
      <c r="W320" s="13"/>
      <c r="X320" s="13"/>
      <c r="Y320" s="13"/>
      <c r="Z320" s="13"/>
      <c r="AA320" s="13"/>
      <c r="AB320" s="13"/>
      <c r="AC320" s="13"/>
      <c r="AD320" s="13"/>
      <c r="AE320" s="13"/>
      <c r="AT320" s="246" t="s">
        <v>180</v>
      </c>
      <c r="AU320" s="246" t="s">
        <v>86</v>
      </c>
      <c r="AV320" s="13" t="s">
        <v>84</v>
      </c>
      <c r="AW320" s="13" t="s">
        <v>32</v>
      </c>
      <c r="AX320" s="13" t="s">
        <v>76</v>
      </c>
      <c r="AY320" s="246" t="s">
        <v>168</v>
      </c>
    </row>
    <row r="321" s="14" customFormat="1">
      <c r="A321" s="14"/>
      <c r="B321" s="247"/>
      <c r="C321" s="248"/>
      <c r="D321" s="232" t="s">
        <v>180</v>
      </c>
      <c r="E321" s="249" t="s">
        <v>1</v>
      </c>
      <c r="F321" s="250" t="s">
        <v>1611</v>
      </c>
      <c r="G321" s="248"/>
      <c r="H321" s="251">
        <v>14.57</v>
      </c>
      <c r="I321" s="252"/>
      <c r="J321" s="248"/>
      <c r="K321" s="248"/>
      <c r="L321" s="253"/>
      <c r="M321" s="254"/>
      <c r="N321" s="255"/>
      <c r="O321" s="255"/>
      <c r="P321" s="255"/>
      <c r="Q321" s="255"/>
      <c r="R321" s="255"/>
      <c r="S321" s="255"/>
      <c r="T321" s="256"/>
      <c r="U321" s="14"/>
      <c r="V321" s="14"/>
      <c r="W321" s="14"/>
      <c r="X321" s="14"/>
      <c r="Y321" s="14"/>
      <c r="Z321" s="14"/>
      <c r="AA321" s="14"/>
      <c r="AB321" s="14"/>
      <c r="AC321" s="14"/>
      <c r="AD321" s="14"/>
      <c r="AE321" s="14"/>
      <c r="AT321" s="257" t="s">
        <v>180</v>
      </c>
      <c r="AU321" s="257" t="s">
        <v>86</v>
      </c>
      <c r="AV321" s="14" t="s">
        <v>86</v>
      </c>
      <c r="AW321" s="14" t="s">
        <v>32</v>
      </c>
      <c r="AX321" s="14" t="s">
        <v>76</v>
      </c>
      <c r="AY321" s="257" t="s">
        <v>168</v>
      </c>
    </row>
    <row r="322" s="15" customFormat="1">
      <c r="A322" s="15"/>
      <c r="B322" s="258"/>
      <c r="C322" s="259"/>
      <c r="D322" s="232" t="s">
        <v>180</v>
      </c>
      <c r="E322" s="260" t="s">
        <v>1</v>
      </c>
      <c r="F322" s="261" t="s">
        <v>184</v>
      </c>
      <c r="G322" s="259"/>
      <c r="H322" s="262">
        <v>21.469999999999999</v>
      </c>
      <c r="I322" s="263"/>
      <c r="J322" s="259"/>
      <c r="K322" s="259"/>
      <c r="L322" s="264"/>
      <c r="M322" s="265"/>
      <c r="N322" s="266"/>
      <c r="O322" s="266"/>
      <c r="P322" s="266"/>
      <c r="Q322" s="266"/>
      <c r="R322" s="266"/>
      <c r="S322" s="266"/>
      <c r="T322" s="267"/>
      <c r="U322" s="15"/>
      <c r="V322" s="15"/>
      <c r="W322" s="15"/>
      <c r="X322" s="15"/>
      <c r="Y322" s="15"/>
      <c r="Z322" s="15"/>
      <c r="AA322" s="15"/>
      <c r="AB322" s="15"/>
      <c r="AC322" s="15"/>
      <c r="AD322" s="15"/>
      <c r="AE322" s="15"/>
      <c r="AT322" s="268" t="s">
        <v>180</v>
      </c>
      <c r="AU322" s="268" t="s">
        <v>86</v>
      </c>
      <c r="AV322" s="15" t="s">
        <v>176</v>
      </c>
      <c r="AW322" s="15" t="s">
        <v>32</v>
      </c>
      <c r="AX322" s="15" t="s">
        <v>84</v>
      </c>
      <c r="AY322" s="268" t="s">
        <v>168</v>
      </c>
    </row>
    <row r="323" s="2" customFormat="1" ht="24.15" customHeight="1">
      <c r="A323" s="39"/>
      <c r="B323" s="40"/>
      <c r="C323" s="219" t="s">
        <v>458</v>
      </c>
      <c r="D323" s="219" t="s">
        <v>171</v>
      </c>
      <c r="E323" s="220" t="s">
        <v>1612</v>
      </c>
      <c r="F323" s="221" t="s">
        <v>1613</v>
      </c>
      <c r="G323" s="222" t="s">
        <v>174</v>
      </c>
      <c r="H323" s="223">
        <v>29.239999999999998</v>
      </c>
      <c r="I323" s="224"/>
      <c r="J323" s="225">
        <f>ROUND(I323*H323,2)</f>
        <v>0</v>
      </c>
      <c r="K323" s="221" t="s">
        <v>226</v>
      </c>
      <c r="L323" s="45"/>
      <c r="M323" s="226" t="s">
        <v>1</v>
      </c>
      <c r="N323" s="227" t="s">
        <v>41</v>
      </c>
      <c r="O323" s="92"/>
      <c r="P323" s="228">
        <f>O323*H323</f>
        <v>0</v>
      </c>
      <c r="Q323" s="228">
        <v>0.018380000000000001</v>
      </c>
      <c r="R323" s="228">
        <f>Q323*H323</f>
        <v>0.5374312</v>
      </c>
      <c r="S323" s="228">
        <v>0</v>
      </c>
      <c r="T323" s="229">
        <f>S323*H323</f>
        <v>0</v>
      </c>
      <c r="U323" s="39"/>
      <c r="V323" s="39"/>
      <c r="W323" s="39"/>
      <c r="X323" s="39"/>
      <c r="Y323" s="39"/>
      <c r="Z323" s="39"/>
      <c r="AA323" s="39"/>
      <c r="AB323" s="39"/>
      <c r="AC323" s="39"/>
      <c r="AD323" s="39"/>
      <c r="AE323" s="39"/>
      <c r="AR323" s="230" t="s">
        <v>176</v>
      </c>
      <c r="AT323" s="230" t="s">
        <v>171</v>
      </c>
      <c r="AU323" s="230" t="s">
        <v>86</v>
      </c>
      <c r="AY323" s="18" t="s">
        <v>168</v>
      </c>
      <c r="BE323" s="231">
        <f>IF(N323="základní",J323,0)</f>
        <v>0</v>
      </c>
      <c r="BF323" s="231">
        <f>IF(N323="snížená",J323,0)</f>
        <v>0</v>
      </c>
      <c r="BG323" s="231">
        <f>IF(N323="zákl. přenesená",J323,0)</f>
        <v>0</v>
      </c>
      <c r="BH323" s="231">
        <f>IF(N323="sníž. přenesená",J323,0)</f>
        <v>0</v>
      </c>
      <c r="BI323" s="231">
        <f>IF(N323="nulová",J323,0)</f>
        <v>0</v>
      </c>
      <c r="BJ323" s="18" t="s">
        <v>84</v>
      </c>
      <c r="BK323" s="231">
        <f>ROUND(I323*H323,2)</f>
        <v>0</v>
      </c>
      <c r="BL323" s="18" t="s">
        <v>176</v>
      </c>
      <c r="BM323" s="230" t="s">
        <v>1614</v>
      </c>
    </row>
    <row r="324" s="2" customFormat="1">
      <c r="A324" s="39"/>
      <c r="B324" s="40"/>
      <c r="C324" s="41"/>
      <c r="D324" s="232" t="s">
        <v>178</v>
      </c>
      <c r="E324" s="41"/>
      <c r="F324" s="233" t="s">
        <v>1615</v>
      </c>
      <c r="G324" s="41"/>
      <c r="H324" s="41"/>
      <c r="I324" s="234"/>
      <c r="J324" s="41"/>
      <c r="K324" s="41"/>
      <c r="L324" s="45"/>
      <c r="M324" s="235"/>
      <c r="N324" s="236"/>
      <c r="O324" s="92"/>
      <c r="P324" s="92"/>
      <c r="Q324" s="92"/>
      <c r="R324" s="92"/>
      <c r="S324" s="92"/>
      <c r="T324" s="93"/>
      <c r="U324" s="39"/>
      <c r="V324" s="39"/>
      <c r="W324" s="39"/>
      <c r="X324" s="39"/>
      <c r="Y324" s="39"/>
      <c r="Z324" s="39"/>
      <c r="AA324" s="39"/>
      <c r="AB324" s="39"/>
      <c r="AC324" s="39"/>
      <c r="AD324" s="39"/>
      <c r="AE324" s="39"/>
      <c r="AT324" s="18" t="s">
        <v>178</v>
      </c>
      <c r="AU324" s="18" t="s">
        <v>86</v>
      </c>
    </row>
    <row r="325" s="14" customFormat="1">
      <c r="A325" s="14"/>
      <c r="B325" s="247"/>
      <c r="C325" s="248"/>
      <c r="D325" s="232" t="s">
        <v>180</v>
      </c>
      <c r="E325" s="249" t="s">
        <v>1</v>
      </c>
      <c r="F325" s="250" t="s">
        <v>1616</v>
      </c>
      <c r="G325" s="248"/>
      <c r="H325" s="251">
        <v>14.619999999999999</v>
      </c>
      <c r="I325" s="252"/>
      <c r="J325" s="248"/>
      <c r="K325" s="248"/>
      <c r="L325" s="253"/>
      <c r="M325" s="254"/>
      <c r="N325" s="255"/>
      <c r="O325" s="255"/>
      <c r="P325" s="255"/>
      <c r="Q325" s="255"/>
      <c r="R325" s="255"/>
      <c r="S325" s="255"/>
      <c r="T325" s="256"/>
      <c r="U325" s="14"/>
      <c r="V325" s="14"/>
      <c r="W325" s="14"/>
      <c r="X325" s="14"/>
      <c r="Y325" s="14"/>
      <c r="Z325" s="14"/>
      <c r="AA325" s="14"/>
      <c r="AB325" s="14"/>
      <c r="AC325" s="14"/>
      <c r="AD325" s="14"/>
      <c r="AE325" s="14"/>
      <c r="AT325" s="257" t="s">
        <v>180</v>
      </c>
      <c r="AU325" s="257" t="s">
        <v>86</v>
      </c>
      <c r="AV325" s="14" t="s">
        <v>86</v>
      </c>
      <c r="AW325" s="14" t="s">
        <v>32</v>
      </c>
      <c r="AX325" s="14" t="s">
        <v>76</v>
      </c>
      <c r="AY325" s="257" t="s">
        <v>168</v>
      </c>
    </row>
    <row r="326" s="14" customFormat="1">
      <c r="A326" s="14"/>
      <c r="B326" s="247"/>
      <c r="C326" s="248"/>
      <c r="D326" s="232" t="s">
        <v>180</v>
      </c>
      <c r="E326" s="249" t="s">
        <v>1</v>
      </c>
      <c r="F326" s="250" t="s">
        <v>1617</v>
      </c>
      <c r="G326" s="248"/>
      <c r="H326" s="251">
        <v>14.619999999999999</v>
      </c>
      <c r="I326" s="252"/>
      <c r="J326" s="248"/>
      <c r="K326" s="248"/>
      <c r="L326" s="253"/>
      <c r="M326" s="254"/>
      <c r="N326" s="255"/>
      <c r="O326" s="255"/>
      <c r="P326" s="255"/>
      <c r="Q326" s="255"/>
      <c r="R326" s="255"/>
      <c r="S326" s="255"/>
      <c r="T326" s="256"/>
      <c r="U326" s="14"/>
      <c r="V326" s="14"/>
      <c r="W326" s="14"/>
      <c r="X326" s="14"/>
      <c r="Y326" s="14"/>
      <c r="Z326" s="14"/>
      <c r="AA326" s="14"/>
      <c r="AB326" s="14"/>
      <c r="AC326" s="14"/>
      <c r="AD326" s="14"/>
      <c r="AE326" s="14"/>
      <c r="AT326" s="257" t="s">
        <v>180</v>
      </c>
      <c r="AU326" s="257" t="s">
        <v>86</v>
      </c>
      <c r="AV326" s="14" t="s">
        <v>86</v>
      </c>
      <c r="AW326" s="14" t="s">
        <v>32</v>
      </c>
      <c r="AX326" s="14" t="s">
        <v>76</v>
      </c>
      <c r="AY326" s="257" t="s">
        <v>168</v>
      </c>
    </row>
    <row r="327" s="15" customFormat="1">
      <c r="A327" s="15"/>
      <c r="B327" s="258"/>
      <c r="C327" s="259"/>
      <c r="D327" s="232" t="s">
        <v>180</v>
      </c>
      <c r="E327" s="260" t="s">
        <v>1</v>
      </c>
      <c r="F327" s="261" t="s">
        <v>184</v>
      </c>
      <c r="G327" s="259"/>
      <c r="H327" s="262">
        <v>29.239999999999998</v>
      </c>
      <c r="I327" s="263"/>
      <c r="J327" s="259"/>
      <c r="K327" s="259"/>
      <c r="L327" s="264"/>
      <c r="M327" s="265"/>
      <c r="N327" s="266"/>
      <c r="O327" s="266"/>
      <c r="P327" s="266"/>
      <c r="Q327" s="266"/>
      <c r="R327" s="266"/>
      <c r="S327" s="266"/>
      <c r="T327" s="267"/>
      <c r="U327" s="15"/>
      <c r="V327" s="15"/>
      <c r="W327" s="15"/>
      <c r="X327" s="15"/>
      <c r="Y327" s="15"/>
      <c r="Z327" s="15"/>
      <c r="AA327" s="15"/>
      <c r="AB327" s="15"/>
      <c r="AC327" s="15"/>
      <c r="AD327" s="15"/>
      <c r="AE327" s="15"/>
      <c r="AT327" s="268" t="s">
        <v>180</v>
      </c>
      <c r="AU327" s="268" t="s">
        <v>86</v>
      </c>
      <c r="AV327" s="15" t="s">
        <v>176</v>
      </c>
      <c r="AW327" s="15" t="s">
        <v>32</v>
      </c>
      <c r="AX327" s="15" t="s">
        <v>84</v>
      </c>
      <c r="AY327" s="268" t="s">
        <v>168</v>
      </c>
    </row>
    <row r="328" s="2" customFormat="1" ht="24.15" customHeight="1">
      <c r="A328" s="39"/>
      <c r="B328" s="40"/>
      <c r="C328" s="219" t="s">
        <v>465</v>
      </c>
      <c r="D328" s="219" t="s">
        <v>171</v>
      </c>
      <c r="E328" s="220" t="s">
        <v>1618</v>
      </c>
      <c r="F328" s="221" t="s">
        <v>1619</v>
      </c>
      <c r="G328" s="222" t="s">
        <v>174</v>
      </c>
      <c r="H328" s="223">
        <v>29.239999999999998</v>
      </c>
      <c r="I328" s="224"/>
      <c r="J328" s="225">
        <f>ROUND(I328*H328,2)</f>
        <v>0</v>
      </c>
      <c r="K328" s="221" t="s">
        <v>175</v>
      </c>
      <c r="L328" s="45"/>
      <c r="M328" s="226" t="s">
        <v>1</v>
      </c>
      <c r="N328" s="227" t="s">
        <v>41</v>
      </c>
      <c r="O328" s="92"/>
      <c r="P328" s="228">
        <f>O328*H328</f>
        <v>0</v>
      </c>
      <c r="Q328" s="228">
        <v>0.0079000000000000008</v>
      </c>
      <c r="R328" s="228">
        <f>Q328*H328</f>
        <v>0.23099600000000001</v>
      </c>
      <c r="S328" s="228">
        <v>0</v>
      </c>
      <c r="T328" s="229">
        <f>S328*H328</f>
        <v>0</v>
      </c>
      <c r="U328" s="39"/>
      <c r="V328" s="39"/>
      <c r="W328" s="39"/>
      <c r="X328" s="39"/>
      <c r="Y328" s="39"/>
      <c r="Z328" s="39"/>
      <c r="AA328" s="39"/>
      <c r="AB328" s="39"/>
      <c r="AC328" s="39"/>
      <c r="AD328" s="39"/>
      <c r="AE328" s="39"/>
      <c r="AR328" s="230" t="s">
        <v>176</v>
      </c>
      <c r="AT328" s="230" t="s">
        <v>171</v>
      </c>
      <c r="AU328" s="230" t="s">
        <v>86</v>
      </c>
      <c r="AY328" s="18" t="s">
        <v>168</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176</v>
      </c>
      <c r="BM328" s="230" t="s">
        <v>1620</v>
      </c>
    </row>
    <row r="329" s="2" customFormat="1">
      <c r="A329" s="39"/>
      <c r="B329" s="40"/>
      <c r="C329" s="41"/>
      <c r="D329" s="232" t="s">
        <v>178</v>
      </c>
      <c r="E329" s="41"/>
      <c r="F329" s="233" t="s">
        <v>1621</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178</v>
      </c>
      <c r="AU329" s="18" t="s">
        <v>86</v>
      </c>
    </row>
    <row r="330" s="14" customFormat="1">
      <c r="A330" s="14"/>
      <c r="B330" s="247"/>
      <c r="C330" s="248"/>
      <c r="D330" s="232" t="s">
        <v>180</v>
      </c>
      <c r="E330" s="249" t="s">
        <v>1</v>
      </c>
      <c r="F330" s="250" t="s">
        <v>1616</v>
      </c>
      <c r="G330" s="248"/>
      <c r="H330" s="251">
        <v>14.619999999999999</v>
      </c>
      <c r="I330" s="252"/>
      <c r="J330" s="248"/>
      <c r="K330" s="248"/>
      <c r="L330" s="253"/>
      <c r="M330" s="254"/>
      <c r="N330" s="255"/>
      <c r="O330" s="255"/>
      <c r="P330" s="255"/>
      <c r="Q330" s="255"/>
      <c r="R330" s="255"/>
      <c r="S330" s="255"/>
      <c r="T330" s="256"/>
      <c r="U330" s="14"/>
      <c r="V330" s="14"/>
      <c r="W330" s="14"/>
      <c r="X330" s="14"/>
      <c r="Y330" s="14"/>
      <c r="Z330" s="14"/>
      <c r="AA330" s="14"/>
      <c r="AB330" s="14"/>
      <c r="AC330" s="14"/>
      <c r="AD330" s="14"/>
      <c r="AE330" s="14"/>
      <c r="AT330" s="257" t="s">
        <v>180</v>
      </c>
      <c r="AU330" s="257" t="s">
        <v>86</v>
      </c>
      <c r="AV330" s="14" t="s">
        <v>86</v>
      </c>
      <c r="AW330" s="14" t="s">
        <v>32</v>
      </c>
      <c r="AX330" s="14" t="s">
        <v>76</v>
      </c>
      <c r="AY330" s="257" t="s">
        <v>168</v>
      </c>
    </row>
    <row r="331" s="14" customFormat="1">
      <c r="A331" s="14"/>
      <c r="B331" s="247"/>
      <c r="C331" s="248"/>
      <c r="D331" s="232" t="s">
        <v>180</v>
      </c>
      <c r="E331" s="249" t="s">
        <v>1</v>
      </c>
      <c r="F331" s="250" t="s">
        <v>1617</v>
      </c>
      <c r="G331" s="248"/>
      <c r="H331" s="251">
        <v>14.619999999999999</v>
      </c>
      <c r="I331" s="252"/>
      <c r="J331" s="248"/>
      <c r="K331" s="248"/>
      <c r="L331" s="253"/>
      <c r="M331" s="254"/>
      <c r="N331" s="255"/>
      <c r="O331" s="255"/>
      <c r="P331" s="255"/>
      <c r="Q331" s="255"/>
      <c r="R331" s="255"/>
      <c r="S331" s="255"/>
      <c r="T331" s="256"/>
      <c r="U331" s="14"/>
      <c r="V331" s="14"/>
      <c r="W331" s="14"/>
      <c r="X331" s="14"/>
      <c r="Y331" s="14"/>
      <c r="Z331" s="14"/>
      <c r="AA331" s="14"/>
      <c r="AB331" s="14"/>
      <c r="AC331" s="14"/>
      <c r="AD331" s="14"/>
      <c r="AE331" s="14"/>
      <c r="AT331" s="257" t="s">
        <v>180</v>
      </c>
      <c r="AU331" s="257" t="s">
        <v>86</v>
      </c>
      <c r="AV331" s="14" t="s">
        <v>86</v>
      </c>
      <c r="AW331" s="14" t="s">
        <v>32</v>
      </c>
      <c r="AX331" s="14" t="s">
        <v>76</v>
      </c>
      <c r="AY331" s="257" t="s">
        <v>168</v>
      </c>
    </row>
    <row r="332" s="15" customFormat="1">
      <c r="A332" s="15"/>
      <c r="B332" s="258"/>
      <c r="C332" s="259"/>
      <c r="D332" s="232" t="s">
        <v>180</v>
      </c>
      <c r="E332" s="260" t="s">
        <v>1</v>
      </c>
      <c r="F332" s="261" t="s">
        <v>184</v>
      </c>
      <c r="G332" s="259"/>
      <c r="H332" s="262">
        <v>29.239999999999998</v>
      </c>
      <c r="I332" s="263"/>
      <c r="J332" s="259"/>
      <c r="K332" s="259"/>
      <c r="L332" s="264"/>
      <c r="M332" s="265"/>
      <c r="N332" s="266"/>
      <c r="O332" s="266"/>
      <c r="P332" s="266"/>
      <c r="Q332" s="266"/>
      <c r="R332" s="266"/>
      <c r="S332" s="266"/>
      <c r="T332" s="267"/>
      <c r="U332" s="15"/>
      <c r="V332" s="15"/>
      <c r="W332" s="15"/>
      <c r="X332" s="15"/>
      <c r="Y332" s="15"/>
      <c r="Z332" s="15"/>
      <c r="AA332" s="15"/>
      <c r="AB332" s="15"/>
      <c r="AC332" s="15"/>
      <c r="AD332" s="15"/>
      <c r="AE332" s="15"/>
      <c r="AT332" s="268" t="s">
        <v>180</v>
      </c>
      <c r="AU332" s="268" t="s">
        <v>86</v>
      </c>
      <c r="AV332" s="15" t="s">
        <v>176</v>
      </c>
      <c r="AW332" s="15" t="s">
        <v>32</v>
      </c>
      <c r="AX332" s="15" t="s">
        <v>84</v>
      </c>
      <c r="AY332" s="268" t="s">
        <v>168</v>
      </c>
    </row>
    <row r="333" s="2" customFormat="1" ht="24.15" customHeight="1">
      <c r="A333" s="39"/>
      <c r="B333" s="40"/>
      <c r="C333" s="219" t="s">
        <v>470</v>
      </c>
      <c r="D333" s="219" t="s">
        <v>171</v>
      </c>
      <c r="E333" s="220" t="s">
        <v>1622</v>
      </c>
      <c r="F333" s="221" t="s">
        <v>1623</v>
      </c>
      <c r="G333" s="222" t="s">
        <v>251</v>
      </c>
      <c r="H333" s="223">
        <v>4</v>
      </c>
      <c r="I333" s="224"/>
      <c r="J333" s="225">
        <f>ROUND(I333*H333,2)</f>
        <v>0</v>
      </c>
      <c r="K333" s="221" t="s">
        <v>226</v>
      </c>
      <c r="L333" s="45"/>
      <c r="M333" s="226" t="s">
        <v>1</v>
      </c>
      <c r="N333" s="227" t="s">
        <v>41</v>
      </c>
      <c r="O333" s="92"/>
      <c r="P333" s="228">
        <f>O333*H333</f>
        <v>0</v>
      </c>
      <c r="Q333" s="228">
        <v>0.041500000000000002</v>
      </c>
      <c r="R333" s="228">
        <f>Q333*H333</f>
        <v>0.16600000000000001</v>
      </c>
      <c r="S333" s="228">
        <v>0</v>
      </c>
      <c r="T333" s="229">
        <f>S333*H333</f>
        <v>0</v>
      </c>
      <c r="U333" s="39"/>
      <c r="V333" s="39"/>
      <c r="W333" s="39"/>
      <c r="X333" s="39"/>
      <c r="Y333" s="39"/>
      <c r="Z333" s="39"/>
      <c r="AA333" s="39"/>
      <c r="AB333" s="39"/>
      <c r="AC333" s="39"/>
      <c r="AD333" s="39"/>
      <c r="AE333" s="39"/>
      <c r="AR333" s="230" t="s">
        <v>176</v>
      </c>
      <c r="AT333" s="230" t="s">
        <v>171</v>
      </c>
      <c r="AU333" s="230" t="s">
        <v>86</v>
      </c>
      <c r="AY333" s="18" t="s">
        <v>168</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176</v>
      </c>
      <c r="BM333" s="230" t="s">
        <v>1624</v>
      </c>
    </row>
    <row r="334" s="2" customFormat="1">
      <c r="A334" s="39"/>
      <c r="B334" s="40"/>
      <c r="C334" s="41"/>
      <c r="D334" s="232" t="s">
        <v>178</v>
      </c>
      <c r="E334" s="41"/>
      <c r="F334" s="233" t="s">
        <v>1625</v>
      </c>
      <c r="G334" s="41"/>
      <c r="H334" s="41"/>
      <c r="I334" s="234"/>
      <c r="J334" s="41"/>
      <c r="K334" s="41"/>
      <c r="L334" s="45"/>
      <c r="M334" s="235"/>
      <c r="N334" s="236"/>
      <c r="O334" s="92"/>
      <c r="P334" s="92"/>
      <c r="Q334" s="92"/>
      <c r="R334" s="92"/>
      <c r="S334" s="92"/>
      <c r="T334" s="93"/>
      <c r="U334" s="39"/>
      <c r="V334" s="39"/>
      <c r="W334" s="39"/>
      <c r="X334" s="39"/>
      <c r="Y334" s="39"/>
      <c r="Z334" s="39"/>
      <c r="AA334" s="39"/>
      <c r="AB334" s="39"/>
      <c r="AC334" s="39"/>
      <c r="AD334" s="39"/>
      <c r="AE334" s="39"/>
      <c r="AT334" s="18" t="s">
        <v>178</v>
      </c>
      <c r="AU334" s="18" t="s">
        <v>86</v>
      </c>
    </row>
    <row r="335" s="13" customFormat="1">
      <c r="A335" s="13"/>
      <c r="B335" s="237"/>
      <c r="C335" s="238"/>
      <c r="D335" s="232" t="s">
        <v>180</v>
      </c>
      <c r="E335" s="239" t="s">
        <v>1</v>
      </c>
      <c r="F335" s="240" t="s">
        <v>1626</v>
      </c>
      <c r="G335" s="238"/>
      <c r="H335" s="239" t="s">
        <v>1</v>
      </c>
      <c r="I335" s="241"/>
      <c r="J335" s="238"/>
      <c r="K335" s="238"/>
      <c r="L335" s="242"/>
      <c r="M335" s="243"/>
      <c r="N335" s="244"/>
      <c r="O335" s="244"/>
      <c r="P335" s="244"/>
      <c r="Q335" s="244"/>
      <c r="R335" s="244"/>
      <c r="S335" s="244"/>
      <c r="T335" s="245"/>
      <c r="U335" s="13"/>
      <c r="V335" s="13"/>
      <c r="W335" s="13"/>
      <c r="X335" s="13"/>
      <c r="Y335" s="13"/>
      <c r="Z335" s="13"/>
      <c r="AA335" s="13"/>
      <c r="AB335" s="13"/>
      <c r="AC335" s="13"/>
      <c r="AD335" s="13"/>
      <c r="AE335" s="13"/>
      <c r="AT335" s="246" t="s">
        <v>180</v>
      </c>
      <c r="AU335" s="246" t="s">
        <v>86</v>
      </c>
      <c r="AV335" s="13" t="s">
        <v>84</v>
      </c>
      <c r="AW335" s="13" t="s">
        <v>32</v>
      </c>
      <c r="AX335" s="13" t="s">
        <v>76</v>
      </c>
      <c r="AY335" s="246" t="s">
        <v>168</v>
      </c>
    </row>
    <row r="336" s="14" customFormat="1">
      <c r="A336" s="14"/>
      <c r="B336" s="247"/>
      <c r="C336" s="248"/>
      <c r="D336" s="232" t="s">
        <v>180</v>
      </c>
      <c r="E336" s="249" t="s">
        <v>1</v>
      </c>
      <c r="F336" s="250" t="s">
        <v>1627</v>
      </c>
      <c r="G336" s="248"/>
      <c r="H336" s="251">
        <v>4</v>
      </c>
      <c r="I336" s="252"/>
      <c r="J336" s="248"/>
      <c r="K336" s="248"/>
      <c r="L336" s="253"/>
      <c r="M336" s="254"/>
      <c r="N336" s="255"/>
      <c r="O336" s="255"/>
      <c r="P336" s="255"/>
      <c r="Q336" s="255"/>
      <c r="R336" s="255"/>
      <c r="S336" s="255"/>
      <c r="T336" s="256"/>
      <c r="U336" s="14"/>
      <c r="V336" s="14"/>
      <c r="W336" s="14"/>
      <c r="X336" s="14"/>
      <c r="Y336" s="14"/>
      <c r="Z336" s="14"/>
      <c r="AA336" s="14"/>
      <c r="AB336" s="14"/>
      <c r="AC336" s="14"/>
      <c r="AD336" s="14"/>
      <c r="AE336" s="14"/>
      <c r="AT336" s="257" t="s">
        <v>180</v>
      </c>
      <c r="AU336" s="257" t="s">
        <v>86</v>
      </c>
      <c r="AV336" s="14" t="s">
        <v>86</v>
      </c>
      <c r="AW336" s="14" t="s">
        <v>32</v>
      </c>
      <c r="AX336" s="14" t="s">
        <v>84</v>
      </c>
      <c r="AY336" s="257" t="s">
        <v>168</v>
      </c>
    </row>
    <row r="337" s="2" customFormat="1" ht="24.15" customHeight="1">
      <c r="A337" s="39"/>
      <c r="B337" s="40"/>
      <c r="C337" s="219" t="s">
        <v>475</v>
      </c>
      <c r="D337" s="219" t="s">
        <v>171</v>
      </c>
      <c r="E337" s="220" t="s">
        <v>1628</v>
      </c>
      <c r="F337" s="221" t="s">
        <v>1629</v>
      </c>
      <c r="G337" s="222" t="s">
        <v>174</v>
      </c>
      <c r="H337" s="223">
        <v>6.9000000000000004</v>
      </c>
      <c r="I337" s="224"/>
      <c r="J337" s="225">
        <f>ROUND(I337*H337,2)</f>
        <v>0</v>
      </c>
      <c r="K337" s="221" t="s">
        <v>226</v>
      </c>
      <c r="L337" s="45"/>
      <c r="M337" s="226" t="s">
        <v>1</v>
      </c>
      <c r="N337" s="227" t="s">
        <v>41</v>
      </c>
      <c r="O337" s="92"/>
      <c r="P337" s="228">
        <f>O337*H337</f>
        <v>0</v>
      </c>
      <c r="Q337" s="228">
        <v>0.033579999999999999</v>
      </c>
      <c r="R337" s="228">
        <f>Q337*H337</f>
        <v>0.23170199999999999</v>
      </c>
      <c r="S337" s="228">
        <v>0</v>
      </c>
      <c r="T337" s="229">
        <f>S337*H337</f>
        <v>0</v>
      </c>
      <c r="U337" s="39"/>
      <c r="V337" s="39"/>
      <c r="W337" s="39"/>
      <c r="X337" s="39"/>
      <c r="Y337" s="39"/>
      <c r="Z337" s="39"/>
      <c r="AA337" s="39"/>
      <c r="AB337" s="39"/>
      <c r="AC337" s="39"/>
      <c r="AD337" s="39"/>
      <c r="AE337" s="39"/>
      <c r="AR337" s="230" t="s">
        <v>176</v>
      </c>
      <c r="AT337" s="230" t="s">
        <v>171</v>
      </c>
      <c r="AU337" s="230" t="s">
        <v>86</v>
      </c>
      <c r="AY337" s="18" t="s">
        <v>168</v>
      </c>
      <c r="BE337" s="231">
        <f>IF(N337="základní",J337,0)</f>
        <v>0</v>
      </c>
      <c r="BF337" s="231">
        <f>IF(N337="snížená",J337,0)</f>
        <v>0</v>
      </c>
      <c r="BG337" s="231">
        <f>IF(N337="zákl. přenesená",J337,0)</f>
        <v>0</v>
      </c>
      <c r="BH337" s="231">
        <f>IF(N337="sníž. přenesená",J337,0)</f>
        <v>0</v>
      </c>
      <c r="BI337" s="231">
        <f>IF(N337="nulová",J337,0)</f>
        <v>0</v>
      </c>
      <c r="BJ337" s="18" t="s">
        <v>84</v>
      </c>
      <c r="BK337" s="231">
        <f>ROUND(I337*H337,2)</f>
        <v>0</v>
      </c>
      <c r="BL337" s="18" t="s">
        <v>176</v>
      </c>
      <c r="BM337" s="230" t="s">
        <v>1630</v>
      </c>
    </row>
    <row r="338" s="2" customFormat="1">
      <c r="A338" s="39"/>
      <c r="B338" s="40"/>
      <c r="C338" s="41"/>
      <c r="D338" s="232" t="s">
        <v>178</v>
      </c>
      <c r="E338" s="41"/>
      <c r="F338" s="233" t="s">
        <v>1631</v>
      </c>
      <c r="G338" s="41"/>
      <c r="H338" s="41"/>
      <c r="I338" s="234"/>
      <c r="J338" s="41"/>
      <c r="K338" s="41"/>
      <c r="L338" s="45"/>
      <c r="M338" s="235"/>
      <c r="N338" s="236"/>
      <c r="O338" s="92"/>
      <c r="P338" s="92"/>
      <c r="Q338" s="92"/>
      <c r="R338" s="92"/>
      <c r="S338" s="92"/>
      <c r="T338" s="93"/>
      <c r="U338" s="39"/>
      <c r="V338" s="39"/>
      <c r="W338" s="39"/>
      <c r="X338" s="39"/>
      <c r="Y338" s="39"/>
      <c r="Z338" s="39"/>
      <c r="AA338" s="39"/>
      <c r="AB338" s="39"/>
      <c r="AC338" s="39"/>
      <c r="AD338" s="39"/>
      <c r="AE338" s="39"/>
      <c r="AT338" s="18" t="s">
        <v>178</v>
      </c>
      <c r="AU338" s="18" t="s">
        <v>86</v>
      </c>
    </row>
    <row r="339" s="14" customFormat="1">
      <c r="A339" s="14"/>
      <c r="B339" s="247"/>
      <c r="C339" s="248"/>
      <c r="D339" s="232" t="s">
        <v>180</v>
      </c>
      <c r="E339" s="249" t="s">
        <v>1</v>
      </c>
      <c r="F339" s="250" t="s">
        <v>1607</v>
      </c>
      <c r="G339" s="248"/>
      <c r="H339" s="251">
        <v>2.2999999999999998</v>
      </c>
      <c r="I339" s="252"/>
      <c r="J339" s="248"/>
      <c r="K339" s="248"/>
      <c r="L339" s="253"/>
      <c r="M339" s="254"/>
      <c r="N339" s="255"/>
      <c r="O339" s="255"/>
      <c r="P339" s="255"/>
      <c r="Q339" s="255"/>
      <c r="R339" s="255"/>
      <c r="S339" s="255"/>
      <c r="T339" s="256"/>
      <c r="U339" s="14"/>
      <c r="V339" s="14"/>
      <c r="W339" s="14"/>
      <c r="X339" s="14"/>
      <c r="Y339" s="14"/>
      <c r="Z339" s="14"/>
      <c r="AA339" s="14"/>
      <c r="AB339" s="14"/>
      <c r="AC339" s="14"/>
      <c r="AD339" s="14"/>
      <c r="AE339" s="14"/>
      <c r="AT339" s="257" t="s">
        <v>180</v>
      </c>
      <c r="AU339" s="257" t="s">
        <v>86</v>
      </c>
      <c r="AV339" s="14" t="s">
        <v>86</v>
      </c>
      <c r="AW339" s="14" t="s">
        <v>32</v>
      </c>
      <c r="AX339" s="14" t="s">
        <v>76</v>
      </c>
      <c r="AY339" s="257" t="s">
        <v>168</v>
      </c>
    </row>
    <row r="340" s="14" customFormat="1">
      <c r="A340" s="14"/>
      <c r="B340" s="247"/>
      <c r="C340" s="248"/>
      <c r="D340" s="232" t="s">
        <v>180</v>
      </c>
      <c r="E340" s="249" t="s">
        <v>1</v>
      </c>
      <c r="F340" s="250" t="s">
        <v>1608</v>
      </c>
      <c r="G340" s="248"/>
      <c r="H340" s="251">
        <v>2.2999999999999998</v>
      </c>
      <c r="I340" s="252"/>
      <c r="J340" s="248"/>
      <c r="K340" s="248"/>
      <c r="L340" s="253"/>
      <c r="M340" s="254"/>
      <c r="N340" s="255"/>
      <c r="O340" s="255"/>
      <c r="P340" s="255"/>
      <c r="Q340" s="255"/>
      <c r="R340" s="255"/>
      <c r="S340" s="255"/>
      <c r="T340" s="256"/>
      <c r="U340" s="14"/>
      <c r="V340" s="14"/>
      <c r="W340" s="14"/>
      <c r="X340" s="14"/>
      <c r="Y340" s="14"/>
      <c r="Z340" s="14"/>
      <c r="AA340" s="14"/>
      <c r="AB340" s="14"/>
      <c r="AC340" s="14"/>
      <c r="AD340" s="14"/>
      <c r="AE340" s="14"/>
      <c r="AT340" s="257" t="s">
        <v>180</v>
      </c>
      <c r="AU340" s="257" t="s">
        <v>86</v>
      </c>
      <c r="AV340" s="14" t="s">
        <v>86</v>
      </c>
      <c r="AW340" s="14" t="s">
        <v>32</v>
      </c>
      <c r="AX340" s="14" t="s">
        <v>76</v>
      </c>
      <c r="AY340" s="257" t="s">
        <v>168</v>
      </c>
    </row>
    <row r="341" s="14" customFormat="1">
      <c r="A341" s="14"/>
      <c r="B341" s="247"/>
      <c r="C341" s="248"/>
      <c r="D341" s="232" t="s">
        <v>180</v>
      </c>
      <c r="E341" s="249" t="s">
        <v>1</v>
      </c>
      <c r="F341" s="250" t="s">
        <v>1609</v>
      </c>
      <c r="G341" s="248"/>
      <c r="H341" s="251">
        <v>2.2999999999999998</v>
      </c>
      <c r="I341" s="252"/>
      <c r="J341" s="248"/>
      <c r="K341" s="248"/>
      <c r="L341" s="253"/>
      <c r="M341" s="254"/>
      <c r="N341" s="255"/>
      <c r="O341" s="255"/>
      <c r="P341" s="255"/>
      <c r="Q341" s="255"/>
      <c r="R341" s="255"/>
      <c r="S341" s="255"/>
      <c r="T341" s="256"/>
      <c r="U341" s="14"/>
      <c r="V341" s="14"/>
      <c r="W341" s="14"/>
      <c r="X341" s="14"/>
      <c r="Y341" s="14"/>
      <c r="Z341" s="14"/>
      <c r="AA341" s="14"/>
      <c r="AB341" s="14"/>
      <c r="AC341" s="14"/>
      <c r="AD341" s="14"/>
      <c r="AE341" s="14"/>
      <c r="AT341" s="257" t="s">
        <v>180</v>
      </c>
      <c r="AU341" s="257" t="s">
        <v>86</v>
      </c>
      <c r="AV341" s="14" t="s">
        <v>86</v>
      </c>
      <c r="AW341" s="14" t="s">
        <v>32</v>
      </c>
      <c r="AX341" s="14" t="s">
        <v>76</v>
      </c>
      <c r="AY341" s="257" t="s">
        <v>168</v>
      </c>
    </row>
    <row r="342" s="15" customFormat="1">
      <c r="A342" s="15"/>
      <c r="B342" s="258"/>
      <c r="C342" s="259"/>
      <c r="D342" s="232" t="s">
        <v>180</v>
      </c>
      <c r="E342" s="260" t="s">
        <v>1</v>
      </c>
      <c r="F342" s="261" t="s">
        <v>184</v>
      </c>
      <c r="G342" s="259"/>
      <c r="H342" s="262">
        <v>6.9000000000000004</v>
      </c>
      <c r="I342" s="263"/>
      <c r="J342" s="259"/>
      <c r="K342" s="259"/>
      <c r="L342" s="264"/>
      <c r="M342" s="265"/>
      <c r="N342" s="266"/>
      <c r="O342" s="266"/>
      <c r="P342" s="266"/>
      <c r="Q342" s="266"/>
      <c r="R342" s="266"/>
      <c r="S342" s="266"/>
      <c r="T342" s="267"/>
      <c r="U342" s="15"/>
      <c r="V342" s="15"/>
      <c r="W342" s="15"/>
      <c r="X342" s="15"/>
      <c r="Y342" s="15"/>
      <c r="Z342" s="15"/>
      <c r="AA342" s="15"/>
      <c r="AB342" s="15"/>
      <c r="AC342" s="15"/>
      <c r="AD342" s="15"/>
      <c r="AE342" s="15"/>
      <c r="AT342" s="268" t="s">
        <v>180</v>
      </c>
      <c r="AU342" s="268" t="s">
        <v>86</v>
      </c>
      <c r="AV342" s="15" t="s">
        <v>176</v>
      </c>
      <c r="AW342" s="15" t="s">
        <v>32</v>
      </c>
      <c r="AX342" s="15" t="s">
        <v>84</v>
      </c>
      <c r="AY342" s="268" t="s">
        <v>168</v>
      </c>
    </row>
    <row r="343" s="2" customFormat="1" ht="37.8" customHeight="1">
      <c r="A343" s="39"/>
      <c r="B343" s="40"/>
      <c r="C343" s="219" t="s">
        <v>481</v>
      </c>
      <c r="D343" s="219" t="s">
        <v>171</v>
      </c>
      <c r="E343" s="220" t="s">
        <v>1632</v>
      </c>
      <c r="F343" s="221" t="s">
        <v>1633</v>
      </c>
      <c r="G343" s="222" t="s">
        <v>174</v>
      </c>
      <c r="H343" s="223">
        <v>99.831999999999994</v>
      </c>
      <c r="I343" s="224"/>
      <c r="J343" s="225">
        <f>ROUND(I343*H343,2)</f>
        <v>0</v>
      </c>
      <c r="K343" s="221" t="s">
        <v>226</v>
      </c>
      <c r="L343" s="45"/>
      <c r="M343" s="226" t="s">
        <v>1</v>
      </c>
      <c r="N343" s="227" t="s">
        <v>41</v>
      </c>
      <c r="O343" s="92"/>
      <c r="P343" s="228">
        <f>O343*H343</f>
        <v>0</v>
      </c>
      <c r="Q343" s="228">
        <v>0.019699999999999999</v>
      </c>
      <c r="R343" s="228">
        <f>Q343*H343</f>
        <v>1.9666903999999998</v>
      </c>
      <c r="S343" s="228">
        <v>0</v>
      </c>
      <c r="T343" s="229">
        <f>S343*H343</f>
        <v>0</v>
      </c>
      <c r="U343" s="39"/>
      <c r="V343" s="39"/>
      <c r="W343" s="39"/>
      <c r="X343" s="39"/>
      <c r="Y343" s="39"/>
      <c r="Z343" s="39"/>
      <c r="AA343" s="39"/>
      <c r="AB343" s="39"/>
      <c r="AC343" s="39"/>
      <c r="AD343" s="39"/>
      <c r="AE343" s="39"/>
      <c r="AR343" s="230" t="s">
        <v>176</v>
      </c>
      <c r="AT343" s="230" t="s">
        <v>171</v>
      </c>
      <c r="AU343" s="230" t="s">
        <v>86</v>
      </c>
      <c r="AY343" s="18" t="s">
        <v>168</v>
      </c>
      <c r="BE343" s="231">
        <f>IF(N343="základní",J343,0)</f>
        <v>0</v>
      </c>
      <c r="BF343" s="231">
        <f>IF(N343="snížená",J343,0)</f>
        <v>0</v>
      </c>
      <c r="BG343" s="231">
        <f>IF(N343="zákl. přenesená",J343,0)</f>
        <v>0</v>
      </c>
      <c r="BH343" s="231">
        <f>IF(N343="sníž. přenesená",J343,0)</f>
        <v>0</v>
      </c>
      <c r="BI343" s="231">
        <f>IF(N343="nulová",J343,0)</f>
        <v>0</v>
      </c>
      <c r="BJ343" s="18" t="s">
        <v>84</v>
      </c>
      <c r="BK343" s="231">
        <f>ROUND(I343*H343,2)</f>
        <v>0</v>
      </c>
      <c r="BL343" s="18" t="s">
        <v>176</v>
      </c>
      <c r="BM343" s="230" t="s">
        <v>1634</v>
      </c>
    </row>
    <row r="344" s="2" customFormat="1">
      <c r="A344" s="39"/>
      <c r="B344" s="40"/>
      <c r="C344" s="41"/>
      <c r="D344" s="232" t="s">
        <v>178</v>
      </c>
      <c r="E344" s="41"/>
      <c r="F344" s="233" t="s">
        <v>1635</v>
      </c>
      <c r="G344" s="41"/>
      <c r="H344" s="41"/>
      <c r="I344" s="234"/>
      <c r="J344" s="41"/>
      <c r="K344" s="41"/>
      <c r="L344" s="45"/>
      <c r="M344" s="235"/>
      <c r="N344" s="236"/>
      <c r="O344" s="92"/>
      <c r="P344" s="92"/>
      <c r="Q344" s="92"/>
      <c r="R344" s="92"/>
      <c r="S344" s="92"/>
      <c r="T344" s="93"/>
      <c r="U344" s="39"/>
      <c r="V344" s="39"/>
      <c r="W344" s="39"/>
      <c r="X344" s="39"/>
      <c r="Y344" s="39"/>
      <c r="Z344" s="39"/>
      <c r="AA344" s="39"/>
      <c r="AB344" s="39"/>
      <c r="AC344" s="39"/>
      <c r="AD344" s="39"/>
      <c r="AE344" s="39"/>
      <c r="AT344" s="18" t="s">
        <v>178</v>
      </c>
      <c r="AU344" s="18" t="s">
        <v>86</v>
      </c>
    </row>
    <row r="345" s="14" customFormat="1">
      <c r="A345" s="14"/>
      <c r="B345" s="247"/>
      <c r="C345" s="248"/>
      <c r="D345" s="232" t="s">
        <v>180</v>
      </c>
      <c r="E345" s="249" t="s">
        <v>1</v>
      </c>
      <c r="F345" s="250" t="s">
        <v>1636</v>
      </c>
      <c r="G345" s="248"/>
      <c r="H345" s="251">
        <v>26.635000000000002</v>
      </c>
      <c r="I345" s="252"/>
      <c r="J345" s="248"/>
      <c r="K345" s="248"/>
      <c r="L345" s="253"/>
      <c r="M345" s="254"/>
      <c r="N345" s="255"/>
      <c r="O345" s="255"/>
      <c r="P345" s="255"/>
      <c r="Q345" s="255"/>
      <c r="R345" s="255"/>
      <c r="S345" s="255"/>
      <c r="T345" s="256"/>
      <c r="U345" s="14"/>
      <c r="V345" s="14"/>
      <c r="W345" s="14"/>
      <c r="X345" s="14"/>
      <c r="Y345" s="14"/>
      <c r="Z345" s="14"/>
      <c r="AA345" s="14"/>
      <c r="AB345" s="14"/>
      <c r="AC345" s="14"/>
      <c r="AD345" s="14"/>
      <c r="AE345" s="14"/>
      <c r="AT345" s="257" t="s">
        <v>180</v>
      </c>
      <c r="AU345" s="257" t="s">
        <v>86</v>
      </c>
      <c r="AV345" s="14" t="s">
        <v>86</v>
      </c>
      <c r="AW345" s="14" t="s">
        <v>32</v>
      </c>
      <c r="AX345" s="14" t="s">
        <v>76</v>
      </c>
      <c r="AY345" s="257" t="s">
        <v>168</v>
      </c>
    </row>
    <row r="346" s="14" customFormat="1">
      <c r="A346" s="14"/>
      <c r="B346" s="247"/>
      <c r="C346" s="248"/>
      <c r="D346" s="232" t="s">
        <v>180</v>
      </c>
      <c r="E346" s="249" t="s">
        <v>1</v>
      </c>
      <c r="F346" s="250" t="s">
        <v>1637</v>
      </c>
      <c r="G346" s="248"/>
      <c r="H346" s="251">
        <v>19.489999999999998</v>
      </c>
      <c r="I346" s="252"/>
      <c r="J346" s="248"/>
      <c r="K346" s="248"/>
      <c r="L346" s="253"/>
      <c r="M346" s="254"/>
      <c r="N346" s="255"/>
      <c r="O346" s="255"/>
      <c r="P346" s="255"/>
      <c r="Q346" s="255"/>
      <c r="R346" s="255"/>
      <c r="S346" s="255"/>
      <c r="T346" s="256"/>
      <c r="U346" s="14"/>
      <c r="V346" s="14"/>
      <c r="W346" s="14"/>
      <c r="X346" s="14"/>
      <c r="Y346" s="14"/>
      <c r="Z346" s="14"/>
      <c r="AA346" s="14"/>
      <c r="AB346" s="14"/>
      <c r="AC346" s="14"/>
      <c r="AD346" s="14"/>
      <c r="AE346" s="14"/>
      <c r="AT346" s="257" t="s">
        <v>180</v>
      </c>
      <c r="AU346" s="257" t="s">
        <v>86</v>
      </c>
      <c r="AV346" s="14" t="s">
        <v>86</v>
      </c>
      <c r="AW346" s="14" t="s">
        <v>32</v>
      </c>
      <c r="AX346" s="14" t="s">
        <v>76</v>
      </c>
      <c r="AY346" s="257" t="s">
        <v>168</v>
      </c>
    </row>
    <row r="347" s="14" customFormat="1">
      <c r="A347" s="14"/>
      <c r="B347" s="247"/>
      <c r="C347" s="248"/>
      <c r="D347" s="232" t="s">
        <v>180</v>
      </c>
      <c r="E347" s="249" t="s">
        <v>1</v>
      </c>
      <c r="F347" s="250" t="s">
        <v>1638</v>
      </c>
      <c r="G347" s="248"/>
      <c r="H347" s="251">
        <v>43.299999999999997</v>
      </c>
      <c r="I347" s="252"/>
      <c r="J347" s="248"/>
      <c r="K347" s="248"/>
      <c r="L347" s="253"/>
      <c r="M347" s="254"/>
      <c r="N347" s="255"/>
      <c r="O347" s="255"/>
      <c r="P347" s="255"/>
      <c r="Q347" s="255"/>
      <c r="R347" s="255"/>
      <c r="S347" s="255"/>
      <c r="T347" s="256"/>
      <c r="U347" s="14"/>
      <c r="V347" s="14"/>
      <c r="W347" s="14"/>
      <c r="X347" s="14"/>
      <c r="Y347" s="14"/>
      <c r="Z347" s="14"/>
      <c r="AA347" s="14"/>
      <c r="AB347" s="14"/>
      <c r="AC347" s="14"/>
      <c r="AD347" s="14"/>
      <c r="AE347" s="14"/>
      <c r="AT347" s="257" t="s">
        <v>180</v>
      </c>
      <c r="AU347" s="257" t="s">
        <v>86</v>
      </c>
      <c r="AV347" s="14" t="s">
        <v>86</v>
      </c>
      <c r="AW347" s="14" t="s">
        <v>32</v>
      </c>
      <c r="AX347" s="14" t="s">
        <v>76</v>
      </c>
      <c r="AY347" s="257" t="s">
        <v>168</v>
      </c>
    </row>
    <row r="348" s="14" customFormat="1">
      <c r="A348" s="14"/>
      <c r="B348" s="247"/>
      <c r="C348" s="248"/>
      <c r="D348" s="232" t="s">
        <v>180</v>
      </c>
      <c r="E348" s="249" t="s">
        <v>1</v>
      </c>
      <c r="F348" s="250" t="s">
        <v>1639</v>
      </c>
      <c r="G348" s="248"/>
      <c r="H348" s="251">
        <v>10.407</v>
      </c>
      <c r="I348" s="252"/>
      <c r="J348" s="248"/>
      <c r="K348" s="248"/>
      <c r="L348" s="253"/>
      <c r="M348" s="254"/>
      <c r="N348" s="255"/>
      <c r="O348" s="255"/>
      <c r="P348" s="255"/>
      <c r="Q348" s="255"/>
      <c r="R348" s="255"/>
      <c r="S348" s="255"/>
      <c r="T348" s="256"/>
      <c r="U348" s="14"/>
      <c r="V348" s="14"/>
      <c r="W348" s="14"/>
      <c r="X348" s="14"/>
      <c r="Y348" s="14"/>
      <c r="Z348" s="14"/>
      <c r="AA348" s="14"/>
      <c r="AB348" s="14"/>
      <c r="AC348" s="14"/>
      <c r="AD348" s="14"/>
      <c r="AE348" s="14"/>
      <c r="AT348" s="257" t="s">
        <v>180</v>
      </c>
      <c r="AU348" s="257" t="s">
        <v>86</v>
      </c>
      <c r="AV348" s="14" t="s">
        <v>86</v>
      </c>
      <c r="AW348" s="14" t="s">
        <v>32</v>
      </c>
      <c r="AX348" s="14" t="s">
        <v>76</v>
      </c>
      <c r="AY348" s="257" t="s">
        <v>168</v>
      </c>
    </row>
    <row r="349" s="15" customFormat="1">
      <c r="A349" s="15"/>
      <c r="B349" s="258"/>
      <c r="C349" s="259"/>
      <c r="D349" s="232" t="s">
        <v>180</v>
      </c>
      <c r="E349" s="260" t="s">
        <v>1</v>
      </c>
      <c r="F349" s="261" t="s">
        <v>184</v>
      </c>
      <c r="G349" s="259"/>
      <c r="H349" s="262">
        <v>99.831999999999994</v>
      </c>
      <c r="I349" s="263"/>
      <c r="J349" s="259"/>
      <c r="K349" s="259"/>
      <c r="L349" s="264"/>
      <c r="M349" s="265"/>
      <c r="N349" s="266"/>
      <c r="O349" s="266"/>
      <c r="P349" s="266"/>
      <c r="Q349" s="266"/>
      <c r="R349" s="266"/>
      <c r="S349" s="266"/>
      <c r="T349" s="267"/>
      <c r="U349" s="15"/>
      <c r="V349" s="15"/>
      <c r="W349" s="15"/>
      <c r="X349" s="15"/>
      <c r="Y349" s="15"/>
      <c r="Z349" s="15"/>
      <c r="AA349" s="15"/>
      <c r="AB349" s="15"/>
      <c r="AC349" s="15"/>
      <c r="AD349" s="15"/>
      <c r="AE349" s="15"/>
      <c r="AT349" s="268" t="s">
        <v>180</v>
      </c>
      <c r="AU349" s="268" t="s">
        <v>86</v>
      </c>
      <c r="AV349" s="15" t="s">
        <v>176</v>
      </c>
      <c r="AW349" s="15" t="s">
        <v>32</v>
      </c>
      <c r="AX349" s="15" t="s">
        <v>84</v>
      </c>
      <c r="AY349" s="268" t="s">
        <v>168</v>
      </c>
    </row>
    <row r="350" s="2" customFormat="1" ht="16.5" customHeight="1">
      <c r="A350" s="39"/>
      <c r="B350" s="40"/>
      <c r="C350" s="219" t="s">
        <v>486</v>
      </c>
      <c r="D350" s="219" t="s">
        <v>171</v>
      </c>
      <c r="E350" s="220" t="s">
        <v>1640</v>
      </c>
      <c r="F350" s="221" t="s">
        <v>1641</v>
      </c>
      <c r="G350" s="222" t="s">
        <v>174</v>
      </c>
      <c r="H350" s="223">
        <v>33.299999999999997</v>
      </c>
      <c r="I350" s="224"/>
      <c r="J350" s="225">
        <f>ROUND(I350*H350,2)</f>
        <v>0</v>
      </c>
      <c r="K350" s="221" t="s">
        <v>226</v>
      </c>
      <c r="L350" s="45"/>
      <c r="M350" s="226" t="s">
        <v>1</v>
      </c>
      <c r="N350" s="227" t="s">
        <v>41</v>
      </c>
      <c r="O350" s="92"/>
      <c r="P350" s="228">
        <f>O350*H350</f>
        <v>0</v>
      </c>
      <c r="Q350" s="228">
        <v>0.00025999999999999998</v>
      </c>
      <c r="R350" s="228">
        <f>Q350*H350</f>
        <v>0.008657999999999999</v>
      </c>
      <c r="S350" s="228">
        <v>0</v>
      </c>
      <c r="T350" s="229">
        <f>S350*H350</f>
        <v>0</v>
      </c>
      <c r="U350" s="39"/>
      <c r="V350" s="39"/>
      <c r="W350" s="39"/>
      <c r="X350" s="39"/>
      <c r="Y350" s="39"/>
      <c r="Z350" s="39"/>
      <c r="AA350" s="39"/>
      <c r="AB350" s="39"/>
      <c r="AC350" s="39"/>
      <c r="AD350" s="39"/>
      <c r="AE350" s="39"/>
      <c r="AR350" s="230" t="s">
        <v>176</v>
      </c>
      <c r="AT350" s="230" t="s">
        <v>171</v>
      </c>
      <c r="AU350" s="230" t="s">
        <v>86</v>
      </c>
      <c r="AY350" s="18" t="s">
        <v>168</v>
      </c>
      <c r="BE350" s="231">
        <f>IF(N350="základní",J350,0)</f>
        <v>0</v>
      </c>
      <c r="BF350" s="231">
        <f>IF(N350="snížená",J350,0)</f>
        <v>0</v>
      </c>
      <c r="BG350" s="231">
        <f>IF(N350="zákl. přenesená",J350,0)</f>
        <v>0</v>
      </c>
      <c r="BH350" s="231">
        <f>IF(N350="sníž. přenesená",J350,0)</f>
        <v>0</v>
      </c>
      <c r="BI350" s="231">
        <f>IF(N350="nulová",J350,0)</f>
        <v>0</v>
      </c>
      <c r="BJ350" s="18" t="s">
        <v>84</v>
      </c>
      <c r="BK350" s="231">
        <f>ROUND(I350*H350,2)</f>
        <v>0</v>
      </c>
      <c r="BL350" s="18" t="s">
        <v>176</v>
      </c>
      <c r="BM350" s="230" t="s">
        <v>1642</v>
      </c>
    </row>
    <row r="351" s="2" customFormat="1">
      <c r="A351" s="39"/>
      <c r="B351" s="40"/>
      <c r="C351" s="41"/>
      <c r="D351" s="232" t="s">
        <v>178</v>
      </c>
      <c r="E351" s="41"/>
      <c r="F351" s="233" t="s">
        <v>1643</v>
      </c>
      <c r="G351" s="41"/>
      <c r="H351" s="41"/>
      <c r="I351" s="234"/>
      <c r="J351" s="41"/>
      <c r="K351" s="41"/>
      <c r="L351" s="45"/>
      <c r="M351" s="235"/>
      <c r="N351" s="236"/>
      <c r="O351" s="92"/>
      <c r="P351" s="92"/>
      <c r="Q351" s="92"/>
      <c r="R351" s="92"/>
      <c r="S351" s="92"/>
      <c r="T351" s="93"/>
      <c r="U351" s="39"/>
      <c r="V351" s="39"/>
      <c r="W351" s="39"/>
      <c r="X351" s="39"/>
      <c r="Y351" s="39"/>
      <c r="Z351" s="39"/>
      <c r="AA351" s="39"/>
      <c r="AB351" s="39"/>
      <c r="AC351" s="39"/>
      <c r="AD351" s="39"/>
      <c r="AE351" s="39"/>
      <c r="AT351" s="18" t="s">
        <v>178</v>
      </c>
      <c r="AU351" s="18" t="s">
        <v>86</v>
      </c>
    </row>
    <row r="352" s="13" customFormat="1">
      <c r="A352" s="13"/>
      <c r="B352" s="237"/>
      <c r="C352" s="238"/>
      <c r="D352" s="232" t="s">
        <v>180</v>
      </c>
      <c r="E352" s="239" t="s">
        <v>1</v>
      </c>
      <c r="F352" s="240" t="s">
        <v>1644</v>
      </c>
      <c r="G352" s="238"/>
      <c r="H352" s="239" t="s">
        <v>1</v>
      </c>
      <c r="I352" s="241"/>
      <c r="J352" s="238"/>
      <c r="K352" s="238"/>
      <c r="L352" s="242"/>
      <c r="M352" s="243"/>
      <c r="N352" s="244"/>
      <c r="O352" s="244"/>
      <c r="P352" s="244"/>
      <c r="Q352" s="244"/>
      <c r="R352" s="244"/>
      <c r="S352" s="244"/>
      <c r="T352" s="245"/>
      <c r="U352" s="13"/>
      <c r="V352" s="13"/>
      <c r="W352" s="13"/>
      <c r="X352" s="13"/>
      <c r="Y352" s="13"/>
      <c r="Z352" s="13"/>
      <c r="AA352" s="13"/>
      <c r="AB352" s="13"/>
      <c r="AC352" s="13"/>
      <c r="AD352" s="13"/>
      <c r="AE352" s="13"/>
      <c r="AT352" s="246" t="s">
        <v>180</v>
      </c>
      <c r="AU352" s="246" t="s">
        <v>86</v>
      </c>
      <c r="AV352" s="13" t="s">
        <v>84</v>
      </c>
      <c r="AW352" s="13" t="s">
        <v>32</v>
      </c>
      <c r="AX352" s="13" t="s">
        <v>76</v>
      </c>
      <c r="AY352" s="246" t="s">
        <v>168</v>
      </c>
    </row>
    <row r="353" s="14" customFormat="1">
      <c r="A353" s="14"/>
      <c r="B353" s="247"/>
      <c r="C353" s="248"/>
      <c r="D353" s="232" t="s">
        <v>180</v>
      </c>
      <c r="E353" s="249" t="s">
        <v>1</v>
      </c>
      <c r="F353" s="250" t="s">
        <v>1645</v>
      </c>
      <c r="G353" s="248"/>
      <c r="H353" s="251">
        <v>33.299999999999997</v>
      </c>
      <c r="I353" s="252"/>
      <c r="J353" s="248"/>
      <c r="K353" s="248"/>
      <c r="L353" s="253"/>
      <c r="M353" s="254"/>
      <c r="N353" s="255"/>
      <c r="O353" s="255"/>
      <c r="P353" s="255"/>
      <c r="Q353" s="255"/>
      <c r="R353" s="255"/>
      <c r="S353" s="255"/>
      <c r="T353" s="256"/>
      <c r="U353" s="14"/>
      <c r="V353" s="14"/>
      <c r="W353" s="14"/>
      <c r="X353" s="14"/>
      <c r="Y353" s="14"/>
      <c r="Z353" s="14"/>
      <c r="AA353" s="14"/>
      <c r="AB353" s="14"/>
      <c r="AC353" s="14"/>
      <c r="AD353" s="14"/>
      <c r="AE353" s="14"/>
      <c r="AT353" s="257" t="s">
        <v>180</v>
      </c>
      <c r="AU353" s="257" t="s">
        <v>86</v>
      </c>
      <c r="AV353" s="14" t="s">
        <v>86</v>
      </c>
      <c r="AW353" s="14" t="s">
        <v>32</v>
      </c>
      <c r="AX353" s="14" t="s">
        <v>76</v>
      </c>
      <c r="AY353" s="257" t="s">
        <v>168</v>
      </c>
    </row>
    <row r="354" s="15" customFormat="1">
      <c r="A354" s="15"/>
      <c r="B354" s="258"/>
      <c r="C354" s="259"/>
      <c r="D354" s="232" t="s">
        <v>180</v>
      </c>
      <c r="E354" s="260" t="s">
        <v>1</v>
      </c>
      <c r="F354" s="261" t="s">
        <v>184</v>
      </c>
      <c r="G354" s="259"/>
      <c r="H354" s="262">
        <v>33.299999999999997</v>
      </c>
      <c r="I354" s="263"/>
      <c r="J354" s="259"/>
      <c r="K354" s="259"/>
      <c r="L354" s="264"/>
      <c r="M354" s="265"/>
      <c r="N354" s="266"/>
      <c r="O354" s="266"/>
      <c r="P354" s="266"/>
      <c r="Q354" s="266"/>
      <c r="R354" s="266"/>
      <c r="S354" s="266"/>
      <c r="T354" s="267"/>
      <c r="U354" s="15"/>
      <c r="V354" s="15"/>
      <c r="W354" s="15"/>
      <c r="X354" s="15"/>
      <c r="Y354" s="15"/>
      <c r="Z354" s="15"/>
      <c r="AA354" s="15"/>
      <c r="AB354" s="15"/>
      <c r="AC354" s="15"/>
      <c r="AD354" s="15"/>
      <c r="AE354" s="15"/>
      <c r="AT354" s="268" t="s">
        <v>180</v>
      </c>
      <c r="AU354" s="268" t="s">
        <v>86</v>
      </c>
      <c r="AV354" s="15" t="s">
        <v>176</v>
      </c>
      <c r="AW354" s="15" t="s">
        <v>32</v>
      </c>
      <c r="AX354" s="15" t="s">
        <v>84</v>
      </c>
      <c r="AY354" s="268" t="s">
        <v>168</v>
      </c>
    </row>
    <row r="355" s="2" customFormat="1" ht="24.15" customHeight="1">
      <c r="A355" s="39"/>
      <c r="B355" s="40"/>
      <c r="C355" s="219" t="s">
        <v>491</v>
      </c>
      <c r="D355" s="219" t="s">
        <v>171</v>
      </c>
      <c r="E355" s="220" t="s">
        <v>466</v>
      </c>
      <c r="F355" s="221" t="s">
        <v>467</v>
      </c>
      <c r="G355" s="222" t="s">
        <v>174</v>
      </c>
      <c r="H355" s="223">
        <v>33.299999999999997</v>
      </c>
      <c r="I355" s="224"/>
      <c r="J355" s="225">
        <f>ROUND(I355*H355,2)</f>
        <v>0</v>
      </c>
      <c r="K355" s="221" t="s">
        <v>226</v>
      </c>
      <c r="L355" s="45"/>
      <c r="M355" s="226" t="s">
        <v>1</v>
      </c>
      <c r="N355" s="227" t="s">
        <v>41</v>
      </c>
      <c r="O355" s="92"/>
      <c r="P355" s="228">
        <f>O355*H355</f>
        <v>0</v>
      </c>
      <c r="Q355" s="228">
        <v>0.00013999999999999999</v>
      </c>
      <c r="R355" s="228">
        <f>Q355*H355</f>
        <v>0.0046619999999999995</v>
      </c>
      <c r="S355" s="228">
        <v>0</v>
      </c>
      <c r="T355" s="229">
        <f>S355*H355</f>
        <v>0</v>
      </c>
      <c r="U355" s="39"/>
      <c r="V355" s="39"/>
      <c r="W355" s="39"/>
      <c r="X355" s="39"/>
      <c r="Y355" s="39"/>
      <c r="Z355" s="39"/>
      <c r="AA355" s="39"/>
      <c r="AB355" s="39"/>
      <c r="AC355" s="39"/>
      <c r="AD355" s="39"/>
      <c r="AE355" s="39"/>
      <c r="AR355" s="230" t="s">
        <v>176</v>
      </c>
      <c r="AT355" s="230" t="s">
        <v>171</v>
      </c>
      <c r="AU355" s="230" t="s">
        <v>86</v>
      </c>
      <c r="AY355" s="18" t="s">
        <v>168</v>
      </c>
      <c r="BE355" s="231">
        <f>IF(N355="základní",J355,0)</f>
        <v>0</v>
      </c>
      <c r="BF355" s="231">
        <f>IF(N355="snížená",J355,0)</f>
        <v>0</v>
      </c>
      <c r="BG355" s="231">
        <f>IF(N355="zákl. přenesená",J355,0)</f>
        <v>0</v>
      </c>
      <c r="BH355" s="231">
        <f>IF(N355="sníž. přenesená",J355,0)</f>
        <v>0</v>
      </c>
      <c r="BI355" s="231">
        <f>IF(N355="nulová",J355,0)</f>
        <v>0</v>
      </c>
      <c r="BJ355" s="18" t="s">
        <v>84</v>
      </c>
      <c r="BK355" s="231">
        <f>ROUND(I355*H355,2)</f>
        <v>0</v>
      </c>
      <c r="BL355" s="18" t="s">
        <v>176</v>
      </c>
      <c r="BM355" s="230" t="s">
        <v>1646</v>
      </c>
    </row>
    <row r="356" s="2" customFormat="1">
      <c r="A356" s="39"/>
      <c r="B356" s="40"/>
      <c r="C356" s="41"/>
      <c r="D356" s="232" t="s">
        <v>178</v>
      </c>
      <c r="E356" s="41"/>
      <c r="F356" s="233" t="s">
        <v>469</v>
      </c>
      <c r="G356" s="41"/>
      <c r="H356" s="41"/>
      <c r="I356" s="234"/>
      <c r="J356" s="41"/>
      <c r="K356" s="41"/>
      <c r="L356" s="45"/>
      <c r="M356" s="235"/>
      <c r="N356" s="236"/>
      <c r="O356" s="92"/>
      <c r="P356" s="92"/>
      <c r="Q356" s="92"/>
      <c r="R356" s="92"/>
      <c r="S356" s="92"/>
      <c r="T356" s="93"/>
      <c r="U356" s="39"/>
      <c r="V356" s="39"/>
      <c r="W356" s="39"/>
      <c r="X356" s="39"/>
      <c r="Y356" s="39"/>
      <c r="Z356" s="39"/>
      <c r="AA356" s="39"/>
      <c r="AB356" s="39"/>
      <c r="AC356" s="39"/>
      <c r="AD356" s="39"/>
      <c r="AE356" s="39"/>
      <c r="AT356" s="18" t="s">
        <v>178</v>
      </c>
      <c r="AU356" s="18" t="s">
        <v>86</v>
      </c>
    </row>
    <row r="357" s="13" customFormat="1">
      <c r="A357" s="13"/>
      <c r="B357" s="237"/>
      <c r="C357" s="238"/>
      <c r="D357" s="232" t="s">
        <v>180</v>
      </c>
      <c r="E357" s="239" t="s">
        <v>1</v>
      </c>
      <c r="F357" s="240" t="s">
        <v>1644</v>
      </c>
      <c r="G357" s="238"/>
      <c r="H357" s="239" t="s">
        <v>1</v>
      </c>
      <c r="I357" s="241"/>
      <c r="J357" s="238"/>
      <c r="K357" s="238"/>
      <c r="L357" s="242"/>
      <c r="M357" s="243"/>
      <c r="N357" s="244"/>
      <c r="O357" s="244"/>
      <c r="P357" s="244"/>
      <c r="Q357" s="244"/>
      <c r="R357" s="244"/>
      <c r="S357" s="244"/>
      <c r="T357" s="245"/>
      <c r="U357" s="13"/>
      <c r="V357" s="13"/>
      <c r="W357" s="13"/>
      <c r="X357" s="13"/>
      <c r="Y357" s="13"/>
      <c r="Z357" s="13"/>
      <c r="AA357" s="13"/>
      <c r="AB357" s="13"/>
      <c r="AC357" s="13"/>
      <c r="AD357" s="13"/>
      <c r="AE357" s="13"/>
      <c r="AT357" s="246" t="s">
        <v>180</v>
      </c>
      <c r="AU357" s="246" t="s">
        <v>86</v>
      </c>
      <c r="AV357" s="13" t="s">
        <v>84</v>
      </c>
      <c r="AW357" s="13" t="s">
        <v>32</v>
      </c>
      <c r="AX357" s="13" t="s">
        <v>76</v>
      </c>
      <c r="AY357" s="246" t="s">
        <v>168</v>
      </c>
    </row>
    <row r="358" s="14" customFormat="1">
      <c r="A358" s="14"/>
      <c r="B358" s="247"/>
      <c r="C358" s="248"/>
      <c r="D358" s="232" t="s">
        <v>180</v>
      </c>
      <c r="E358" s="249" t="s">
        <v>1</v>
      </c>
      <c r="F358" s="250" t="s">
        <v>1645</v>
      </c>
      <c r="G358" s="248"/>
      <c r="H358" s="251">
        <v>33.299999999999997</v>
      </c>
      <c r="I358" s="252"/>
      <c r="J358" s="248"/>
      <c r="K358" s="248"/>
      <c r="L358" s="253"/>
      <c r="M358" s="254"/>
      <c r="N358" s="255"/>
      <c r="O358" s="255"/>
      <c r="P358" s="255"/>
      <c r="Q358" s="255"/>
      <c r="R358" s="255"/>
      <c r="S358" s="255"/>
      <c r="T358" s="256"/>
      <c r="U358" s="14"/>
      <c r="V358" s="14"/>
      <c r="W358" s="14"/>
      <c r="X358" s="14"/>
      <c r="Y358" s="14"/>
      <c r="Z358" s="14"/>
      <c r="AA358" s="14"/>
      <c r="AB358" s="14"/>
      <c r="AC358" s="14"/>
      <c r="AD358" s="14"/>
      <c r="AE358" s="14"/>
      <c r="AT358" s="257" t="s">
        <v>180</v>
      </c>
      <c r="AU358" s="257" t="s">
        <v>86</v>
      </c>
      <c r="AV358" s="14" t="s">
        <v>86</v>
      </c>
      <c r="AW358" s="14" t="s">
        <v>32</v>
      </c>
      <c r="AX358" s="14" t="s">
        <v>76</v>
      </c>
      <c r="AY358" s="257" t="s">
        <v>168</v>
      </c>
    </row>
    <row r="359" s="15" customFormat="1">
      <c r="A359" s="15"/>
      <c r="B359" s="258"/>
      <c r="C359" s="259"/>
      <c r="D359" s="232" t="s">
        <v>180</v>
      </c>
      <c r="E359" s="260" t="s">
        <v>1</v>
      </c>
      <c r="F359" s="261" t="s">
        <v>184</v>
      </c>
      <c r="G359" s="259"/>
      <c r="H359" s="262">
        <v>33.299999999999997</v>
      </c>
      <c r="I359" s="263"/>
      <c r="J359" s="259"/>
      <c r="K359" s="259"/>
      <c r="L359" s="264"/>
      <c r="M359" s="265"/>
      <c r="N359" s="266"/>
      <c r="O359" s="266"/>
      <c r="P359" s="266"/>
      <c r="Q359" s="266"/>
      <c r="R359" s="266"/>
      <c r="S359" s="266"/>
      <c r="T359" s="267"/>
      <c r="U359" s="15"/>
      <c r="V359" s="15"/>
      <c r="W359" s="15"/>
      <c r="X359" s="15"/>
      <c r="Y359" s="15"/>
      <c r="Z359" s="15"/>
      <c r="AA359" s="15"/>
      <c r="AB359" s="15"/>
      <c r="AC359" s="15"/>
      <c r="AD359" s="15"/>
      <c r="AE359" s="15"/>
      <c r="AT359" s="268" t="s">
        <v>180</v>
      </c>
      <c r="AU359" s="268" t="s">
        <v>86</v>
      </c>
      <c r="AV359" s="15" t="s">
        <v>176</v>
      </c>
      <c r="AW359" s="15" t="s">
        <v>32</v>
      </c>
      <c r="AX359" s="15" t="s">
        <v>84</v>
      </c>
      <c r="AY359" s="268" t="s">
        <v>168</v>
      </c>
    </row>
    <row r="360" s="2" customFormat="1" ht="44.25" customHeight="1">
      <c r="A360" s="39"/>
      <c r="B360" s="40"/>
      <c r="C360" s="219" t="s">
        <v>501</v>
      </c>
      <c r="D360" s="219" t="s">
        <v>171</v>
      </c>
      <c r="E360" s="220" t="s">
        <v>1647</v>
      </c>
      <c r="F360" s="221" t="s">
        <v>1648</v>
      </c>
      <c r="G360" s="222" t="s">
        <v>174</v>
      </c>
      <c r="H360" s="223">
        <v>33.299999999999997</v>
      </c>
      <c r="I360" s="224"/>
      <c r="J360" s="225">
        <f>ROUND(I360*H360,2)</f>
        <v>0</v>
      </c>
      <c r="K360" s="221" t="s">
        <v>175</v>
      </c>
      <c r="L360" s="45"/>
      <c r="M360" s="226" t="s">
        <v>1</v>
      </c>
      <c r="N360" s="227" t="s">
        <v>41</v>
      </c>
      <c r="O360" s="92"/>
      <c r="P360" s="228">
        <f>O360*H360</f>
        <v>0</v>
      </c>
      <c r="Q360" s="228">
        <v>0.011520000000000001</v>
      </c>
      <c r="R360" s="228">
        <f>Q360*H360</f>
        <v>0.38361600000000001</v>
      </c>
      <c r="S360" s="228">
        <v>0</v>
      </c>
      <c r="T360" s="229">
        <f>S360*H360</f>
        <v>0</v>
      </c>
      <c r="U360" s="39"/>
      <c r="V360" s="39"/>
      <c r="W360" s="39"/>
      <c r="X360" s="39"/>
      <c r="Y360" s="39"/>
      <c r="Z360" s="39"/>
      <c r="AA360" s="39"/>
      <c r="AB360" s="39"/>
      <c r="AC360" s="39"/>
      <c r="AD360" s="39"/>
      <c r="AE360" s="39"/>
      <c r="AR360" s="230" t="s">
        <v>176</v>
      </c>
      <c r="AT360" s="230" t="s">
        <v>171</v>
      </c>
      <c r="AU360" s="230" t="s">
        <v>86</v>
      </c>
      <c r="AY360" s="18" t="s">
        <v>168</v>
      </c>
      <c r="BE360" s="231">
        <f>IF(N360="základní",J360,0)</f>
        <v>0</v>
      </c>
      <c r="BF360" s="231">
        <f>IF(N360="snížená",J360,0)</f>
        <v>0</v>
      </c>
      <c r="BG360" s="231">
        <f>IF(N360="zákl. přenesená",J360,0)</f>
        <v>0</v>
      </c>
      <c r="BH360" s="231">
        <f>IF(N360="sníž. přenesená",J360,0)</f>
        <v>0</v>
      </c>
      <c r="BI360" s="231">
        <f>IF(N360="nulová",J360,0)</f>
        <v>0</v>
      </c>
      <c r="BJ360" s="18" t="s">
        <v>84</v>
      </c>
      <c r="BK360" s="231">
        <f>ROUND(I360*H360,2)</f>
        <v>0</v>
      </c>
      <c r="BL360" s="18" t="s">
        <v>176</v>
      </c>
      <c r="BM360" s="230" t="s">
        <v>1649</v>
      </c>
    </row>
    <row r="361" s="2" customFormat="1">
      <c r="A361" s="39"/>
      <c r="B361" s="40"/>
      <c r="C361" s="41"/>
      <c r="D361" s="232" t="s">
        <v>178</v>
      </c>
      <c r="E361" s="41"/>
      <c r="F361" s="233" t="s">
        <v>1650</v>
      </c>
      <c r="G361" s="41"/>
      <c r="H361" s="41"/>
      <c r="I361" s="234"/>
      <c r="J361" s="41"/>
      <c r="K361" s="41"/>
      <c r="L361" s="45"/>
      <c r="M361" s="235"/>
      <c r="N361" s="236"/>
      <c r="O361" s="92"/>
      <c r="P361" s="92"/>
      <c r="Q361" s="92"/>
      <c r="R361" s="92"/>
      <c r="S361" s="92"/>
      <c r="T361" s="93"/>
      <c r="U361" s="39"/>
      <c r="V361" s="39"/>
      <c r="W361" s="39"/>
      <c r="X361" s="39"/>
      <c r="Y361" s="39"/>
      <c r="Z361" s="39"/>
      <c r="AA361" s="39"/>
      <c r="AB361" s="39"/>
      <c r="AC361" s="39"/>
      <c r="AD361" s="39"/>
      <c r="AE361" s="39"/>
      <c r="AT361" s="18" t="s">
        <v>178</v>
      </c>
      <c r="AU361" s="18" t="s">
        <v>86</v>
      </c>
    </row>
    <row r="362" s="13" customFormat="1">
      <c r="A362" s="13"/>
      <c r="B362" s="237"/>
      <c r="C362" s="238"/>
      <c r="D362" s="232" t="s">
        <v>180</v>
      </c>
      <c r="E362" s="239" t="s">
        <v>1</v>
      </c>
      <c r="F362" s="240" t="s">
        <v>1644</v>
      </c>
      <c r="G362" s="238"/>
      <c r="H362" s="239" t="s">
        <v>1</v>
      </c>
      <c r="I362" s="241"/>
      <c r="J362" s="238"/>
      <c r="K362" s="238"/>
      <c r="L362" s="242"/>
      <c r="M362" s="243"/>
      <c r="N362" s="244"/>
      <c r="O362" s="244"/>
      <c r="P362" s="244"/>
      <c r="Q362" s="244"/>
      <c r="R362" s="244"/>
      <c r="S362" s="244"/>
      <c r="T362" s="245"/>
      <c r="U362" s="13"/>
      <c r="V362" s="13"/>
      <c r="W362" s="13"/>
      <c r="X362" s="13"/>
      <c r="Y362" s="13"/>
      <c r="Z362" s="13"/>
      <c r="AA362" s="13"/>
      <c r="AB362" s="13"/>
      <c r="AC362" s="13"/>
      <c r="AD362" s="13"/>
      <c r="AE362" s="13"/>
      <c r="AT362" s="246" t="s">
        <v>180</v>
      </c>
      <c r="AU362" s="246" t="s">
        <v>86</v>
      </c>
      <c r="AV362" s="13" t="s">
        <v>84</v>
      </c>
      <c r="AW362" s="13" t="s">
        <v>32</v>
      </c>
      <c r="AX362" s="13" t="s">
        <v>76</v>
      </c>
      <c r="AY362" s="246" t="s">
        <v>168</v>
      </c>
    </row>
    <row r="363" s="14" customFormat="1">
      <c r="A363" s="14"/>
      <c r="B363" s="247"/>
      <c r="C363" s="248"/>
      <c r="D363" s="232" t="s">
        <v>180</v>
      </c>
      <c r="E363" s="249" t="s">
        <v>1</v>
      </c>
      <c r="F363" s="250" t="s">
        <v>1645</v>
      </c>
      <c r="G363" s="248"/>
      <c r="H363" s="251">
        <v>33.299999999999997</v>
      </c>
      <c r="I363" s="252"/>
      <c r="J363" s="248"/>
      <c r="K363" s="248"/>
      <c r="L363" s="253"/>
      <c r="M363" s="254"/>
      <c r="N363" s="255"/>
      <c r="O363" s="255"/>
      <c r="P363" s="255"/>
      <c r="Q363" s="255"/>
      <c r="R363" s="255"/>
      <c r="S363" s="255"/>
      <c r="T363" s="256"/>
      <c r="U363" s="14"/>
      <c r="V363" s="14"/>
      <c r="W363" s="14"/>
      <c r="X363" s="14"/>
      <c r="Y363" s="14"/>
      <c r="Z363" s="14"/>
      <c r="AA363" s="14"/>
      <c r="AB363" s="14"/>
      <c r="AC363" s="14"/>
      <c r="AD363" s="14"/>
      <c r="AE363" s="14"/>
      <c r="AT363" s="257" t="s">
        <v>180</v>
      </c>
      <c r="AU363" s="257" t="s">
        <v>86</v>
      </c>
      <c r="AV363" s="14" t="s">
        <v>86</v>
      </c>
      <c r="AW363" s="14" t="s">
        <v>32</v>
      </c>
      <c r="AX363" s="14" t="s">
        <v>76</v>
      </c>
      <c r="AY363" s="257" t="s">
        <v>168</v>
      </c>
    </row>
    <row r="364" s="15" customFormat="1">
      <c r="A364" s="15"/>
      <c r="B364" s="258"/>
      <c r="C364" s="259"/>
      <c r="D364" s="232" t="s">
        <v>180</v>
      </c>
      <c r="E364" s="260" t="s">
        <v>1</v>
      </c>
      <c r="F364" s="261" t="s">
        <v>184</v>
      </c>
      <c r="G364" s="259"/>
      <c r="H364" s="262">
        <v>33.299999999999997</v>
      </c>
      <c r="I364" s="263"/>
      <c r="J364" s="259"/>
      <c r="K364" s="259"/>
      <c r="L364" s="264"/>
      <c r="M364" s="265"/>
      <c r="N364" s="266"/>
      <c r="O364" s="266"/>
      <c r="P364" s="266"/>
      <c r="Q364" s="266"/>
      <c r="R364" s="266"/>
      <c r="S364" s="266"/>
      <c r="T364" s="267"/>
      <c r="U364" s="15"/>
      <c r="V364" s="15"/>
      <c r="W364" s="15"/>
      <c r="X364" s="15"/>
      <c r="Y364" s="15"/>
      <c r="Z364" s="15"/>
      <c r="AA364" s="15"/>
      <c r="AB364" s="15"/>
      <c r="AC364" s="15"/>
      <c r="AD364" s="15"/>
      <c r="AE364" s="15"/>
      <c r="AT364" s="268" t="s">
        <v>180</v>
      </c>
      <c r="AU364" s="268" t="s">
        <v>86</v>
      </c>
      <c r="AV364" s="15" t="s">
        <v>176</v>
      </c>
      <c r="AW364" s="15" t="s">
        <v>32</v>
      </c>
      <c r="AX364" s="15" t="s">
        <v>84</v>
      </c>
      <c r="AY364" s="268" t="s">
        <v>168</v>
      </c>
    </row>
    <row r="365" s="2" customFormat="1" ht="24.15" customHeight="1">
      <c r="A365" s="39"/>
      <c r="B365" s="40"/>
      <c r="C365" s="270" t="s">
        <v>506</v>
      </c>
      <c r="D365" s="270" t="s">
        <v>348</v>
      </c>
      <c r="E365" s="271" t="s">
        <v>1651</v>
      </c>
      <c r="F365" s="272" t="s">
        <v>1652</v>
      </c>
      <c r="G365" s="273" t="s">
        <v>174</v>
      </c>
      <c r="H365" s="274">
        <v>34.965000000000003</v>
      </c>
      <c r="I365" s="275"/>
      <c r="J365" s="276">
        <f>ROUND(I365*H365,2)</f>
        <v>0</v>
      </c>
      <c r="K365" s="272" t="s">
        <v>175</v>
      </c>
      <c r="L365" s="277"/>
      <c r="M365" s="278" t="s">
        <v>1</v>
      </c>
      <c r="N365" s="279" t="s">
        <v>41</v>
      </c>
      <c r="O365" s="92"/>
      <c r="P365" s="228">
        <f>O365*H365</f>
        <v>0</v>
      </c>
      <c r="Q365" s="228">
        <v>0.0155</v>
      </c>
      <c r="R365" s="228">
        <f>Q365*H365</f>
        <v>0.54195750000000009</v>
      </c>
      <c r="S365" s="228">
        <v>0</v>
      </c>
      <c r="T365" s="229">
        <f>S365*H365</f>
        <v>0</v>
      </c>
      <c r="U365" s="39"/>
      <c r="V365" s="39"/>
      <c r="W365" s="39"/>
      <c r="X365" s="39"/>
      <c r="Y365" s="39"/>
      <c r="Z365" s="39"/>
      <c r="AA365" s="39"/>
      <c r="AB365" s="39"/>
      <c r="AC365" s="39"/>
      <c r="AD365" s="39"/>
      <c r="AE365" s="39"/>
      <c r="AR365" s="230" t="s">
        <v>223</v>
      </c>
      <c r="AT365" s="230" t="s">
        <v>348</v>
      </c>
      <c r="AU365" s="230" t="s">
        <v>86</v>
      </c>
      <c r="AY365" s="18" t="s">
        <v>168</v>
      </c>
      <c r="BE365" s="231">
        <f>IF(N365="základní",J365,0)</f>
        <v>0</v>
      </c>
      <c r="BF365" s="231">
        <f>IF(N365="snížená",J365,0)</f>
        <v>0</v>
      </c>
      <c r="BG365" s="231">
        <f>IF(N365="zákl. přenesená",J365,0)</f>
        <v>0</v>
      </c>
      <c r="BH365" s="231">
        <f>IF(N365="sníž. přenesená",J365,0)</f>
        <v>0</v>
      </c>
      <c r="BI365" s="231">
        <f>IF(N365="nulová",J365,0)</f>
        <v>0</v>
      </c>
      <c r="BJ365" s="18" t="s">
        <v>84</v>
      </c>
      <c r="BK365" s="231">
        <f>ROUND(I365*H365,2)</f>
        <v>0</v>
      </c>
      <c r="BL365" s="18" t="s">
        <v>176</v>
      </c>
      <c r="BM365" s="230" t="s">
        <v>1653</v>
      </c>
    </row>
    <row r="366" s="2" customFormat="1">
      <c r="A366" s="39"/>
      <c r="B366" s="40"/>
      <c r="C366" s="41"/>
      <c r="D366" s="232" t="s">
        <v>178</v>
      </c>
      <c r="E366" s="41"/>
      <c r="F366" s="233" t="s">
        <v>1652</v>
      </c>
      <c r="G366" s="41"/>
      <c r="H366" s="41"/>
      <c r="I366" s="234"/>
      <c r="J366" s="41"/>
      <c r="K366" s="41"/>
      <c r="L366" s="45"/>
      <c r="M366" s="235"/>
      <c r="N366" s="236"/>
      <c r="O366" s="92"/>
      <c r="P366" s="92"/>
      <c r="Q366" s="92"/>
      <c r="R366" s="92"/>
      <c r="S366" s="92"/>
      <c r="T366" s="93"/>
      <c r="U366" s="39"/>
      <c r="V366" s="39"/>
      <c r="W366" s="39"/>
      <c r="X366" s="39"/>
      <c r="Y366" s="39"/>
      <c r="Z366" s="39"/>
      <c r="AA366" s="39"/>
      <c r="AB366" s="39"/>
      <c r="AC366" s="39"/>
      <c r="AD366" s="39"/>
      <c r="AE366" s="39"/>
      <c r="AT366" s="18" t="s">
        <v>178</v>
      </c>
      <c r="AU366" s="18" t="s">
        <v>86</v>
      </c>
    </row>
    <row r="367" s="14" customFormat="1">
      <c r="A367" s="14"/>
      <c r="B367" s="247"/>
      <c r="C367" s="248"/>
      <c r="D367" s="232" t="s">
        <v>180</v>
      </c>
      <c r="E367" s="248"/>
      <c r="F367" s="250" t="s">
        <v>1654</v>
      </c>
      <c r="G367" s="248"/>
      <c r="H367" s="251">
        <v>34.965000000000003</v>
      </c>
      <c r="I367" s="252"/>
      <c r="J367" s="248"/>
      <c r="K367" s="248"/>
      <c r="L367" s="253"/>
      <c r="M367" s="254"/>
      <c r="N367" s="255"/>
      <c r="O367" s="255"/>
      <c r="P367" s="255"/>
      <c r="Q367" s="255"/>
      <c r="R367" s="255"/>
      <c r="S367" s="255"/>
      <c r="T367" s="256"/>
      <c r="U367" s="14"/>
      <c r="V367" s="14"/>
      <c r="W367" s="14"/>
      <c r="X367" s="14"/>
      <c r="Y367" s="14"/>
      <c r="Z367" s="14"/>
      <c r="AA367" s="14"/>
      <c r="AB367" s="14"/>
      <c r="AC367" s="14"/>
      <c r="AD367" s="14"/>
      <c r="AE367" s="14"/>
      <c r="AT367" s="257" t="s">
        <v>180</v>
      </c>
      <c r="AU367" s="257" t="s">
        <v>86</v>
      </c>
      <c r="AV367" s="14" t="s">
        <v>86</v>
      </c>
      <c r="AW367" s="14" t="s">
        <v>4</v>
      </c>
      <c r="AX367" s="14" t="s">
        <v>84</v>
      </c>
      <c r="AY367" s="257" t="s">
        <v>168</v>
      </c>
    </row>
    <row r="368" s="2" customFormat="1" ht="24.15" customHeight="1">
      <c r="A368" s="39"/>
      <c r="B368" s="40"/>
      <c r="C368" s="219" t="s">
        <v>512</v>
      </c>
      <c r="D368" s="219" t="s">
        <v>171</v>
      </c>
      <c r="E368" s="220" t="s">
        <v>471</v>
      </c>
      <c r="F368" s="221" t="s">
        <v>472</v>
      </c>
      <c r="G368" s="222" t="s">
        <v>174</v>
      </c>
      <c r="H368" s="223">
        <v>33.299999999999997</v>
      </c>
      <c r="I368" s="224"/>
      <c r="J368" s="225">
        <f>ROUND(I368*H368,2)</f>
        <v>0</v>
      </c>
      <c r="K368" s="221" t="s">
        <v>226</v>
      </c>
      <c r="L368" s="45"/>
      <c r="M368" s="226" t="s">
        <v>1</v>
      </c>
      <c r="N368" s="227" t="s">
        <v>41</v>
      </c>
      <c r="O368" s="92"/>
      <c r="P368" s="228">
        <f>O368*H368</f>
        <v>0</v>
      </c>
      <c r="Q368" s="228">
        <v>0.0033</v>
      </c>
      <c r="R368" s="228">
        <f>Q368*H368</f>
        <v>0.10988999999999999</v>
      </c>
      <c r="S368" s="228">
        <v>0</v>
      </c>
      <c r="T368" s="229">
        <f>S368*H368</f>
        <v>0</v>
      </c>
      <c r="U368" s="39"/>
      <c r="V368" s="39"/>
      <c r="W368" s="39"/>
      <c r="X368" s="39"/>
      <c r="Y368" s="39"/>
      <c r="Z368" s="39"/>
      <c r="AA368" s="39"/>
      <c r="AB368" s="39"/>
      <c r="AC368" s="39"/>
      <c r="AD368" s="39"/>
      <c r="AE368" s="39"/>
      <c r="AR368" s="230" t="s">
        <v>176</v>
      </c>
      <c r="AT368" s="230" t="s">
        <v>171</v>
      </c>
      <c r="AU368" s="230" t="s">
        <v>86</v>
      </c>
      <c r="AY368" s="18" t="s">
        <v>168</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176</v>
      </c>
      <c r="BM368" s="230" t="s">
        <v>1655</v>
      </c>
    </row>
    <row r="369" s="2" customFormat="1">
      <c r="A369" s="39"/>
      <c r="B369" s="40"/>
      <c r="C369" s="41"/>
      <c r="D369" s="232" t="s">
        <v>178</v>
      </c>
      <c r="E369" s="41"/>
      <c r="F369" s="233" t="s">
        <v>474</v>
      </c>
      <c r="G369" s="41"/>
      <c r="H369" s="41"/>
      <c r="I369" s="234"/>
      <c r="J369" s="41"/>
      <c r="K369" s="41"/>
      <c r="L369" s="45"/>
      <c r="M369" s="235"/>
      <c r="N369" s="236"/>
      <c r="O369" s="92"/>
      <c r="P369" s="92"/>
      <c r="Q369" s="92"/>
      <c r="R369" s="92"/>
      <c r="S369" s="92"/>
      <c r="T369" s="93"/>
      <c r="U369" s="39"/>
      <c r="V369" s="39"/>
      <c r="W369" s="39"/>
      <c r="X369" s="39"/>
      <c r="Y369" s="39"/>
      <c r="Z369" s="39"/>
      <c r="AA369" s="39"/>
      <c r="AB369" s="39"/>
      <c r="AC369" s="39"/>
      <c r="AD369" s="39"/>
      <c r="AE369" s="39"/>
      <c r="AT369" s="18" t="s">
        <v>178</v>
      </c>
      <c r="AU369" s="18" t="s">
        <v>86</v>
      </c>
    </row>
    <row r="370" s="13" customFormat="1">
      <c r="A370" s="13"/>
      <c r="B370" s="237"/>
      <c r="C370" s="238"/>
      <c r="D370" s="232" t="s">
        <v>180</v>
      </c>
      <c r="E370" s="239" t="s">
        <v>1</v>
      </c>
      <c r="F370" s="240" t="s">
        <v>1644</v>
      </c>
      <c r="G370" s="238"/>
      <c r="H370" s="239" t="s">
        <v>1</v>
      </c>
      <c r="I370" s="241"/>
      <c r="J370" s="238"/>
      <c r="K370" s="238"/>
      <c r="L370" s="242"/>
      <c r="M370" s="243"/>
      <c r="N370" s="244"/>
      <c r="O370" s="244"/>
      <c r="P370" s="244"/>
      <c r="Q370" s="244"/>
      <c r="R370" s="244"/>
      <c r="S370" s="244"/>
      <c r="T370" s="245"/>
      <c r="U370" s="13"/>
      <c r="V370" s="13"/>
      <c r="W370" s="13"/>
      <c r="X370" s="13"/>
      <c r="Y370" s="13"/>
      <c r="Z370" s="13"/>
      <c r="AA370" s="13"/>
      <c r="AB370" s="13"/>
      <c r="AC370" s="13"/>
      <c r="AD370" s="13"/>
      <c r="AE370" s="13"/>
      <c r="AT370" s="246" t="s">
        <v>180</v>
      </c>
      <c r="AU370" s="246" t="s">
        <v>86</v>
      </c>
      <c r="AV370" s="13" t="s">
        <v>84</v>
      </c>
      <c r="AW370" s="13" t="s">
        <v>32</v>
      </c>
      <c r="AX370" s="13" t="s">
        <v>76</v>
      </c>
      <c r="AY370" s="246" t="s">
        <v>168</v>
      </c>
    </row>
    <row r="371" s="14" customFormat="1">
      <c r="A371" s="14"/>
      <c r="B371" s="247"/>
      <c r="C371" s="248"/>
      <c r="D371" s="232" t="s">
        <v>180</v>
      </c>
      <c r="E371" s="249" t="s">
        <v>1</v>
      </c>
      <c r="F371" s="250" t="s">
        <v>1645</v>
      </c>
      <c r="G371" s="248"/>
      <c r="H371" s="251">
        <v>33.299999999999997</v>
      </c>
      <c r="I371" s="252"/>
      <c r="J371" s="248"/>
      <c r="K371" s="248"/>
      <c r="L371" s="253"/>
      <c r="M371" s="254"/>
      <c r="N371" s="255"/>
      <c r="O371" s="255"/>
      <c r="P371" s="255"/>
      <c r="Q371" s="255"/>
      <c r="R371" s="255"/>
      <c r="S371" s="255"/>
      <c r="T371" s="256"/>
      <c r="U371" s="14"/>
      <c r="V371" s="14"/>
      <c r="W371" s="14"/>
      <c r="X371" s="14"/>
      <c r="Y371" s="14"/>
      <c r="Z371" s="14"/>
      <c r="AA371" s="14"/>
      <c r="AB371" s="14"/>
      <c r="AC371" s="14"/>
      <c r="AD371" s="14"/>
      <c r="AE371" s="14"/>
      <c r="AT371" s="257" t="s">
        <v>180</v>
      </c>
      <c r="AU371" s="257" t="s">
        <v>86</v>
      </c>
      <c r="AV371" s="14" t="s">
        <v>86</v>
      </c>
      <c r="AW371" s="14" t="s">
        <v>32</v>
      </c>
      <c r="AX371" s="14" t="s">
        <v>76</v>
      </c>
      <c r="AY371" s="257" t="s">
        <v>168</v>
      </c>
    </row>
    <row r="372" s="15" customFormat="1">
      <c r="A372" s="15"/>
      <c r="B372" s="258"/>
      <c r="C372" s="259"/>
      <c r="D372" s="232" t="s">
        <v>180</v>
      </c>
      <c r="E372" s="260" t="s">
        <v>1</v>
      </c>
      <c r="F372" s="261" t="s">
        <v>184</v>
      </c>
      <c r="G372" s="259"/>
      <c r="H372" s="262">
        <v>33.299999999999997</v>
      </c>
      <c r="I372" s="263"/>
      <c r="J372" s="259"/>
      <c r="K372" s="259"/>
      <c r="L372" s="264"/>
      <c r="M372" s="265"/>
      <c r="N372" s="266"/>
      <c r="O372" s="266"/>
      <c r="P372" s="266"/>
      <c r="Q372" s="266"/>
      <c r="R372" s="266"/>
      <c r="S372" s="266"/>
      <c r="T372" s="267"/>
      <c r="U372" s="15"/>
      <c r="V372" s="15"/>
      <c r="W372" s="15"/>
      <c r="X372" s="15"/>
      <c r="Y372" s="15"/>
      <c r="Z372" s="15"/>
      <c r="AA372" s="15"/>
      <c r="AB372" s="15"/>
      <c r="AC372" s="15"/>
      <c r="AD372" s="15"/>
      <c r="AE372" s="15"/>
      <c r="AT372" s="268" t="s">
        <v>180</v>
      </c>
      <c r="AU372" s="268" t="s">
        <v>86</v>
      </c>
      <c r="AV372" s="15" t="s">
        <v>176</v>
      </c>
      <c r="AW372" s="15" t="s">
        <v>32</v>
      </c>
      <c r="AX372" s="15" t="s">
        <v>84</v>
      </c>
      <c r="AY372" s="268" t="s">
        <v>168</v>
      </c>
    </row>
    <row r="373" s="2" customFormat="1" ht="24.15" customHeight="1">
      <c r="A373" s="39"/>
      <c r="B373" s="40"/>
      <c r="C373" s="219" t="s">
        <v>520</v>
      </c>
      <c r="D373" s="219" t="s">
        <v>171</v>
      </c>
      <c r="E373" s="220" t="s">
        <v>1656</v>
      </c>
      <c r="F373" s="221" t="s">
        <v>1657</v>
      </c>
      <c r="G373" s="222" t="s">
        <v>240</v>
      </c>
      <c r="H373" s="223">
        <v>0.14399999999999999</v>
      </c>
      <c r="I373" s="224"/>
      <c r="J373" s="225">
        <f>ROUND(I373*H373,2)</f>
        <v>0</v>
      </c>
      <c r="K373" s="221" t="s">
        <v>226</v>
      </c>
      <c r="L373" s="45"/>
      <c r="M373" s="226" t="s">
        <v>1</v>
      </c>
      <c r="N373" s="227" t="s">
        <v>41</v>
      </c>
      <c r="O373" s="92"/>
      <c r="P373" s="228">
        <f>O373*H373</f>
        <v>0</v>
      </c>
      <c r="Q373" s="228">
        <v>2.3010199999999998</v>
      </c>
      <c r="R373" s="228">
        <f>Q373*H373</f>
        <v>0.33134687999999995</v>
      </c>
      <c r="S373" s="228">
        <v>0</v>
      </c>
      <c r="T373" s="229">
        <f>S373*H373</f>
        <v>0</v>
      </c>
      <c r="U373" s="39"/>
      <c r="V373" s="39"/>
      <c r="W373" s="39"/>
      <c r="X373" s="39"/>
      <c r="Y373" s="39"/>
      <c r="Z373" s="39"/>
      <c r="AA373" s="39"/>
      <c r="AB373" s="39"/>
      <c r="AC373" s="39"/>
      <c r="AD373" s="39"/>
      <c r="AE373" s="39"/>
      <c r="AR373" s="230" t="s">
        <v>176</v>
      </c>
      <c r="AT373" s="230" t="s">
        <v>171</v>
      </c>
      <c r="AU373" s="230" t="s">
        <v>86</v>
      </c>
      <c r="AY373" s="18" t="s">
        <v>168</v>
      </c>
      <c r="BE373" s="231">
        <f>IF(N373="základní",J373,0)</f>
        <v>0</v>
      </c>
      <c r="BF373" s="231">
        <f>IF(N373="snížená",J373,0)</f>
        <v>0</v>
      </c>
      <c r="BG373" s="231">
        <f>IF(N373="zákl. přenesená",J373,0)</f>
        <v>0</v>
      </c>
      <c r="BH373" s="231">
        <f>IF(N373="sníž. přenesená",J373,0)</f>
        <v>0</v>
      </c>
      <c r="BI373" s="231">
        <f>IF(N373="nulová",J373,0)</f>
        <v>0</v>
      </c>
      <c r="BJ373" s="18" t="s">
        <v>84</v>
      </c>
      <c r="BK373" s="231">
        <f>ROUND(I373*H373,2)</f>
        <v>0</v>
      </c>
      <c r="BL373" s="18" t="s">
        <v>176</v>
      </c>
      <c r="BM373" s="230" t="s">
        <v>1658</v>
      </c>
    </row>
    <row r="374" s="2" customFormat="1">
      <c r="A374" s="39"/>
      <c r="B374" s="40"/>
      <c r="C374" s="41"/>
      <c r="D374" s="232" t="s">
        <v>178</v>
      </c>
      <c r="E374" s="41"/>
      <c r="F374" s="233" t="s">
        <v>1659</v>
      </c>
      <c r="G374" s="41"/>
      <c r="H374" s="41"/>
      <c r="I374" s="234"/>
      <c r="J374" s="41"/>
      <c r="K374" s="41"/>
      <c r="L374" s="45"/>
      <c r="M374" s="235"/>
      <c r="N374" s="236"/>
      <c r="O374" s="92"/>
      <c r="P374" s="92"/>
      <c r="Q374" s="92"/>
      <c r="R374" s="92"/>
      <c r="S374" s="92"/>
      <c r="T374" s="93"/>
      <c r="U374" s="39"/>
      <c r="V374" s="39"/>
      <c r="W374" s="39"/>
      <c r="X374" s="39"/>
      <c r="Y374" s="39"/>
      <c r="Z374" s="39"/>
      <c r="AA374" s="39"/>
      <c r="AB374" s="39"/>
      <c r="AC374" s="39"/>
      <c r="AD374" s="39"/>
      <c r="AE374" s="39"/>
      <c r="AT374" s="18" t="s">
        <v>178</v>
      </c>
      <c r="AU374" s="18" t="s">
        <v>86</v>
      </c>
    </row>
    <row r="375" s="14" customFormat="1">
      <c r="A375" s="14"/>
      <c r="B375" s="247"/>
      <c r="C375" s="248"/>
      <c r="D375" s="232" t="s">
        <v>180</v>
      </c>
      <c r="E375" s="249" t="s">
        <v>1</v>
      </c>
      <c r="F375" s="250" t="s">
        <v>1660</v>
      </c>
      <c r="G375" s="248"/>
      <c r="H375" s="251">
        <v>0.14399999999999999</v>
      </c>
      <c r="I375" s="252"/>
      <c r="J375" s="248"/>
      <c r="K375" s="248"/>
      <c r="L375" s="253"/>
      <c r="M375" s="254"/>
      <c r="N375" s="255"/>
      <c r="O375" s="255"/>
      <c r="P375" s="255"/>
      <c r="Q375" s="255"/>
      <c r="R375" s="255"/>
      <c r="S375" s="255"/>
      <c r="T375" s="256"/>
      <c r="U375" s="14"/>
      <c r="V375" s="14"/>
      <c r="W375" s="14"/>
      <c r="X375" s="14"/>
      <c r="Y375" s="14"/>
      <c r="Z375" s="14"/>
      <c r="AA375" s="14"/>
      <c r="AB375" s="14"/>
      <c r="AC375" s="14"/>
      <c r="AD375" s="14"/>
      <c r="AE375" s="14"/>
      <c r="AT375" s="257" t="s">
        <v>180</v>
      </c>
      <c r="AU375" s="257" t="s">
        <v>86</v>
      </c>
      <c r="AV375" s="14" t="s">
        <v>86</v>
      </c>
      <c r="AW375" s="14" t="s">
        <v>32</v>
      </c>
      <c r="AX375" s="14" t="s">
        <v>84</v>
      </c>
      <c r="AY375" s="257" t="s">
        <v>168</v>
      </c>
    </row>
    <row r="376" s="12" customFormat="1" ht="22.8" customHeight="1">
      <c r="A376" s="12"/>
      <c r="B376" s="203"/>
      <c r="C376" s="204"/>
      <c r="D376" s="205" t="s">
        <v>75</v>
      </c>
      <c r="E376" s="217" t="s">
        <v>230</v>
      </c>
      <c r="F376" s="217" t="s">
        <v>511</v>
      </c>
      <c r="G376" s="204"/>
      <c r="H376" s="204"/>
      <c r="I376" s="207"/>
      <c r="J376" s="218">
        <f>BK376</f>
        <v>0</v>
      </c>
      <c r="K376" s="204"/>
      <c r="L376" s="209"/>
      <c r="M376" s="210"/>
      <c r="N376" s="211"/>
      <c r="O376" s="211"/>
      <c r="P376" s="212">
        <f>SUM(P377:P491)</f>
        <v>0</v>
      </c>
      <c r="Q376" s="211"/>
      <c r="R376" s="212">
        <f>SUM(R377:R491)</f>
        <v>0.31520480000000006</v>
      </c>
      <c r="S376" s="211"/>
      <c r="T376" s="213">
        <f>SUM(T377:T491)</f>
        <v>23.525770000000001</v>
      </c>
      <c r="U376" s="12"/>
      <c r="V376" s="12"/>
      <c r="W376" s="12"/>
      <c r="X376" s="12"/>
      <c r="Y376" s="12"/>
      <c r="Z376" s="12"/>
      <c r="AA376" s="12"/>
      <c r="AB376" s="12"/>
      <c r="AC376" s="12"/>
      <c r="AD376" s="12"/>
      <c r="AE376" s="12"/>
      <c r="AR376" s="214" t="s">
        <v>84</v>
      </c>
      <c r="AT376" s="215" t="s">
        <v>75</v>
      </c>
      <c r="AU376" s="215" t="s">
        <v>84</v>
      </c>
      <c r="AY376" s="214" t="s">
        <v>168</v>
      </c>
      <c r="BK376" s="216">
        <f>SUM(BK377:BK491)</f>
        <v>0</v>
      </c>
    </row>
    <row r="377" s="2" customFormat="1" ht="33" customHeight="1">
      <c r="A377" s="39"/>
      <c r="B377" s="40"/>
      <c r="C377" s="219" t="s">
        <v>526</v>
      </c>
      <c r="D377" s="219" t="s">
        <v>171</v>
      </c>
      <c r="E377" s="220" t="s">
        <v>1661</v>
      </c>
      <c r="F377" s="221" t="s">
        <v>1662</v>
      </c>
      <c r="G377" s="222" t="s">
        <v>213</v>
      </c>
      <c r="H377" s="223">
        <v>2</v>
      </c>
      <c r="I377" s="224"/>
      <c r="J377" s="225">
        <f>ROUND(I377*H377,2)</f>
        <v>0</v>
      </c>
      <c r="K377" s="221" t="s">
        <v>226</v>
      </c>
      <c r="L377" s="45"/>
      <c r="M377" s="226" t="s">
        <v>1</v>
      </c>
      <c r="N377" s="227" t="s">
        <v>41</v>
      </c>
      <c r="O377" s="92"/>
      <c r="P377" s="228">
        <f>O377*H377</f>
        <v>0</v>
      </c>
      <c r="Q377" s="228">
        <v>0.095990000000000006</v>
      </c>
      <c r="R377" s="228">
        <f>Q377*H377</f>
        <v>0.19198000000000001</v>
      </c>
      <c r="S377" s="228">
        <v>0</v>
      </c>
      <c r="T377" s="229">
        <f>S377*H377</f>
        <v>0</v>
      </c>
      <c r="U377" s="39"/>
      <c r="V377" s="39"/>
      <c r="W377" s="39"/>
      <c r="X377" s="39"/>
      <c r="Y377" s="39"/>
      <c r="Z377" s="39"/>
      <c r="AA377" s="39"/>
      <c r="AB377" s="39"/>
      <c r="AC377" s="39"/>
      <c r="AD377" s="39"/>
      <c r="AE377" s="39"/>
      <c r="AR377" s="230" t="s">
        <v>176</v>
      </c>
      <c r="AT377" s="230" t="s">
        <v>171</v>
      </c>
      <c r="AU377" s="230" t="s">
        <v>86</v>
      </c>
      <c r="AY377" s="18" t="s">
        <v>168</v>
      </c>
      <c r="BE377" s="231">
        <f>IF(N377="základní",J377,0)</f>
        <v>0</v>
      </c>
      <c r="BF377" s="231">
        <f>IF(N377="snížená",J377,0)</f>
        <v>0</v>
      </c>
      <c r="BG377" s="231">
        <f>IF(N377="zákl. přenesená",J377,0)</f>
        <v>0</v>
      </c>
      <c r="BH377" s="231">
        <f>IF(N377="sníž. přenesená",J377,0)</f>
        <v>0</v>
      </c>
      <c r="BI377" s="231">
        <f>IF(N377="nulová",J377,0)</f>
        <v>0</v>
      </c>
      <c r="BJ377" s="18" t="s">
        <v>84</v>
      </c>
      <c r="BK377" s="231">
        <f>ROUND(I377*H377,2)</f>
        <v>0</v>
      </c>
      <c r="BL377" s="18" t="s">
        <v>176</v>
      </c>
      <c r="BM377" s="230" t="s">
        <v>1663</v>
      </c>
    </row>
    <row r="378" s="2" customFormat="1">
      <c r="A378" s="39"/>
      <c r="B378" s="40"/>
      <c r="C378" s="41"/>
      <c r="D378" s="232" t="s">
        <v>178</v>
      </c>
      <c r="E378" s="41"/>
      <c r="F378" s="233" t="s">
        <v>1664</v>
      </c>
      <c r="G378" s="41"/>
      <c r="H378" s="41"/>
      <c r="I378" s="234"/>
      <c r="J378" s="41"/>
      <c r="K378" s="41"/>
      <c r="L378" s="45"/>
      <c r="M378" s="235"/>
      <c r="N378" s="236"/>
      <c r="O378" s="92"/>
      <c r="P378" s="92"/>
      <c r="Q378" s="92"/>
      <c r="R378" s="92"/>
      <c r="S378" s="92"/>
      <c r="T378" s="93"/>
      <c r="U378" s="39"/>
      <c r="V378" s="39"/>
      <c r="W378" s="39"/>
      <c r="X378" s="39"/>
      <c r="Y378" s="39"/>
      <c r="Z378" s="39"/>
      <c r="AA378" s="39"/>
      <c r="AB378" s="39"/>
      <c r="AC378" s="39"/>
      <c r="AD378" s="39"/>
      <c r="AE378" s="39"/>
      <c r="AT378" s="18" t="s">
        <v>178</v>
      </c>
      <c r="AU378" s="18" t="s">
        <v>86</v>
      </c>
    </row>
    <row r="379" s="14" customFormat="1">
      <c r="A379" s="14"/>
      <c r="B379" s="247"/>
      <c r="C379" s="248"/>
      <c r="D379" s="232" t="s">
        <v>180</v>
      </c>
      <c r="E379" s="249" t="s">
        <v>1</v>
      </c>
      <c r="F379" s="250" t="s">
        <v>1665</v>
      </c>
      <c r="G379" s="248"/>
      <c r="H379" s="251">
        <v>2</v>
      </c>
      <c r="I379" s="252"/>
      <c r="J379" s="248"/>
      <c r="K379" s="248"/>
      <c r="L379" s="253"/>
      <c r="M379" s="254"/>
      <c r="N379" s="255"/>
      <c r="O379" s="255"/>
      <c r="P379" s="255"/>
      <c r="Q379" s="255"/>
      <c r="R379" s="255"/>
      <c r="S379" s="255"/>
      <c r="T379" s="256"/>
      <c r="U379" s="14"/>
      <c r="V379" s="14"/>
      <c r="W379" s="14"/>
      <c r="X379" s="14"/>
      <c r="Y379" s="14"/>
      <c r="Z379" s="14"/>
      <c r="AA379" s="14"/>
      <c r="AB379" s="14"/>
      <c r="AC379" s="14"/>
      <c r="AD379" s="14"/>
      <c r="AE379" s="14"/>
      <c r="AT379" s="257" t="s">
        <v>180</v>
      </c>
      <c r="AU379" s="257" t="s">
        <v>86</v>
      </c>
      <c r="AV379" s="14" t="s">
        <v>86</v>
      </c>
      <c r="AW379" s="14" t="s">
        <v>32</v>
      </c>
      <c r="AX379" s="14" t="s">
        <v>84</v>
      </c>
      <c r="AY379" s="257" t="s">
        <v>168</v>
      </c>
    </row>
    <row r="380" s="2" customFormat="1" ht="16.5" customHeight="1">
      <c r="A380" s="39"/>
      <c r="B380" s="40"/>
      <c r="C380" s="270" t="s">
        <v>531</v>
      </c>
      <c r="D380" s="270" t="s">
        <v>348</v>
      </c>
      <c r="E380" s="271" t="s">
        <v>1666</v>
      </c>
      <c r="F380" s="272" t="s">
        <v>1667</v>
      </c>
      <c r="G380" s="273" t="s">
        <v>213</v>
      </c>
      <c r="H380" s="274">
        <v>2.04</v>
      </c>
      <c r="I380" s="275"/>
      <c r="J380" s="276">
        <f>ROUND(I380*H380,2)</f>
        <v>0</v>
      </c>
      <c r="K380" s="272" t="s">
        <v>226</v>
      </c>
      <c r="L380" s="277"/>
      <c r="M380" s="278" t="s">
        <v>1</v>
      </c>
      <c r="N380" s="279" t="s">
        <v>41</v>
      </c>
      <c r="O380" s="92"/>
      <c r="P380" s="228">
        <f>O380*H380</f>
        <v>0</v>
      </c>
      <c r="Q380" s="228">
        <v>0.056120000000000003</v>
      </c>
      <c r="R380" s="228">
        <f>Q380*H380</f>
        <v>0.11448480000000001</v>
      </c>
      <c r="S380" s="228">
        <v>0</v>
      </c>
      <c r="T380" s="229">
        <f>S380*H380</f>
        <v>0</v>
      </c>
      <c r="U380" s="39"/>
      <c r="V380" s="39"/>
      <c r="W380" s="39"/>
      <c r="X380" s="39"/>
      <c r="Y380" s="39"/>
      <c r="Z380" s="39"/>
      <c r="AA380" s="39"/>
      <c r="AB380" s="39"/>
      <c r="AC380" s="39"/>
      <c r="AD380" s="39"/>
      <c r="AE380" s="39"/>
      <c r="AR380" s="230" t="s">
        <v>223</v>
      </c>
      <c r="AT380" s="230" t="s">
        <v>348</v>
      </c>
      <c r="AU380" s="230" t="s">
        <v>86</v>
      </c>
      <c r="AY380" s="18" t="s">
        <v>168</v>
      </c>
      <c r="BE380" s="231">
        <f>IF(N380="základní",J380,0)</f>
        <v>0</v>
      </c>
      <c r="BF380" s="231">
        <f>IF(N380="snížená",J380,0)</f>
        <v>0</v>
      </c>
      <c r="BG380" s="231">
        <f>IF(N380="zákl. přenesená",J380,0)</f>
        <v>0</v>
      </c>
      <c r="BH380" s="231">
        <f>IF(N380="sníž. přenesená",J380,0)</f>
        <v>0</v>
      </c>
      <c r="BI380" s="231">
        <f>IF(N380="nulová",J380,0)</f>
        <v>0</v>
      </c>
      <c r="BJ380" s="18" t="s">
        <v>84</v>
      </c>
      <c r="BK380" s="231">
        <f>ROUND(I380*H380,2)</f>
        <v>0</v>
      </c>
      <c r="BL380" s="18" t="s">
        <v>176</v>
      </c>
      <c r="BM380" s="230" t="s">
        <v>1668</v>
      </c>
    </row>
    <row r="381" s="2" customFormat="1">
      <c r="A381" s="39"/>
      <c r="B381" s="40"/>
      <c r="C381" s="41"/>
      <c r="D381" s="232" t="s">
        <v>178</v>
      </c>
      <c r="E381" s="41"/>
      <c r="F381" s="233" t="s">
        <v>1667</v>
      </c>
      <c r="G381" s="41"/>
      <c r="H381" s="41"/>
      <c r="I381" s="234"/>
      <c r="J381" s="41"/>
      <c r="K381" s="41"/>
      <c r="L381" s="45"/>
      <c r="M381" s="235"/>
      <c r="N381" s="236"/>
      <c r="O381" s="92"/>
      <c r="P381" s="92"/>
      <c r="Q381" s="92"/>
      <c r="R381" s="92"/>
      <c r="S381" s="92"/>
      <c r="T381" s="93"/>
      <c r="U381" s="39"/>
      <c r="V381" s="39"/>
      <c r="W381" s="39"/>
      <c r="X381" s="39"/>
      <c r="Y381" s="39"/>
      <c r="Z381" s="39"/>
      <c r="AA381" s="39"/>
      <c r="AB381" s="39"/>
      <c r="AC381" s="39"/>
      <c r="AD381" s="39"/>
      <c r="AE381" s="39"/>
      <c r="AT381" s="18" t="s">
        <v>178</v>
      </c>
      <c r="AU381" s="18" t="s">
        <v>86</v>
      </c>
    </row>
    <row r="382" s="14" customFormat="1">
      <c r="A382" s="14"/>
      <c r="B382" s="247"/>
      <c r="C382" s="248"/>
      <c r="D382" s="232" t="s">
        <v>180</v>
      </c>
      <c r="E382" s="249" t="s">
        <v>1</v>
      </c>
      <c r="F382" s="250" t="s">
        <v>1665</v>
      </c>
      <c r="G382" s="248"/>
      <c r="H382" s="251">
        <v>2</v>
      </c>
      <c r="I382" s="252"/>
      <c r="J382" s="248"/>
      <c r="K382" s="248"/>
      <c r="L382" s="253"/>
      <c r="M382" s="254"/>
      <c r="N382" s="255"/>
      <c r="O382" s="255"/>
      <c r="P382" s="255"/>
      <c r="Q382" s="255"/>
      <c r="R382" s="255"/>
      <c r="S382" s="255"/>
      <c r="T382" s="256"/>
      <c r="U382" s="14"/>
      <c r="V382" s="14"/>
      <c r="W382" s="14"/>
      <c r="X382" s="14"/>
      <c r="Y382" s="14"/>
      <c r="Z382" s="14"/>
      <c r="AA382" s="14"/>
      <c r="AB382" s="14"/>
      <c r="AC382" s="14"/>
      <c r="AD382" s="14"/>
      <c r="AE382" s="14"/>
      <c r="AT382" s="257" t="s">
        <v>180</v>
      </c>
      <c r="AU382" s="257" t="s">
        <v>86</v>
      </c>
      <c r="AV382" s="14" t="s">
        <v>86</v>
      </c>
      <c r="AW382" s="14" t="s">
        <v>32</v>
      </c>
      <c r="AX382" s="14" t="s">
        <v>84</v>
      </c>
      <c r="AY382" s="257" t="s">
        <v>168</v>
      </c>
    </row>
    <row r="383" s="14" customFormat="1">
      <c r="A383" s="14"/>
      <c r="B383" s="247"/>
      <c r="C383" s="248"/>
      <c r="D383" s="232" t="s">
        <v>180</v>
      </c>
      <c r="E383" s="248"/>
      <c r="F383" s="250" t="s">
        <v>1669</v>
      </c>
      <c r="G383" s="248"/>
      <c r="H383" s="251">
        <v>2.04</v>
      </c>
      <c r="I383" s="252"/>
      <c r="J383" s="248"/>
      <c r="K383" s="248"/>
      <c r="L383" s="253"/>
      <c r="M383" s="254"/>
      <c r="N383" s="255"/>
      <c r="O383" s="255"/>
      <c r="P383" s="255"/>
      <c r="Q383" s="255"/>
      <c r="R383" s="255"/>
      <c r="S383" s="255"/>
      <c r="T383" s="256"/>
      <c r="U383" s="14"/>
      <c r="V383" s="14"/>
      <c r="W383" s="14"/>
      <c r="X383" s="14"/>
      <c r="Y383" s="14"/>
      <c r="Z383" s="14"/>
      <c r="AA383" s="14"/>
      <c r="AB383" s="14"/>
      <c r="AC383" s="14"/>
      <c r="AD383" s="14"/>
      <c r="AE383" s="14"/>
      <c r="AT383" s="257" t="s">
        <v>180</v>
      </c>
      <c r="AU383" s="257" t="s">
        <v>86</v>
      </c>
      <c r="AV383" s="14" t="s">
        <v>86</v>
      </c>
      <c r="AW383" s="14" t="s">
        <v>4</v>
      </c>
      <c r="AX383" s="14" t="s">
        <v>84</v>
      </c>
      <c r="AY383" s="257" t="s">
        <v>168</v>
      </c>
    </row>
    <row r="384" s="2" customFormat="1" ht="33" customHeight="1">
      <c r="A384" s="39"/>
      <c r="B384" s="40"/>
      <c r="C384" s="219" t="s">
        <v>885</v>
      </c>
      <c r="D384" s="219" t="s">
        <v>171</v>
      </c>
      <c r="E384" s="220" t="s">
        <v>1670</v>
      </c>
      <c r="F384" s="221" t="s">
        <v>1671</v>
      </c>
      <c r="G384" s="222" t="s">
        <v>174</v>
      </c>
      <c r="H384" s="223">
        <v>82.5</v>
      </c>
      <c r="I384" s="224"/>
      <c r="J384" s="225">
        <f>ROUND(I384*H384,2)</f>
        <v>0</v>
      </c>
      <c r="K384" s="221" t="s">
        <v>226</v>
      </c>
      <c r="L384" s="45"/>
      <c r="M384" s="226" t="s">
        <v>1</v>
      </c>
      <c r="N384" s="227"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176</v>
      </c>
      <c r="AT384" s="230" t="s">
        <v>171</v>
      </c>
      <c r="AU384" s="230" t="s">
        <v>86</v>
      </c>
      <c r="AY384" s="18" t="s">
        <v>168</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176</v>
      </c>
      <c r="BM384" s="230" t="s">
        <v>1672</v>
      </c>
    </row>
    <row r="385" s="2" customFormat="1">
      <c r="A385" s="39"/>
      <c r="B385" s="40"/>
      <c r="C385" s="41"/>
      <c r="D385" s="232" t="s">
        <v>178</v>
      </c>
      <c r="E385" s="41"/>
      <c r="F385" s="233" t="s">
        <v>1673</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178</v>
      </c>
      <c r="AU385" s="18" t="s">
        <v>86</v>
      </c>
    </row>
    <row r="386" s="13" customFormat="1">
      <c r="A386" s="13"/>
      <c r="B386" s="237"/>
      <c r="C386" s="238"/>
      <c r="D386" s="232" t="s">
        <v>180</v>
      </c>
      <c r="E386" s="239" t="s">
        <v>1</v>
      </c>
      <c r="F386" s="240" t="s">
        <v>1674</v>
      </c>
      <c r="G386" s="238"/>
      <c r="H386" s="239" t="s">
        <v>1</v>
      </c>
      <c r="I386" s="241"/>
      <c r="J386" s="238"/>
      <c r="K386" s="238"/>
      <c r="L386" s="242"/>
      <c r="M386" s="243"/>
      <c r="N386" s="244"/>
      <c r="O386" s="244"/>
      <c r="P386" s="244"/>
      <c r="Q386" s="244"/>
      <c r="R386" s="244"/>
      <c r="S386" s="244"/>
      <c r="T386" s="245"/>
      <c r="U386" s="13"/>
      <c r="V386" s="13"/>
      <c r="W386" s="13"/>
      <c r="X386" s="13"/>
      <c r="Y386" s="13"/>
      <c r="Z386" s="13"/>
      <c r="AA386" s="13"/>
      <c r="AB386" s="13"/>
      <c r="AC386" s="13"/>
      <c r="AD386" s="13"/>
      <c r="AE386" s="13"/>
      <c r="AT386" s="246" t="s">
        <v>180</v>
      </c>
      <c r="AU386" s="246" t="s">
        <v>86</v>
      </c>
      <c r="AV386" s="13" t="s">
        <v>84</v>
      </c>
      <c r="AW386" s="13" t="s">
        <v>32</v>
      </c>
      <c r="AX386" s="13" t="s">
        <v>76</v>
      </c>
      <c r="AY386" s="246" t="s">
        <v>168</v>
      </c>
    </row>
    <row r="387" s="14" customFormat="1">
      <c r="A387" s="14"/>
      <c r="B387" s="247"/>
      <c r="C387" s="248"/>
      <c r="D387" s="232" t="s">
        <v>180</v>
      </c>
      <c r="E387" s="249" t="s">
        <v>1</v>
      </c>
      <c r="F387" s="250" t="s">
        <v>1675</v>
      </c>
      <c r="G387" s="248"/>
      <c r="H387" s="251">
        <v>82.5</v>
      </c>
      <c r="I387" s="252"/>
      <c r="J387" s="248"/>
      <c r="K387" s="248"/>
      <c r="L387" s="253"/>
      <c r="M387" s="254"/>
      <c r="N387" s="255"/>
      <c r="O387" s="255"/>
      <c r="P387" s="255"/>
      <c r="Q387" s="255"/>
      <c r="R387" s="255"/>
      <c r="S387" s="255"/>
      <c r="T387" s="256"/>
      <c r="U387" s="14"/>
      <c r="V387" s="14"/>
      <c r="W387" s="14"/>
      <c r="X387" s="14"/>
      <c r="Y387" s="14"/>
      <c r="Z387" s="14"/>
      <c r="AA387" s="14"/>
      <c r="AB387" s="14"/>
      <c r="AC387" s="14"/>
      <c r="AD387" s="14"/>
      <c r="AE387" s="14"/>
      <c r="AT387" s="257" t="s">
        <v>180</v>
      </c>
      <c r="AU387" s="257" t="s">
        <v>86</v>
      </c>
      <c r="AV387" s="14" t="s">
        <v>86</v>
      </c>
      <c r="AW387" s="14" t="s">
        <v>32</v>
      </c>
      <c r="AX387" s="14" t="s">
        <v>76</v>
      </c>
      <c r="AY387" s="257" t="s">
        <v>168</v>
      </c>
    </row>
    <row r="388" s="15" customFormat="1">
      <c r="A388" s="15"/>
      <c r="B388" s="258"/>
      <c r="C388" s="259"/>
      <c r="D388" s="232" t="s">
        <v>180</v>
      </c>
      <c r="E388" s="260" t="s">
        <v>1</v>
      </c>
      <c r="F388" s="261" t="s">
        <v>184</v>
      </c>
      <c r="G388" s="259"/>
      <c r="H388" s="262">
        <v>82.5</v>
      </c>
      <c r="I388" s="263"/>
      <c r="J388" s="259"/>
      <c r="K388" s="259"/>
      <c r="L388" s="264"/>
      <c r="M388" s="265"/>
      <c r="N388" s="266"/>
      <c r="O388" s="266"/>
      <c r="P388" s="266"/>
      <c r="Q388" s="266"/>
      <c r="R388" s="266"/>
      <c r="S388" s="266"/>
      <c r="T388" s="267"/>
      <c r="U388" s="15"/>
      <c r="V388" s="15"/>
      <c r="W388" s="15"/>
      <c r="X388" s="15"/>
      <c r="Y388" s="15"/>
      <c r="Z388" s="15"/>
      <c r="AA388" s="15"/>
      <c r="AB388" s="15"/>
      <c r="AC388" s="15"/>
      <c r="AD388" s="15"/>
      <c r="AE388" s="15"/>
      <c r="AT388" s="268" t="s">
        <v>180</v>
      </c>
      <c r="AU388" s="268" t="s">
        <v>86</v>
      </c>
      <c r="AV388" s="15" t="s">
        <v>176</v>
      </c>
      <c r="AW388" s="15" t="s">
        <v>32</v>
      </c>
      <c r="AX388" s="15" t="s">
        <v>84</v>
      </c>
      <c r="AY388" s="268" t="s">
        <v>168</v>
      </c>
    </row>
    <row r="389" s="2" customFormat="1" ht="33" customHeight="1">
      <c r="A389" s="39"/>
      <c r="B389" s="40"/>
      <c r="C389" s="219" t="s">
        <v>892</v>
      </c>
      <c r="D389" s="219" t="s">
        <v>171</v>
      </c>
      <c r="E389" s="220" t="s">
        <v>1676</v>
      </c>
      <c r="F389" s="221" t="s">
        <v>1677</v>
      </c>
      <c r="G389" s="222" t="s">
        <v>174</v>
      </c>
      <c r="H389" s="223">
        <v>7425</v>
      </c>
      <c r="I389" s="224"/>
      <c r="J389" s="225">
        <f>ROUND(I389*H389,2)</f>
        <v>0</v>
      </c>
      <c r="K389" s="221" t="s">
        <v>226</v>
      </c>
      <c r="L389" s="45"/>
      <c r="M389" s="226" t="s">
        <v>1</v>
      </c>
      <c r="N389" s="227" t="s">
        <v>41</v>
      </c>
      <c r="O389" s="92"/>
      <c r="P389" s="228">
        <f>O389*H389</f>
        <v>0</v>
      </c>
      <c r="Q389" s="228">
        <v>0</v>
      </c>
      <c r="R389" s="228">
        <f>Q389*H389</f>
        <v>0</v>
      </c>
      <c r="S389" s="228">
        <v>0</v>
      </c>
      <c r="T389" s="229">
        <f>S389*H389</f>
        <v>0</v>
      </c>
      <c r="U389" s="39"/>
      <c r="V389" s="39"/>
      <c r="W389" s="39"/>
      <c r="X389" s="39"/>
      <c r="Y389" s="39"/>
      <c r="Z389" s="39"/>
      <c r="AA389" s="39"/>
      <c r="AB389" s="39"/>
      <c r="AC389" s="39"/>
      <c r="AD389" s="39"/>
      <c r="AE389" s="39"/>
      <c r="AR389" s="230" t="s">
        <v>176</v>
      </c>
      <c r="AT389" s="230" t="s">
        <v>171</v>
      </c>
      <c r="AU389" s="230" t="s">
        <v>86</v>
      </c>
      <c r="AY389" s="18" t="s">
        <v>168</v>
      </c>
      <c r="BE389" s="231">
        <f>IF(N389="základní",J389,0)</f>
        <v>0</v>
      </c>
      <c r="BF389" s="231">
        <f>IF(N389="snížená",J389,0)</f>
        <v>0</v>
      </c>
      <c r="BG389" s="231">
        <f>IF(N389="zákl. přenesená",J389,0)</f>
        <v>0</v>
      </c>
      <c r="BH389" s="231">
        <f>IF(N389="sníž. přenesená",J389,0)</f>
        <v>0</v>
      </c>
      <c r="BI389" s="231">
        <f>IF(N389="nulová",J389,0)</f>
        <v>0</v>
      </c>
      <c r="BJ389" s="18" t="s">
        <v>84</v>
      </c>
      <c r="BK389" s="231">
        <f>ROUND(I389*H389,2)</f>
        <v>0</v>
      </c>
      <c r="BL389" s="18" t="s">
        <v>176</v>
      </c>
      <c r="BM389" s="230" t="s">
        <v>1678</v>
      </c>
    </row>
    <row r="390" s="2" customFormat="1">
      <c r="A390" s="39"/>
      <c r="B390" s="40"/>
      <c r="C390" s="41"/>
      <c r="D390" s="232" t="s">
        <v>178</v>
      </c>
      <c r="E390" s="41"/>
      <c r="F390" s="233" t="s">
        <v>1679</v>
      </c>
      <c r="G390" s="41"/>
      <c r="H390" s="41"/>
      <c r="I390" s="234"/>
      <c r="J390" s="41"/>
      <c r="K390" s="41"/>
      <c r="L390" s="45"/>
      <c r="M390" s="235"/>
      <c r="N390" s="236"/>
      <c r="O390" s="92"/>
      <c r="P390" s="92"/>
      <c r="Q390" s="92"/>
      <c r="R390" s="92"/>
      <c r="S390" s="92"/>
      <c r="T390" s="93"/>
      <c r="U390" s="39"/>
      <c r="V390" s="39"/>
      <c r="W390" s="39"/>
      <c r="X390" s="39"/>
      <c r="Y390" s="39"/>
      <c r="Z390" s="39"/>
      <c r="AA390" s="39"/>
      <c r="AB390" s="39"/>
      <c r="AC390" s="39"/>
      <c r="AD390" s="39"/>
      <c r="AE390" s="39"/>
      <c r="AT390" s="18" t="s">
        <v>178</v>
      </c>
      <c r="AU390" s="18" t="s">
        <v>86</v>
      </c>
    </row>
    <row r="391" s="13" customFormat="1">
      <c r="A391" s="13"/>
      <c r="B391" s="237"/>
      <c r="C391" s="238"/>
      <c r="D391" s="232" t="s">
        <v>180</v>
      </c>
      <c r="E391" s="239" t="s">
        <v>1</v>
      </c>
      <c r="F391" s="240" t="s">
        <v>1674</v>
      </c>
      <c r="G391" s="238"/>
      <c r="H391" s="239" t="s">
        <v>1</v>
      </c>
      <c r="I391" s="241"/>
      <c r="J391" s="238"/>
      <c r="K391" s="238"/>
      <c r="L391" s="242"/>
      <c r="M391" s="243"/>
      <c r="N391" s="244"/>
      <c r="O391" s="244"/>
      <c r="P391" s="244"/>
      <c r="Q391" s="244"/>
      <c r="R391" s="244"/>
      <c r="S391" s="244"/>
      <c r="T391" s="245"/>
      <c r="U391" s="13"/>
      <c r="V391" s="13"/>
      <c r="W391" s="13"/>
      <c r="X391" s="13"/>
      <c r="Y391" s="13"/>
      <c r="Z391" s="13"/>
      <c r="AA391" s="13"/>
      <c r="AB391" s="13"/>
      <c r="AC391" s="13"/>
      <c r="AD391" s="13"/>
      <c r="AE391" s="13"/>
      <c r="AT391" s="246" t="s">
        <v>180</v>
      </c>
      <c r="AU391" s="246" t="s">
        <v>86</v>
      </c>
      <c r="AV391" s="13" t="s">
        <v>84</v>
      </c>
      <c r="AW391" s="13" t="s">
        <v>32</v>
      </c>
      <c r="AX391" s="13" t="s">
        <v>76</v>
      </c>
      <c r="AY391" s="246" t="s">
        <v>168</v>
      </c>
    </row>
    <row r="392" s="14" customFormat="1">
      <c r="A392" s="14"/>
      <c r="B392" s="247"/>
      <c r="C392" s="248"/>
      <c r="D392" s="232" t="s">
        <v>180</v>
      </c>
      <c r="E392" s="249" t="s">
        <v>1</v>
      </c>
      <c r="F392" s="250" t="s">
        <v>1675</v>
      </c>
      <c r="G392" s="248"/>
      <c r="H392" s="251">
        <v>82.5</v>
      </c>
      <c r="I392" s="252"/>
      <c r="J392" s="248"/>
      <c r="K392" s="248"/>
      <c r="L392" s="253"/>
      <c r="M392" s="254"/>
      <c r="N392" s="255"/>
      <c r="O392" s="255"/>
      <c r="P392" s="255"/>
      <c r="Q392" s="255"/>
      <c r="R392" s="255"/>
      <c r="S392" s="255"/>
      <c r="T392" s="256"/>
      <c r="U392" s="14"/>
      <c r="V392" s="14"/>
      <c r="W392" s="14"/>
      <c r="X392" s="14"/>
      <c r="Y392" s="14"/>
      <c r="Z392" s="14"/>
      <c r="AA392" s="14"/>
      <c r="AB392" s="14"/>
      <c r="AC392" s="14"/>
      <c r="AD392" s="14"/>
      <c r="AE392" s="14"/>
      <c r="AT392" s="257" t="s">
        <v>180</v>
      </c>
      <c r="AU392" s="257" t="s">
        <v>86</v>
      </c>
      <c r="AV392" s="14" t="s">
        <v>86</v>
      </c>
      <c r="AW392" s="14" t="s">
        <v>32</v>
      </c>
      <c r="AX392" s="14" t="s">
        <v>76</v>
      </c>
      <c r="AY392" s="257" t="s">
        <v>168</v>
      </c>
    </row>
    <row r="393" s="15" customFormat="1">
      <c r="A393" s="15"/>
      <c r="B393" s="258"/>
      <c r="C393" s="259"/>
      <c r="D393" s="232" t="s">
        <v>180</v>
      </c>
      <c r="E393" s="260" t="s">
        <v>1</v>
      </c>
      <c r="F393" s="261" t="s">
        <v>184</v>
      </c>
      <c r="G393" s="259"/>
      <c r="H393" s="262">
        <v>82.5</v>
      </c>
      <c r="I393" s="263"/>
      <c r="J393" s="259"/>
      <c r="K393" s="259"/>
      <c r="L393" s="264"/>
      <c r="M393" s="265"/>
      <c r="N393" s="266"/>
      <c r="O393" s="266"/>
      <c r="P393" s="266"/>
      <c r="Q393" s="266"/>
      <c r="R393" s="266"/>
      <c r="S393" s="266"/>
      <c r="T393" s="267"/>
      <c r="U393" s="15"/>
      <c r="V393" s="15"/>
      <c r="W393" s="15"/>
      <c r="X393" s="15"/>
      <c r="Y393" s="15"/>
      <c r="Z393" s="15"/>
      <c r="AA393" s="15"/>
      <c r="AB393" s="15"/>
      <c r="AC393" s="15"/>
      <c r="AD393" s="15"/>
      <c r="AE393" s="15"/>
      <c r="AT393" s="268" t="s">
        <v>180</v>
      </c>
      <c r="AU393" s="268" t="s">
        <v>86</v>
      </c>
      <c r="AV393" s="15" t="s">
        <v>176</v>
      </c>
      <c r="AW393" s="15" t="s">
        <v>32</v>
      </c>
      <c r="AX393" s="15" t="s">
        <v>84</v>
      </c>
      <c r="AY393" s="268" t="s">
        <v>168</v>
      </c>
    </row>
    <row r="394" s="14" customFormat="1">
      <c r="A394" s="14"/>
      <c r="B394" s="247"/>
      <c r="C394" s="248"/>
      <c r="D394" s="232" t="s">
        <v>180</v>
      </c>
      <c r="E394" s="248"/>
      <c r="F394" s="250" t="s">
        <v>1680</v>
      </c>
      <c r="G394" s="248"/>
      <c r="H394" s="251">
        <v>7425</v>
      </c>
      <c r="I394" s="252"/>
      <c r="J394" s="248"/>
      <c r="K394" s="248"/>
      <c r="L394" s="253"/>
      <c r="M394" s="254"/>
      <c r="N394" s="255"/>
      <c r="O394" s="255"/>
      <c r="P394" s="255"/>
      <c r="Q394" s="255"/>
      <c r="R394" s="255"/>
      <c r="S394" s="255"/>
      <c r="T394" s="256"/>
      <c r="U394" s="14"/>
      <c r="V394" s="14"/>
      <c r="W394" s="14"/>
      <c r="X394" s="14"/>
      <c r="Y394" s="14"/>
      <c r="Z394" s="14"/>
      <c r="AA394" s="14"/>
      <c r="AB394" s="14"/>
      <c r="AC394" s="14"/>
      <c r="AD394" s="14"/>
      <c r="AE394" s="14"/>
      <c r="AT394" s="257" t="s">
        <v>180</v>
      </c>
      <c r="AU394" s="257" t="s">
        <v>86</v>
      </c>
      <c r="AV394" s="14" t="s">
        <v>86</v>
      </c>
      <c r="AW394" s="14" t="s">
        <v>4</v>
      </c>
      <c r="AX394" s="14" t="s">
        <v>84</v>
      </c>
      <c r="AY394" s="257" t="s">
        <v>168</v>
      </c>
    </row>
    <row r="395" s="2" customFormat="1" ht="33" customHeight="1">
      <c r="A395" s="39"/>
      <c r="B395" s="40"/>
      <c r="C395" s="219" t="s">
        <v>899</v>
      </c>
      <c r="D395" s="219" t="s">
        <v>171</v>
      </c>
      <c r="E395" s="220" t="s">
        <v>1681</v>
      </c>
      <c r="F395" s="221" t="s">
        <v>1682</v>
      </c>
      <c r="G395" s="222" t="s">
        <v>174</v>
      </c>
      <c r="H395" s="223">
        <v>82.5</v>
      </c>
      <c r="I395" s="224"/>
      <c r="J395" s="225">
        <f>ROUND(I395*H395,2)</f>
        <v>0</v>
      </c>
      <c r="K395" s="221" t="s">
        <v>226</v>
      </c>
      <c r="L395" s="45"/>
      <c r="M395" s="226" t="s">
        <v>1</v>
      </c>
      <c r="N395" s="227" t="s">
        <v>41</v>
      </c>
      <c r="O395" s="92"/>
      <c r="P395" s="228">
        <f>O395*H395</f>
        <v>0</v>
      </c>
      <c r="Q395" s="228">
        <v>0</v>
      </c>
      <c r="R395" s="228">
        <f>Q395*H395</f>
        <v>0</v>
      </c>
      <c r="S395" s="228">
        <v>0</v>
      </c>
      <c r="T395" s="229">
        <f>S395*H395</f>
        <v>0</v>
      </c>
      <c r="U395" s="39"/>
      <c r="V395" s="39"/>
      <c r="W395" s="39"/>
      <c r="X395" s="39"/>
      <c r="Y395" s="39"/>
      <c r="Z395" s="39"/>
      <c r="AA395" s="39"/>
      <c r="AB395" s="39"/>
      <c r="AC395" s="39"/>
      <c r="AD395" s="39"/>
      <c r="AE395" s="39"/>
      <c r="AR395" s="230" t="s">
        <v>176</v>
      </c>
      <c r="AT395" s="230" t="s">
        <v>171</v>
      </c>
      <c r="AU395" s="230" t="s">
        <v>86</v>
      </c>
      <c r="AY395" s="18" t="s">
        <v>168</v>
      </c>
      <c r="BE395" s="231">
        <f>IF(N395="základní",J395,0)</f>
        <v>0</v>
      </c>
      <c r="BF395" s="231">
        <f>IF(N395="snížená",J395,0)</f>
        <v>0</v>
      </c>
      <c r="BG395" s="231">
        <f>IF(N395="zákl. přenesená",J395,0)</f>
        <v>0</v>
      </c>
      <c r="BH395" s="231">
        <f>IF(N395="sníž. přenesená",J395,0)</f>
        <v>0</v>
      </c>
      <c r="BI395" s="231">
        <f>IF(N395="nulová",J395,0)</f>
        <v>0</v>
      </c>
      <c r="BJ395" s="18" t="s">
        <v>84</v>
      </c>
      <c r="BK395" s="231">
        <f>ROUND(I395*H395,2)</f>
        <v>0</v>
      </c>
      <c r="BL395" s="18" t="s">
        <v>176</v>
      </c>
      <c r="BM395" s="230" t="s">
        <v>1683</v>
      </c>
    </row>
    <row r="396" s="2" customFormat="1">
      <c r="A396" s="39"/>
      <c r="B396" s="40"/>
      <c r="C396" s="41"/>
      <c r="D396" s="232" t="s">
        <v>178</v>
      </c>
      <c r="E396" s="41"/>
      <c r="F396" s="233" t="s">
        <v>1684</v>
      </c>
      <c r="G396" s="41"/>
      <c r="H396" s="41"/>
      <c r="I396" s="234"/>
      <c r="J396" s="41"/>
      <c r="K396" s="41"/>
      <c r="L396" s="45"/>
      <c r="M396" s="235"/>
      <c r="N396" s="236"/>
      <c r="O396" s="92"/>
      <c r="P396" s="92"/>
      <c r="Q396" s="92"/>
      <c r="R396" s="92"/>
      <c r="S396" s="92"/>
      <c r="T396" s="93"/>
      <c r="U396" s="39"/>
      <c r="V396" s="39"/>
      <c r="W396" s="39"/>
      <c r="X396" s="39"/>
      <c r="Y396" s="39"/>
      <c r="Z396" s="39"/>
      <c r="AA396" s="39"/>
      <c r="AB396" s="39"/>
      <c r="AC396" s="39"/>
      <c r="AD396" s="39"/>
      <c r="AE396" s="39"/>
      <c r="AT396" s="18" t="s">
        <v>178</v>
      </c>
      <c r="AU396" s="18" t="s">
        <v>86</v>
      </c>
    </row>
    <row r="397" s="13" customFormat="1">
      <c r="A397" s="13"/>
      <c r="B397" s="237"/>
      <c r="C397" s="238"/>
      <c r="D397" s="232" t="s">
        <v>180</v>
      </c>
      <c r="E397" s="239" t="s">
        <v>1</v>
      </c>
      <c r="F397" s="240" t="s">
        <v>1674</v>
      </c>
      <c r="G397" s="238"/>
      <c r="H397" s="239" t="s">
        <v>1</v>
      </c>
      <c r="I397" s="241"/>
      <c r="J397" s="238"/>
      <c r="K397" s="238"/>
      <c r="L397" s="242"/>
      <c r="M397" s="243"/>
      <c r="N397" s="244"/>
      <c r="O397" s="244"/>
      <c r="P397" s="244"/>
      <c r="Q397" s="244"/>
      <c r="R397" s="244"/>
      <c r="S397" s="244"/>
      <c r="T397" s="245"/>
      <c r="U397" s="13"/>
      <c r="V397" s="13"/>
      <c r="W397" s="13"/>
      <c r="X397" s="13"/>
      <c r="Y397" s="13"/>
      <c r="Z397" s="13"/>
      <c r="AA397" s="13"/>
      <c r="AB397" s="13"/>
      <c r="AC397" s="13"/>
      <c r="AD397" s="13"/>
      <c r="AE397" s="13"/>
      <c r="AT397" s="246" t="s">
        <v>180</v>
      </c>
      <c r="AU397" s="246" t="s">
        <v>86</v>
      </c>
      <c r="AV397" s="13" t="s">
        <v>84</v>
      </c>
      <c r="AW397" s="13" t="s">
        <v>32</v>
      </c>
      <c r="AX397" s="13" t="s">
        <v>76</v>
      </c>
      <c r="AY397" s="246" t="s">
        <v>168</v>
      </c>
    </row>
    <row r="398" s="14" customFormat="1">
      <c r="A398" s="14"/>
      <c r="B398" s="247"/>
      <c r="C398" s="248"/>
      <c r="D398" s="232" t="s">
        <v>180</v>
      </c>
      <c r="E398" s="249" t="s">
        <v>1</v>
      </c>
      <c r="F398" s="250" t="s">
        <v>1675</v>
      </c>
      <c r="G398" s="248"/>
      <c r="H398" s="251">
        <v>82.5</v>
      </c>
      <c r="I398" s="252"/>
      <c r="J398" s="248"/>
      <c r="K398" s="248"/>
      <c r="L398" s="253"/>
      <c r="M398" s="254"/>
      <c r="N398" s="255"/>
      <c r="O398" s="255"/>
      <c r="P398" s="255"/>
      <c r="Q398" s="255"/>
      <c r="R398" s="255"/>
      <c r="S398" s="255"/>
      <c r="T398" s="256"/>
      <c r="U398" s="14"/>
      <c r="V398" s="14"/>
      <c r="W398" s="14"/>
      <c r="X398" s="14"/>
      <c r="Y398" s="14"/>
      <c r="Z398" s="14"/>
      <c r="AA398" s="14"/>
      <c r="AB398" s="14"/>
      <c r="AC398" s="14"/>
      <c r="AD398" s="14"/>
      <c r="AE398" s="14"/>
      <c r="AT398" s="257" t="s">
        <v>180</v>
      </c>
      <c r="AU398" s="257" t="s">
        <v>86</v>
      </c>
      <c r="AV398" s="14" t="s">
        <v>86</v>
      </c>
      <c r="AW398" s="14" t="s">
        <v>32</v>
      </c>
      <c r="AX398" s="14" t="s">
        <v>76</v>
      </c>
      <c r="AY398" s="257" t="s">
        <v>168</v>
      </c>
    </row>
    <row r="399" s="15" customFormat="1">
      <c r="A399" s="15"/>
      <c r="B399" s="258"/>
      <c r="C399" s="259"/>
      <c r="D399" s="232" t="s">
        <v>180</v>
      </c>
      <c r="E399" s="260" t="s">
        <v>1</v>
      </c>
      <c r="F399" s="261" t="s">
        <v>184</v>
      </c>
      <c r="G399" s="259"/>
      <c r="H399" s="262">
        <v>82.5</v>
      </c>
      <c r="I399" s="263"/>
      <c r="J399" s="259"/>
      <c r="K399" s="259"/>
      <c r="L399" s="264"/>
      <c r="M399" s="265"/>
      <c r="N399" s="266"/>
      <c r="O399" s="266"/>
      <c r="P399" s="266"/>
      <c r="Q399" s="266"/>
      <c r="R399" s="266"/>
      <c r="S399" s="266"/>
      <c r="T399" s="267"/>
      <c r="U399" s="15"/>
      <c r="V399" s="15"/>
      <c r="W399" s="15"/>
      <c r="X399" s="15"/>
      <c r="Y399" s="15"/>
      <c r="Z399" s="15"/>
      <c r="AA399" s="15"/>
      <c r="AB399" s="15"/>
      <c r="AC399" s="15"/>
      <c r="AD399" s="15"/>
      <c r="AE399" s="15"/>
      <c r="AT399" s="268" t="s">
        <v>180</v>
      </c>
      <c r="AU399" s="268" t="s">
        <v>86</v>
      </c>
      <c r="AV399" s="15" t="s">
        <v>176</v>
      </c>
      <c r="AW399" s="15" t="s">
        <v>32</v>
      </c>
      <c r="AX399" s="15" t="s">
        <v>84</v>
      </c>
      <c r="AY399" s="268" t="s">
        <v>168</v>
      </c>
    </row>
    <row r="400" s="2" customFormat="1" ht="16.5" customHeight="1">
      <c r="A400" s="39"/>
      <c r="B400" s="40"/>
      <c r="C400" s="219" t="s">
        <v>552</v>
      </c>
      <c r="D400" s="219" t="s">
        <v>171</v>
      </c>
      <c r="E400" s="220" t="s">
        <v>513</v>
      </c>
      <c r="F400" s="221" t="s">
        <v>514</v>
      </c>
      <c r="G400" s="222" t="s">
        <v>174</v>
      </c>
      <c r="H400" s="223">
        <v>82.5</v>
      </c>
      <c r="I400" s="224"/>
      <c r="J400" s="225">
        <f>ROUND(I400*H400,2)</f>
        <v>0</v>
      </c>
      <c r="K400" s="221" t="s">
        <v>226</v>
      </c>
      <c r="L400" s="45"/>
      <c r="M400" s="226" t="s">
        <v>1</v>
      </c>
      <c r="N400" s="227" t="s">
        <v>41</v>
      </c>
      <c r="O400" s="92"/>
      <c r="P400" s="228">
        <f>O400*H400</f>
        <v>0</v>
      </c>
      <c r="Q400" s="228">
        <v>0</v>
      </c>
      <c r="R400" s="228">
        <f>Q400*H400</f>
        <v>0</v>
      </c>
      <c r="S400" s="228">
        <v>0</v>
      </c>
      <c r="T400" s="229">
        <f>S400*H400</f>
        <v>0</v>
      </c>
      <c r="U400" s="39"/>
      <c r="V400" s="39"/>
      <c r="W400" s="39"/>
      <c r="X400" s="39"/>
      <c r="Y400" s="39"/>
      <c r="Z400" s="39"/>
      <c r="AA400" s="39"/>
      <c r="AB400" s="39"/>
      <c r="AC400" s="39"/>
      <c r="AD400" s="39"/>
      <c r="AE400" s="39"/>
      <c r="AR400" s="230" t="s">
        <v>176</v>
      </c>
      <c r="AT400" s="230" t="s">
        <v>171</v>
      </c>
      <c r="AU400" s="230" t="s">
        <v>86</v>
      </c>
      <c r="AY400" s="18" t="s">
        <v>168</v>
      </c>
      <c r="BE400" s="231">
        <f>IF(N400="základní",J400,0)</f>
        <v>0</v>
      </c>
      <c r="BF400" s="231">
        <f>IF(N400="snížená",J400,0)</f>
        <v>0</v>
      </c>
      <c r="BG400" s="231">
        <f>IF(N400="zákl. přenesená",J400,0)</f>
        <v>0</v>
      </c>
      <c r="BH400" s="231">
        <f>IF(N400="sníž. přenesená",J400,0)</f>
        <v>0</v>
      </c>
      <c r="BI400" s="231">
        <f>IF(N400="nulová",J400,0)</f>
        <v>0</v>
      </c>
      <c r="BJ400" s="18" t="s">
        <v>84</v>
      </c>
      <c r="BK400" s="231">
        <f>ROUND(I400*H400,2)</f>
        <v>0</v>
      </c>
      <c r="BL400" s="18" t="s">
        <v>176</v>
      </c>
      <c r="BM400" s="230" t="s">
        <v>1685</v>
      </c>
    </row>
    <row r="401" s="2" customFormat="1">
      <c r="A401" s="39"/>
      <c r="B401" s="40"/>
      <c r="C401" s="41"/>
      <c r="D401" s="232" t="s">
        <v>178</v>
      </c>
      <c r="E401" s="41"/>
      <c r="F401" s="233" t="s">
        <v>516</v>
      </c>
      <c r="G401" s="41"/>
      <c r="H401" s="41"/>
      <c r="I401" s="234"/>
      <c r="J401" s="41"/>
      <c r="K401" s="41"/>
      <c r="L401" s="45"/>
      <c r="M401" s="235"/>
      <c r="N401" s="236"/>
      <c r="O401" s="92"/>
      <c r="P401" s="92"/>
      <c r="Q401" s="92"/>
      <c r="R401" s="92"/>
      <c r="S401" s="92"/>
      <c r="T401" s="93"/>
      <c r="U401" s="39"/>
      <c r="V401" s="39"/>
      <c r="W401" s="39"/>
      <c r="X401" s="39"/>
      <c r="Y401" s="39"/>
      <c r="Z401" s="39"/>
      <c r="AA401" s="39"/>
      <c r="AB401" s="39"/>
      <c r="AC401" s="39"/>
      <c r="AD401" s="39"/>
      <c r="AE401" s="39"/>
      <c r="AT401" s="18" t="s">
        <v>178</v>
      </c>
      <c r="AU401" s="18" t="s">
        <v>86</v>
      </c>
    </row>
    <row r="402" s="13" customFormat="1">
      <c r="A402" s="13"/>
      <c r="B402" s="237"/>
      <c r="C402" s="238"/>
      <c r="D402" s="232" t="s">
        <v>180</v>
      </c>
      <c r="E402" s="239" t="s">
        <v>1</v>
      </c>
      <c r="F402" s="240" t="s">
        <v>1674</v>
      </c>
      <c r="G402" s="238"/>
      <c r="H402" s="239" t="s">
        <v>1</v>
      </c>
      <c r="I402" s="241"/>
      <c r="J402" s="238"/>
      <c r="K402" s="238"/>
      <c r="L402" s="242"/>
      <c r="M402" s="243"/>
      <c r="N402" s="244"/>
      <c r="O402" s="244"/>
      <c r="P402" s="244"/>
      <c r="Q402" s="244"/>
      <c r="R402" s="244"/>
      <c r="S402" s="244"/>
      <c r="T402" s="245"/>
      <c r="U402" s="13"/>
      <c r="V402" s="13"/>
      <c r="W402" s="13"/>
      <c r="X402" s="13"/>
      <c r="Y402" s="13"/>
      <c r="Z402" s="13"/>
      <c r="AA402" s="13"/>
      <c r="AB402" s="13"/>
      <c r="AC402" s="13"/>
      <c r="AD402" s="13"/>
      <c r="AE402" s="13"/>
      <c r="AT402" s="246" t="s">
        <v>180</v>
      </c>
      <c r="AU402" s="246" t="s">
        <v>86</v>
      </c>
      <c r="AV402" s="13" t="s">
        <v>84</v>
      </c>
      <c r="AW402" s="13" t="s">
        <v>32</v>
      </c>
      <c r="AX402" s="13" t="s">
        <v>76</v>
      </c>
      <c r="AY402" s="246" t="s">
        <v>168</v>
      </c>
    </row>
    <row r="403" s="14" customFormat="1">
      <c r="A403" s="14"/>
      <c r="B403" s="247"/>
      <c r="C403" s="248"/>
      <c r="D403" s="232" t="s">
        <v>180</v>
      </c>
      <c r="E403" s="249" t="s">
        <v>1</v>
      </c>
      <c r="F403" s="250" t="s">
        <v>1675</v>
      </c>
      <c r="G403" s="248"/>
      <c r="H403" s="251">
        <v>82.5</v>
      </c>
      <c r="I403" s="252"/>
      <c r="J403" s="248"/>
      <c r="K403" s="248"/>
      <c r="L403" s="253"/>
      <c r="M403" s="254"/>
      <c r="N403" s="255"/>
      <c r="O403" s="255"/>
      <c r="P403" s="255"/>
      <c r="Q403" s="255"/>
      <c r="R403" s="255"/>
      <c r="S403" s="255"/>
      <c r="T403" s="256"/>
      <c r="U403" s="14"/>
      <c r="V403" s="14"/>
      <c r="W403" s="14"/>
      <c r="X403" s="14"/>
      <c r="Y403" s="14"/>
      <c r="Z403" s="14"/>
      <c r="AA403" s="14"/>
      <c r="AB403" s="14"/>
      <c r="AC403" s="14"/>
      <c r="AD403" s="14"/>
      <c r="AE403" s="14"/>
      <c r="AT403" s="257" t="s">
        <v>180</v>
      </c>
      <c r="AU403" s="257" t="s">
        <v>86</v>
      </c>
      <c r="AV403" s="14" t="s">
        <v>86</v>
      </c>
      <c r="AW403" s="14" t="s">
        <v>32</v>
      </c>
      <c r="AX403" s="14" t="s">
        <v>76</v>
      </c>
      <c r="AY403" s="257" t="s">
        <v>168</v>
      </c>
    </row>
    <row r="404" s="15" customFormat="1">
      <c r="A404" s="15"/>
      <c r="B404" s="258"/>
      <c r="C404" s="259"/>
      <c r="D404" s="232" t="s">
        <v>180</v>
      </c>
      <c r="E404" s="260" t="s">
        <v>1</v>
      </c>
      <c r="F404" s="261" t="s">
        <v>184</v>
      </c>
      <c r="G404" s="259"/>
      <c r="H404" s="262">
        <v>82.5</v>
      </c>
      <c r="I404" s="263"/>
      <c r="J404" s="259"/>
      <c r="K404" s="259"/>
      <c r="L404" s="264"/>
      <c r="M404" s="265"/>
      <c r="N404" s="266"/>
      <c r="O404" s="266"/>
      <c r="P404" s="266"/>
      <c r="Q404" s="266"/>
      <c r="R404" s="266"/>
      <c r="S404" s="266"/>
      <c r="T404" s="267"/>
      <c r="U404" s="15"/>
      <c r="V404" s="15"/>
      <c r="W404" s="15"/>
      <c r="X404" s="15"/>
      <c r="Y404" s="15"/>
      <c r="Z404" s="15"/>
      <c r="AA404" s="15"/>
      <c r="AB404" s="15"/>
      <c r="AC404" s="15"/>
      <c r="AD404" s="15"/>
      <c r="AE404" s="15"/>
      <c r="AT404" s="268" t="s">
        <v>180</v>
      </c>
      <c r="AU404" s="268" t="s">
        <v>86</v>
      </c>
      <c r="AV404" s="15" t="s">
        <v>176</v>
      </c>
      <c r="AW404" s="15" t="s">
        <v>32</v>
      </c>
      <c r="AX404" s="15" t="s">
        <v>84</v>
      </c>
      <c r="AY404" s="268" t="s">
        <v>168</v>
      </c>
    </row>
    <row r="405" s="2" customFormat="1" ht="21.75" customHeight="1">
      <c r="A405" s="39"/>
      <c r="B405" s="40"/>
      <c r="C405" s="219" t="s">
        <v>557</v>
      </c>
      <c r="D405" s="219" t="s">
        <v>171</v>
      </c>
      <c r="E405" s="220" t="s">
        <v>521</v>
      </c>
      <c r="F405" s="221" t="s">
        <v>522</v>
      </c>
      <c r="G405" s="222" t="s">
        <v>174</v>
      </c>
      <c r="H405" s="223">
        <v>7425</v>
      </c>
      <c r="I405" s="224"/>
      <c r="J405" s="225">
        <f>ROUND(I405*H405,2)</f>
        <v>0</v>
      </c>
      <c r="K405" s="221" t="s">
        <v>226</v>
      </c>
      <c r="L405" s="45"/>
      <c r="M405" s="226" t="s">
        <v>1</v>
      </c>
      <c r="N405" s="227" t="s">
        <v>41</v>
      </c>
      <c r="O405" s="92"/>
      <c r="P405" s="228">
        <f>O405*H405</f>
        <v>0</v>
      </c>
      <c r="Q405" s="228">
        <v>0</v>
      </c>
      <c r="R405" s="228">
        <f>Q405*H405</f>
        <v>0</v>
      </c>
      <c r="S405" s="228">
        <v>0</v>
      </c>
      <c r="T405" s="229">
        <f>S405*H405</f>
        <v>0</v>
      </c>
      <c r="U405" s="39"/>
      <c r="V405" s="39"/>
      <c r="W405" s="39"/>
      <c r="X405" s="39"/>
      <c r="Y405" s="39"/>
      <c r="Z405" s="39"/>
      <c r="AA405" s="39"/>
      <c r="AB405" s="39"/>
      <c r="AC405" s="39"/>
      <c r="AD405" s="39"/>
      <c r="AE405" s="39"/>
      <c r="AR405" s="230" t="s">
        <v>176</v>
      </c>
      <c r="AT405" s="230" t="s">
        <v>171</v>
      </c>
      <c r="AU405" s="230" t="s">
        <v>86</v>
      </c>
      <c r="AY405" s="18" t="s">
        <v>168</v>
      </c>
      <c r="BE405" s="231">
        <f>IF(N405="základní",J405,0)</f>
        <v>0</v>
      </c>
      <c r="BF405" s="231">
        <f>IF(N405="snížená",J405,0)</f>
        <v>0</v>
      </c>
      <c r="BG405" s="231">
        <f>IF(N405="zákl. přenesená",J405,0)</f>
        <v>0</v>
      </c>
      <c r="BH405" s="231">
        <f>IF(N405="sníž. přenesená",J405,0)</f>
        <v>0</v>
      </c>
      <c r="BI405" s="231">
        <f>IF(N405="nulová",J405,0)</f>
        <v>0</v>
      </c>
      <c r="BJ405" s="18" t="s">
        <v>84</v>
      </c>
      <c r="BK405" s="231">
        <f>ROUND(I405*H405,2)</f>
        <v>0</v>
      </c>
      <c r="BL405" s="18" t="s">
        <v>176</v>
      </c>
      <c r="BM405" s="230" t="s">
        <v>1686</v>
      </c>
    </row>
    <row r="406" s="2" customFormat="1">
      <c r="A406" s="39"/>
      <c r="B406" s="40"/>
      <c r="C406" s="41"/>
      <c r="D406" s="232" t="s">
        <v>178</v>
      </c>
      <c r="E406" s="41"/>
      <c r="F406" s="233" t="s">
        <v>524</v>
      </c>
      <c r="G406" s="41"/>
      <c r="H406" s="41"/>
      <c r="I406" s="234"/>
      <c r="J406" s="41"/>
      <c r="K406" s="41"/>
      <c r="L406" s="45"/>
      <c r="M406" s="235"/>
      <c r="N406" s="236"/>
      <c r="O406" s="92"/>
      <c r="P406" s="92"/>
      <c r="Q406" s="92"/>
      <c r="R406" s="92"/>
      <c r="S406" s="92"/>
      <c r="T406" s="93"/>
      <c r="U406" s="39"/>
      <c r="V406" s="39"/>
      <c r="W406" s="39"/>
      <c r="X406" s="39"/>
      <c r="Y406" s="39"/>
      <c r="Z406" s="39"/>
      <c r="AA406" s="39"/>
      <c r="AB406" s="39"/>
      <c r="AC406" s="39"/>
      <c r="AD406" s="39"/>
      <c r="AE406" s="39"/>
      <c r="AT406" s="18" t="s">
        <v>178</v>
      </c>
      <c r="AU406" s="18" t="s">
        <v>86</v>
      </c>
    </row>
    <row r="407" s="13" customFormat="1">
      <c r="A407" s="13"/>
      <c r="B407" s="237"/>
      <c r="C407" s="238"/>
      <c r="D407" s="232" t="s">
        <v>180</v>
      </c>
      <c r="E407" s="239" t="s">
        <v>1</v>
      </c>
      <c r="F407" s="240" t="s">
        <v>1674</v>
      </c>
      <c r="G407" s="238"/>
      <c r="H407" s="239" t="s">
        <v>1</v>
      </c>
      <c r="I407" s="241"/>
      <c r="J407" s="238"/>
      <c r="K407" s="238"/>
      <c r="L407" s="242"/>
      <c r="M407" s="243"/>
      <c r="N407" s="244"/>
      <c r="O407" s="244"/>
      <c r="P407" s="244"/>
      <c r="Q407" s="244"/>
      <c r="R407" s="244"/>
      <c r="S407" s="244"/>
      <c r="T407" s="245"/>
      <c r="U407" s="13"/>
      <c r="V407" s="13"/>
      <c r="W407" s="13"/>
      <c r="X407" s="13"/>
      <c r="Y407" s="13"/>
      <c r="Z407" s="13"/>
      <c r="AA407" s="13"/>
      <c r="AB407" s="13"/>
      <c r="AC407" s="13"/>
      <c r="AD407" s="13"/>
      <c r="AE407" s="13"/>
      <c r="AT407" s="246" t="s">
        <v>180</v>
      </c>
      <c r="AU407" s="246" t="s">
        <v>86</v>
      </c>
      <c r="AV407" s="13" t="s">
        <v>84</v>
      </c>
      <c r="AW407" s="13" t="s">
        <v>32</v>
      </c>
      <c r="AX407" s="13" t="s">
        <v>76</v>
      </c>
      <c r="AY407" s="246" t="s">
        <v>168</v>
      </c>
    </row>
    <row r="408" s="14" customFormat="1">
      <c r="A408" s="14"/>
      <c r="B408" s="247"/>
      <c r="C408" s="248"/>
      <c r="D408" s="232" t="s">
        <v>180</v>
      </c>
      <c r="E408" s="249" t="s">
        <v>1</v>
      </c>
      <c r="F408" s="250" t="s">
        <v>1675</v>
      </c>
      <c r="G408" s="248"/>
      <c r="H408" s="251">
        <v>82.5</v>
      </c>
      <c r="I408" s="252"/>
      <c r="J408" s="248"/>
      <c r="K408" s="248"/>
      <c r="L408" s="253"/>
      <c r="M408" s="254"/>
      <c r="N408" s="255"/>
      <c r="O408" s="255"/>
      <c r="P408" s="255"/>
      <c r="Q408" s="255"/>
      <c r="R408" s="255"/>
      <c r="S408" s="255"/>
      <c r="T408" s="256"/>
      <c r="U408" s="14"/>
      <c r="V408" s="14"/>
      <c r="W408" s="14"/>
      <c r="X408" s="14"/>
      <c r="Y408" s="14"/>
      <c r="Z408" s="14"/>
      <c r="AA408" s="14"/>
      <c r="AB408" s="14"/>
      <c r="AC408" s="14"/>
      <c r="AD408" s="14"/>
      <c r="AE408" s="14"/>
      <c r="AT408" s="257" t="s">
        <v>180</v>
      </c>
      <c r="AU408" s="257" t="s">
        <v>86</v>
      </c>
      <c r="AV408" s="14" t="s">
        <v>86</v>
      </c>
      <c r="AW408" s="14" t="s">
        <v>32</v>
      </c>
      <c r="AX408" s="14" t="s">
        <v>76</v>
      </c>
      <c r="AY408" s="257" t="s">
        <v>168</v>
      </c>
    </row>
    <row r="409" s="15" customFormat="1">
      <c r="A409" s="15"/>
      <c r="B409" s="258"/>
      <c r="C409" s="259"/>
      <c r="D409" s="232" t="s">
        <v>180</v>
      </c>
      <c r="E409" s="260" t="s">
        <v>1</v>
      </c>
      <c r="F409" s="261" t="s">
        <v>184</v>
      </c>
      <c r="G409" s="259"/>
      <c r="H409" s="262">
        <v>82.5</v>
      </c>
      <c r="I409" s="263"/>
      <c r="J409" s="259"/>
      <c r="K409" s="259"/>
      <c r="L409" s="264"/>
      <c r="M409" s="265"/>
      <c r="N409" s="266"/>
      <c r="O409" s="266"/>
      <c r="P409" s="266"/>
      <c r="Q409" s="266"/>
      <c r="R409" s="266"/>
      <c r="S409" s="266"/>
      <c r="T409" s="267"/>
      <c r="U409" s="15"/>
      <c r="V409" s="15"/>
      <c r="W409" s="15"/>
      <c r="X409" s="15"/>
      <c r="Y409" s="15"/>
      <c r="Z409" s="15"/>
      <c r="AA409" s="15"/>
      <c r="AB409" s="15"/>
      <c r="AC409" s="15"/>
      <c r="AD409" s="15"/>
      <c r="AE409" s="15"/>
      <c r="AT409" s="268" t="s">
        <v>180</v>
      </c>
      <c r="AU409" s="268" t="s">
        <v>86</v>
      </c>
      <c r="AV409" s="15" t="s">
        <v>176</v>
      </c>
      <c r="AW409" s="15" t="s">
        <v>32</v>
      </c>
      <c r="AX409" s="15" t="s">
        <v>84</v>
      </c>
      <c r="AY409" s="268" t="s">
        <v>168</v>
      </c>
    </row>
    <row r="410" s="14" customFormat="1">
      <c r="A410" s="14"/>
      <c r="B410" s="247"/>
      <c r="C410" s="248"/>
      <c r="D410" s="232" t="s">
        <v>180</v>
      </c>
      <c r="E410" s="248"/>
      <c r="F410" s="250" t="s">
        <v>1680</v>
      </c>
      <c r="G410" s="248"/>
      <c r="H410" s="251">
        <v>7425</v>
      </c>
      <c r="I410" s="252"/>
      <c r="J410" s="248"/>
      <c r="K410" s="248"/>
      <c r="L410" s="253"/>
      <c r="M410" s="254"/>
      <c r="N410" s="255"/>
      <c r="O410" s="255"/>
      <c r="P410" s="255"/>
      <c r="Q410" s="255"/>
      <c r="R410" s="255"/>
      <c r="S410" s="255"/>
      <c r="T410" s="256"/>
      <c r="U410" s="14"/>
      <c r="V410" s="14"/>
      <c r="W410" s="14"/>
      <c r="X410" s="14"/>
      <c r="Y410" s="14"/>
      <c r="Z410" s="14"/>
      <c r="AA410" s="14"/>
      <c r="AB410" s="14"/>
      <c r="AC410" s="14"/>
      <c r="AD410" s="14"/>
      <c r="AE410" s="14"/>
      <c r="AT410" s="257" t="s">
        <v>180</v>
      </c>
      <c r="AU410" s="257" t="s">
        <v>86</v>
      </c>
      <c r="AV410" s="14" t="s">
        <v>86</v>
      </c>
      <c r="AW410" s="14" t="s">
        <v>4</v>
      </c>
      <c r="AX410" s="14" t="s">
        <v>84</v>
      </c>
      <c r="AY410" s="257" t="s">
        <v>168</v>
      </c>
    </row>
    <row r="411" s="2" customFormat="1" ht="21.75" customHeight="1">
      <c r="A411" s="39"/>
      <c r="B411" s="40"/>
      <c r="C411" s="219" t="s">
        <v>568</v>
      </c>
      <c r="D411" s="219" t="s">
        <v>171</v>
      </c>
      <c r="E411" s="220" t="s">
        <v>527</v>
      </c>
      <c r="F411" s="221" t="s">
        <v>528</v>
      </c>
      <c r="G411" s="222" t="s">
        <v>174</v>
      </c>
      <c r="H411" s="223">
        <v>82.5</v>
      </c>
      <c r="I411" s="224"/>
      <c r="J411" s="225">
        <f>ROUND(I411*H411,2)</f>
        <v>0</v>
      </c>
      <c r="K411" s="221" t="s">
        <v>226</v>
      </c>
      <c r="L411" s="45"/>
      <c r="M411" s="226" t="s">
        <v>1</v>
      </c>
      <c r="N411" s="227" t="s">
        <v>41</v>
      </c>
      <c r="O411" s="92"/>
      <c r="P411" s="228">
        <f>O411*H411</f>
        <v>0</v>
      </c>
      <c r="Q411" s="228">
        <v>0</v>
      </c>
      <c r="R411" s="228">
        <f>Q411*H411</f>
        <v>0</v>
      </c>
      <c r="S411" s="228">
        <v>0</v>
      </c>
      <c r="T411" s="229">
        <f>S411*H411</f>
        <v>0</v>
      </c>
      <c r="U411" s="39"/>
      <c r="V411" s="39"/>
      <c r="W411" s="39"/>
      <c r="X411" s="39"/>
      <c r="Y411" s="39"/>
      <c r="Z411" s="39"/>
      <c r="AA411" s="39"/>
      <c r="AB411" s="39"/>
      <c r="AC411" s="39"/>
      <c r="AD411" s="39"/>
      <c r="AE411" s="39"/>
      <c r="AR411" s="230" t="s">
        <v>176</v>
      </c>
      <c r="AT411" s="230" t="s">
        <v>171</v>
      </c>
      <c r="AU411" s="230" t="s">
        <v>86</v>
      </c>
      <c r="AY411" s="18" t="s">
        <v>168</v>
      </c>
      <c r="BE411" s="231">
        <f>IF(N411="základní",J411,0)</f>
        <v>0</v>
      </c>
      <c r="BF411" s="231">
        <f>IF(N411="snížená",J411,0)</f>
        <v>0</v>
      </c>
      <c r="BG411" s="231">
        <f>IF(N411="zákl. přenesená",J411,0)</f>
        <v>0</v>
      </c>
      <c r="BH411" s="231">
        <f>IF(N411="sníž. přenesená",J411,0)</f>
        <v>0</v>
      </c>
      <c r="BI411" s="231">
        <f>IF(N411="nulová",J411,0)</f>
        <v>0</v>
      </c>
      <c r="BJ411" s="18" t="s">
        <v>84</v>
      </c>
      <c r="BK411" s="231">
        <f>ROUND(I411*H411,2)</f>
        <v>0</v>
      </c>
      <c r="BL411" s="18" t="s">
        <v>176</v>
      </c>
      <c r="BM411" s="230" t="s">
        <v>1687</v>
      </c>
    </row>
    <row r="412" s="2" customFormat="1">
      <c r="A412" s="39"/>
      <c r="B412" s="40"/>
      <c r="C412" s="41"/>
      <c r="D412" s="232" t="s">
        <v>178</v>
      </c>
      <c r="E412" s="41"/>
      <c r="F412" s="233" t="s">
        <v>530</v>
      </c>
      <c r="G412" s="41"/>
      <c r="H412" s="41"/>
      <c r="I412" s="234"/>
      <c r="J412" s="41"/>
      <c r="K412" s="41"/>
      <c r="L412" s="45"/>
      <c r="M412" s="235"/>
      <c r="N412" s="236"/>
      <c r="O412" s="92"/>
      <c r="P412" s="92"/>
      <c r="Q412" s="92"/>
      <c r="R412" s="92"/>
      <c r="S412" s="92"/>
      <c r="T412" s="93"/>
      <c r="U412" s="39"/>
      <c r="V412" s="39"/>
      <c r="W412" s="39"/>
      <c r="X412" s="39"/>
      <c r="Y412" s="39"/>
      <c r="Z412" s="39"/>
      <c r="AA412" s="39"/>
      <c r="AB412" s="39"/>
      <c r="AC412" s="39"/>
      <c r="AD412" s="39"/>
      <c r="AE412" s="39"/>
      <c r="AT412" s="18" t="s">
        <v>178</v>
      </c>
      <c r="AU412" s="18" t="s">
        <v>86</v>
      </c>
    </row>
    <row r="413" s="13" customFormat="1">
      <c r="A413" s="13"/>
      <c r="B413" s="237"/>
      <c r="C413" s="238"/>
      <c r="D413" s="232" t="s">
        <v>180</v>
      </c>
      <c r="E413" s="239" t="s">
        <v>1</v>
      </c>
      <c r="F413" s="240" t="s">
        <v>1674</v>
      </c>
      <c r="G413" s="238"/>
      <c r="H413" s="239" t="s">
        <v>1</v>
      </c>
      <c r="I413" s="241"/>
      <c r="J413" s="238"/>
      <c r="K413" s="238"/>
      <c r="L413" s="242"/>
      <c r="M413" s="243"/>
      <c r="N413" s="244"/>
      <c r="O413" s="244"/>
      <c r="P413" s="244"/>
      <c r="Q413" s="244"/>
      <c r="R413" s="244"/>
      <c r="S413" s="244"/>
      <c r="T413" s="245"/>
      <c r="U413" s="13"/>
      <c r="V413" s="13"/>
      <c r="W413" s="13"/>
      <c r="X413" s="13"/>
      <c r="Y413" s="13"/>
      <c r="Z413" s="13"/>
      <c r="AA413" s="13"/>
      <c r="AB413" s="13"/>
      <c r="AC413" s="13"/>
      <c r="AD413" s="13"/>
      <c r="AE413" s="13"/>
      <c r="AT413" s="246" t="s">
        <v>180</v>
      </c>
      <c r="AU413" s="246" t="s">
        <v>86</v>
      </c>
      <c r="AV413" s="13" t="s">
        <v>84</v>
      </c>
      <c r="AW413" s="13" t="s">
        <v>32</v>
      </c>
      <c r="AX413" s="13" t="s">
        <v>76</v>
      </c>
      <c r="AY413" s="246" t="s">
        <v>168</v>
      </c>
    </row>
    <row r="414" s="14" customFormat="1">
      <c r="A414" s="14"/>
      <c r="B414" s="247"/>
      <c r="C414" s="248"/>
      <c r="D414" s="232" t="s">
        <v>180</v>
      </c>
      <c r="E414" s="249" t="s">
        <v>1</v>
      </c>
      <c r="F414" s="250" t="s">
        <v>1675</v>
      </c>
      <c r="G414" s="248"/>
      <c r="H414" s="251">
        <v>82.5</v>
      </c>
      <c r="I414" s="252"/>
      <c r="J414" s="248"/>
      <c r="K414" s="248"/>
      <c r="L414" s="253"/>
      <c r="M414" s="254"/>
      <c r="N414" s="255"/>
      <c r="O414" s="255"/>
      <c r="P414" s="255"/>
      <c r="Q414" s="255"/>
      <c r="R414" s="255"/>
      <c r="S414" s="255"/>
      <c r="T414" s="256"/>
      <c r="U414" s="14"/>
      <c r="V414" s="14"/>
      <c r="W414" s="14"/>
      <c r="X414" s="14"/>
      <c r="Y414" s="14"/>
      <c r="Z414" s="14"/>
      <c r="AA414" s="14"/>
      <c r="AB414" s="14"/>
      <c r="AC414" s="14"/>
      <c r="AD414" s="14"/>
      <c r="AE414" s="14"/>
      <c r="AT414" s="257" t="s">
        <v>180</v>
      </c>
      <c r="AU414" s="257" t="s">
        <v>86</v>
      </c>
      <c r="AV414" s="14" t="s">
        <v>86</v>
      </c>
      <c r="AW414" s="14" t="s">
        <v>32</v>
      </c>
      <c r="AX414" s="14" t="s">
        <v>76</v>
      </c>
      <c r="AY414" s="257" t="s">
        <v>168</v>
      </c>
    </row>
    <row r="415" s="15" customFormat="1">
      <c r="A415" s="15"/>
      <c r="B415" s="258"/>
      <c r="C415" s="259"/>
      <c r="D415" s="232" t="s">
        <v>180</v>
      </c>
      <c r="E415" s="260" t="s">
        <v>1</v>
      </c>
      <c r="F415" s="261" t="s">
        <v>184</v>
      </c>
      <c r="G415" s="259"/>
      <c r="H415" s="262">
        <v>82.5</v>
      </c>
      <c r="I415" s="263"/>
      <c r="J415" s="259"/>
      <c r="K415" s="259"/>
      <c r="L415" s="264"/>
      <c r="M415" s="265"/>
      <c r="N415" s="266"/>
      <c r="O415" s="266"/>
      <c r="P415" s="266"/>
      <c r="Q415" s="266"/>
      <c r="R415" s="266"/>
      <c r="S415" s="266"/>
      <c r="T415" s="267"/>
      <c r="U415" s="15"/>
      <c r="V415" s="15"/>
      <c r="W415" s="15"/>
      <c r="X415" s="15"/>
      <c r="Y415" s="15"/>
      <c r="Z415" s="15"/>
      <c r="AA415" s="15"/>
      <c r="AB415" s="15"/>
      <c r="AC415" s="15"/>
      <c r="AD415" s="15"/>
      <c r="AE415" s="15"/>
      <c r="AT415" s="268" t="s">
        <v>180</v>
      </c>
      <c r="AU415" s="268" t="s">
        <v>86</v>
      </c>
      <c r="AV415" s="15" t="s">
        <v>176</v>
      </c>
      <c r="AW415" s="15" t="s">
        <v>32</v>
      </c>
      <c r="AX415" s="15" t="s">
        <v>84</v>
      </c>
      <c r="AY415" s="268" t="s">
        <v>168</v>
      </c>
    </row>
    <row r="416" s="2" customFormat="1" ht="24.15" customHeight="1">
      <c r="A416" s="39"/>
      <c r="B416" s="40"/>
      <c r="C416" s="219" t="s">
        <v>911</v>
      </c>
      <c r="D416" s="219" t="s">
        <v>171</v>
      </c>
      <c r="E416" s="220" t="s">
        <v>1688</v>
      </c>
      <c r="F416" s="221" t="s">
        <v>1689</v>
      </c>
      <c r="G416" s="222" t="s">
        <v>213</v>
      </c>
      <c r="H416" s="223">
        <v>15</v>
      </c>
      <c r="I416" s="224"/>
      <c r="J416" s="225">
        <f>ROUND(I416*H416,2)</f>
        <v>0</v>
      </c>
      <c r="K416" s="221" t="s">
        <v>175</v>
      </c>
      <c r="L416" s="45"/>
      <c r="M416" s="226" t="s">
        <v>1</v>
      </c>
      <c r="N416" s="227" t="s">
        <v>41</v>
      </c>
      <c r="O416" s="92"/>
      <c r="P416" s="228">
        <f>O416*H416</f>
        <v>0</v>
      </c>
      <c r="Q416" s="228">
        <v>0</v>
      </c>
      <c r="R416" s="228">
        <f>Q416*H416</f>
        <v>0</v>
      </c>
      <c r="S416" s="228">
        <v>0</v>
      </c>
      <c r="T416" s="229">
        <f>S416*H416</f>
        <v>0</v>
      </c>
      <c r="U416" s="39"/>
      <c r="V416" s="39"/>
      <c r="W416" s="39"/>
      <c r="X416" s="39"/>
      <c r="Y416" s="39"/>
      <c r="Z416" s="39"/>
      <c r="AA416" s="39"/>
      <c r="AB416" s="39"/>
      <c r="AC416" s="39"/>
      <c r="AD416" s="39"/>
      <c r="AE416" s="39"/>
      <c r="AR416" s="230" t="s">
        <v>176</v>
      </c>
      <c r="AT416" s="230" t="s">
        <v>171</v>
      </c>
      <c r="AU416" s="230" t="s">
        <v>86</v>
      </c>
      <c r="AY416" s="18" t="s">
        <v>168</v>
      </c>
      <c r="BE416" s="231">
        <f>IF(N416="základní",J416,0)</f>
        <v>0</v>
      </c>
      <c r="BF416" s="231">
        <f>IF(N416="snížená",J416,0)</f>
        <v>0</v>
      </c>
      <c r="BG416" s="231">
        <f>IF(N416="zákl. přenesená",J416,0)</f>
        <v>0</v>
      </c>
      <c r="BH416" s="231">
        <f>IF(N416="sníž. přenesená",J416,0)</f>
        <v>0</v>
      </c>
      <c r="BI416" s="231">
        <f>IF(N416="nulová",J416,0)</f>
        <v>0</v>
      </c>
      <c r="BJ416" s="18" t="s">
        <v>84</v>
      </c>
      <c r="BK416" s="231">
        <f>ROUND(I416*H416,2)</f>
        <v>0</v>
      </c>
      <c r="BL416" s="18" t="s">
        <v>176</v>
      </c>
      <c r="BM416" s="230" t="s">
        <v>1690</v>
      </c>
    </row>
    <row r="417" s="2" customFormat="1">
      <c r="A417" s="39"/>
      <c r="B417" s="40"/>
      <c r="C417" s="41"/>
      <c r="D417" s="232" t="s">
        <v>178</v>
      </c>
      <c r="E417" s="41"/>
      <c r="F417" s="233" t="s">
        <v>1691</v>
      </c>
      <c r="G417" s="41"/>
      <c r="H417" s="41"/>
      <c r="I417" s="234"/>
      <c r="J417" s="41"/>
      <c r="K417" s="41"/>
      <c r="L417" s="45"/>
      <c r="M417" s="235"/>
      <c r="N417" s="236"/>
      <c r="O417" s="92"/>
      <c r="P417" s="92"/>
      <c r="Q417" s="92"/>
      <c r="R417" s="92"/>
      <c r="S417" s="92"/>
      <c r="T417" s="93"/>
      <c r="U417" s="39"/>
      <c r="V417" s="39"/>
      <c r="W417" s="39"/>
      <c r="X417" s="39"/>
      <c r="Y417" s="39"/>
      <c r="Z417" s="39"/>
      <c r="AA417" s="39"/>
      <c r="AB417" s="39"/>
      <c r="AC417" s="39"/>
      <c r="AD417" s="39"/>
      <c r="AE417" s="39"/>
      <c r="AT417" s="18" t="s">
        <v>178</v>
      </c>
      <c r="AU417" s="18" t="s">
        <v>86</v>
      </c>
    </row>
    <row r="418" s="2" customFormat="1" ht="24.15" customHeight="1">
      <c r="A418" s="39"/>
      <c r="B418" s="40"/>
      <c r="C418" s="219" t="s">
        <v>918</v>
      </c>
      <c r="D418" s="219" t="s">
        <v>171</v>
      </c>
      <c r="E418" s="220" t="s">
        <v>1692</v>
      </c>
      <c r="F418" s="221" t="s">
        <v>1693</v>
      </c>
      <c r="G418" s="222" t="s">
        <v>213</v>
      </c>
      <c r="H418" s="223">
        <v>1350</v>
      </c>
      <c r="I418" s="224"/>
      <c r="J418" s="225">
        <f>ROUND(I418*H418,2)</f>
        <v>0</v>
      </c>
      <c r="K418" s="221" t="s">
        <v>175</v>
      </c>
      <c r="L418" s="45"/>
      <c r="M418" s="226" t="s">
        <v>1</v>
      </c>
      <c r="N418" s="227" t="s">
        <v>41</v>
      </c>
      <c r="O418" s="92"/>
      <c r="P418" s="228">
        <f>O418*H418</f>
        <v>0</v>
      </c>
      <c r="Q418" s="228">
        <v>0</v>
      </c>
      <c r="R418" s="228">
        <f>Q418*H418</f>
        <v>0</v>
      </c>
      <c r="S418" s="228">
        <v>0</v>
      </c>
      <c r="T418" s="229">
        <f>S418*H418</f>
        <v>0</v>
      </c>
      <c r="U418" s="39"/>
      <c r="V418" s="39"/>
      <c r="W418" s="39"/>
      <c r="X418" s="39"/>
      <c r="Y418" s="39"/>
      <c r="Z418" s="39"/>
      <c r="AA418" s="39"/>
      <c r="AB418" s="39"/>
      <c r="AC418" s="39"/>
      <c r="AD418" s="39"/>
      <c r="AE418" s="39"/>
      <c r="AR418" s="230" t="s">
        <v>176</v>
      </c>
      <c r="AT418" s="230" t="s">
        <v>171</v>
      </c>
      <c r="AU418" s="230" t="s">
        <v>86</v>
      </c>
      <c r="AY418" s="18" t="s">
        <v>168</v>
      </c>
      <c r="BE418" s="231">
        <f>IF(N418="základní",J418,0)</f>
        <v>0</v>
      </c>
      <c r="BF418" s="231">
        <f>IF(N418="snížená",J418,0)</f>
        <v>0</v>
      </c>
      <c r="BG418" s="231">
        <f>IF(N418="zákl. přenesená",J418,0)</f>
        <v>0</v>
      </c>
      <c r="BH418" s="231">
        <f>IF(N418="sníž. přenesená",J418,0)</f>
        <v>0</v>
      </c>
      <c r="BI418" s="231">
        <f>IF(N418="nulová",J418,0)</f>
        <v>0</v>
      </c>
      <c r="BJ418" s="18" t="s">
        <v>84</v>
      </c>
      <c r="BK418" s="231">
        <f>ROUND(I418*H418,2)</f>
        <v>0</v>
      </c>
      <c r="BL418" s="18" t="s">
        <v>176</v>
      </c>
      <c r="BM418" s="230" t="s">
        <v>1694</v>
      </c>
    </row>
    <row r="419" s="2" customFormat="1">
      <c r="A419" s="39"/>
      <c r="B419" s="40"/>
      <c r="C419" s="41"/>
      <c r="D419" s="232" t="s">
        <v>178</v>
      </c>
      <c r="E419" s="41"/>
      <c r="F419" s="233" t="s">
        <v>1695</v>
      </c>
      <c r="G419" s="41"/>
      <c r="H419" s="41"/>
      <c r="I419" s="234"/>
      <c r="J419" s="41"/>
      <c r="K419" s="41"/>
      <c r="L419" s="45"/>
      <c r="M419" s="235"/>
      <c r="N419" s="236"/>
      <c r="O419" s="92"/>
      <c r="P419" s="92"/>
      <c r="Q419" s="92"/>
      <c r="R419" s="92"/>
      <c r="S419" s="92"/>
      <c r="T419" s="93"/>
      <c r="U419" s="39"/>
      <c r="V419" s="39"/>
      <c r="W419" s="39"/>
      <c r="X419" s="39"/>
      <c r="Y419" s="39"/>
      <c r="Z419" s="39"/>
      <c r="AA419" s="39"/>
      <c r="AB419" s="39"/>
      <c r="AC419" s="39"/>
      <c r="AD419" s="39"/>
      <c r="AE419" s="39"/>
      <c r="AT419" s="18" t="s">
        <v>178</v>
      </c>
      <c r="AU419" s="18" t="s">
        <v>86</v>
      </c>
    </row>
    <row r="420" s="14" customFormat="1">
      <c r="A420" s="14"/>
      <c r="B420" s="247"/>
      <c r="C420" s="248"/>
      <c r="D420" s="232" t="s">
        <v>180</v>
      </c>
      <c r="E420" s="248"/>
      <c r="F420" s="250" t="s">
        <v>1696</v>
      </c>
      <c r="G420" s="248"/>
      <c r="H420" s="251">
        <v>1350</v>
      </c>
      <c r="I420" s="252"/>
      <c r="J420" s="248"/>
      <c r="K420" s="248"/>
      <c r="L420" s="253"/>
      <c r="M420" s="254"/>
      <c r="N420" s="255"/>
      <c r="O420" s="255"/>
      <c r="P420" s="255"/>
      <c r="Q420" s="255"/>
      <c r="R420" s="255"/>
      <c r="S420" s="255"/>
      <c r="T420" s="256"/>
      <c r="U420" s="14"/>
      <c r="V420" s="14"/>
      <c r="W420" s="14"/>
      <c r="X420" s="14"/>
      <c r="Y420" s="14"/>
      <c r="Z420" s="14"/>
      <c r="AA420" s="14"/>
      <c r="AB420" s="14"/>
      <c r="AC420" s="14"/>
      <c r="AD420" s="14"/>
      <c r="AE420" s="14"/>
      <c r="AT420" s="257" t="s">
        <v>180</v>
      </c>
      <c r="AU420" s="257" t="s">
        <v>86</v>
      </c>
      <c r="AV420" s="14" t="s">
        <v>86</v>
      </c>
      <c r="AW420" s="14" t="s">
        <v>4</v>
      </c>
      <c r="AX420" s="14" t="s">
        <v>84</v>
      </c>
      <c r="AY420" s="257" t="s">
        <v>168</v>
      </c>
    </row>
    <row r="421" s="2" customFormat="1" ht="24.15" customHeight="1">
      <c r="A421" s="39"/>
      <c r="B421" s="40"/>
      <c r="C421" s="219" t="s">
        <v>923</v>
      </c>
      <c r="D421" s="219" t="s">
        <v>171</v>
      </c>
      <c r="E421" s="220" t="s">
        <v>1697</v>
      </c>
      <c r="F421" s="221" t="s">
        <v>1698</v>
      </c>
      <c r="G421" s="222" t="s">
        <v>213</v>
      </c>
      <c r="H421" s="223">
        <v>15</v>
      </c>
      <c r="I421" s="224"/>
      <c r="J421" s="225">
        <f>ROUND(I421*H421,2)</f>
        <v>0</v>
      </c>
      <c r="K421" s="221" t="s">
        <v>175</v>
      </c>
      <c r="L421" s="45"/>
      <c r="M421" s="226" t="s">
        <v>1</v>
      </c>
      <c r="N421" s="227" t="s">
        <v>41</v>
      </c>
      <c r="O421" s="92"/>
      <c r="P421" s="228">
        <f>O421*H421</f>
        <v>0</v>
      </c>
      <c r="Q421" s="228">
        <v>0</v>
      </c>
      <c r="R421" s="228">
        <f>Q421*H421</f>
        <v>0</v>
      </c>
      <c r="S421" s="228">
        <v>0</v>
      </c>
      <c r="T421" s="229">
        <f>S421*H421</f>
        <v>0</v>
      </c>
      <c r="U421" s="39"/>
      <c r="V421" s="39"/>
      <c r="W421" s="39"/>
      <c r="X421" s="39"/>
      <c r="Y421" s="39"/>
      <c r="Z421" s="39"/>
      <c r="AA421" s="39"/>
      <c r="AB421" s="39"/>
      <c r="AC421" s="39"/>
      <c r="AD421" s="39"/>
      <c r="AE421" s="39"/>
      <c r="AR421" s="230" t="s">
        <v>176</v>
      </c>
      <c r="AT421" s="230" t="s">
        <v>171</v>
      </c>
      <c r="AU421" s="230" t="s">
        <v>86</v>
      </c>
      <c r="AY421" s="18" t="s">
        <v>168</v>
      </c>
      <c r="BE421" s="231">
        <f>IF(N421="základní",J421,0)</f>
        <v>0</v>
      </c>
      <c r="BF421" s="231">
        <f>IF(N421="snížená",J421,0)</f>
        <v>0</v>
      </c>
      <c r="BG421" s="231">
        <f>IF(N421="zákl. přenesená",J421,0)</f>
        <v>0</v>
      </c>
      <c r="BH421" s="231">
        <f>IF(N421="sníž. přenesená",J421,0)</f>
        <v>0</v>
      </c>
      <c r="BI421" s="231">
        <f>IF(N421="nulová",J421,0)</f>
        <v>0</v>
      </c>
      <c r="BJ421" s="18" t="s">
        <v>84</v>
      </c>
      <c r="BK421" s="231">
        <f>ROUND(I421*H421,2)</f>
        <v>0</v>
      </c>
      <c r="BL421" s="18" t="s">
        <v>176</v>
      </c>
      <c r="BM421" s="230" t="s">
        <v>1699</v>
      </c>
    </row>
    <row r="422" s="2" customFormat="1">
      <c r="A422" s="39"/>
      <c r="B422" s="40"/>
      <c r="C422" s="41"/>
      <c r="D422" s="232" t="s">
        <v>178</v>
      </c>
      <c r="E422" s="41"/>
      <c r="F422" s="233" t="s">
        <v>1700</v>
      </c>
      <c r="G422" s="41"/>
      <c r="H422" s="41"/>
      <c r="I422" s="234"/>
      <c r="J422" s="41"/>
      <c r="K422" s="41"/>
      <c r="L422" s="45"/>
      <c r="M422" s="235"/>
      <c r="N422" s="236"/>
      <c r="O422" s="92"/>
      <c r="P422" s="92"/>
      <c r="Q422" s="92"/>
      <c r="R422" s="92"/>
      <c r="S422" s="92"/>
      <c r="T422" s="93"/>
      <c r="U422" s="39"/>
      <c r="V422" s="39"/>
      <c r="W422" s="39"/>
      <c r="X422" s="39"/>
      <c r="Y422" s="39"/>
      <c r="Z422" s="39"/>
      <c r="AA422" s="39"/>
      <c r="AB422" s="39"/>
      <c r="AC422" s="39"/>
      <c r="AD422" s="39"/>
      <c r="AE422" s="39"/>
      <c r="AT422" s="18" t="s">
        <v>178</v>
      </c>
      <c r="AU422" s="18" t="s">
        <v>86</v>
      </c>
    </row>
    <row r="423" s="2" customFormat="1" ht="24.15" customHeight="1">
      <c r="A423" s="39"/>
      <c r="B423" s="40"/>
      <c r="C423" s="219" t="s">
        <v>577</v>
      </c>
      <c r="D423" s="219" t="s">
        <v>171</v>
      </c>
      <c r="E423" s="220" t="s">
        <v>553</v>
      </c>
      <c r="F423" s="221" t="s">
        <v>554</v>
      </c>
      <c r="G423" s="222" t="s">
        <v>174</v>
      </c>
      <c r="H423" s="223">
        <v>64</v>
      </c>
      <c r="I423" s="224"/>
      <c r="J423" s="225">
        <f>ROUND(I423*H423,2)</f>
        <v>0</v>
      </c>
      <c r="K423" s="221" t="s">
        <v>226</v>
      </c>
      <c r="L423" s="45"/>
      <c r="M423" s="226" t="s">
        <v>1</v>
      </c>
      <c r="N423" s="227" t="s">
        <v>41</v>
      </c>
      <c r="O423" s="92"/>
      <c r="P423" s="228">
        <f>O423*H423</f>
        <v>0</v>
      </c>
      <c r="Q423" s="228">
        <v>4.0000000000000003E-05</v>
      </c>
      <c r="R423" s="228">
        <f>Q423*H423</f>
        <v>0.0025600000000000002</v>
      </c>
      <c r="S423" s="228">
        <v>0</v>
      </c>
      <c r="T423" s="229">
        <f>S423*H423</f>
        <v>0</v>
      </c>
      <c r="U423" s="39"/>
      <c r="V423" s="39"/>
      <c r="W423" s="39"/>
      <c r="X423" s="39"/>
      <c r="Y423" s="39"/>
      <c r="Z423" s="39"/>
      <c r="AA423" s="39"/>
      <c r="AB423" s="39"/>
      <c r="AC423" s="39"/>
      <c r="AD423" s="39"/>
      <c r="AE423" s="39"/>
      <c r="AR423" s="230" t="s">
        <v>176</v>
      </c>
      <c r="AT423" s="230" t="s">
        <v>171</v>
      </c>
      <c r="AU423" s="230" t="s">
        <v>86</v>
      </c>
      <c r="AY423" s="18" t="s">
        <v>168</v>
      </c>
      <c r="BE423" s="231">
        <f>IF(N423="základní",J423,0)</f>
        <v>0</v>
      </c>
      <c r="BF423" s="231">
        <f>IF(N423="snížená",J423,0)</f>
        <v>0</v>
      </c>
      <c r="BG423" s="231">
        <f>IF(N423="zákl. přenesená",J423,0)</f>
        <v>0</v>
      </c>
      <c r="BH423" s="231">
        <f>IF(N423="sníž. přenesená",J423,0)</f>
        <v>0</v>
      </c>
      <c r="BI423" s="231">
        <f>IF(N423="nulová",J423,0)</f>
        <v>0</v>
      </c>
      <c r="BJ423" s="18" t="s">
        <v>84</v>
      </c>
      <c r="BK423" s="231">
        <f>ROUND(I423*H423,2)</f>
        <v>0</v>
      </c>
      <c r="BL423" s="18" t="s">
        <v>176</v>
      </c>
      <c r="BM423" s="230" t="s">
        <v>1701</v>
      </c>
    </row>
    <row r="424" s="2" customFormat="1">
      <c r="A424" s="39"/>
      <c r="B424" s="40"/>
      <c r="C424" s="41"/>
      <c r="D424" s="232" t="s">
        <v>178</v>
      </c>
      <c r="E424" s="41"/>
      <c r="F424" s="233" t="s">
        <v>556</v>
      </c>
      <c r="G424" s="41"/>
      <c r="H424" s="41"/>
      <c r="I424" s="234"/>
      <c r="J424" s="41"/>
      <c r="K424" s="41"/>
      <c r="L424" s="45"/>
      <c r="M424" s="235"/>
      <c r="N424" s="236"/>
      <c r="O424" s="92"/>
      <c r="P424" s="92"/>
      <c r="Q424" s="92"/>
      <c r="R424" s="92"/>
      <c r="S424" s="92"/>
      <c r="T424" s="93"/>
      <c r="U424" s="39"/>
      <c r="V424" s="39"/>
      <c r="W424" s="39"/>
      <c r="X424" s="39"/>
      <c r="Y424" s="39"/>
      <c r="Z424" s="39"/>
      <c r="AA424" s="39"/>
      <c r="AB424" s="39"/>
      <c r="AC424" s="39"/>
      <c r="AD424" s="39"/>
      <c r="AE424" s="39"/>
      <c r="AT424" s="18" t="s">
        <v>178</v>
      </c>
      <c r="AU424" s="18" t="s">
        <v>86</v>
      </c>
    </row>
    <row r="425" s="14" customFormat="1">
      <c r="A425" s="14"/>
      <c r="B425" s="247"/>
      <c r="C425" s="248"/>
      <c r="D425" s="232" t="s">
        <v>180</v>
      </c>
      <c r="E425" s="249" t="s">
        <v>1</v>
      </c>
      <c r="F425" s="250" t="s">
        <v>1702</v>
      </c>
      <c r="G425" s="248"/>
      <c r="H425" s="251">
        <v>5</v>
      </c>
      <c r="I425" s="252"/>
      <c r="J425" s="248"/>
      <c r="K425" s="248"/>
      <c r="L425" s="253"/>
      <c r="M425" s="254"/>
      <c r="N425" s="255"/>
      <c r="O425" s="255"/>
      <c r="P425" s="255"/>
      <c r="Q425" s="255"/>
      <c r="R425" s="255"/>
      <c r="S425" s="255"/>
      <c r="T425" s="256"/>
      <c r="U425" s="14"/>
      <c r="V425" s="14"/>
      <c r="W425" s="14"/>
      <c r="X425" s="14"/>
      <c r="Y425" s="14"/>
      <c r="Z425" s="14"/>
      <c r="AA425" s="14"/>
      <c r="AB425" s="14"/>
      <c r="AC425" s="14"/>
      <c r="AD425" s="14"/>
      <c r="AE425" s="14"/>
      <c r="AT425" s="257" t="s">
        <v>180</v>
      </c>
      <c r="AU425" s="257" t="s">
        <v>86</v>
      </c>
      <c r="AV425" s="14" t="s">
        <v>86</v>
      </c>
      <c r="AW425" s="14" t="s">
        <v>32</v>
      </c>
      <c r="AX425" s="14" t="s">
        <v>76</v>
      </c>
      <c r="AY425" s="257" t="s">
        <v>168</v>
      </c>
    </row>
    <row r="426" s="14" customFormat="1">
      <c r="A426" s="14"/>
      <c r="B426" s="247"/>
      <c r="C426" s="248"/>
      <c r="D426" s="232" t="s">
        <v>180</v>
      </c>
      <c r="E426" s="249" t="s">
        <v>1</v>
      </c>
      <c r="F426" s="250" t="s">
        <v>1703</v>
      </c>
      <c r="G426" s="248"/>
      <c r="H426" s="251">
        <v>22</v>
      </c>
      <c r="I426" s="252"/>
      <c r="J426" s="248"/>
      <c r="K426" s="248"/>
      <c r="L426" s="253"/>
      <c r="M426" s="254"/>
      <c r="N426" s="255"/>
      <c r="O426" s="255"/>
      <c r="P426" s="255"/>
      <c r="Q426" s="255"/>
      <c r="R426" s="255"/>
      <c r="S426" s="255"/>
      <c r="T426" s="256"/>
      <c r="U426" s="14"/>
      <c r="V426" s="14"/>
      <c r="W426" s="14"/>
      <c r="X426" s="14"/>
      <c r="Y426" s="14"/>
      <c r="Z426" s="14"/>
      <c r="AA426" s="14"/>
      <c r="AB426" s="14"/>
      <c r="AC426" s="14"/>
      <c r="AD426" s="14"/>
      <c r="AE426" s="14"/>
      <c r="AT426" s="257" t="s">
        <v>180</v>
      </c>
      <c r="AU426" s="257" t="s">
        <v>86</v>
      </c>
      <c r="AV426" s="14" t="s">
        <v>86</v>
      </c>
      <c r="AW426" s="14" t="s">
        <v>32</v>
      </c>
      <c r="AX426" s="14" t="s">
        <v>76</v>
      </c>
      <c r="AY426" s="257" t="s">
        <v>168</v>
      </c>
    </row>
    <row r="427" s="14" customFormat="1">
      <c r="A427" s="14"/>
      <c r="B427" s="247"/>
      <c r="C427" s="248"/>
      <c r="D427" s="232" t="s">
        <v>180</v>
      </c>
      <c r="E427" s="249" t="s">
        <v>1</v>
      </c>
      <c r="F427" s="250" t="s">
        <v>1704</v>
      </c>
      <c r="G427" s="248"/>
      <c r="H427" s="251">
        <v>15</v>
      </c>
      <c r="I427" s="252"/>
      <c r="J427" s="248"/>
      <c r="K427" s="248"/>
      <c r="L427" s="253"/>
      <c r="M427" s="254"/>
      <c r="N427" s="255"/>
      <c r="O427" s="255"/>
      <c r="P427" s="255"/>
      <c r="Q427" s="255"/>
      <c r="R427" s="255"/>
      <c r="S427" s="255"/>
      <c r="T427" s="256"/>
      <c r="U427" s="14"/>
      <c r="V427" s="14"/>
      <c r="W427" s="14"/>
      <c r="X427" s="14"/>
      <c r="Y427" s="14"/>
      <c r="Z427" s="14"/>
      <c r="AA427" s="14"/>
      <c r="AB427" s="14"/>
      <c r="AC427" s="14"/>
      <c r="AD427" s="14"/>
      <c r="AE427" s="14"/>
      <c r="AT427" s="257" t="s">
        <v>180</v>
      </c>
      <c r="AU427" s="257" t="s">
        <v>86</v>
      </c>
      <c r="AV427" s="14" t="s">
        <v>86</v>
      </c>
      <c r="AW427" s="14" t="s">
        <v>32</v>
      </c>
      <c r="AX427" s="14" t="s">
        <v>76</v>
      </c>
      <c r="AY427" s="257" t="s">
        <v>168</v>
      </c>
    </row>
    <row r="428" s="14" customFormat="1">
      <c r="A428" s="14"/>
      <c r="B428" s="247"/>
      <c r="C428" s="248"/>
      <c r="D428" s="232" t="s">
        <v>180</v>
      </c>
      <c r="E428" s="249" t="s">
        <v>1</v>
      </c>
      <c r="F428" s="250" t="s">
        <v>1705</v>
      </c>
      <c r="G428" s="248"/>
      <c r="H428" s="251">
        <v>22</v>
      </c>
      <c r="I428" s="252"/>
      <c r="J428" s="248"/>
      <c r="K428" s="248"/>
      <c r="L428" s="253"/>
      <c r="M428" s="254"/>
      <c r="N428" s="255"/>
      <c r="O428" s="255"/>
      <c r="P428" s="255"/>
      <c r="Q428" s="255"/>
      <c r="R428" s="255"/>
      <c r="S428" s="255"/>
      <c r="T428" s="256"/>
      <c r="U428" s="14"/>
      <c r="V428" s="14"/>
      <c r="W428" s="14"/>
      <c r="X428" s="14"/>
      <c r="Y428" s="14"/>
      <c r="Z428" s="14"/>
      <c r="AA428" s="14"/>
      <c r="AB428" s="14"/>
      <c r="AC428" s="14"/>
      <c r="AD428" s="14"/>
      <c r="AE428" s="14"/>
      <c r="AT428" s="257" t="s">
        <v>180</v>
      </c>
      <c r="AU428" s="257" t="s">
        <v>86</v>
      </c>
      <c r="AV428" s="14" t="s">
        <v>86</v>
      </c>
      <c r="AW428" s="14" t="s">
        <v>32</v>
      </c>
      <c r="AX428" s="14" t="s">
        <v>76</v>
      </c>
      <c r="AY428" s="257" t="s">
        <v>168</v>
      </c>
    </row>
    <row r="429" s="15" customFormat="1">
      <c r="A429" s="15"/>
      <c r="B429" s="258"/>
      <c r="C429" s="259"/>
      <c r="D429" s="232" t="s">
        <v>180</v>
      </c>
      <c r="E429" s="260" t="s">
        <v>1</v>
      </c>
      <c r="F429" s="261" t="s">
        <v>184</v>
      </c>
      <c r="G429" s="259"/>
      <c r="H429" s="262">
        <v>64</v>
      </c>
      <c r="I429" s="263"/>
      <c r="J429" s="259"/>
      <c r="K429" s="259"/>
      <c r="L429" s="264"/>
      <c r="M429" s="265"/>
      <c r="N429" s="266"/>
      <c r="O429" s="266"/>
      <c r="P429" s="266"/>
      <c r="Q429" s="266"/>
      <c r="R429" s="266"/>
      <c r="S429" s="266"/>
      <c r="T429" s="267"/>
      <c r="U429" s="15"/>
      <c r="V429" s="15"/>
      <c r="W429" s="15"/>
      <c r="X429" s="15"/>
      <c r="Y429" s="15"/>
      <c r="Z429" s="15"/>
      <c r="AA429" s="15"/>
      <c r="AB429" s="15"/>
      <c r="AC429" s="15"/>
      <c r="AD429" s="15"/>
      <c r="AE429" s="15"/>
      <c r="AT429" s="268" t="s">
        <v>180</v>
      </c>
      <c r="AU429" s="268" t="s">
        <v>86</v>
      </c>
      <c r="AV429" s="15" t="s">
        <v>176</v>
      </c>
      <c r="AW429" s="15" t="s">
        <v>32</v>
      </c>
      <c r="AX429" s="15" t="s">
        <v>84</v>
      </c>
      <c r="AY429" s="268" t="s">
        <v>168</v>
      </c>
    </row>
    <row r="430" s="2" customFormat="1" ht="37.8" customHeight="1">
      <c r="A430" s="39"/>
      <c r="B430" s="40"/>
      <c r="C430" s="219" t="s">
        <v>587</v>
      </c>
      <c r="D430" s="219" t="s">
        <v>171</v>
      </c>
      <c r="E430" s="220" t="s">
        <v>1706</v>
      </c>
      <c r="F430" s="221" t="s">
        <v>1707</v>
      </c>
      <c r="G430" s="222" t="s">
        <v>240</v>
      </c>
      <c r="H430" s="223">
        <v>0.17999999999999999</v>
      </c>
      <c r="I430" s="224"/>
      <c r="J430" s="225">
        <f>ROUND(I430*H430,2)</f>
        <v>0</v>
      </c>
      <c r="K430" s="221" t="s">
        <v>226</v>
      </c>
      <c r="L430" s="45"/>
      <c r="M430" s="226" t="s">
        <v>1</v>
      </c>
      <c r="N430" s="227" t="s">
        <v>41</v>
      </c>
      <c r="O430" s="92"/>
      <c r="P430" s="228">
        <f>O430*H430</f>
        <v>0</v>
      </c>
      <c r="Q430" s="228">
        <v>0</v>
      </c>
      <c r="R430" s="228">
        <f>Q430*H430</f>
        <v>0</v>
      </c>
      <c r="S430" s="228">
        <v>2.2000000000000002</v>
      </c>
      <c r="T430" s="229">
        <f>S430*H430</f>
        <v>0.39600000000000002</v>
      </c>
      <c r="U430" s="39"/>
      <c r="V430" s="39"/>
      <c r="W430" s="39"/>
      <c r="X430" s="39"/>
      <c r="Y430" s="39"/>
      <c r="Z430" s="39"/>
      <c r="AA430" s="39"/>
      <c r="AB430" s="39"/>
      <c r="AC430" s="39"/>
      <c r="AD430" s="39"/>
      <c r="AE430" s="39"/>
      <c r="AR430" s="230" t="s">
        <v>176</v>
      </c>
      <c r="AT430" s="230" t="s">
        <v>171</v>
      </c>
      <c r="AU430" s="230" t="s">
        <v>86</v>
      </c>
      <c r="AY430" s="18" t="s">
        <v>168</v>
      </c>
      <c r="BE430" s="231">
        <f>IF(N430="základní",J430,0)</f>
        <v>0</v>
      </c>
      <c r="BF430" s="231">
        <f>IF(N430="snížená",J430,0)</f>
        <v>0</v>
      </c>
      <c r="BG430" s="231">
        <f>IF(N430="zákl. přenesená",J430,0)</f>
        <v>0</v>
      </c>
      <c r="BH430" s="231">
        <f>IF(N430="sníž. přenesená",J430,0)</f>
        <v>0</v>
      </c>
      <c r="BI430" s="231">
        <f>IF(N430="nulová",J430,0)</f>
        <v>0</v>
      </c>
      <c r="BJ430" s="18" t="s">
        <v>84</v>
      </c>
      <c r="BK430" s="231">
        <f>ROUND(I430*H430,2)</f>
        <v>0</v>
      </c>
      <c r="BL430" s="18" t="s">
        <v>176</v>
      </c>
      <c r="BM430" s="230" t="s">
        <v>1708</v>
      </c>
    </row>
    <row r="431" s="2" customFormat="1">
      <c r="A431" s="39"/>
      <c r="B431" s="40"/>
      <c r="C431" s="41"/>
      <c r="D431" s="232" t="s">
        <v>178</v>
      </c>
      <c r="E431" s="41"/>
      <c r="F431" s="233" t="s">
        <v>1709</v>
      </c>
      <c r="G431" s="41"/>
      <c r="H431" s="41"/>
      <c r="I431" s="234"/>
      <c r="J431" s="41"/>
      <c r="K431" s="41"/>
      <c r="L431" s="45"/>
      <c r="M431" s="235"/>
      <c r="N431" s="236"/>
      <c r="O431" s="92"/>
      <c r="P431" s="92"/>
      <c r="Q431" s="92"/>
      <c r="R431" s="92"/>
      <c r="S431" s="92"/>
      <c r="T431" s="93"/>
      <c r="U431" s="39"/>
      <c r="V431" s="39"/>
      <c r="W431" s="39"/>
      <c r="X431" s="39"/>
      <c r="Y431" s="39"/>
      <c r="Z431" s="39"/>
      <c r="AA431" s="39"/>
      <c r="AB431" s="39"/>
      <c r="AC431" s="39"/>
      <c r="AD431" s="39"/>
      <c r="AE431" s="39"/>
      <c r="AT431" s="18" t="s">
        <v>178</v>
      </c>
      <c r="AU431" s="18" t="s">
        <v>86</v>
      </c>
    </row>
    <row r="432" s="14" customFormat="1">
      <c r="A432" s="14"/>
      <c r="B432" s="247"/>
      <c r="C432" s="248"/>
      <c r="D432" s="232" t="s">
        <v>180</v>
      </c>
      <c r="E432" s="249" t="s">
        <v>1</v>
      </c>
      <c r="F432" s="250" t="s">
        <v>1710</v>
      </c>
      <c r="G432" s="248"/>
      <c r="H432" s="251">
        <v>0.17999999999999999</v>
      </c>
      <c r="I432" s="252"/>
      <c r="J432" s="248"/>
      <c r="K432" s="248"/>
      <c r="L432" s="253"/>
      <c r="M432" s="254"/>
      <c r="N432" s="255"/>
      <c r="O432" s="255"/>
      <c r="P432" s="255"/>
      <c r="Q432" s="255"/>
      <c r="R432" s="255"/>
      <c r="S432" s="255"/>
      <c r="T432" s="256"/>
      <c r="U432" s="14"/>
      <c r="V432" s="14"/>
      <c r="W432" s="14"/>
      <c r="X432" s="14"/>
      <c r="Y432" s="14"/>
      <c r="Z432" s="14"/>
      <c r="AA432" s="14"/>
      <c r="AB432" s="14"/>
      <c r="AC432" s="14"/>
      <c r="AD432" s="14"/>
      <c r="AE432" s="14"/>
      <c r="AT432" s="257" t="s">
        <v>180</v>
      </c>
      <c r="AU432" s="257" t="s">
        <v>86</v>
      </c>
      <c r="AV432" s="14" t="s">
        <v>86</v>
      </c>
      <c r="AW432" s="14" t="s">
        <v>32</v>
      </c>
      <c r="AX432" s="14" t="s">
        <v>84</v>
      </c>
      <c r="AY432" s="257" t="s">
        <v>168</v>
      </c>
    </row>
    <row r="433" s="2" customFormat="1" ht="33" customHeight="1">
      <c r="A433" s="39"/>
      <c r="B433" s="40"/>
      <c r="C433" s="219" t="s">
        <v>593</v>
      </c>
      <c r="D433" s="219" t="s">
        <v>171</v>
      </c>
      <c r="E433" s="220" t="s">
        <v>1711</v>
      </c>
      <c r="F433" s="221" t="s">
        <v>1712</v>
      </c>
      <c r="G433" s="222" t="s">
        <v>174</v>
      </c>
      <c r="H433" s="223">
        <v>3</v>
      </c>
      <c r="I433" s="224"/>
      <c r="J433" s="225">
        <f>ROUND(I433*H433,2)</f>
        <v>0</v>
      </c>
      <c r="K433" s="221" t="s">
        <v>226</v>
      </c>
      <c r="L433" s="45"/>
      <c r="M433" s="226" t="s">
        <v>1</v>
      </c>
      <c r="N433" s="227" t="s">
        <v>41</v>
      </c>
      <c r="O433" s="92"/>
      <c r="P433" s="228">
        <f>O433*H433</f>
        <v>0</v>
      </c>
      <c r="Q433" s="228">
        <v>0</v>
      </c>
      <c r="R433" s="228">
        <f>Q433*H433</f>
        <v>0</v>
      </c>
      <c r="S433" s="228">
        <v>0.12</v>
      </c>
      <c r="T433" s="229">
        <f>S433*H433</f>
        <v>0.35999999999999999</v>
      </c>
      <c r="U433" s="39"/>
      <c r="V433" s="39"/>
      <c r="W433" s="39"/>
      <c r="X433" s="39"/>
      <c r="Y433" s="39"/>
      <c r="Z433" s="39"/>
      <c r="AA433" s="39"/>
      <c r="AB433" s="39"/>
      <c r="AC433" s="39"/>
      <c r="AD433" s="39"/>
      <c r="AE433" s="39"/>
      <c r="AR433" s="230" t="s">
        <v>176</v>
      </c>
      <c r="AT433" s="230" t="s">
        <v>171</v>
      </c>
      <c r="AU433" s="230" t="s">
        <v>86</v>
      </c>
      <c r="AY433" s="18" t="s">
        <v>168</v>
      </c>
      <c r="BE433" s="231">
        <f>IF(N433="základní",J433,0)</f>
        <v>0</v>
      </c>
      <c r="BF433" s="231">
        <f>IF(N433="snížená",J433,0)</f>
        <v>0</v>
      </c>
      <c r="BG433" s="231">
        <f>IF(N433="zákl. přenesená",J433,0)</f>
        <v>0</v>
      </c>
      <c r="BH433" s="231">
        <f>IF(N433="sníž. přenesená",J433,0)</f>
        <v>0</v>
      </c>
      <c r="BI433" s="231">
        <f>IF(N433="nulová",J433,0)</f>
        <v>0</v>
      </c>
      <c r="BJ433" s="18" t="s">
        <v>84</v>
      </c>
      <c r="BK433" s="231">
        <f>ROUND(I433*H433,2)</f>
        <v>0</v>
      </c>
      <c r="BL433" s="18" t="s">
        <v>176</v>
      </c>
      <c r="BM433" s="230" t="s">
        <v>1713</v>
      </c>
    </row>
    <row r="434" s="2" customFormat="1">
      <c r="A434" s="39"/>
      <c r="B434" s="40"/>
      <c r="C434" s="41"/>
      <c r="D434" s="232" t="s">
        <v>178</v>
      </c>
      <c r="E434" s="41"/>
      <c r="F434" s="233" t="s">
        <v>1714</v>
      </c>
      <c r="G434" s="41"/>
      <c r="H434" s="41"/>
      <c r="I434" s="234"/>
      <c r="J434" s="41"/>
      <c r="K434" s="41"/>
      <c r="L434" s="45"/>
      <c r="M434" s="235"/>
      <c r="N434" s="236"/>
      <c r="O434" s="92"/>
      <c r="P434" s="92"/>
      <c r="Q434" s="92"/>
      <c r="R434" s="92"/>
      <c r="S434" s="92"/>
      <c r="T434" s="93"/>
      <c r="U434" s="39"/>
      <c r="V434" s="39"/>
      <c r="W434" s="39"/>
      <c r="X434" s="39"/>
      <c r="Y434" s="39"/>
      <c r="Z434" s="39"/>
      <c r="AA434" s="39"/>
      <c r="AB434" s="39"/>
      <c r="AC434" s="39"/>
      <c r="AD434" s="39"/>
      <c r="AE434" s="39"/>
      <c r="AT434" s="18" t="s">
        <v>178</v>
      </c>
      <c r="AU434" s="18" t="s">
        <v>86</v>
      </c>
    </row>
    <row r="435" s="14" customFormat="1">
      <c r="A435" s="14"/>
      <c r="B435" s="247"/>
      <c r="C435" s="248"/>
      <c r="D435" s="232" t="s">
        <v>180</v>
      </c>
      <c r="E435" s="249" t="s">
        <v>1</v>
      </c>
      <c r="F435" s="250" t="s">
        <v>1408</v>
      </c>
      <c r="G435" s="248"/>
      <c r="H435" s="251">
        <v>3</v>
      </c>
      <c r="I435" s="252"/>
      <c r="J435" s="248"/>
      <c r="K435" s="248"/>
      <c r="L435" s="253"/>
      <c r="M435" s="254"/>
      <c r="N435" s="255"/>
      <c r="O435" s="255"/>
      <c r="P435" s="255"/>
      <c r="Q435" s="255"/>
      <c r="R435" s="255"/>
      <c r="S435" s="255"/>
      <c r="T435" s="256"/>
      <c r="U435" s="14"/>
      <c r="V435" s="14"/>
      <c r="W435" s="14"/>
      <c r="X435" s="14"/>
      <c r="Y435" s="14"/>
      <c r="Z435" s="14"/>
      <c r="AA435" s="14"/>
      <c r="AB435" s="14"/>
      <c r="AC435" s="14"/>
      <c r="AD435" s="14"/>
      <c r="AE435" s="14"/>
      <c r="AT435" s="257" t="s">
        <v>180</v>
      </c>
      <c r="AU435" s="257" t="s">
        <v>86</v>
      </c>
      <c r="AV435" s="14" t="s">
        <v>86</v>
      </c>
      <c r="AW435" s="14" t="s">
        <v>32</v>
      </c>
      <c r="AX435" s="14" t="s">
        <v>84</v>
      </c>
      <c r="AY435" s="257" t="s">
        <v>168</v>
      </c>
    </row>
    <row r="436" s="2" customFormat="1" ht="24.15" customHeight="1">
      <c r="A436" s="39"/>
      <c r="B436" s="40"/>
      <c r="C436" s="219" t="s">
        <v>600</v>
      </c>
      <c r="D436" s="219" t="s">
        <v>171</v>
      </c>
      <c r="E436" s="220" t="s">
        <v>1715</v>
      </c>
      <c r="F436" s="221" t="s">
        <v>1716</v>
      </c>
      <c r="G436" s="222" t="s">
        <v>174</v>
      </c>
      <c r="H436" s="223">
        <v>6.9000000000000004</v>
      </c>
      <c r="I436" s="224"/>
      <c r="J436" s="225">
        <f>ROUND(I436*H436,2)</f>
        <v>0</v>
      </c>
      <c r="K436" s="221" t="s">
        <v>226</v>
      </c>
      <c r="L436" s="45"/>
      <c r="M436" s="226" t="s">
        <v>1</v>
      </c>
      <c r="N436" s="227" t="s">
        <v>41</v>
      </c>
      <c r="O436" s="92"/>
      <c r="P436" s="228">
        <f>O436*H436</f>
        <v>0</v>
      </c>
      <c r="Q436" s="228">
        <v>0</v>
      </c>
      <c r="R436" s="228">
        <f>Q436*H436</f>
        <v>0</v>
      </c>
      <c r="S436" s="228">
        <v>0.055</v>
      </c>
      <c r="T436" s="229">
        <f>S436*H436</f>
        <v>0.3795</v>
      </c>
      <c r="U436" s="39"/>
      <c r="V436" s="39"/>
      <c r="W436" s="39"/>
      <c r="X436" s="39"/>
      <c r="Y436" s="39"/>
      <c r="Z436" s="39"/>
      <c r="AA436" s="39"/>
      <c r="AB436" s="39"/>
      <c r="AC436" s="39"/>
      <c r="AD436" s="39"/>
      <c r="AE436" s="39"/>
      <c r="AR436" s="230" t="s">
        <v>176</v>
      </c>
      <c r="AT436" s="230" t="s">
        <v>171</v>
      </c>
      <c r="AU436" s="230" t="s">
        <v>86</v>
      </c>
      <c r="AY436" s="18" t="s">
        <v>168</v>
      </c>
      <c r="BE436" s="231">
        <f>IF(N436="základní",J436,0)</f>
        <v>0</v>
      </c>
      <c r="BF436" s="231">
        <f>IF(N436="snížená",J436,0)</f>
        <v>0</v>
      </c>
      <c r="BG436" s="231">
        <f>IF(N436="zákl. přenesená",J436,0)</f>
        <v>0</v>
      </c>
      <c r="BH436" s="231">
        <f>IF(N436="sníž. přenesená",J436,0)</f>
        <v>0</v>
      </c>
      <c r="BI436" s="231">
        <f>IF(N436="nulová",J436,0)</f>
        <v>0</v>
      </c>
      <c r="BJ436" s="18" t="s">
        <v>84</v>
      </c>
      <c r="BK436" s="231">
        <f>ROUND(I436*H436,2)</f>
        <v>0</v>
      </c>
      <c r="BL436" s="18" t="s">
        <v>176</v>
      </c>
      <c r="BM436" s="230" t="s">
        <v>1717</v>
      </c>
    </row>
    <row r="437" s="2" customFormat="1">
      <c r="A437" s="39"/>
      <c r="B437" s="40"/>
      <c r="C437" s="41"/>
      <c r="D437" s="232" t="s">
        <v>178</v>
      </c>
      <c r="E437" s="41"/>
      <c r="F437" s="233" t="s">
        <v>1718</v>
      </c>
      <c r="G437" s="41"/>
      <c r="H437" s="41"/>
      <c r="I437" s="234"/>
      <c r="J437" s="41"/>
      <c r="K437" s="41"/>
      <c r="L437" s="45"/>
      <c r="M437" s="235"/>
      <c r="N437" s="236"/>
      <c r="O437" s="92"/>
      <c r="P437" s="92"/>
      <c r="Q437" s="92"/>
      <c r="R437" s="92"/>
      <c r="S437" s="92"/>
      <c r="T437" s="93"/>
      <c r="U437" s="39"/>
      <c r="V437" s="39"/>
      <c r="W437" s="39"/>
      <c r="X437" s="39"/>
      <c r="Y437" s="39"/>
      <c r="Z437" s="39"/>
      <c r="AA437" s="39"/>
      <c r="AB437" s="39"/>
      <c r="AC437" s="39"/>
      <c r="AD437" s="39"/>
      <c r="AE437" s="39"/>
      <c r="AT437" s="18" t="s">
        <v>178</v>
      </c>
      <c r="AU437" s="18" t="s">
        <v>86</v>
      </c>
    </row>
    <row r="438" s="14" customFormat="1">
      <c r="A438" s="14"/>
      <c r="B438" s="247"/>
      <c r="C438" s="248"/>
      <c r="D438" s="232" t="s">
        <v>180</v>
      </c>
      <c r="E438" s="249" t="s">
        <v>1</v>
      </c>
      <c r="F438" s="250" t="s">
        <v>1607</v>
      </c>
      <c r="G438" s="248"/>
      <c r="H438" s="251">
        <v>2.2999999999999998</v>
      </c>
      <c r="I438" s="252"/>
      <c r="J438" s="248"/>
      <c r="K438" s="248"/>
      <c r="L438" s="253"/>
      <c r="M438" s="254"/>
      <c r="N438" s="255"/>
      <c r="O438" s="255"/>
      <c r="P438" s="255"/>
      <c r="Q438" s="255"/>
      <c r="R438" s="255"/>
      <c r="S438" s="255"/>
      <c r="T438" s="256"/>
      <c r="U438" s="14"/>
      <c r="V438" s="14"/>
      <c r="W438" s="14"/>
      <c r="X438" s="14"/>
      <c r="Y438" s="14"/>
      <c r="Z438" s="14"/>
      <c r="AA438" s="14"/>
      <c r="AB438" s="14"/>
      <c r="AC438" s="14"/>
      <c r="AD438" s="14"/>
      <c r="AE438" s="14"/>
      <c r="AT438" s="257" t="s">
        <v>180</v>
      </c>
      <c r="AU438" s="257" t="s">
        <v>86</v>
      </c>
      <c r="AV438" s="14" t="s">
        <v>86</v>
      </c>
      <c r="AW438" s="14" t="s">
        <v>32</v>
      </c>
      <c r="AX438" s="14" t="s">
        <v>76</v>
      </c>
      <c r="AY438" s="257" t="s">
        <v>168</v>
      </c>
    </row>
    <row r="439" s="14" customFormat="1">
      <c r="A439" s="14"/>
      <c r="B439" s="247"/>
      <c r="C439" s="248"/>
      <c r="D439" s="232" t="s">
        <v>180</v>
      </c>
      <c r="E439" s="249" t="s">
        <v>1</v>
      </c>
      <c r="F439" s="250" t="s">
        <v>1608</v>
      </c>
      <c r="G439" s="248"/>
      <c r="H439" s="251">
        <v>2.2999999999999998</v>
      </c>
      <c r="I439" s="252"/>
      <c r="J439" s="248"/>
      <c r="K439" s="248"/>
      <c r="L439" s="253"/>
      <c r="M439" s="254"/>
      <c r="N439" s="255"/>
      <c r="O439" s="255"/>
      <c r="P439" s="255"/>
      <c r="Q439" s="255"/>
      <c r="R439" s="255"/>
      <c r="S439" s="255"/>
      <c r="T439" s="256"/>
      <c r="U439" s="14"/>
      <c r="V439" s="14"/>
      <c r="W439" s="14"/>
      <c r="X439" s="14"/>
      <c r="Y439" s="14"/>
      <c r="Z439" s="14"/>
      <c r="AA439" s="14"/>
      <c r="AB439" s="14"/>
      <c r="AC439" s="14"/>
      <c r="AD439" s="14"/>
      <c r="AE439" s="14"/>
      <c r="AT439" s="257" t="s">
        <v>180</v>
      </c>
      <c r="AU439" s="257" t="s">
        <v>86</v>
      </c>
      <c r="AV439" s="14" t="s">
        <v>86</v>
      </c>
      <c r="AW439" s="14" t="s">
        <v>32</v>
      </c>
      <c r="AX439" s="14" t="s">
        <v>76</v>
      </c>
      <c r="AY439" s="257" t="s">
        <v>168</v>
      </c>
    </row>
    <row r="440" s="14" customFormat="1">
      <c r="A440" s="14"/>
      <c r="B440" s="247"/>
      <c r="C440" s="248"/>
      <c r="D440" s="232" t="s">
        <v>180</v>
      </c>
      <c r="E440" s="249" t="s">
        <v>1</v>
      </c>
      <c r="F440" s="250" t="s">
        <v>1609</v>
      </c>
      <c r="G440" s="248"/>
      <c r="H440" s="251">
        <v>2.2999999999999998</v>
      </c>
      <c r="I440" s="252"/>
      <c r="J440" s="248"/>
      <c r="K440" s="248"/>
      <c r="L440" s="253"/>
      <c r="M440" s="254"/>
      <c r="N440" s="255"/>
      <c r="O440" s="255"/>
      <c r="P440" s="255"/>
      <c r="Q440" s="255"/>
      <c r="R440" s="255"/>
      <c r="S440" s="255"/>
      <c r="T440" s="256"/>
      <c r="U440" s="14"/>
      <c r="V440" s="14"/>
      <c r="W440" s="14"/>
      <c r="X440" s="14"/>
      <c r="Y440" s="14"/>
      <c r="Z440" s="14"/>
      <c r="AA440" s="14"/>
      <c r="AB440" s="14"/>
      <c r="AC440" s="14"/>
      <c r="AD440" s="14"/>
      <c r="AE440" s="14"/>
      <c r="AT440" s="257" t="s">
        <v>180</v>
      </c>
      <c r="AU440" s="257" t="s">
        <v>86</v>
      </c>
      <c r="AV440" s="14" t="s">
        <v>86</v>
      </c>
      <c r="AW440" s="14" t="s">
        <v>32</v>
      </c>
      <c r="AX440" s="14" t="s">
        <v>76</v>
      </c>
      <c r="AY440" s="257" t="s">
        <v>168</v>
      </c>
    </row>
    <row r="441" s="15" customFormat="1">
      <c r="A441" s="15"/>
      <c r="B441" s="258"/>
      <c r="C441" s="259"/>
      <c r="D441" s="232" t="s">
        <v>180</v>
      </c>
      <c r="E441" s="260" t="s">
        <v>1</v>
      </c>
      <c r="F441" s="261" t="s">
        <v>184</v>
      </c>
      <c r="G441" s="259"/>
      <c r="H441" s="262">
        <v>6.9000000000000004</v>
      </c>
      <c r="I441" s="263"/>
      <c r="J441" s="259"/>
      <c r="K441" s="259"/>
      <c r="L441" s="264"/>
      <c r="M441" s="265"/>
      <c r="N441" s="266"/>
      <c r="O441" s="266"/>
      <c r="P441" s="266"/>
      <c r="Q441" s="266"/>
      <c r="R441" s="266"/>
      <c r="S441" s="266"/>
      <c r="T441" s="267"/>
      <c r="U441" s="15"/>
      <c r="V441" s="15"/>
      <c r="W441" s="15"/>
      <c r="X441" s="15"/>
      <c r="Y441" s="15"/>
      <c r="Z441" s="15"/>
      <c r="AA441" s="15"/>
      <c r="AB441" s="15"/>
      <c r="AC441" s="15"/>
      <c r="AD441" s="15"/>
      <c r="AE441" s="15"/>
      <c r="AT441" s="268" t="s">
        <v>180</v>
      </c>
      <c r="AU441" s="268" t="s">
        <v>86</v>
      </c>
      <c r="AV441" s="15" t="s">
        <v>176</v>
      </c>
      <c r="AW441" s="15" t="s">
        <v>32</v>
      </c>
      <c r="AX441" s="15" t="s">
        <v>84</v>
      </c>
      <c r="AY441" s="268" t="s">
        <v>168</v>
      </c>
    </row>
    <row r="442" s="2" customFormat="1" ht="24.15" customHeight="1">
      <c r="A442" s="39"/>
      <c r="B442" s="40"/>
      <c r="C442" s="219" t="s">
        <v>607</v>
      </c>
      <c r="D442" s="219" t="s">
        <v>171</v>
      </c>
      <c r="E442" s="220" t="s">
        <v>1719</v>
      </c>
      <c r="F442" s="221" t="s">
        <v>1720</v>
      </c>
      <c r="G442" s="222" t="s">
        <v>174</v>
      </c>
      <c r="H442" s="223">
        <v>1.0800000000000001</v>
      </c>
      <c r="I442" s="224"/>
      <c r="J442" s="225">
        <f>ROUND(I442*H442,2)</f>
        <v>0</v>
      </c>
      <c r="K442" s="221" t="s">
        <v>226</v>
      </c>
      <c r="L442" s="45"/>
      <c r="M442" s="226" t="s">
        <v>1</v>
      </c>
      <c r="N442" s="227" t="s">
        <v>41</v>
      </c>
      <c r="O442" s="92"/>
      <c r="P442" s="228">
        <f>O442*H442</f>
        <v>0</v>
      </c>
      <c r="Q442" s="228">
        <v>0</v>
      </c>
      <c r="R442" s="228">
        <f>Q442*H442</f>
        <v>0</v>
      </c>
      <c r="S442" s="228">
        <v>0.074999999999999997</v>
      </c>
      <c r="T442" s="229">
        <f>S442*H442</f>
        <v>0.081000000000000003</v>
      </c>
      <c r="U442" s="39"/>
      <c r="V442" s="39"/>
      <c r="W442" s="39"/>
      <c r="X442" s="39"/>
      <c r="Y442" s="39"/>
      <c r="Z442" s="39"/>
      <c r="AA442" s="39"/>
      <c r="AB442" s="39"/>
      <c r="AC442" s="39"/>
      <c r="AD442" s="39"/>
      <c r="AE442" s="39"/>
      <c r="AR442" s="230" t="s">
        <v>176</v>
      </c>
      <c r="AT442" s="230" t="s">
        <v>171</v>
      </c>
      <c r="AU442" s="230" t="s">
        <v>86</v>
      </c>
      <c r="AY442" s="18" t="s">
        <v>168</v>
      </c>
      <c r="BE442" s="231">
        <f>IF(N442="základní",J442,0)</f>
        <v>0</v>
      </c>
      <c r="BF442" s="231">
        <f>IF(N442="snížená",J442,0)</f>
        <v>0</v>
      </c>
      <c r="BG442" s="231">
        <f>IF(N442="zákl. přenesená",J442,0)</f>
        <v>0</v>
      </c>
      <c r="BH442" s="231">
        <f>IF(N442="sníž. přenesená",J442,0)</f>
        <v>0</v>
      </c>
      <c r="BI442" s="231">
        <f>IF(N442="nulová",J442,0)</f>
        <v>0</v>
      </c>
      <c r="BJ442" s="18" t="s">
        <v>84</v>
      </c>
      <c r="BK442" s="231">
        <f>ROUND(I442*H442,2)</f>
        <v>0</v>
      </c>
      <c r="BL442" s="18" t="s">
        <v>176</v>
      </c>
      <c r="BM442" s="230" t="s">
        <v>1721</v>
      </c>
    </row>
    <row r="443" s="2" customFormat="1">
      <c r="A443" s="39"/>
      <c r="B443" s="40"/>
      <c r="C443" s="41"/>
      <c r="D443" s="232" t="s">
        <v>178</v>
      </c>
      <c r="E443" s="41"/>
      <c r="F443" s="233" t="s">
        <v>1722</v>
      </c>
      <c r="G443" s="41"/>
      <c r="H443" s="41"/>
      <c r="I443" s="234"/>
      <c r="J443" s="41"/>
      <c r="K443" s="41"/>
      <c r="L443" s="45"/>
      <c r="M443" s="235"/>
      <c r="N443" s="236"/>
      <c r="O443" s="92"/>
      <c r="P443" s="92"/>
      <c r="Q443" s="92"/>
      <c r="R443" s="92"/>
      <c r="S443" s="92"/>
      <c r="T443" s="93"/>
      <c r="U443" s="39"/>
      <c r="V443" s="39"/>
      <c r="W443" s="39"/>
      <c r="X443" s="39"/>
      <c r="Y443" s="39"/>
      <c r="Z443" s="39"/>
      <c r="AA443" s="39"/>
      <c r="AB443" s="39"/>
      <c r="AC443" s="39"/>
      <c r="AD443" s="39"/>
      <c r="AE443" s="39"/>
      <c r="AT443" s="18" t="s">
        <v>178</v>
      </c>
      <c r="AU443" s="18" t="s">
        <v>86</v>
      </c>
    </row>
    <row r="444" s="14" customFormat="1">
      <c r="A444" s="14"/>
      <c r="B444" s="247"/>
      <c r="C444" s="248"/>
      <c r="D444" s="232" t="s">
        <v>180</v>
      </c>
      <c r="E444" s="249" t="s">
        <v>1</v>
      </c>
      <c r="F444" s="250" t="s">
        <v>1723</v>
      </c>
      <c r="G444" s="248"/>
      <c r="H444" s="251">
        <v>1.0800000000000001</v>
      </c>
      <c r="I444" s="252"/>
      <c r="J444" s="248"/>
      <c r="K444" s="248"/>
      <c r="L444" s="253"/>
      <c r="M444" s="254"/>
      <c r="N444" s="255"/>
      <c r="O444" s="255"/>
      <c r="P444" s="255"/>
      <c r="Q444" s="255"/>
      <c r="R444" s="255"/>
      <c r="S444" s="255"/>
      <c r="T444" s="256"/>
      <c r="U444" s="14"/>
      <c r="V444" s="14"/>
      <c r="W444" s="14"/>
      <c r="X444" s="14"/>
      <c r="Y444" s="14"/>
      <c r="Z444" s="14"/>
      <c r="AA444" s="14"/>
      <c r="AB444" s="14"/>
      <c r="AC444" s="14"/>
      <c r="AD444" s="14"/>
      <c r="AE444" s="14"/>
      <c r="AT444" s="257" t="s">
        <v>180</v>
      </c>
      <c r="AU444" s="257" t="s">
        <v>86</v>
      </c>
      <c r="AV444" s="14" t="s">
        <v>86</v>
      </c>
      <c r="AW444" s="14" t="s">
        <v>32</v>
      </c>
      <c r="AX444" s="14" t="s">
        <v>84</v>
      </c>
      <c r="AY444" s="257" t="s">
        <v>168</v>
      </c>
    </row>
    <row r="445" s="2" customFormat="1" ht="21.75" customHeight="1">
      <c r="A445" s="39"/>
      <c r="B445" s="40"/>
      <c r="C445" s="219" t="s">
        <v>613</v>
      </c>
      <c r="D445" s="219" t="s">
        <v>171</v>
      </c>
      <c r="E445" s="220" t="s">
        <v>608</v>
      </c>
      <c r="F445" s="221" t="s">
        <v>609</v>
      </c>
      <c r="G445" s="222" t="s">
        <v>174</v>
      </c>
      <c r="H445" s="223">
        <v>16</v>
      </c>
      <c r="I445" s="224"/>
      <c r="J445" s="225">
        <f>ROUND(I445*H445,2)</f>
        <v>0</v>
      </c>
      <c r="K445" s="221" t="s">
        <v>226</v>
      </c>
      <c r="L445" s="45"/>
      <c r="M445" s="226" t="s">
        <v>1</v>
      </c>
      <c r="N445" s="227" t="s">
        <v>41</v>
      </c>
      <c r="O445" s="92"/>
      <c r="P445" s="228">
        <f>O445*H445</f>
        <v>0</v>
      </c>
      <c r="Q445" s="228">
        <v>0</v>
      </c>
      <c r="R445" s="228">
        <f>Q445*H445</f>
        <v>0</v>
      </c>
      <c r="S445" s="228">
        <v>0.075999999999999998</v>
      </c>
      <c r="T445" s="229">
        <f>S445*H445</f>
        <v>1.216</v>
      </c>
      <c r="U445" s="39"/>
      <c r="V445" s="39"/>
      <c r="W445" s="39"/>
      <c r="X445" s="39"/>
      <c r="Y445" s="39"/>
      <c r="Z445" s="39"/>
      <c r="AA445" s="39"/>
      <c r="AB445" s="39"/>
      <c r="AC445" s="39"/>
      <c r="AD445" s="39"/>
      <c r="AE445" s="39"/>
      <c r="AR445" s="230" t="s">
        <v>176</v>
      </c>
      <c r="AT445" s="230" t="s">
        <v>171</v>
      </c>
      <c r="AU445" s="230" t="s">
        <v>86</v>
      </c>
      <c r="AY445" s="18" t="s">
        <v>168</v>
      </c>
      <c r="BE445" s="231">
        <f>IF(N445="základní",J445,0)</f>
        <v>0</v>
      </c>
      <c r="BF445" s="231">
        <f>IF(N445="snížená",J445,0)</f>
        <v>0</v>
      </c>
      <c r="BG445" s="231">
        <f>IF(N445="zákl. přenesená",J445,0)</f>
        <v>0</v>
      </c>
      <c r="BH445" s="231">
        <f>IF(N445="sníž. přenesená",J445,0)</f>
        <v>0</v>
      </c>
      <c r="BI445" s="231">
        <f>IF(N445="nulová",J445,0)</f>
        <v>0</v>
      </c>
      <c r="BJ445" s="18" t="s">
        <v>84</v>
      </c>
      <c r="BK445" s="231">
        <f>ROUND(I445*H445,2)</f>
        <v>0</v>
      </c>
      <c r="BL445" s="18" t="s">
        <v>176</v>
      </c>
      <c r="BM445" s="230" t="s">
        <v>1724</v>
      </c>
    </row>
    <row r="446" s="2" customFormat="1">
      <c r="A446" s="39"/>
      <c r="B446" s="40"/>
      <c r="C446" s="41"/>
      <c r="D446" s="232" t="s">
        <v>178</v>
      </c>
      <c r="E446" s="41"/>
      <c r="F446" s="233" t="s">
        <v>611</v>
      </c>
      <c r="G446" s="41"/>
      <c r="H446" s="41"/>
      <c r="I446" s="234"/>
      <c r="J446" s="41"/>
      <c r="K446" s="41"/>
      <c r="L446" s="45"/>
      <c r="M446" s="235"/>
      <c r="N446" s="236"/>
      <c r="O446" s="92"/>
      <c r="P446" s="92"/>
      <c r="Q446" s="92"/>
      <c r="R446" s="92"/>
      <c r="S446" s="92"/>
      <c r="T446" s="93"/>
      <c r="U446" s="39"/>
      <c r="V446" s="39"/>
      <c r="W446" s="39"/>
      <c r="X446" s="39"/>
      <c r="Y446" s="39"/>
      <c r="Z446" s="39"/>
      <c r="AA446" s="39"/>
      <c r="AB446" s="39"/>
      <c r="AC446" s="39"/>
      <c r="AD446" s="39"/>
      <c r="AE446" s="39"/>
      <c r="AT446" s="18" t="s">
        <v>178</v>
      </c>
      <c r="AU446" s="18" t="s">
        <v>86</v>
      </c>
    </row>
    <row r="447" s="14" customFormat="1">
      <c r="A447" s="14"/>
      <c r="B447" s="247"/>
      <c r="C447" s="248"/>
      <c r="D447" s="232" t="s">
        <v>180</v>
      </c>
      <c r="E447" s="249" t="s">
        <v>1</v>
      </c>
      <c r="F447" s="250" t="s">
        <v>1725</v>
      </c>
      <c r="G447" s="248"/>
      <c r="H447" s="251">
        <v>4.7999999999999998</v>
      </c>
      <c r="I447" s="252"/>
      <c r="J447" s="248"/>
      <c r="K447" s="248"/>
      <c r="L447" s="253"/>
      <c r="M447" s="254"/>
      <c r="N447" s="255"/>
      <c r="O447" s="255"/>
      <c r="P447" s="255"/>
      <c r="Q447" s="255"/>
      <c r="R447" s="255"/>
      <c r="S447" s="255"/>
      <c r="T447" s="256"/>
      <c r="U447" s="14"/>
      <c r="V447" s="14"/>
      <c r="W447" s="14"/>
      <c r="X447" s="14"/>
      <c r="Y447" s="14"/>
      <c r="Z447" s="14"/>
      <c r="AA447" s="14"/>
      <c r="AB447" s="14"/>
      <c r="AC447" s="14"/>
      <c r="AD447" s="14"/>
      <c r="AE447" s="14"/>
      <c r="AT447" s="257" t="s">
        <v>180</v>
      </c>
      <c r="AU447" s="257" t="s">
        <v>86</v>
      </c>
      <c r="AV447" s="14" t="s">
        <v>86</v>
      </c>
      <c r="AW447" s="14" t="s">
        <v>32</v>
      </c>
      <c r="AX447" s="14" t="s">
        <v>76</v>
      </c>
      <c r="AY447" s="257" t="s">
        <v>168</v>
      </c>
    </row>
    <row r="448" s="14" customFormat="1">
      <c r="A448" s="14"/>
      <c r="B448" s="247"/>
      <c r="C448" s="248"/>
      <c r="D448" s="232" t="s">
        <v>180</v>
      </c>
      <c r="E448" s="249" t="s">
        <v>1</v>
      </c>
      <c r="F448" s="250" t="s">
        <v>1726</v>
      </c>
      <c r="G448" s="248"/>
      <c r="H448" s="251">
        <v>4.7999999999999998</v>
      </c>
      <c r="I448" s="252"/>
      <c r="J448" s="248"/>
      <c r="K448" s="248"/>
      <c r="L448" s="253"/>
      <c r="M448" s="254"/>
      <c r="N448" s="255"/>
      <c r="O448" s="255"/>
      <c r="P448" s="255"/>
      <c r="Q448" s="255"/>
      <c r="R448" s="255"/>
      <c r="S448" s="255"/>
      <c r="T448" s="256"/>
      <c r="U448" s="14"/>
      <c r="V448" s="14"/>
      <c r="W448" s="14"/>
      <c r="X448" s="14"/>
      <c r="Y448" s="14"/>
      <c r="Z448" s="14"/>
      <c r="AA448" s="14"/>
      <c r="AB448" s="14"/>
      <c r="AC448" s="14"/>
      <c r="AD448" s="14"/>
      <c r="AE448" s="14"/>
      <c r="AT448" s="257" t="s">
        <v>180</v>
      </c>
      <c r="AU448" s="257" t="s">
        <v>86</v>
      </c>
      <c r="AV448" s="14" t="s">
        <v>86</v>
      </c>
      <c r="AW448" s="14" t="s">
        <v>32</v>
      </c>
      <c r="AX448" s="14" t="s">
        <v>76</v>
      </c>
      <c r="AY448" s="257" t="s">
        <v>168</v>
      </c>
    </row>
    <row r="449" s="14" customFormat="1">
      <c r="A449" s="14"/>
      <c r="B449" s="247"/>
      <c r="C449" s="248"/>
      <c r="D449" s="232" t="s">
        <v>180</v>
      </c>
      <c r="E449" s="249" t="s">
        <v>1</v>
      </c>
      <c r="F449" s="250" t="s">
        <v>1727</v>
      </c>
      <c r="G449" s="248"/>
      <c r="H449" s="251">
        <v>6.4000000000000004</v>
      </c>
      <c r="I449" s="252"/>
      <c r="J449" s="248"/>
      <c r="K449" s="248"/>
      <c r="L449" s="253"/>
      <c r="M449" s="254"/>
      <c r="N449" s="255"/>
      <c r="O449" s="255"/>
      <c r="P449" s="255"/>
      <c r="Q449" s="255"/>
      <c r="R449" s="255"/>
      <c r="S449" s="255"/>
      <c r="T449" s="256"/>
      <c r="U449" s="14"/>
      <c r="V449" s="14"/>
      <c r="W449" s="14"/>
      <c r="X449" s="14"/>
      <c r="Y449" s="14"/>
      <c r="Z449" s="14"/>
      <c r="AA449" s="14"/>
      <c r="AB449" s="14"/>
      <c r="AC449" s="14"/>
      <c r="AD449" s="14"/>
      <c r="AE449" s="14"/>
      <c r="AT449" s="257" t="s">
        <v>180</v>
      </c>
      <c r="AU449" s="257" t="s">
        <v>86</v>
      </c>
      <c r="AV449" s="14" t="s">
        <v>86</v>
      </c>
      <c r="AW449" s="14" t="s">
        <v>32</v>
      </c>
      <c r="AX449" s="14" t="s">
        <v>76</v>
      </c>
      <c r="AY449" s="257" t="s">
        <v>168</v>
      </c>
    </row>
    <row r="450" s="15" customFormat="1">
      <c r="A450" s="15"/>
      <c r="B450" s="258"/>
      <c r="C450" s="259"/>
      <c r="D450" s="232" t="s">
        <v>180</v>
      </c>
      <c r="E450" s="260" t="s">
        <v>1</v>
      </c>
      <c r="F450" s="261" t="s">
        <v>184</v>
      </c>
      <c r="G450" s="259"/>
      <c r="H450" s="262">
        <v>16</v>
      </c>
      <c r="I450" s="263"/>
      <c r="J450" s="259"/>
      <c r="K450" s="259"/>
      <c r="L450" s="264"/>
      <c r="M450" s="265"/>
      <c r="N450" s="266"/>
      <c r="O450" s="266"/>
      <c r="P450" s="266"/>
      <c r="Q450" s="266"/>
      <c r="R450" s="266"/>
      <c r="S450" s="266"/>
      <c r="T450" s="267"/>
      <c r="U450" s="15"/>
      <c r="V450" s="15"/>
      <c r="W450" s="15"/>
      <c r="X450" s="15"/>
      <c r="Y450" s="15"/>
      <c r="Z450" s="15"/>
      <c r="AA450" s="15"/>
      <c r="AB450" s="15"/>
      <c r="AC450" s="15"/>
      <c r="AD450" s="15"/>
      <c r="AE450" s="15"/>
      <c r="AT450" s="268" t="s">
        <v>180</v>
      </c>
      <c r="AU450" s="268" t="s">
        <v>86</v>
      </c>
      <c r="AV450" s="15" t="s">
        <v>176</v>
      </c>
      <c r="AW450" s="15" t="s">
        <v>32</v>
      </c>
      <c r="AX450" s="15" t="s">
        <v>84</v>
      </c>
      <c r="AY450" s="268" t="s">
        <v>168</v>
      </c>
    </row>
    <row r="451" s="2" customFormat="1" ht="24.15" customHeight="1">
      <c r="A451" s="39"/>
      <c r="B451" s="40"/>
      <c r="C451" s="219" t="s">
        <v>619</v>
      </c>
      <c r="D451" s="219" t="s">
        <v>171</v>
      </c>
      <c r="E451" s="220" t="s">
        <v>1728</v>
      </c>
      <c r="F451" s="221" t="s">
        <v>1729</v>
      </c>
      <c r="G451" s="222" t="s">
        <v>174</v>
      </c>
      <c r="H451" s="223">
        <v>39.125</v>
      </c>
      <c r="I451" s="224"/>
      <c r="J451" s="225">
        <f>ROUND(I451*H451,2)</f>
        <v>0</v>
      </c>
      <c r="K451" s="221" t="s">
        <v>226</v>
      </c>
      <c r="L451" s="45"/>
      <c r="M451" s="226" t="s">
        <v>1</v>
      </c>
      <c r="N451" s="227" t="s">
        <v>41</v>
      </c>
      <c r="O451" s="92"/>
      <c r="P451" s="228">
        <f>O451*H451</f>
        <v>0</v>
      </c>
      <c r="Q451" s="228">
        <v>0</v>
      </c>
      <c r="R451" s="228">
        <f>Q451*H451</f>
        <v>0</v>
      </c>
      <c r="S451" s="228">
        <v>0.17999999999999999</v>
      </c>
      <c r="T451" s="229">
        <f>S451*H451</f>
        <v>7.0424999999999995</v>
      </c>
      <c r="U451" s="39"/>
      <c r="V451" s="39"/>
      <c r="W451" s="39"/>
      <c r="X451" s="39"/>
      <c r="Y451" s="39"/>
      <c r="Z451" s="39"/>
      <c r="AA451" s="39"/>
      <c r="AB451" s="39"/>
      <c r="AC451" s="39"/>
      <c r="AD451" s="39"/>
      <c r="AE451" s="39"/>
      <c r="AR451" s="230" t="s">
        <v>176</v>
      </c>
      <c r="AT451" s="230" t="s">
        <v>171</v>
      </c>
      <c r="AU451" s="230" t="s">
        <v>86</v>
      </c>
      <c r="AY451" s="18" t="s">
        <v>168</v>
      </c>
      <c r="BE451" s="231">
        <f>IF(N451="základní",J451,0)</f>
        <v>0</v>
      </c>
      <c r="BF451" s="231">
        <f>IF(N451="snížená",J451,0)</f>
        <v>0</v>
      </c>
      <c r="BG451" s="231">
        <f>IF(N451="zákl. přenesená",J451,0)</f>
        <v>0</v>
      </c>
      <c r="BH451" s="231">
        <f>IF(N451="sníž. přenesená",J451,0)</f>
        <v>0</v>
      </c>
      <c r="BI451" s="231">
        <f>IF(N451="nulová",J451,0)</f>
        <v>0</v>
      </c>
      <c r="BJ451" s="18" t="s">
        <v>84</v>
      </c>
      <c r="BK451" s="231">
        <f>ROUND(I451*H451,2)</f>
        <v>0</v>
      </c>
      <c r="BL451" s="18" t="s">
        <v>176</v>
      </c>
      <c r="BM451" s="230" t="s">
        <v>1730</v>
      </c>
    </row>
    <row r="452" s="2" customFormat="1">
      <c r="A452" s="39"/>
      <c r="B452" s="40"/>
      <c r="C452" s="41"/>
      <c r="D452" s="232" t="s">
        <v>178</v>
      </c>
      <c r="E452" s="41"/>
      <c r="F452" s="233" t="s">
        <v>1731</v>
      </c>
      <c r="G452" s="41"/>
      <c r="H452" s="41"/>
      <c r="I452" s="234"/>
      <c r="J452" s="41"/>
      <c r="K452" s="41"/>
      <c r="L452" s="45"/>
      <c r="M452" s="235"/>
      <c r="N452" s="236"/>
      <c r="O452" s="92"/>
      <c r="P452" s="92"/>
      <c r="Q452" s="92"/>
      <c r="R452" s="92"/>
      <c r="S452" s="92"/>
      <c r="T452" s="93"/>
      <c r="U452" s="39"/>
      <c r="V452" s="39"/>
      <c r="W452" s="39"/>
      <c r="X452" s="39"/>
      <c r="Y452" s="39"/>
      <c r="Z452" s="39"/>
      <c r="AA452" s="39"/>
      <c r="AB452" s="39"/>
      <c r="AC452" s="39"/>
      <c r="AD452" s="39"/>
      <c r="AE452" s="39"/>
      <c r="AT452" s="18" t="s">
        <v>178</v>
      </c>
      <c r="AU452" s="18" t="s">
        <v>86</v>
      </c>
    </row>
    <row r="453" s="14" customFormat="1">
      <c r="A453" s="14"/>
      <c r="B453" s="247"/>
      <c r="C453" s="248"/>
      <c r="D453" s="232" t="s">
        <v>180</v>
      </c>
      <c r="E453" s="249" t="s">
        <v>1</v>
      </c>
      <c r="F453" s="250" t="s">
        <v>1732</v>
      </c>
      <c r="G453" s="248"/>
      <c r="H453" s="251">
        <v>11.154999999999999</v>
      </c>
      <c r="I453" s="252"/>
      <c r="J453" s="248"/>
      <c r="K453" s="248"/>
      <c r="L453" s="253"/>
      <c r="M453" s="254"/>
      <c r="N453" s="255"/>
      <c r="O453" s="255"/>
      <c r="P453" s="255"/>
      <c r="Q453" s="255"/>
      <c r="R453" s="255"/>
      <c r="S453" s="255"/>
      <c r="T453" s="256"/>
      <c r="U453" s="14"/>
      <c r="V453" s="14"/>
      <c r="W453" s="14"/>
      <c r="X453" s="14"/>
      <c r="Y453" s="14"/>
      <c r="Z453" s="14"/>
      <c r="AA453" s="14"/>
      <c r="AB453" s="14"/>
      <c r="AC453" s="14"/>
      <c r="AD453" s="14"/>
      <c r="AE453" s="14"/>
      <c r="AT453" s="257" t="s">
        <v>180</v>
      </c>
      <c r="AU453" s="257" t="s">
        <v>86</v>
      </c>
      <c r="AV453" s="14" t="s">
        <v>86</v>
      </c>
      <c r="AW453" s="14" t="s">
        <v>32</v>
      </c>
      <c r="AX453" s="14" t="s">
        <v>76</v>
      </c>
      <c r="AY453" s="257" t="s">
        <v>168</v>
      </c>
    </row>
    <row r="454" s="14" customFormat="1">
      <c r="A454" s="14"/>
      <c r="B454" s="247"/>
      <c r="C454" s="248"/>
      <c r="D454" s="232" t="s">
        <v>180</v>
      </c>
      <c r="E454" s="249" t="s">
        <v>1</v>
      </c>
      <c r="F454" s="250" t="s">
        <v>1733</v>
      </c>
      <c r="G454" s="248"/>
      <c r="H454" s="251">
        <v>10.494999999999999</v>
      </c>
      <c r="I454" s="252"/>
      <c r="J454" s="248"/>
      <c r="K454" s="248"/>
      <c r="L454" s="253"/>
      <c r="M454" s="254"/>
      <c r="N454" s="255"/>
      <c r="O454" s="255"/>
      <c r="P454" s="255"/>
      <c r="Q454" s="255"/>
      <c r="R454" s="255"/>
      <c r="S454" s="255"/>
      <c r="T454" s="256"/>
      <c r="U454" s="14"/>
      <c r="V454" s="14"/>
      <c r="W454" s="14"/>
      <c r="X454" s="14"/>
      <c r="Y454" s="14"/>
      <c r="Z454" s="14"/>
      <c r="AA454" s="14"/>
      <c r="AB454" s="14"/>
      <c r="AC454" s="14"/>
      <c r="AD454" s="14"/>
      <c r="AE454" s="14"/>
      <c r="AT454" s="257" t="s">
        <v>180</v>
      </c>
      <c r="AU454" s="257" t="s">
        <v>86</v>
      </c>
      <c r="AV454" s="14" t="s">
        <v>86</v>
      </c>
      <c r="AW454" s="14" t="s">
        <v>32</v>
      </c>
      <c r="AX454" s="14" t="s">
        <v>76</v>
      </c>
      <c r="AY454" s="257" t="s">
        <v>168</v>
      </c>
    </row>
    <row r="455" s="14" customFormat="1">
      <c r="A455" s="14"/>
      <c r="B455" s="247"/>
      <c r="C455" s="248"/>
      <c r="D455" s="232" t="s">
        <v>180</v>
      </c>
      <c r="E455" s="249" t="s">
        <v>1</v>
      </c>
      <c r="F455" s="250" t="s">
        <v>1734</v>
      </c>
      <c r="G455" s="248"/>
      <c r="H455" s="251">
        <v>17.475000000000001</v>
      </c>
      <c r="I455" s="252"/>
      <c r="J455" s="248"/>
      <c r="K455" s="248"/>
      <c r="L455" s="253"/>
      <c r="M455" s="254"/>
      <c r="N455" s="255"/>
      <c r="O455" s="255"/>
      <c r="P455" s="255"/>
      <c r="Q455" s="255"/>
      <c r="R455" s="255"/>
      <c r="S455" s="255"/>
      <c r="T455" s="256"/>
      <c r="U455" s="14"/>
      <c r="V455" s="14"/>
      <c r="W455" s="14"/>
      <c r="X455" s="14"/>
      <c r="Y455" s="14"/>
      <c r="Z455" s="14"/>
      <c r="AA455" s="14"/>
      <c r="AB455" s="14"/>
      <c r="AC455" s="14"/>
      <c r="AD455" s="14"/>
      <c r="AE455" s="14"/>
      <c r="AT455" s="257" t="s">
        <v>180</v>
      </c>
      <c r="AU455" s="257" t="s">
        <v>86</v>
      </c>
      <c r="AV455" s="14" t="s">
        <v>86</v>
      </c>
      <c r="AW455" s="14" t="s">
        <v>32</v>
      </c>
      <c r="AX455" s="14" t="s">
        <v>76</v>
      </c>
      <c r="AY455" s="257" t="s">
        <v>168</v>
      </c>
    </row>
    <row r="456" s="15" customFormat="1">
      <c r="A456" s="15"/>
      <c r="B456" s="258"/>
      <c r="C456" s="259"/>
      <c r="D456" s="232" t="s">
        <v>180</v>
      </c>
      <c r="E456" s="260" t="s">
        <v>1</v>
      </c>
      <c r="F456" s="261" t="s">
        <v>184</v>
      </c>
      <c r="G456" s="259"/>
      <c r="H456" s="262">
        <v>39.125</v>
      </c>
      <c r="I456" s="263"/>
      <c r="J456" s="259"/>
      <c r="K456" s="259"/>
      <c r="L456" s="264"/>
      <c r="M456" s="265"/>
      <c r="N456" s="266"/>
      <c r="O456" s="266"/>
      <c r="P456" s="266"/>
      <c r="Q456" s="266"/>
      <c r="R456" s="266"/>
      <c r="S456" s="266"/>
      <c r="T456" s="267"/>
      <c r="U456" s="15"/>
      <c r="V456" s="15"/>
      <c r="W456" s="15"/>
      <c r="X456" s="15"/>
      <c r="Y456" s="15"/>
      <c r="Z456" s="15"/>
      <c r="AA456" s="15"/>
      <c r="AB456" s="15"/>
      <c r="AC456" s="15"/>
      <c r="AD456" s="15"/>
      <c r="AE456" s="15"/>
      <c r="AT456" s="268" t="s">
        <v>180</v>
      </c>
      <c r="AU456" s="268" t="s">
        <v>86</v>
      </c>
      <c r="AV456" s="15" t="s">
        <v>176</v>
      </c>
      <c r="AW456" s="15" t="s">
        <v>32</v>
      </c>
      <c r="AX456" s="15" t="s">
        <v>84</v>
      </c>
      <c r="AY456" s="268" t="s">
        <v>168</v>
      </c>
    </row>
    <row r="457" s="2" customFormat="1" ht="24.15" customHeight="1">
      <c r="A457" s="39"/>
      <c r="B457" s="40"/>
      <c r="C457" s="219" t="s">
        <v>624</v>
      </c>
      <c r="D457" s="219" t="s">
        <v>171</v>
      </c>
      <c r="E457" s="220" t="s">
        <v>1735</v>
      </c>
      <c r="F457" s="221" t="s">
        <v>1736</v>
      </c>
      <c r="G457" s="222" t="s">
        <v>174</v>
      </c>
      <c r="H457" s="223">
        <v>17.260000000000002</v>
      </c>
      <c r="I457" s="224"/>
      <c r="J457" s="225">
        <f>ROUND(I457*H457,2)</f>
        <v>0</v>
      </c>
      <c r="K457" s="221" t="s">
        <v>226</v>
      </c>
      <c r="L457" s="45"/>
      <c r="M457" s="226" t="s">
        <v>1</v>
      </c>
      <c r="N457" s="227" t="s">
        <v>41</v>
      </c>
      <c r="O457" s="92"/>
      <c r="P457" s="228">
        <f>O457*H457</f>
        <v>0</v>
      </c>
      <c r="Q457" s="228">
        <v>0</v>
      </c>
      <c r="R457" s="228">
        <f>Q457*H457</f>
        <v>0</v>
      </c>
      <c r="S457" s="228">
        <v>0.27000000000000002</v>
      </c>
      <c r="T457" s="229">
        <f>S457*H457</f>
        <v>4.6602000000000006</v>
      </c>
      <c r="U457" s="39"/>
      <c r="V457" s="39"/>
      <c r="W457" s="39"/>
      <c r="X457" s="39"/>
      <c r="Y457" s="39"/>
      <c r="Z457" s="39"/>
      <c r="AA457" s="39"/>
      <c r="AB457" s="39"/>
      <c r="AC457" s="39"/>
      <c r="AD457" s="39"/>
      <c r="AE457" s="39"/>
      <c r="AR457" s="230" t="s">
        <v>176</v>
      </c>
      <c r="AT457" s="230" t="s">
        <v>171</v>
      </c>
      <c r="AU457" s="230" t="s">
        <v>86</v>
      </c>
      <c r="AY457" s="18" t="s">
        <v>168</v>
      </c>
      <c r="BE457" s="231">
        <f>IF(N457="základní",J457,0)</f>
        <v>0</v>
      </c>
      <c r="BF457" s="231">
        <f>IF(N457="snížená",J457,0)</f>
        <v>0</v>
      </c>
      <c r="BG457" s="231">
        <f>IF(N457="zákl. přenesená",J457,0)</f>
        <v>0</v>
      </c>
      <c r="BH457" s="231">
        <f>IF(N457="sníž. přenesená",J457,0)</f>
        <v>0</v>
      </c>
      <c r="BI457" s="231">
        <f>IF(N457="nulová",J457,0)</f>
        <v>0</v>
      </c>
      <c r="BJ457" s="18" t="s">
        <v>84</v>
      </c>
      <c r="BK457" s="231">
        <f>ROUND(I457*H457,2)</f>
        <v>0</v>
      </c>
      <c r="BL457" s="18" t="s">
        <v>176</v>
      </c>
      <c r="BM457" s="230" t="s">
        <v>1737</v>
      </c>
    </row>
    <row r="458" s="2" customFormat="1">
      <c r="A458" s="39"/>
      <c r="B458" s="40"/>
      <c r="C458" s="41"/>
      <c r="D458" s="232" t="s">
        <v>178</v>
      </c>
      <c r="E458" s="41"/>
      <c r="F458" s="233" t="s">
        <v>1738</v>
      </c>
      <c r="G458" s="41"/>
      <c r="H458" s="41"/>
      <c r="I458" s="234"/>
      <c r="J458" s="41"/>
      <c r="K458" s="41"/>
      <c r="L458" s="45"/>
      <c r="M458" s="235"/>
      <c r="N458" s="236"/>
      <c r="O458" s="92"/>
      <c r="P458" s="92"/>
      <c r="Q458" s="92"/>
      <c r="R458" s="92"/>
      <c r="S458" s="92"/>
      <c r="T458" s="93"/>
      <c r="U458" s="39"/>
      <c r="V458" s="39"/>
      <c r="W458" s="39"/>
      <c r="X458" s="39"/>
      <c r="Y458" s="39"/>
      <c r="Z458" s="39"/>
      <c r="AA458" s="39"/>
      <c r="AB458" s="39"/>
      <c r="AC458" s="39"/>
      <c r="AD458" s="39"/>
      <c r="AE458" s="39"/>
      <c r="AT458" s="18" t="s">
        <v>178</v>
      </c>
      <c r="AU458" s="18" t="s">
        <v>86</v>
      </c>
    </row>
    <row r="459" s="14" customFormat="1">
      <c r="A459" s="14"/>
      <c r="B459" s="247"/>
      <c r="C459" s="248"/>
      <c r="D459" s="232" t="s">
        <v>180</v>
      </c>
      <c r="E459" s="249" t="s">
        <v>1</v>
      </c>
      <c r="F459" s="250" t="s">
        <v>1739</v>
      </c>
      <c r="G459" s="248"/>
      <c r="H459" s="251">
        <v>8.3000000000000007</v>
      </c>
      <c r="I459" s="252"/>
      <c r="J459" s="248"/>
      <c r="K459" s="248"/>
      <c r="L459" s="253"/>
      <c r="M459" s="254"/>
      <c r="N459" s="255"/>
      <c r="O459" s="255"/>
      <c r="P459" s="255"/>
      <c r="Q459" s="255"/>
      <c r="R459" s="255"/>
      <c r="S459" s="255"/>
      <c r="T459" s="256"/>
      <c r="U459" s="14"/>
      <c r="V459" s="14"/>
      <c r="W459" s="14"/>
      <c r="X459" s="14"/>
      <c r="Y459" s="14"/>
      <c r="Z459" s="14"/>
      <c r="AA459" s="14"/>
      <c r="AB459" s="14"/>
      <c r="AC459" s="14"/>
      <c r="AD459" s="14"/>
      <c r="AE459" s="14"/>
      <c r="AT459" s="257" t="s">
        <v>180</v>
      </c>
      <c r="AU459" s="257" t="s">
        <v>86</v>
      </c>
      <c r="AV459" s="14" t="s">
        <v>86</v>
      </c>
      <c r="AW459" s="14" t="s">
        <v>32</v>
      </c>
      <c r="AX459" s="14" t="s">
        <v>76</v>
      </c>
      <c r="AY459" s="257" t="s">
        <v>168</v>
      </c>
    </row>
    <row r="460" s="14" customFormat="1">
      <c r="A460" s="14"/>
      <c r="B460" s="247"/>
      <c r="C460" s="248"/>
      <c r="D460" s="232" t="s">
        <v>180</v>
      </c>
      <c r="E460" s="249" t="s">
        <v>1</v>
      </c>
      <c r="F460" s="250" t="s">
        <v>1740</v>
      </c>
      <c r="G460" s="248"/>
      <c r="H460" s="251">
        <v>8.9600000000000009</v>
      </c>
      <c r="I460" s="252"/>
      <c r="J460" s="248"/>
      <c r="K460" s="248"/>
      <c r="L460" s="253"/>
      <c r="M460" s="254"/>
      <c r="N460" s="255"/>
      <c r="O460" s="255"/>
      <c r="P460" s="255"/>
      <c r="Q460" s="255"/>
      <c r="R460" s="255"/>
      <c r="S460" s="255"/>
      <c r="T460" s="256"/>
      <c r="U460" s="14"/>
      <c r="V460" s="14"/>
      <c r="W460" s="14"/>
      <c r="X460" s="14"/>
      <c r="Y460" s="14"/>
      <c r="Z460" s="14"/>
      <c r="AA460" s="14"/>
      <c r="AB460" s="14"/>
      <c r="AC460" s="14"/>
      <c r="AD460" s="14"/>
      <c r="AE460" s="14"/>
      <c r="AT460" s="257" t="s">
        <v>180</v>
      </c>
      <c r="AU460" s="257" t="s">
        <v>86</v>
      </c>
      <c r="AV460" s="14" t="s">
        <v>86</v>
      </c>
      <c r="AW460" s="14" t="s">
        <v>32</v>
      </c>
      <c r="AX460" s="14" t="s">
        <v>76</v>
      </c>
      <c r="AY460" s="257" t="s">
        <v>168</v>
      </c>
    </row>
    <row r="461" s="15" customFormat="1">
      <c r="A461" s="15"/>
      <c r="B461" s="258"/>
      <c r="C461" s="259"/>
      <c r="D461" s="232" t="s">
        <v>180</v>
      </c>
      <c r="E461" s="260" t="s">
        <v>1</v>
      </c>
      <c r="F461" s="261" t="s">
        <v>184</v>
      </c>
      <c r="G461" s="259"/>
      <c r="H461" s="262">
        <v>17.260000000000002</v>
      </c>
      <c r="I461" s="263"/>
      <c r="J461" s="259"/>
      <c r="K461" s="259"/>
      <c r="L461" s="264"/>
      <c r="M461" s="265"/>
      <c r="N461" s="266"/>
      <c r="O461" s="266"/>
      <c r="P461" s="266"/>
      <c r="Q461" s="266"/>
      <c r="R461" s="266"/>
      <c r="S461" s="266"/>
      <c r="T461" s="267"/>
      <c r="U461" s="15"/>
      <c r="V461" s="15"/>
      <c r="W461" s="15"/>
      <c r="X461" s="15"/>
      <c r="Y461" s="15"/>
      <c r="Z461" s="15"/>
      <c r="AA461" s="15"/>
      <c r="AB461" s="15"/>
      <c r="AC461" s="15"/>
      <c r="AD461" s="15"/>
      <c r="AE461" s="15"/>
      <c r="AT461" s="268" t="s">
        <v>180</v>
      </c>
      <c r="AU461" s="268" t="s">
        <v>86</v>
      </c>
      <c r="AV461" s="15" t="s">
        <v>176</v>
      </c>
      <c r="AW461" s="15" t="s">
        <v>32</v>
      </c>
      <c r="AX461" s="15" t="s">
        <v>84</v>
      </c>
      <c r="AY461" s="268" t="s">
        <v>168</v>
      </c>
    </row>
    <row r="462" s="2" customFormat="1" ht="24.15" customHeight="1">
      <c r="A462" s="39"/>
      <c r="B462" s="40"/>
      <c r="C462" s="219" t="s">
        <v>630</v>
      </c>
      <c r="D462" s="219" t="s">
        <v>171</v>
      </c>
      <c r="E462" s="220" t="s">
        <v>1741</v>
      </c>
      <c r="F462" s="221" t="s">
        <v>1742</v>
      </c>
      <c r="G462" s="222" t="s">
        <v>240</v>
      </c>
      <c r="H462" s="223">
        <v>4.1399999999999997</v>
      </c>
      <c r="I462" s="224"/>
      <c r="J462" s="225">
        <f>ROUND(I462*H462,2)</f>
        <v>0</v>
      </c>
      <c r="K462" s="221" t="s">
        <v>226</v>
      </c>
      <c r="L462" s="45"/>
      <c r="M462" s="226" t="s">
        <v>1</v>
      </c>
      <c r="N462" s="227" t="s">
        <v>41</v>
      </c>
      <c r="O462" s="92"/>
      <c r="P462" s="228">
        <f>O462*H462</f>
        <v>0</v>
      </c>
      <c r="Q462" s="228">
        <v>0</v>
      </c>
      <c r="R462" s="228">
        <f>Q462*H462</f>
        <v>0</v>
      </c>
      <c r="S462" s="228">
        <v>1.8</v>
      </c>
      <c r="T462" s="229">
        <f>S462*H462</f>
        <v>7.452</v>
      </c>
      <c r="U462" s="39"/>
      <c r="V462" s="39"/>
      <c r="W462" s="39"/>
      <c r="X462" s="39"/>
      <c r="Y462" s="39"/>
      <c r="Z462" s="39"/>
      <c r="AA462" s="39"/>
      <c r="AB462" s="39"/>
      <c r="AC462" s="39"/>
      <c r="AD462" s="39"/>
      <c r="AE462" s="39"/>
      <c r="AR462" s="230" t="s">
        <v>176</v>
      </c>
      <c r="AT462" s="230" t="s">
        <v>171</v>
      </c>
      <c r="AU462" s="230" t="s">
        <v>86</v>
      </c>
      <c r="AY462" s="18" t="s">
        <v>168</v>
      </c>
      <c r="BE462" s="231">
        <f>IF(N462="základní",J462,0)</f>
        <v>0</v>
      </c>
      <c r="BF462" s="231">
        <f>IF(N462="snížená",J462,0)</f>
        <v>0</v>
      </c>
      <c r="BG462" s="231">
        <f>IF(N462="zákl. přenesená",J462,0)</f>
        <v>0</v>
      </c>
      <c r="BH462" s="231">
        <f>IF(N462="sníž. přenesená",J462,0)</f>
        <v>0</v>
      </c>
      <c r="BI462" s="231">
        <f>IF(N462="nulová",J462,0)</f>
        <v>0</v>
      </c>
      <c r="BJ462" s="18" t="s">
        <v>84</v>
      </c>
      <c r="BK462" s="231">
        <f>ROUND(I462*H462,2)</f>
        <v>0</v>
      </c>
      <c r="BL462" s="18" t="s">
        <v>176</v>
      </c>
      <c r="BM462" s="230" t="s">
        <v>1743</v>
      </c>
    </row>
    <row r="463" s="2" customFormat="1">
      <c r="A463" s="39"/>
      <c r="B463" s="40"/>
      <c r="C463" s="41"/>
      <c r="D463" s="232" t="s">
        <v>178</v>
      </c>
      <c r="E463" s="41"/>
      <c r="F463" s="233" t="s">
        <v>1744</v>
      </c>
      <c r="G463" s="41"/>
      <c r="H463" s="41"/>
      <c r="I463" s="234"/>
      <c r="J463" s="41"/>
      <c r="K463" s="41"/>
      <c r="L463" s="45"/>
      <c r="M463" s="235"/>
      <c r="N463" s="236"/>
      <c r="O463" s="92"/>
      <c r="P463" s="92"/>
      <c r="Q463" s="92"/>
      <c r="R463" s="92"/>
      <c r="S463" s="92"/>
      <c r="T463" s="93"/>
      <c r="U463" s="39"/>
      <c r="V463" s="39"/>
      <c r="W463" s="39"/>
      <c r="X463" s="39"/>
      <c r="Y463" s="39"/>
      <c r="Z463" s="39"/>
      <c r="AA463" s="39"/>
      <c r="AB463" s="39"/>
      <c r="AC463" s="39"/>
      <c r="AD463" s="39"/>
      <c r="AE463" s="39"/>
      <c r="AT463" s="18" t="s">
        <v>178</v>
      </c>
      <c r="AU463" s="18" t="s">
        <v>86</v>
      </c>
    </row>
    <row r="464" s="14" customFormat="1">
      <c r="A464" s="14"/>
      <c r="B464" s="247"/>
      <c r="C464" s="248"/>
      <c r="D464" s="232" t="s">
        <v>180</v>
      </c>
      <c r="E464" s="249" t="s">
        <v>1</v>
      </c>
      <c r="F464" s="250" t="s">
        <v>1745</v>
      </c>
      <c r="G464" s="248"/>
      <c r="H464" s="251">
        <v>1.3799999999999999</v>
      </c>
      <c r="I464" s="252"/>
      <c r="J464" s="248"/>
      <c r="K464" s="248"/>
      <c r="L464" s="253"/>
      <c r="M464" s="254"/>
      <c r="N464" s="255"/>
      <c r="O464" s="255"/>
      <c r="P464" s="255"/>
      <c r="Q464" s="255"/>
      <c r="R464" s="255"/>
      <c r="S464" s="255"/>
      <c r="T464" s="256"/>
      <c r="U464" s="14"/>
      <c r="V464" s="14"/>
      <c r="W464" s="14"/>
      <c r="X464" s="14"/>
      <c r="Y464" s="14"/>
      <c r="Z464" s="14"/>
      <c r="AA464" s="14"/>
      <c r="AB464" s="14"/>
      <c r="AC464" s="14"/>
      <c r="AD464" s="14"/>
      <c r="AE464" s="14"/>
      <c r="AT464" s="257" t="s">
        <v>180</v>
      </c>
      <c r="AU464" s="257" t="s">
        <v>86</v>
      </c>
      <c r="AV464" s="14" t="s">
        <v>86</v>
      </c>
      <c r="AW464" s="14" t="s">
        <v>32</v>
      </c>
      <c r="AX464" s="14" t="s">
        <v>76</v>
      </c>
      <c r="AY464" s="257" t="s">
        <v>168</v>
      </c>
    </row>
    <row r="465" s="14" customFormat="1">
      <c r="A465" s="14"/>
      <c r="B465" s="247"/>
      <c r="C465" s="248"/>
      <c r="D465" s="232" t="s">
        <v>180</v>
      </c>
      <c r="E465" s="249" t="s">
        <v>1</v>
      </c>
      <c r="F465" s="250" t="s">
        <v>1746</v>
      </c>
      <c r="G465" s="248"/>
      <c r="H465" s="251">
        <v>1.3799999999999999</v>
      </c>
      <c r="I465" s="252"/>
      <c r="J465" s="248"/>
      <c r="K465" s="248"/>
      <c r="L465" s="253"/>
      <c r="M465" s="254"/>
      <c r="N465" s="255"/>
      <c r="O465" s="255"/>
      <c r="P465" s="255"/>
      <c r="Q465" s="255"/>
      <c r="R465" s="255"/>
      <c r="S465" s="255"/>
      <c r="T465" s="256"/>
      <c r="U465" s="14"/>
      <c r="V465" s="14"/>
      <c r="W465" s="14"/>
      <c r="X465" s="14"/>
      <c r="Y465" s="14"/>
      <c r="Z465" s="14"/>
      <c r="AA465" s="14"/>
      <c r="AB465" s="14"/>
      <c r="AC465" s="14"/>
      <c r="AD465" s="14"/>
      <c r="AE465" s="14"/>
      <c r="AT465" s="257" t="s">
        <v>180</v>
      </c>
      <c r="AU465" s="257" t="s">
        <v>86</v>
      </c>
      <c r="AV465" s="14" t="s">
        <v>86</v>
      </c>
      <c r="AW465" s="14" t="s">
        <v>32</v>
      </c>
      <c r="AX465" s="14" t="s">
        <v>76</v>
      </c>
      <c r="AY465" s="257" t="s">
        <v>168</v>
      </c>
    </row>
    <row r="466" s="14" customFormat="1">
      <c r="A466" s="14"/>
      <c r="B466" s="247"/>
      <c r="C466" s="248"/>
      <c r="D466" s="232" t="s">
        <v>180</v>
      </c>
      <c r="E466" s="249" t="s">
        <v>1</v>
      </c>
      <c r="F466" s="250" t="s">
        <v>1747</v>
      </c>
      <c r="G466" s="248"/>
      <c r="H466" s="251">
        <v>1.3799999999999999</v>
      </c>
      <c r="I466" s="252"/>
      <c r="J466" s="248"/>
      <c r="K466" s="248"/>
      <c r="L466" s="253"/>
      <c r="M466" s="254"/>
      <c r="N466" s="255"/>
      <c r="O466" s="255"/>
      <c r="P466" s="255"/>
      <c r="Q466" s="255"/>
      <c r="R466" s="255"/>
      <c r="S466" s="255"/>
      <c r="T466" s="256"/>
      <c r="U466" s="14"/>
      <c r="V466" s="14"/>
      <c r="W466" s="14"/>
      <c r="X466" s="14"/>
      <c r="Y466" s="14"/>
      <c r="Z466" s="14"/>
      <c r="AA466" s="14"/>
      <c r="AB466" s="14"/>
      <c r="AC466" s="14"/>
      <c r="AD466" s="14"/>
      <c r="AE466" s="14"/>
      <c r="AT466" s="257" t="s">
        <v>180</v>
      </c>
      <c r="AU466" s="257" t="s">
        <v>86</v>
      </c>
      <c r="AV466" s="14" t="s">
        <v>86</v>
      </c>
      <c r="AW466" s="14" t="s">
        <v>32</v>
      </c>
      <c r="AX466" s="14" t="s">
        <v>76</v>
      </c>
      <c r="AY466" s="257" t="s">
        <v>168</v>
      </c>
    </row>
    <row r="467" s="15" customFormat="1">
      <c r="A467" s="15"/>
      <c r="B467" s="258"/>
      <c r="C467" s="259"/>
      <c r="D467" s="232" t="s">
        <v>180</v>
      </c>
      <c r="E467" s="260" t="s">
        <v>1</v>
      </c>
      <c r="F467" s="261" t="s">
        <v>184</v>
      </c>
      <c r="G467" s="259"/>
      <c r="H467" s="262">
        <v>4.1399999999999997</v>
      </c>
      <c r="I467" s="263"/>
      <c r="J467" s="259"/>
      <c r="K467" s="259"/>
      <c r="L467" s="264"/>
      <c r="M467" s="265"/>
      <c r="N467" s="266"/>
      <c r="O467" s="266"/>
      <c r="P467" s="266"/>
      <c r="Q467" s="266"/>
      <c r="R467" s="266"/>
      <c r="S467" s="266"/>
      <c r="T467" s="267"/>
      <c r="U467" s="15"/>
      <c r="V467" s="15"/>
      <c r="W467" s="15"/>
      <c r="X467" s="15"/>
      <c r="Y467" s="15"/>
      <c r="Z467" s="15"/>
      <c r="AA467" s="15"/>
      <c r="AB467" s="15"/>
      <c r="AC467" s="15"/>
      <c r="AD467" s="15"/>
      <c r="AE467" s="15"/>
      <c r="AT467" s="268" t="s">
        <v>180</v>
      </c>
      <c r="AU467" s="268" t="s">
        <v>86</v>
      </c>
      <c r="AV467" s="15" t="s">
        <v>176</v>
      </c>
      <c r="AW467" s="15" t="s">
        <v>32</v>
      </c>
      <c r="AX467" s="15" t="s">
        <v>84</v>
      </c>
      <c r="AY467" s="268" t="s">
        <v>168</v>
      </c>
    </row>
    <row r="468" s="2" customFormat="1" ht="24.15" customHeight="1">
      <c r="A468" s="39"/>
      <c r="B468" s="40"/>
      <c r="C468" s="219" t="s">
        <v>636</v>
      </c>
      <c r="D468" s="219" t="s">
        <v>171</v>
      </c>
      <c r="E468" s="220" t="s">
        <v>1748</v>
      </c>
      <c r="F468" s="221" t="s">
        <v>1749</v>
      </c>
      <c r="G468" s="222" t="s">
        <v>213</v>
      </c>
      <c r="H468" s="223">
        <v>10.199999999999999</v>
      </c>
      <c r="I468" s="224"/>
      <c r="J468" s="225">
        <f>ROUND(I468*H468,2)</f>
        <v>0</v>
      </c>
      <c r="K468" s="221" t="s">
        <v>226</v>
      </c>
      <c r="L468" s="45"/>
      <c r="M468" s="226" t="s">
        <v>1</v>
      </c>
      <c r="N468" s="227" t="s">
        <v>41</v>
      </c>
      <c r="O468" s="92"/>
      <c r="P468" s="228">
        <f>O468*H468</f>
        <v>0</v>
      </c>
      <c r="Q468" s="228">
        <v>0</v>
      </c>
      <c r="R468" s="228">
        <f>Q468*H468</f>
        <v>0</v>
      </c>
      <c r="S468" s="228">
        <v>0.065000000000000002</v>
      </c>
      <c r="T468" s="229">
        <f>S468*H468</f>
        <v>0.66299999999999992</v>
      </c>
      <c r="U468" s="39"/>
      <c r="V468" s="39"/>
      <c r="W468" s="39"/>
      <c r="X468" s="39"/>
      <c r="Y468" s="39"/>
      <c r="Z468" s="39"/>
      <c r="AA468" s="39"/>
      <c r="AB468" s="39"/>
      <c r="AC468" s="39"/>
      <c r="AD468" s="39"/>
      <c r="AE468" s="39"/>
      <c r="AR468" s="230" t="s">
        <v>176</v>
      </c>
      <c r="AT468" s="230" t="s">
        <v>171</v>
      </c>
      <c r="AU468" s="230" t="s">
        <v>86</v>
      </c>
      <c r="AY468" s="18" t="s">
        <v>168</v>
      </c>
      <c r="BE468" s="231">
        <f>IF(N468="základní",J468,0)</f>
        <v>0</v>
      </c>
      <c r="BF468" s="231">
        <f>IF(N468="snížená",J468,0)</f>
        <v>0</v>
      </c>
      <c r="BG468" s="231">
        <f>IF(N468="zákl. přenesená",J468,0)</f>
        <v>0</v>
      </c>
      <c r="BH468" s="231">
        <f>IF(N468="sníž. přenesená",J468,0)</f>
        <v>0</v>
      </c>
      <c r="BI468" s="231">
        <f>IF(N468="nulová",J468,0)</f>
        <v>0</v>
      </c>
      <c r="BJ468" s="18" t="s">
        <v>84</v>
      </c>
      <c r="BK468" s="231">
        <f>ROUND(I468*H468,2)</f>
        <v>0</v>
      </c>
      <c r="BL468" s="18" t="s">
        <v>176</v>
      </c>
      <c r="BM468" s="230" t="s">
        <v>1750</v>
      </c>
    </row>
    <row r="469" s="2" customFormat="1">
      <c r="A469" s="39"/>
      <c r="B469" s="40"/>
      <c r="C469" s="41"/>
      <c r="D469" s="232" t="s">
        <v>178</v>
      </c>
      <c r="E469" s="41"/>
      <c r="F469" s="233" t="s">
        <v>1751</v>
      </c>
      <c r="G469" s="41"/>
      <c r="H469" s="41"/>
      <c r="I469" s="234"/>
      <c r="J469" s="41"/>
      <c r="K469" s="41"/>
      <c r="L469" s="45"/>
      <c r="M469" s="235"/>
      <c r="N469" s="236"/>
      <c r="O469" s="92"/>
      <c r="P469" s="92"/>
      <c r="Q469" s="92"/>
      <c r="R469" s="92"/>
      <c r="S469" s="92"/>
      <c r="T469" s="93"/>
      <c r="U469" s="39"/>
      <c r="V469" s="39"/>
      <c r="W469" s="39"/>
      <c r="X469" s="39"/>
      <c r="Y469" s="39"/>
      <c r="Z469" s="39"/>
      <c r="AA469" s="39"/>
      <c r="AB469" s="39"/>
      <c r="AC469" s="39"/>
      <c r="AD469" s="39"/>
      <c r="AE469" s="39"/>
      <c r="AT469" s="18" t="s">
        <v>178</v>
      </c>
      <c r="AU469" s="18" t="s">
        <v>86</v>
      </c>
    </row>
    <row r="470" s="14" customFormat="1">
      <c r="A470" s="14"/>
      <c r="B470" s="247"/>
      <c r="C470" s="248"/>
      <c r="D470" s="232" t="s">
        <v>180</v>
      </c>
      <c r="E470" s="249" t="s">
        <v>1</v>
      </c>
      <c r="F470" s="250" t="s">
        <v>1752</v>
      </c>
      <c r="G470" s="248"/>
      <c r="H470" s="251">
        <v>3.3999999999999999</v>
      </c>
      <c r="I470" s="252"/>
      <c r="J470" s="248"/>
      <c r="K470" s="248"/>
      <c r="L470" s="253"/>
      <c r="M470" s="254"/>
      <c r="N470" s="255"/>
      <c r="O470" s="255"/>
      <c r="P470" s="255"/>
      <c r="Q470" s="255"/>
      <c r="R470" s="255"/>
      <c r="S470" s="255"/>
      <c r="T470" s="256"/>
      <c r="U470" s="14"/>
      <c r="V470" s="14"/>
      <c r="W470" s="14"/>
      <c r="X470" s="14"/>
      <c r="Y470" s="14"/>
      <c r="Z470" s="14"/>
      <c r="AA470" s="14"/>
      <c r="AB470" s="14"/>
      <c r="AC470" s="14"/>
      <c r="AD470" s="14"/>
      <c r="AE470" s="14"/>
      <c r="AT470" s="257" t="s">
        <v>180</v>
      </c>
      <c r="AU470" s="257" t="s">
        <v>86</v>
      </c>
      <c r="AV470" s="14" t="s">
        <v>86</v>
      </c>
      <c r="AW470" s="14" t="s">
        <v>32</v>
      </c>
      <c r="AX470" s="14" t="s">
        <v>76</v>
      </c>
      <c r="AY470" s="257" t="s">
        <v>168</v>
      </c>
    </row>
    <row r="471" s="14" customFormat="1">
      <c r="A471" s="14"/>
      <c r="B471" s="247"/>
      <c r="C471" s="248"/>
      <c r="D471" s="232" t="s">
        <v>180</v>
      </c>
      <c r="E471" s="249" t="s">
        <v>1</v>
      </c>
      <c r="F471" s="250" t="s">
        <v>1753</v>
      </c>
      <c r="G471" s="248"/>
      <c r="H471" s="251">
        <v>3.3999999999999999</v>
      </c>
      <c r="I471" s="252"/>
      <c r="J471" s="248"/>
      <c r="K471" s="248"/>
      <c r="L471" s="253"/>
      <c r="M471" s="254"/>
      <c r="N471" s="255"/>
      <c r="O471" s="255"/>
      <c r="P471" s="255"/>
      <c r="Q471" s="255"/>
      <c r="R471" s="255"/>
      <c r="S471" s="255"/>
      <c r="T471" s="256"/>
      <c r="U471" s="14"/>
      <c r="V471" s="14"/>
      <c r="W471" s="14"/>
      <c r="X471" s="14"/>
      <c r="Y471" s="14"/>
      <c r="Z471" s="14"/>
      <c r="AA471" s="14"/>
      <c r="AB471" s="14"/>
      <c r="AC471" s="14"/>
      <c r="AD471" s="14"/>
      <c r="AE471" s="14"/>
      <c r="AT471" s="257" t="s">
        <v>180</v>
      </c>
      <c r="AU471" s="257" t="s">
        <v>86</v>
      </c>
      <c r="AV471" s="14" t="s">
        <v>86</v>
      </c>
      <c r="AW471" s="14" t="s">
        <v>32</v>
      </c>
      <c r="AX471" s="14" t="s">
        <v>76</v>
      </c>
      <c r="AY471" s="257" t="s">
        <v>168</v>
      </c>
    </row>
    <row r="472" s="14" customFormat="1">
      <c r="A472" s="14"/>
      <c r="B472" s="247"/>
      <c r="C472" s="248"/>
      <c r="D472" s="232" t="s">
        <v>180</v>
      </c>
      <c r="E472" s="249" t="s">
        <v>1</v>
      </c>
      <c r="F472" s="250" t="s">
        <v>1754</v>
      </c>
      <c r="G472" s="248"/>
      <c r="H472" s="251">
        <v>3.3999999999999999</v>
      </c>
      <c r="I472" s="252"/>
      <c r="J472" s="248"/>
      <c r="K472" s="248"/>
      <c r="L472" s="253"/>
      <c r="M472" s="254"/>
      <c r="N472" s="255"/>
      <c r="O472" s="255"/>
      <c r="P472" s="255"/>
      <c r="Q472" s="255"/>
      <c r="R472" s="255"/>
      <c r="S472" s="255"/>
      <c r="T472" s="256"/>
      <c r="U472" s="14"/>
      <c r="V472" s="14"/>
      <c r="W472" s="14"/>
      <c r="X472" s="14"/>
      <c r="Y472" s="14"/>
      <c r="Z472" s="14"/>
      <c r="AA472" s="14"/>
      <c r="AB472" s="14"/>
      <c r="AC472" s="14"/>
      <c r="AD472" s="14"/>
      <c r="AE472" s="14"/>
      <c r="AT472" s="257" t="s">
        <v>180</v>
      </c>
      <c r="AU472" s="257" t="s">
        <v>86</v>
      </c>
      <c r="AV472" s="14" t="s">
        <v>86</v>
      </c>
      <c r="AW472" s="14" t="s">
        <v>32</v>
      </c>
      <c r="AX472" s="14" t="s">
        <v>76</v>
      </c>
      <c r="AY472" s="257" t="s">
        <v>168</v>
      </c>
    </row>
    <row r="473" s="15" customFormat="1">
      <c r="A473" s="15"/>
      <c r="B473" s="258"/>
      <c r="C473" s="259"/>
      <c r="D473" s="232" t="s">
        <v>180</v>
      </c>
      <c r="E473" s="260" t="s">
        <v>1</v>
      </c>
      <c r="F473" s="261" t="s">
        <v>184</v>
      </c>
      <c r="G473" s="259"/>
      <c r="H473" s="262">
        <v>10.199999999999999</v>
      </c>
      <c r="I473" s="263"/>
      <c r="J473" s="259"/>
      <c r="K473" s="259"/>
      <c r="L473" s="264"/>
      <c r="M473" s="265"/>
      <c r="N473" s="266"/>
      <c r="O473" s="266"/>
      <c r="P473" s="266"/>
      <c r="Q473" s="266"/>
      <c r="R473" s="266"/>
      <c r="S473" s="266"/>
      <c r="T473" s="267"/>
      <c r="U473" s="15"/>
      <c r="V473" s="15"/>
      <c r="W473" s="15"/>
      <c r="X473" s="15"/>
      <c r="Y473" s="15"/>
      <c r="Z473" s="15"/>
      <c r="AA473" s="15"/>
      <c r="AB473" s="15"/>
      <c r="AC473" s="15"/>
      <c r="AD473" s="15"/>
      <c r="AE473" s="15"/>
      <c r="AT473" s="268" t="s">
        <v>180</v>
      </c>
      <c r="AU473" s="268" t="s">
        <v>86</v>
      </c>
      <c r="AV473" s="15" t="s">
        <v>176</v>
      </c>
      <c r="AW473" s="15" t="s">
        <v>32</v>
      </c>
      <c r="AX473" s="15" t="s">
        <v>84</v>
      </c>
      <c r="AY473" s="268" t="s">
        <v>168</v>
      </c>
    </row>
    <row r="474" s="2" customFormat="1" ht="24.15" customHeight="1">
      <c r="A474" s="39"/>
      <c r="B474" s="40"/>
      <c r="C474" s="219" t="s">
        <v>642</v>
      </c>
      <c r="D474" s="219" t="s">
        <v>171</v>
      </c>
      <c r="E474" s="220" t="s">
        <v>1755</v>
      </c>
      <c r="F474" s="221" t="s">
        <v>1756</v>
      </c>
      <c r="G474" s="222" t="s">
        <v>251</v>
      </c>
      <c r="H474" s="223">
        <v>1</v>
      </c>
      <c r="I474" s="224"/>
      <c r="J474" s="225">
        <f>ROUND(I474*H474,2)</f>
        <v>0</v>
      </c>
      <c r="K474" s="221" t="s">
        <v>1</v>
      </c>
      <c r="L474" s="45"/>
      <c r="M474" s="226" t="s">
        <v>1</v>
      </c>
      <c r="N474" s="227" t="s">
        <v>41</v>
      </c>
      <c r="O474" s="92"/>
      <c r="P474" s="228">
        <f>O474*H474</f>
        <v>0</v>
      </c>
      <c r="Q474" s="228">
        <v>0.0030899999999999999</v>
      </c>
      <c r="R474" s="228">
        <f>Q474*H474</f>
        <v>0.0030899999999999999</v>
      </c>
      <c r="S474" s="228">
        <v>0</v>
      </c>
      <c r="T474" s="229">
        <f>S474*H474</f>
        <v>0</v>
      </c>
      <c r="U474" s="39"/>
      <c r="V474" s="39"/>
      <c r="W474" s="39"/>
      <c r="X474" s="39"/>
      <c r="Y474" s="39"/>
      <c r="Z474" s="39"/>
      <c r="AA474" s="39"/>
      <c r="AB474" s="39"/>
      <c r="AC474" s="39"/>
      <c r="AD474" s="39"/>
      <c r="AE474" s="39"/>
      <c r="AR474" s="230" t="s">
        <v>176</v>
      </c>
      <c r="AT474" s="230" t="s">
        <v>171</v>
      </c>
      <c r="AU474" s="230" t="s">
        <v>86</v>
      </c>
      <c r="AY474" s="18" t="s">
        <v>168</v>
      </c>
      <c r="BE474" s="231">
        <f>IF(N474="základní",J474,0)</f>
        <v>0</v>
      </c>
      <c r="BF474" s="231">
        <f>IF(N474="snížená",J474,0)</f>
        <v>0</v>
      </c>
      <c r="BG474" s="231">
        <f>IF(N474="zákl. přenesená",J474,0)</f>
        <v>0</v>
      </c>
      <c r="BH474" s="231">
        <f>IF(N474="sníž. přenesená",J474,0)</f>
        <v>0</v>
      </c>
      <c r="BI474" s="231">
        <f>IF(N474="nulová",J474,0)</f>
        <v>0</v>
      </c>
      <c r="BJ474" s="18" t="s">
        <v>84</v>
      </c>
      <c r="BK474" s="231">
        <f>ROUND(I474*H474,2)</f>
        <v>0</v>
      </c>
      <c r="BL474" s="18" t="s">
        <v>176</v>
      </c>
      <c r="BM474" s="230" t="s">
        <v>1757</v>
      </c>
    </row>
    <row r="475" s="2" customFormat="1">
      <c r="A475" s="39"/>
      <c r="B475" s="40"/>
      <c r="C475" s="41"/>
      <c r="D475" s="232" t="s">
        <v>178</v>
      </c>
      <c r="E475" s="41"/>
      <c r="F475" s="233" t="s">
        <v>1756</v>
      </c>
      <c r="G475" s="41"/>
      <c r="H475" s="41"/>
      <c r="I475" s="234"/>
      <c r="J475" s="41"/>
      <c r="K475" s="41"/>
      <c r="L475" s="45"/>
      <c r="M475" s="235"/>
      <c r="N475" s="236"/>
      <c r="O475" s="92"/>
      <c r="P475" s="92"/>
      <c r="Q475" s="92"/>
      <c r="R475" s="92"/>
      <c r="S475" s="92"/>
      <c r="T475" s="93"/>
      <c r="U475" s="39"/>
      <c r="V475" s="39"/>
      <c r="W475" s="39"/>
      <c r="X475" s="39"/>
      <c r="Y475" s="39"/>
      <c r="Z475" s="39"/>
      <c r="AA475" s="39"/>
      <c r="AB475" s="39"/>
      <c r="AC475" s="39"/>
      <c r="AD475" s="39"/>
      <c r="AE475" s="39"/>
      <c r="AT475" s="18" t="s">
        <v>178</v>
      </c>
      <c r="AU475" s="18" t="s">
        <v>86</v>
      </c>
    </row>
    <row r="476" s="14" customFormat="1">
      <c r="A476" s="14"/>
      <c r="B476" s="247"/>
      <c r="C476" s="248"/>
      <c r="D476" s="232" t="s">
        <v>180</v>
      </c>
      <c r="E476" s="249" t="s">
        <v>1</v>
      </c>
      <c r="F476" s="250" t="s">
        <v>84</v>
      </c>
      <c r="G476" s="248"/>
      <c r="H476" s="251">
        <v>1</v>
      </c>
      <c r="I476" s="252"/>
      <c r="J476" s="248"/>
      <c r="K476" s="248"/>
      <c r="L476" s="253"/>
      <c r="M476" s="254"/>
      <c r="N476" s="255"/>
      <c r="O476" s="255"/>
      <c r="P476" s="255"/>
      <c r="Q476" s="255"/>
      <c r="R476" s="255"/>
      <c r="S476" s="255"/>
      <c r="T476" s="256"/>
      <c r="U476" s="14"/>
      <c r="V476" s="14"/>
      <c r="W476" s="14"/>
      <c r="X476" s="14"/>
      <c r="Y476" s="14"/>
      <c r="Z476" s="14"/>
      <c r="AA476" s="14"/>
      <c r="AB476" s="14"/>
      <c r="AC476" s="14"/>
      <c r="AD476" s="14"/>
      <c r="AE476" s="14"/>
      <c r="AT476" s="257" t="s">
        <v>180</v>
      </c>
      <c r="AU476" s="257" t="s">
        <v>86</v>
      </c>
      <c r="AV476" s="14" t="s">
        <v>86</v>
      </c>
      <c r="AW476" s="14" t="s">
        <v>32</v>
      </c>
      <c r="AX476" s="14" t="s">
        <v>84</v>
      </c>
      <c r="AY476" s="257" t="s">
        <v>168</v>
      </c>
    </row>
    <row r="477" s="2" customFormat="1" ht="16.5" customHeight="1">
      <c r="A477" s="39"/>
      <c r="B477" s="40"/>
      <c r="C477" s="219" t="s">
        <v>648</v>
      </c>
      <c r="D477" s="219" t="s">
        <v>171</v>
      </c>
      <c r="E477" s="220" t="s">
        <v>1758</v>
      </c>
      <c r="F477" s="221" t="s">
        <v>1759</v>
      </c>
      <c r="G477" s="222" t="s">
        <v>251</v>
      </c>
      <c r="H477" s="223">
        <v>1</v>
      </c>
      <c r="I477" s="224"/>
      <c r="J477" s="225">
        <f>ROUND(I477*H477,2)</f>
        <v>0</v>
      </c>
      <c r="K477" s="221" t="s">
        <v>1</v>
      </c>
      <c r="L477" s="45"/>
      <c r="M477" s="226" t="s">
        <v>1</v>
      </c>
      <c r="N477" s="227" t="s">
        <v>41</v>
      </c>
      <c r="O477" s="92"/>
      <c r="P477" s="228">
        <f>O477*H477</f>
        <v>0</v>
      </c>
      <c r="Q477" s="228">
        <v>0.0030899999999999999</v>
      </c>
      <c r="R477" s="228">
        <f>Q477*H477</f>
        <v>0.0030899999999999999</v>
      </c>
      <c r="S477" s="228">
        <v>0</v>
      </c>
      <c r="T477" s="229">
        <f>S477*H477</f>
        <v>0</v>
      </c>
      <c r="U477" s="39"/>
      <c r="V477" s="39"/>
      <c r="W477" s="39"/>
      <c r="X477" s="39"/>
      <c r="Y477" s="39"/>
      <c r="Z477" s="39"/>
      <c r="AA477" s="39"/>
      <c r="AB477" s="39"/>
      <c r="AC477" s="39"/>
      <c r="AD477" s="39"/>
      <c r="AE477" s="39"/>
      <c r="AR477" s="230" t="s">
        <v>176</v>
      </c>
      <c r="AT477" s="230" t="s">
        <v>171</v>
      </c>
      <c r="AU477" s="230" t="s">
        <v>86</v>
      </c>
      <c r="AY477" s="18" t="s">
        <v>168</v>
      </c>
      <c r="BE477" s="231">
        <f>IF(N477="základní",J477,0)</f>
        <v>0</v>
      </c>
      <c r="BF477" s="231">
        <f>IF(N477="snížená",J477,0)</f>
        <v>0</v>
      </c>
      <c r="BG477" s="231">
        <f>IF(N477="zákl. přenesená",J477,0)</f>
        <v>0</v>
      </c>
      <c r="BH477" s="231">
        <f>IF(N477="sníž. přenesená",J477,0)</f>
        <v>0</v>
      </c>
      <c r="BI477" s="231">
        <f>IF(N477="nulová",J477,0)</f>
        <v>0</v>
      </c>
      <c r="BJ477" s="18" t="s">
        <v>84</v>
      </c>
      <c r="BK477" s="231">
        <f>ROUND(I477*H477,2)</f>
        <v>0</v>
      </c>
      <c r="BL477" s="18" t="s">
        <v>176</v>
      </c>
      <c r="BM477" s="230" t="s">
        <v>1760</v>
      </c>
    </row>
    <row r="478" s="14" customFormat="1">
      <c r="A478" s="14"/>
      <c r="B478" s="247"/>
      <c r="C478" s="248"/>
      <c r="D478" s="232" t="s">
        <v>180</v>
      </c>
      <c r="E478" s="249" t="s">
        <v>1</v>
      </c>
      <c r="F478" s="250" t="s">
        <v>84</v>
      </c>
      <c r="G478" s="248"/>
      <c r="H478" s="251">
        <v>1</v>
      </c>
      <c r="I478" s="252"/>
      <c r="J478" s="248"/>
      <c r="K478" s="248"/>
      <c r="L478" s="253"/>
      <c r="M478" s="254"/>
      <c r="N478" s="255"/>
      <c r="O478" s="255"/>
      <c r="P478" s="255"/>
      <c r="Q478" s="255"/>
      <c r="R478" s="255"/>
      <c r="S478" s="255"/>
      <c r="T478" s="256"/>
      <c r="U478" s="14"/>
      <c r="V478" s="14"/>
      <c r="W478" s="14"/>
      <c r="X478" s="14"/>
      <c r="Y478" s="14"/>
      <c r="Z478" s="14"/>
      <c r="AA478" s="14"/>
      <c r="AB478" s="14"/>
      <c r="AC478" s="14"/>
      <c r="AD478" s="14"/>
      <c r="AE478" s="14"/>
      <c r="AT478" s="257" t="s">
        <v>180</v>
      </c>
      <c r="AU478" s="257" t="s">
        <v>86</v>
      </c>
      <c r="AV478" s="14" t="s">
        <v>86</v>
      </c>
      <c r="AW478" s="14" t="s">
        <v>32</v>
      </c>
      <c r="AX478" s="14" t="s">
        <v>84</v>
      </c>
      <c r="AY478" s="257" t="s">
        <v>168</v>
      </c>
    </row>
    <row r="479" s="2" customFormat="1" ht="37.8" customHeight="1">
      <c r="A479" s="39"/>
      <c r="B479" s="40"/>
      <c r="C479" s="219" t="s">
        <v>656</v>
      </c>
      <c r="D479" s="219" t="s">
        <v>171</v>
      </c>
      <c r="E479" s="220" t="s">
        <v>1761</v>
      </c>
      <c r="F479" s="221" t="s">
        <v>1762</v>
      </c>
      <c r="G479" s="222" t="s">
        <v>174</v>
      </c>
      <c r="H479" s="223">
        <v>27.725000000000001</v>
      </c>
      <c r="I479" s="224"/>
      <c r="J479" s="225">
        <f>ROUND(I479*H479,2)</f>
        <v>0</v>
      </c>
      <c r="K479" s="221" t="s">
        <v>226</v>
      </c>
      <c r="L479" s="45"/>
      <c r="M479" s="226" t="s">
        <v>1</v>
      </c>
      <c r="N479" s="227" t="s">
        <v>41</v>
      </c>
      <c r="O479" s="92"/>
      <c r="P479" s="228">
        <f>O479*H479</f>
        <v>0</v>
      </c>
      <c r="Q479" s="228">
        <v>0</v>
      </c>
      <c r="R479" s="228">
        <f>Q479*H479</f>
        <v>0</v>
      </c>
      <c r="S479" s="228">
        <v>0.01</v>
      </c>
      <c r="T479" s="229">
        <f>S479*H479</f>
        <v>0.27725</v>
      </c>
      <c r="U479" s="39"/>
      <c r="V479" s="39"/>
      <c r="W479" s="39"/>
      <c r="X479" s="39"/>
      <c r="Y479" s="39"/>
      <c r="Z479" s="39"/>
      <c r="AA479" s="39"/>
      <c r="AB479" s="39"/>
      <c r="AC479" s="39"/>
      <c r="AD479" s="39"/>
      <c r="AE479" s="39"/>
      <c r="AR479" s="230" t="s">
        <v>176</v>
      </c>
      <c r="AT479" s="230" t="s">
        <v>171</v>
      </c>
      <c r="AU479" s="230" t="s">
        <v>86</v>
      </c>
      <c r="AY479" s="18" t="s">
        <v>168</v>
      </c>
      <c r="BE479" s="231">
        <f>IF(N479="základní",J479,0)</f>
        <v>0</v>
      </c>
      <c r="BF479" s="231">
        <f>IF(N479="snížená",J479,0)</f>
        <v>0</v>
      </c>
      <c r="BG479" s="231">
        <f>IF(N479="zákl. přenesená",J479,0)</f>
        <v>0</v>
      </c>
      <c r="BH479" s="231">
        <f>IF(N479="sníž. přenesená",J479,0)</f>
        <v>0</v>
      </c>
      <c r="BI479" s="231">
        <f>IF(N479="nulová",J479,0)</f>
        <v>0</v>
      </c>
      <c r="BJ479" s="18" t="s">
        <v>84</v>
      </c>
      <c r="BK479" s="231">
        <f>ROUND(I479*H479,2)</f>
        <v>0</v>
      </c>
      <c r="BL479" s="18" t="s">
        <v>176</v>
      </c>
      <c r="BM479" s="230" t="s">
        <v>1763</v>
      </c>
    </row>
    <row r="480" s="2" customFormat="1">
      <c r="A480" s="39"/>
      <c r="B480" s="40"/>
      <c r="C480" s="41"/>
      <c r="D480" s="232" t="s">
        <v>178</v>
      </c>
      <c r="E480" s="41"/>
      <c r="F480" s="233" t="s">
        <v>1764</v>
      </c>
      <c r="G480" s="41"/>
      <c r="H480" s="41"/>
      <c r="I480" s="234"/>
      <c r="J480" s="41"/>
      <c r="K480" s="41"/>
      <c r="L480" s="45"/>
      <c r="M480" s="235"/>
      <c r="N480" s="236"/>
      <c r="O480" s="92"/>
      <c r="P480" s="92"/>
      <c r="Q480" s="92"/>
      <c r="R480" s="92"/>
      <c r="S480" s="92"/>
      <c r="T480" s="93"/>
      <c r="U480" s="39"/>
      <c r="V480" s="39"/>
      <c r="W480" s="39"/>
      <c r="X480" s="39"/>
      <c r="Y480" s="39"/>
      <c r="Z480" s="39"/>
      <c r="AA480" s="39"/>
      <c r="AB480" s="39"/>
      <c r="AC480" s="39"/>
      <c r="AD480" s="39"/>
      <c r="AE480" s="39"/>
      <c r="AT480" s="18" t="s">
        <v>178</v>
      </c>
      <c r="AU480" s="18" t="s">
        <v>86</v>
      </c>
    </row>
    <row r="481" s="14" customFormat="1">
      <c r="A481" s="14"/>
      <c r="B481" s="247"/>
      <c r="C481" s="248"/>
      <c r="D481" s="232" t="s">
        <v>180</v>
      </c>
      <c r="E481" s="249" t="s">
        <v>1</v>
      </c>
      <c r="F481" s="250" t="s">
        <v>1600</v>
      </c>
      <c r="G481" s="248"/>
      <c r="H481" s="251">
        <v>6.4749999999999996</v>
      </c>
      <c r="I481" s="252"/>
      <c r="J481" s="248"/>
      <c r="K481" s="248"/>
      <c r="L481" s="253"/>
      <c r="M481" s="254"/>
      <c r="N481" s="255"/>
      <c r="O481" s="255"/>
      <c r="P481" s="255"/>
      <c r="Q481" s="255"/>
      <c r="R481" s="255"/>
      <c r="S481" s="255"/>
      <c r="T481" s="256"/>
      <c r="U481" s="14"/>
      <c r="V481" s="14"/>
      <c r="W481" s="14"/>
      <c r="X481" s="14"/>
      <c r="Y481" s="14"/>
      <c r="Z481" s="14"/>
      <c r="AA481" s="14"/>
      <c r="AB481" s="14"/>
      <c r="AC481" s="14"/>
      <c r="AD481" s="14"/>
      <c r="AE481" s="14"/>
      <c r="AT481" s="257" t="s">
        <v>180</v>
      </c>
      <c r="AU481" s="257" t="s">
        <v>86</v>
      </c>
      <c r="AV481" s="14" t="s">
        <v>86</v>
      </c>
      <c r="AW481" s="14" t="s">
        <v>32</v>
      </c>
      <c r="AX481" s="14" t="s">
        <v>76</v>
      </c>
      <c r="AY481" s="257" t="s">
        <v>168</v>
      </c>
    </row>
    <row r="482" s="14" customFormat="1">
      <c r="A482" s="14"/>
      <c r="B482" s="247"/>
      <c r="C482" s="248"/>
      <c r="D482" s="232" t="s">
        <v>180</v>
      </c>
      <c r="E482" s="249" t="s">
        <v>1</v>
      </c>
      <c r="F482" s="250" t="s">
        <v>1601</v>
      </c>
      <c r="G482" s="248"/>
      <c r="H482" s="251">
        <v>7.7000000000000002</v>
      </c>
      <c r="I482" s="252"/>
      <c r="J482" s="248"/>
      <c r="K482" s="248"/>
      <c r="L482" s="253"/>
      <c r="M482" s="254"/>
      <c r="N482" s="255"/>
      <c r="O482" s="255"/>
      <c r="P482" s="255"/>
      <c r="Q482" s="255"/>
      <c r="R482" s="255"/>
      <c r="S482" s="255"/>
      <c r="T482" s="256"/>
      <c r="U482" s="14"/>
      <c r="V482" s="14"/>
      <c r="W482" s="14"/>
      <c r="X482" s="14"/>
      <c r="Y482" s="14"/>
      <c r="Z482" s="14"/>
      <c r="AA482" s="14"/>
      <c r="AB482" s="14"/>
      <c r="AC482" s="14"/>
      <c r="AD482" s="14"/>
      <c r="AE482" s="14"/>
      <c r="AT482" s="257" t="s">
        <v>180</v>
      </c>
      <c r="AU482" s="257" t="s">
        <v>86</v>
      </c>
      <c r="AV482" s="14" t="s">
        <v>86</v>
      </c>
      <c r="AW482" s="14" t="s">
        <v>32</v>
      </c>
      <c r="AX482" s="14" t="s">
        <v>76</v>
      </c>
      <c r="AY482" s="257" t="s">
        <v>168</v>
      </c>
    </row>
    <row r="483" s="14" customFormat="1">
      <c r="A483" s="14"/>
      <c r="B483" s="247"/>
      <c r="C483" s="248"/>
      <c r="D483" s="232" t="s">
        <v>180</v>
      </c>
      <c r="E483" s="249" t="s">
        <v>1</v>
      </c>
      <c r="F483" s="250" t="s">
        <v>1602</v>
      </c>
      <c r="G483" s="248"/>
      <c r="H483" s="251">
        <v>13.550000000000001</v>
      </c>
      <c r="I483" s="252"/>
      <c r="J483" s="248"/>
      <c r="K483" s="248"/>
      <c r="L483" s="253"/>
      <c r="M483" s="254"/>
      <c r="N483" s="255"/>
      <c r="O483" s="255"/>
      <c r="P483" s="255"/>
      <c r="Q483" s="255"/>
      <c r="R483" s="255"/>
      <c r="S483" s="255"/>
      <c r="T483" s="256"/>
      <c r="U483" s="14"/>
      <c r="V483" s="14"/>
      <c r="W483" s="14"/>
      <c r="X483" s="14"/>
      <c r="Y483" s="14"/>
      <c r="Z483" s="14"/>
      <c r="AA483" s="14"/>
      <c r="AB483" s="14"/>
      <c r="AC483" s="14"/>
      <c r="AD483" s="14"/>
      <c r="AE483" s="14"/>
      <c r="AT483" s="257" t="s">
        <v>180</v>
      </c>
      <c r="AU483" s="257" t="s">
        <v>86</v>
      </c>
      <c r="AV483" s="14" t="s">
        <v>86</v>
      </c>
      <c r="AW483" s="14" t="s">
        <v>32</v>
      </c>
      <c r="AX483" s="14" t="s">
        <v>76</v>
      </c>
      <c r="AY483" s="257" t="s">
        <v>168</v>
      </c>
    </row>
    <row r="484" s="15" customFormat="1">
      <c r="A484" s="15"/>
      <c r="B484" s="258"/>
      <c r="C484" s="259"/>
      <c r="D484" s="232" t="s">
        <v>180</v>
      </c>
      <c r="E484" s="260" t="s">
        <v>1</v>
      </c>
      <c r="F484" s="261" t="s">
        <v>184</v>
      </c>
      <c r="G484" s="259"/>
      <c r="H484" s="262">
        <v>27.725000000000001</v>
      </c>
      <c r="I484" s="263"/>
      <c r="J484" s="259"/>
      <c r="K484" s="259"/>
      <c r="L484" s="264"/>
      <c r="M484" s="265"/>
      <c r="N484" s="266"/>
      <c r="O484" s="266"/>
      <c r="P484" s="266"/>
      <c r="Q484" s="266"/>
      <c r="R484" s="266"/>
      <c r="S484" s="266"/>
      <c r="T484" s="267"/>
      <c r="U484" s="15"/>
      <c r="V484" s="15"/>
      <c r="W484" s="15"/>
      <c r="X484" s="15"/>
      <c r="Y484" s="15"/>
      <c r="Z484" s="15"/>
      <c r="AA484" s="15"/>
      <c r="AB484" s="15"/>
      <c r="AC484" s="15"/>
      <c r="AD484" s="15"/>
      <c r="AE484" s="15"/>
      <c r="AT484" s="268" t="s">
        <v>180</v>
      </c>
      <c r="AU484" s="268" t="s">
        <v>86</v>
      </c>
      <c r="AV484" s="15" t="s">
        <v>176</v>
      </c>
      <c r="AW484" s="15" t="s">
        <v>32</v>
      </c>
      <c r="AX484" s="15" t="s">
        <v>84</v>
      </c>
      <c r="AY484" s="268" t="s">
        <v>168</v>
      </c>
    </row>
    <row r="485" s="2" customFormat="1" ht="37.8" customHeight="1">
      <c r="A485" s="39"/>
      <c r="B485" s="40"/>
      <c r="C485" s="219" t="s">
        <v>665</v>
      </c>
      <c r="D485" s="219" t="s">
        <v>171</v>
      </c>
      <c r="E485" s="220" t="s">
        <v>1765</v>
      </c>
      <c r="F485" s="221" t="s">
        <v>1766</v>
      </c>
      <c r="G485" s="222" t="s">
        <v>174</v>
      </c>
      <c r="H485" s="223">
        <v>99.831999999999994</v>
      </c>
      <c r="I485" s="224"/>
      <c r="J485" s="225">
        <f>ROUND(I485*H485,2)</f>
        <v>0</v>
      </c>
      <c r="K485" s="221" t="s">
        <v>226</v>
      </c>
      <c r="L485" s="45"/>
      <c r="M485" s="226" t="s">
        <v>1</v>
      </c>
      <c r="N485" s="227" t="s">
        <v>41</v>
      </c>
      <c r="O485" s="92"/>
      <c r="P485" s="228">
        <f>O485*H485</f>
        <v>0</v>
      </c>
      <c r="Q485" s="228">
        <v>0</v>
      </c>
      <c r="R485" s="228">
        <f>Q485*H485</f>
        <v>0</v>
      </c>
      <c r="S485" s="228">
        <v>0.01</v>
      </c>
      <c r="T485" s="229">
        <f>S485*H485</f>
        <v>0.99831999999999999</v>
      </c>
      <c r="U485" s="39"/>
      <c r="V485" s="39"/>
      <c r="W485" s="39"/>
      <c r="X485" s="39"/>
      <c r="Y485" s="39"/>
      <c r="Z485" s="39"/>
      <c r="AA485" s="39"/>
      <c r="AB485" s="39"/>
      <c r="AC485" s="39"/>
      <c r="AD485" s="39"/>
      <c r="AE485" s="39"/>
      <c r="AR485" s="230" t="s">
        <v>176</v>
      </c>
      <c r="AT485" s="230" t="s">
        <v>171</v>
      </c>
      <c r="AU485" s="230" t="s">
        <v>86</v>
      </c>
      <c r="AY485" s="18" t="s">
        <v>168</v>
      </c>
      <c r="BE485" s="231">
        <f>IF(N485="základní",J485,0)</f>
        <v>0</v>
      </c>
      <c r="BF485" s="231">
        <f>IF(N485="snížená",J485,0)</f>
        <v>0</v>
      </c>
      <c r="BG485" s="231">
        <f>IF(N485="zákl. přenesená",J485,0)</f>
        <v>0</v>
      </c>
      <c r="BH485" s="231">
        <f>IF(N485="sníž. přenesená",J485,0)</f>
        <v>0</v>
      </c>
      <c r="BI485" s="231">
        <f>IF(N485="nulová",J485,0)</f>
        <v>0</v>
      </c>
      <c r="BJ485" s="18" t="s">
        <v>84</v>
      </c>
      <c r="BK485" s="231">
        <f>ROUND(I485*H485,2)</f>
        <v>0</v>
      </c>
      <c r="BL485" s="18" t="s">
        <v>176</v>
      </c>
      <c r="BM485" s="230" t="s">
        <v>1767</v>
      </c>
    </row>
    <row r="486" s="2" customFormat="1">
      <c r="A486" s="39"/>
      <c r="B486" s="40"/>
      <c r="C486" s="41"/>
      <c r="D486" s="232" t="s">
        <v>178</v>
      </c>
      <c r="E486" s="41"/>
      <c r="F486" s="233" t="s">
        <v>1768</v>
      </c>
      <c r="G486" s="41"/>
      <c r="H486" s="41"/>
      <c r="I486" s="234"/>
      <c r="J486" s="41"/>
      <c r="K486" s="41"/>
      <c r="L486" s="45"/>
      <c r="M486" s="235"/>
      <c r="N486" s="236"/>
      <c r="O486" s="92"/>
      <c r="P486" s="92"/>
      <c r="Q486" s="92"/>
      <c r="R486" s="92"/>
      <c r="S486" s="92"/>
      <c r="T486" s="93"/>
      <c r="U486" s="39"/>
      <c r="V486" s="39"/>
      <c r="W486" s="39"/>
      <c r="X486" s="39"/>
      <c r="Y486" s="39"/>
      <c r="Z486" s="39"/>
      <c r="AA486" s="39"/>
      <c r="AB486" s="39"/>
      <c r="AC486" s="39"/>
      <c r="AD486" s="39"/>
      <c r="AE486" s="39"/>
      <c r="AT486" s="18" t="s">
        <v>178</v>
      </c>
      <c r="AU486" s="18" t="s">
        <v>86</v>
      </c>
    </row>
    <row r="487" s="14" customFormat="1">
      <c r="A487" s="14"/>
      <c r="B487" s="247"/>
      <c r="C487" s="248"/>
      <c r="D487" s="232" t="s">
        <v>180</v>
      </c>
      <c r="E487" s="249" t="s">
        <v>1</v>
      </c>
      <c r="F487" s="250" t="s">
        <v>1636</v>
      </c>
      <c r="G487" s="248"/>
      <c r="H487" s="251">
        <v>26.635000000000002</v>
      </c>
      <c r="I487" s="252"/>
      <c r="J487" s="248"/>
      <c r="K487" s="248"/>
      <c r="L487" s="253"/>
      <c r="M487" s="254"/>
      <c r="N487" s="255"/>
      <c r="O487" s="255"/>
      <c r="P487" s="255"/>
      <c r="Q487" s="255"/>
      <c r="R487" s="255"/>
      <c r="S487" s="255"/>
      <c r="T487" s="256"/>
      <c r="U487" s="14"/>
      <c r="V487" s="14"/>
      <c r="W487" s="14"/>
      <c r="X487" s="14"/>
      <c r="Y487" s="14"/>
      <c r="Z487" s="14"/>
      <c r="AA487" s="14"/>
      <c r="AB487" s="14"/>
      <c r="AC487" s="14"/>
      <c r="AD487" s="14"/>
      <c r="AE487" s="14"/>
      <c r="AT487" s="257" t="s">
        <v>180</v>
      </c>
      <c r="AU487" s="257" t="s">
        <v>86</v>
      </c>
      <c r="AV487" s="14" t="s">
        <v>86</v>
      </c>
      <c r="AW487" s="14" t="s">
        <v>32</v>
      </c>
      <c r="AX487" s="14" t="s">
        <v>76</v>
      </c>
      <c r="AY487" s="257" t="s">
        <v>168</v>
      </c>
    </row>
    <row r="488" s="14" customFormat="1">
      <c r="A488" s="14"/>
      <c r="B488" s="247"/>
      <c r="C488" s="248"/>
      <c r="D488" s="232" t="s">
        <v>180</v>
      </c>
      <c r="E488" s="249" t="s">
        <v>1</v>
      </c>
      <c r="F488" s="250" t="s">
        <v>1637</v>
      </c>
      <c r="G488" s="248"/>
      <c r="H488" s="251">
        <v>19.489999999999998</v>
      </c>
      <c r="I488" s="252"/>
      <c r="J488" s="248"/>
      <c r="K488" s="248"/>
      <c r="L488" s="253"/>
      <c r="M488" s="254"/>
      <c r="N488" s="255"/>
      <c r="O488" s="255"/>
      <c r="P488" s="255"/>
      <c r="Q488" s="255"/>
      <c r="R488" s="255"/>
      <c r="S488" s="255"/>
      <c r="T488" s="256"/>
      <c r="U488" s="14"/>
      <c r="V488" s="14"/>
      <c r="W488" s="14"/>
      <c r="X488" s="14"/>
      <c r="Y488" s="14"/>
      <c r="Z488" s="14"/>
      <c r="AA488" s="14"/>
      <c r="AB488" s="14"/>
      <c r="AC488" s="14"/>
      <c r="AD488" s="14"/>
      <c r="AE488" s="14"/>
      <c r="AT488" s="257" t="s">
        <v>180</v>
      </c>
      <c r="AU488" s="257" t="s">
        <v>86</v>
      </c>
      <c r="AV488" s="14" t="s">
        <v>86</v>
      </c>
      <c r="AW488" s="14" t="s">
        <v>32</v>
      </c>
      <c r="AX488" s="14" t="s">
        <v>76</v>
      </c>
      <c r="AY488" s="257" t="s">
        <v>168</v>
      </c>
    </row>
    <row r="489" s="14" customFormat="1">
      <c r="A489" s="14"/>
      <c r="B489" s="247"/>
      <c r="C489" s="248"/>
      <c r="D489" s="232" t="s">
        <v>180</v>
      </c>
      <c r="E489" s="249" t="s">
        <v>1</v>
      </c>
      <c r="F489" s="250" t="s">
        <v>1638</v>
      </c>
      <c r="G489" s="248"/>
      <c r="H489" s="251">
        <v>43.299999999999997</v>
      </c>
      <c r="I489" s="252"/>
      <c r="J489" s="248"/>
      <c r="K489" s="248"/>
      <c r="L489" s="253"/>
      <c r="M489" s="254"/>
      <c r="N489" s="255"/>
      <c r="O489" s="255"/>
      <c r="P489" s="255"/>
      <c r="Q489" s="255"/>
      <c r="R489" s="255"/>
      <c r="S489" s="255"/>
      <c r="T489" s="256"/>
      <c r="U489" s="14"/>
      <c r="V489" s="14"/>
      <c r="W489" s="14"/>
      <c r="X489" s="14"/>
      <c r="Y489" s="14"/>
      <c r="Z489" s="14"/>
      <c r="AA489" s="14"/>
      <c r="AB489" s="14"/>
      <c r="AC489" s="14"/>
      <c r="AD489" s="14"/>
      <c r="AE489" s="14"/>
      <c r="AT489" s="257" t="s">
        <v>180</v>
      </c>
      <c r="AU489" s="257" t="s">
        <v>86</v>
      </c>
      <c r="AV489" s="14" t="s">
        <v>86</v>
      </c>
      <c r="AW489" s="14" t="s">
        <v>32</v>
      </c>
      <c r="AX489" s="14" t="s">
        <v>76</v>
      </c>
      <c r="AY489" s="257" t="s">
        <v>168</v>
      </c>
    </row>
    <row r="490" s="14" customFormat="1">
      <c r="A490" s="14"/>
      <c r="B490" s="247"/>
      <c r="C490" s="248"/>
      <c r="D490" s="232" t="s">
        <v>180</v>
      </c>
      <c r="E490" s="249" t="s">
        <v>1</v>
      </c>
      <c r="F490" s="250" t="s">
        <v>1639</v>
      </c>
      <c r="G490" s="248"/>
      <c r="H490" s="251">
        <v>10.407</v>
      </c>
      <c r="I490" s="252"/>
      <c r="J490" s="248"/>
      <c r="K490" s="248"/>
      <c r="L490" s="253"/>
      <c r="M490" s="254"/>
      <c r="N490" s="255"/>
      <c r="O490" s="255"/>
      <c r="P490" s="255"/>
      <c r="Q490" s="255"/>
      <c r="R490" s="255"/>
      <c r="S490" s="255"/>
      <c r="T490" s="256"/>
      <c r="U490" s="14"/>
      <c r="V490" s="14"/>
      <c r="W490" s="14"/>
      <c r="X490" s="14"/>
      <c r="Y490" s="14"/>
      <c r="Z490" s="14"/>
      <c r="AA490" s="14"/>
      <c r="AB490" s="14"/>
      <c r="AC490" s="14"/>
      <c r="AD490" s="14"/>
      <c r="AE490" s="14"/>
      <c r="AT490" s="257" t="s">
        <v>180</v>
      </c>
      <c r="AU490" s="257" t="s">
        <v>86</v>
      </c>
      <c r="AV490" s="14" t="s">
        <v>86</v>
      </c>
      <c r="AW490" s="14" t="s">
        <v>32</v>
      </c>
      <c r="AX490" s="14" t="s">
        <v>76</v>
      </c>
      <c r="AY490" s="257" t="s">
        <v>168</v>
      </c>
    </row>
    <row r="491" s="15" customFormat="1">
      <c r="A491" s="15"/>
      <c r="B491" s="258"/>
      <c r="C491" s="259"/>
      <c r="D491" s="232" t="s">
        <v>180</v>
      </c>
      <c r="E491" s="260" t="s">
        <v>1</v>
      </c>
      <c r="F491" s="261" t="s">
        <v>184</v>
      </c>
      <c r="G491" s="259"/>
      <c r="H491" s="262">
        <v>99.831999999999994</v>
      </c>
      <c r="I491" s="263"/>
      <c r="J491" s="259"/>
      <c r="K491" s="259"/>
      <c r="L491" s="264"/>
      <c r="M491" s="265"/>
      <c r="N491" s="266"/>
      <c r="O491" s="266"/>
      <c r="P491" s="266"/>
      <c r="Q491" s="266"/>
      <c r="R491" s="266"/>
      <c r="S491" s="266"/>
      <c r="T491" s="267"/>
      <c r="U491" s="15"/>
      <c r="V491" s="15"/>
      <c r="W491" s="15"/>
      <c r="X491" s="15"/>
      <c r="Y491" s="15"/>
      <c r="Z491" s="15"/>
      <c r="AA491" s="15"/>
      <c r="AB491" s="15"/>
      <c r="AC491" s="15"/>
      <c r="AD491" s="15"/>
      <c r="AE491" s="15"/>
      <c r="AT491" s="268" t="s">
        <v>180</v>
      </c>
      <c r="AU491" s="268" t="s">
        <v>86</v>
      </c>
      <c r="AV491" s="15" t="s">
        <v>176</v>
      </c>
      <c r="AW491" s="15" t="s">
        <v>32</v>
      </c>
      <c r="AX491" s="15" t="s">
        <v>84</v>
      </c>
      <c r="AY491" s="268" t="s">
        <v>168</v>
      </c>
    </row>
    <row r="492" s="12" customFormat="1" ht="22.8" customHeight="1">
      <c r="A492" s="12"/>
      <c r="B492" s="203"/>
      <c r="C492" s="204"/>
      <c r="D492" s="205" t="s">
        <v>75</v>
      </c>
      <c r="E492" s="217" t="s">
        <v>617</v>
      </c>
      <c r="F492" s="217" t="s">
        <v>618</v>
      </c>
      <c r="G492" s="204"/>
      <c r="H492" s="204"/>
      <c r="I492" s="207"/>
      <c r="J492" s="218">
        <f>BK492</f>
        <v>0</v>
      </c>
      <c r="K492" s="204"/>
      <c r="L492" s="209"/>
      <c r="M492" s="210"/>
      <c r="N492" s="211"/>
      <c r="O492" s="211"/>
      <c r="P492" s="212">
        <f>SUM(P493:P514)</f>
        <v>0</v>
      </c>
      <c r="Q492" s="211"/>
      <c r="R492" s="212">
        <f>SUM(R493:R514)</f>
        <v>0</v>
      </c>
      <c r="S492" s="211"/>
      <c r="T492" s="213">
        <f>SUM(T493:T514)</f>
        <v>0</v>
      </c>
      <c r="U492" s="12"/>
      <c r="V492" s="12"/>
      <c r="W492" s="12"/>
      <c r="X492" s="12"/>
      <c r="Y492" s="12"/>
      <c r="Z492" s="12"/>
      <c r="AA492" s="12"/>
      <c r="AB492" s="12"/>
      <c r="AC492" s="12"/>
      <c r="AD492" s="12"/>
      <c r="AE492" s="12"/>
      <c r="AR492" s="214" t="s">
        <v>84</v>
      </c>
      <c r="AT492" s="215" t="s">
        <v>75</v>
      </c>
      <c r="AU492" s="215" t="s">
        <v>84</v>
      </c>
      <c r="AY492" s="214" t="s">
        <v>168</v>
      </c>
      <c r="BK492" s="216">
        <f>SUM(BK493:BK514)</f>
        <v>0</v>
      </c>
    </row>
    <row r="493" s="2" customFormat="1" ht="33" customHeight="1">
      <c r="A493" s="39"/>
      <c r="B493" s="40"/>
      <c r="C493" s="219" t="s">
        <v>670</v>
      </c>
      <c r="D493" s="219" t="s">
        <v>171</v>
      </c>
      <c r="E493" s="220" t="s">
        <v>620</v>
      </c>
      <c r="F493" s="221" t="s">
        <v>621</v>
      </c>
      <c r="G493" s="222" t="s">
        <v>342</v>
      </c>
      <c r="H493" s="223">
        <v>32.186999999999998</v>
      </c>
      <c r="I493" s="224"/>
      <c r="J493" s="225">
        <f>ROUND(I493*H493,2)</f>
        <v>0</v>
      </c>
      <c r="K493" s="221" t="s">
        <v>226</v>
      </c>
      <c r="L493" s="45"/>
      <c r="M493" s="226" t="s">
        <v>1</v>
      </c>
      <c r="N493" s="227" t="s">
        <v>41</v>
      </c>
      <c r="O493" s="92"/>
      <c r="P493" s="228">
        <f>O493*H493</f>
        <v>0</v>
      </c>
      <c r="Q493" s="228">
        <v>0</v>
      </c>
      <c r="R493" s="228">
        <f>Q493*H493</f>
        <v>0</v>
      </c>
      <c r="S493" s="228">
        <v>0</v>
      </c>
      <c r="T493" s="229">
        <f>S493*H493</f>
        <v>0</v>
      </c>
      <c r="U493" s="39"/>
      <c r="V493" s="39"/>
      <c r="W493" s="39"/>
      <c r="X493" s="39"/>
      <c r="Y493" s="39"/>
      <c r="Z493" s="39"/>
      <c r="AA493" s="39"/>
      <c r="AB493" s="39"/>
      <c r="AC493" s="39"/>
      <c r="AD493" s="39"/>
      <c r="AE493" s="39"/>
      <c r="AR493" s="230" t="s">
        <v>176</v>
      </c>
      <c r="AT493" s="230" t="s">
        <v>171</v>
      </c>
      <c r="AU493" s="230" t="s">
        <v>86</v>
      </c>
      <c r="AY493" s="18" t="s">
        <v>168</v>
      </c>
      <c r="BE493" s="231">
        <f>IF(N493="základní",J493,0)</f>
        <v>0</v>
      </c>
      <c r="BF493" s="231">
        <f>IF(N493="snížená",J493,0)</f>
        <v>0</v>
      </c>
      <c r="BG493" s="231">
        <f>IF(N493="zákl. přenesená",J493,0)</f>
        <v>0</v>
      </c>
      <c r="BH493" s="231">
        <f>IF(N493="sníž. přenesená",J493,0)</f>
        <v>0</v>
      </c>
      <c r="BI493" s="231">
        <f>IF(N493="nulová",J493,0)</f>
        <v>0</v>
      </c>
      <c r="BJ493" s="18" t="s">
        <v>84</v>
      </c>
      <c r="BK493" s="231">
        <f>ROUND(I493*H493,2)</f>
        <v>0</v>
      </c>
      <c r="BL493" s="18" t="s">
        <v>176</v>
      </c>
      <c r="BM493" s="230" t="s">
        <v>1769</v>
      </c>
    </row>
    <row r="494" s="2" customFormat="1">
      <c r="A494" s="39"/>
      <c r="B494" s="40"/>
      <c r="C494" s="41"/>
      <c r="D494" s="232" t="s">
        <v>178</v>
      </c>
      <c r="E494" s="41"/>
      <c r="F494" s="233" t="s">
        <v>623</v>
      </c>
      <c r="G494" s="41"/>
      <c r="H494" s="41"/>
      <c r="I494" s="234"/>
      <c r="J494" s="41"/>
      <c r="K494" s="41"/>
      <c r="L494" s="45"/>
      <c r="M494" s="235"/>
      <c r="N494" s="236"/>
      <c r="O494" s="92"/>
      <c r="P494" s="92"/>
      <c r="Q494" s="92"/>
      <c r="R494" s="92"/>
      <c r="S494" s="92"/>
      <c r="T494" s="93"/>
      <c r="U494" s="39"/>
      <c r="V494" s="39"/>
      <c r="W494" s="39"/>
      <c r="X494" s="39"/>
      <c r="Y494" s="39"/>
      <c r="Z494" s="39"/>
      <c r="AA494" s="39"/>
      <c r="AB494" s="39"/>
      <c r="AC494" s="39"/>
      <c r="AD494" s="39"/>
      <c r="AE494" s="39"/>
      <c r="AT494" s="18" t="s">
        <v>178</v>
      </c>
      <c r="AU494" s="18" t="s">
        <v>86</v>
      </c>
    </row>
    <row r="495" s="2" customFormat="1" ht="24.15" customHeight="1">
      <c r="A495" s="39"/>
      <c r="B495" s="40"/>
      <c r="C495" s="219" t="s">
        <v>677</v>
      </c>
      <c r="D495" s="219" t="s">
        <v>171</v>
      </c>
      <c r="E495" s="220" t="s">
        <v>625</v>
      </c>
      <c r="F495" s="221" t="s">
        <v>626</v>
      </c>
      <c r="G495" s="222" t="s">
        <v>342</v>
      </c>
      <c r="H495" s="223">
        <v>32.186999999999998</v>
      </c>
      <c r="I495" s="224"/>
      <c r="J495" s="225">
        <f>ROUND(I495*H495,2)</f>
        <v>0</v>
      </c>
      <c r="K495" s="221" t="s">
        <v>226</v>
      </c>
      <c r="L495" s="45"/>
      <c r="M495" s="226" t="s">
        <v>1</v>
      </c>
      <c r="N495" s="227" t="s">
        <v>41</v>
      </c>
      <c r="O495" s="92"/>
      <c r="P495" s="228">
        <f>O495*H495</f>
        <v>0</v>
      </c>
      <c r="Q495" s="228">
        <v>0</v>
      </c>
      <c r="R495" s="228">
        <f>Q495*H495</f>
        <v>0</v>
      </c>
      <c r="S495" s="228">
        <v>0</v>
      </c>
      <c r="T495" s="229">
        <f>S495*H495</f>
        <v>0</v>
      </c>
      <c r="U495" s="39"/>
      <c r="V495" s="39"/>
      <c r="W495" s="39"/>
      <c r="X495" s="39"/>
      <c r="Y495" s="39"/>
      <c r="Z495" s="39"/>
      <c r="AA495" s="39"/>
      <c r="AB495" s="39"/>
      <c r="AC495" s="39"/>
      <c r="AD495" s="39"/>
      <c r="AE495" s="39"/>
      <c r="AR495" s="230" t="s">
        <v>176</v>
      </c>
      <c r="AT495" s="230" t="s">
        <v>171</v>
      </c>
      <c r="AU495" s="230" t="s">
        <v>86</v>
      </c>
      <c r="AY495" s="18" t="s">
        <v>168</v>
      </c>
      <c r="BE495" s="231">
        <f>IF(N495="základní",J495,0)</f>
        <v>0</v>
      </c>
      <c r="BF495" s="231">
        <f>IF(N495="snížená",J495,0)</f>
        <v>0</v>
      </c>
      <c r="BG495" s="231">
        <f>IF(N495="zákl. přenesená",J495,0)</f>
        <v>0</v>
      </c>
      <c r="BH495" s="231">
        <f>IF(N495="sníž. přenesená",J495,0)</f>
        <v>0</v>
      </c>
      <c r="BI495" s="231">
        <f>IF(N495="nulová",J495,0)</f>
        <v>0</v>
      </c>
      <c r="BJ495" s="18" t="s">
        <v>84</v>
      </c>
      <c r="BK495" s="231">
        <f>ROUND(I495*H495,2)</f>
        <v>0</v>
      </c>
      <c r="BL495" s="18" t="s">
        <v>176</v>
      </c>
      <c r="BM495" s="230" t="s">
        <v>1770</v>
      </c>
    </row>
    <row r="496" s="2" customFormat="1">
      <c r="A496" s="39"/>
      <c r="B496" s="40"/>
      <c r="C496" s="41"/>
      <c r="D496" s="232" t="s">
        <v>178</v>
      </c>
      <c r="E496" s="41"/>
      <c r="F496" s="233" t="s">
        <v>629</v>
      </c>
      <c r="G496" s="41"/>
      <c r="H496" s="41"/>
      <c r="I496" s="234"/>
      <c r="J496" s="41"/>
      <c r="K496" s="41"/>
      <c r="L496" s="45"/>
      <c r="M496" s="235"/>
      <c r="N496" s="236"/>
      <c r="O496" s="92"/>
      <c r="P496" s="92"/>
      <c r="Q496" s="92"/>
      <c r="R496" s="92"/>
      <c r="S496" s="92"/>
      <c r="T496" s="93"/>
      <c r="U496" s="39"/>
      <c r="V496" s="39"/>
      <c r="W496" s="39"/>
      <c r="X496" s="39"/>
      <c r="Y496" s="39"/>
      <c r="Z496" s="39"/>
      <c r="AA496" s="39"/>
      <c r="AB496" s="39"/>
      <c r="AC496" s="39"/>
      <c r="AD496" s="39"/>
      <c r="AE496" s="39"/>
      <c r="AT496" s="18" t="s">
        <v>178</v>
      </c>
      <c r="AU496" s="18" t="s">
        <v>86</v>
      </c>
    </row>
    <row r="497" s="2" customFormat="1" ht="24.15" customHeight="1">
      <c r="A497" s="39"/>
      <c r="B497" s="40"/>
      <c r="C497" s="219" t="s">
        <v>682</v>
      </c>
      <c r="D497" s="219" t="s">
        <v>171</v>
      </c>
      <c r="E497" s="220" t="s">
        <v>631</v>
      </c>
      <c r="F497" s="221" t="s">
        <v>632</v>
      </c>
      <c r="G497" s="222" t="s">
        <v>342</v>
      </c>
      <c r="H497" s="223">
        <v>708.11400000000003</v>
      </c>
      <c r="I497" s="224"/>
      <c r="J497" s="225">
        <f>ROUND(I497*H497,2)</f>
        <v>0</v>
      </c>
      <c r="K497" s="221" t="s">
        <v>226</v>
      </c>
      <c r="L497" s="45"/>
      <c r="M497" s="226" t="s">
        <v>1</v>
      </c>
      <c r="N497" s="227" t="s">
        <v>41</v>
      </c>
      <c r="O497" s="92"/>
      <c r="P497" s="228">
        <f>O497*H497</f>
        <v>0</v>
      </c>
      <c r="Q497" s="228">
        <v>0</v>
      </c>
      <c r="R497" s="228">
        <f>Q497*H497</f>
        <v>0</v>
      </c>
      <c r="S497" s="228">
        <v>0</v>
      </c>
      <c r="T497" s="229">
        <f>S497*H497</f>
        <v>0</v>
      </c>
      <c r="U497" s="39"/>
      <c r="V497" s="39"/>
      <c r="W497" s="39"/>
      <c r="X497" s="39"/>
      <c r="Y497" s="39"/>
      <c r="Z497" s="39"/>
      <c r="AA497" s="39"/>
      <c r="AB497" s="39"/>
      <c r="AC497" s="39"/>
      <c r="AD497" s="39"/>
      <c r="AE497" s="39"/>
      <c r="AR497" s="230" t="s">
        <v>176</v>
      </c>
      <c r="AT497" s="230" t="s">
        <v>171</v>
      </c>
      <c r="AU497" s="230" t="s">
        <v>86</v>
      </c>
      <c r="AY497" s="18" t="s">
        <v>168</v>
      </c>
      <c r="BE497" s="231">
        <f>IF(N497="základní",J497,0)</f>
        <v>0</v>
      </c>
      <c r="BF497" s="231">
        <f>IF(N497="snížená",J497,0)</f>
        <v>0</v>
      </c>
      <c r="BG497" s="231">
        <f>IF(N497="zákl. přenesená",J497,0)</f>
        <v>0</v>
      </c>
      <c r="BH497" s="231">
        <f>IF(N497="sníž. přenesená",J497,0)</f>
        <v>0</v>
      </c>
      <c r="BI497" s="231">
        <f>IF(N497="nulová",J497,0)</f>
        <v>0</v>
      </c>
      <c r="BJ497" s="18" t="s">
        <v>84</v>
      </c>
      <c r="BK497" s="231">
        <f>ROUND(I497*H497,2)</f>
        <v>0</v>
      </c>
      <c r="BL497" s="18" t="s">
        <v>176</v>
      </c>
      <c r="BM497" s="230" t="s">
        <v>1771</v>
      </c>
    </row>
    <row r="498" s="2" customFormat="1">
      <c r="A498" s="39"/>
      <c r="B498" s="40"/>
      <c r="C498" s="41"/>
      <c r="D498" s="232" t="s">
        <v>178</v>
      </c>
      <c r="E498" s="41"/>
      <c r="F498" s="233" t="s">
        <v>1772</v>
      </c>
      <c r="G498" s="41"/>
      <c r="H498" s="41"/>
      <c r="I498" s="234"/>
      <c r="J498" s="41"/>
      <c r="K498" s="41"/>
      <c r="L498" s="45"/>
      <c r="M498" s="235"/>
      <c r="N498" s="236"/>
      <c r="O498" s="92"/>
      <c r="P498" s="92"/>
      <c r="Q498" s="92"/>
      <c r="R498" s="92"/>
      <c r="S498" s="92"/>
      <c r="T498" s="93"/>
      <c r="U498" s="39"/>
      <c r="V498" s="39"/>
      <c r="W498" s="39"/>
      <c r="X498" s="39"/>
      <c r="Y498" s="39"/>
      <c r="Z498" s="39"/>
      <c r="AA498" s="39"/>
      <c r="AB498" s="39"/>
      <c r="AC498" s="39"/>
      <c r="AD498" s="39"/>
      <c r="AE498" s="39"/>
      <c r="AT498" s="18" t="s">
        <v>178</v>
      </c>
      <c r="AU498" s="18" t="s">
        <v>86</v>
      </c>
    </row>
    <row r="499" s="14" customFormat="1">
      <c r="A499" s="14"/>
      <c r="B499" s="247"/>
      <c r="C499" s="248"/>
      <c r="D499" s="232" t="s">
        <v>180</v>
      </c>
      <c r="E499" s="248"/>
      <c r="F499" s="250" t="s">
        <v>1773</v>
      </c>
      <c r="G499" s="248"/>
      <c r="H499" s="251">
        <v>708.11400000000003</v>
      </c>
      <c r="I499" s="252"/>
      <c r="J499" s="248"/>
      <c r="K499" s="248"/>
      <c r="L499" s="253"/>
      <c r="M499" s="254"/>
      <c r="N499" s="255"/>
      <c r="O499" s="255"/>
      <c r="P499" s="255"/>
      <c r="Q499" s="255"/>
      <c r="R499" s="255"/>
      <c r="S499" s="255"/>
      <c r="T499" s="256"/>
      <c r="U499" s="14"/>
      <c r="V499" s="14"/>
      <c r="W499" s="14"/>
      <c r="X499" s="14"/>
      <c r="Y499" s="14"/>
      <c r="Z499" s="14"/>
      <c r="AA499" s="14"/>
      <c r="AB499" s="14"/>
      <c r="AC499" s="14"/>
      <c r="AD499" s="14"/>
      <c r="AE499" s="14"/>
      <c r="AT499" s="257" t="s">
        <v>180</v>
      </c>
      <c r="AU499" s="257" t="s">
        <v>86</v>
      </c>
      <c r="AV499" s="14" t="s">
        <v>86</v>
      </c>
      <c r="AW499" s="14" t="s">
        <v>4</v>
      </c>
      <c r="AX499" s="14" t="s">
        <v>84</v>
      </c>
      <c r="AY499" s="257" t="s">
        <v>168</v>
      </c>
    </row>
    <row r="500" s="2" customFormat="1" ht="33" customHeight="1">
      <c r="A500" s="39"/>
      <c r="B500" s="40"/>
      <c r="C500" s="219" t="s">
        <v>688</v>
      </c>
      <c r="D500" s="219" t="s">
        <v>171</v>
      </c>
      <c r="E500" s="220" t="s">
        <v>637</v>
      </c>
      <c r="F500" s="221" t="s">
        <v>638</v>
      </c>
      <c r="G500" s="222" t="s">
        <v>342</v>
      </c>
      <c r="H500" s="223">
        <v>3.8759999999999999</v>
      </c>
      <c r="I500" s="224"/>
      <c r="J500" s="225">
        <f>ROUND(I500*H500,2)</f>
        <v>0</v>
      </c>
      <c r="K500" s="221" t="s">
        <v>226</v>
      </c>
      <c r="L500" s="45"/>
      <c r="M500" s="226" t="s">
        <v>1</v>
      </c>
      <c r="N500" s="227" t="s">
        <v>41</v>
      </c>
      <c r="O500" s="92"/>
      <c r="P500" s="228">
        <f>O500*H500</f>
        <v>0</v>
      </c>
      <c r="Q500" s="228">
        <v>0</v>
      </c>
      <c r="R500" s="228">
        <f>Q500*H500</f>
        <v>0</v>
      </c>
      <c r="S500" s="228">
        <v>0</v>
      </c>
      <c r="T500" s="229">
        <f>S500*H500</f>
        <v>0</v>
      </c>
      <c r="U500" s="39"/>
      <c r="V500" s="39"/>
      <c r="W500" s="39"/>
      <c r="X500" s="39"/>
      <c r="Y500" s="39"/>
      <c r="Z500" s="39"/>
      <c r="AA500" s="39"/>
      <c r="AB500" s="39"/>
      <c r="AC500" s="39"/>
      <c r="AD500" s="39"/>
      <c r="AE500" s="39"/>
      <c r="AR500" s="230" t="s">
        <v>176</v>
      </c>
      <c r="AT500" s="230" t="s">
        <v>171</v>
      </c>
      <c r="AU500" s="230" t="s">
        <v>86</v>
      </c>
      <c r="AY500" s="18" t="s">
        <v>168</v>
      </c>
      <c r="BE500" s="231">
        <f>IF(N500="základní",J500,0)</f>
        <v>0</v>
      </c>
      <c r="BF500" s="231">
        <f>IF(N500="snížená",J500,0)</f>
        <v>0</v>
      </c>
      <c r="BG500" s="231">
        <f>IF(N500="zákl. přenesená",J500,0)</f>
        <v>0</v>
      </c>
      <c r="BH500" s="231">
        <f>IF(N500="sníž. přenesená",J500,0)</f>
        <v>0</v>
      </c>
      <c r="BI500" s="231">
        <f>IF(N500="nulová",J500,0)</f>
        <v>0</v>
      </c>
      <c r="BJ500" s="18" t="s">
        <v>84</v>
      </c>
      <c r="BK500" s="231">
        <f>ROUND(I500*H500,2)</f>
        <v>0</v>
      </c>
      <c r="BL500" s="18" t="s">
        <v>176</v>
      </c>
      <c r="BM500" s="230" t="s">
        <v>1774</v>
      </c>
    </row>
    <row r="501" s="2" customFormat="1">
      <c r="A501" s="39"/>
      <c r="B501" s="40"/>
      <c r="C501" s="41"/>
      <c r="D501" s="232" t="s">
        <v>178</v>
      </c>
      <c r="E501" s="41"/>
      <c r="F501" s="233" t="s">
        <v>640</v>
      </c>
      <c r="G501" s="41"/>
      <c r="H501" s="41"/>
      <c r="I501" s="234"/>
      <c r="J501" s="41"/>
      <c r="K501" s="41"/>
      <c r="L501" s="45"/>
      <c r="M501" s="235"/>
      <c r="N501" s="236"/>
      <c r="O501" s="92"/>
      <c r="P501" s="92"/>
      <c r="Q501" s="92"/>
      <c r="R501" s="92"/>
      <c r="S501" s="92"/>
      <c r="T501" s="93"/>
      <c r="U501" s="39"/>
      <c r="V501" s="39"/>
      <c r="W501" s="39"/>
      <c r="X501" s="39"/>
      <c r="Y501" s="39"/>
      <c r="Z501" s="39"/>
      <c r="AA501" s="39"/>
      <c r="AB501" s="39"/>
      <c r="AC501" s="39"/>
      <c r="AD501" s="39"/>
      <c r="AE501" s="39"/>
      <c r="AT501" s="18" t="s">
        <v>178</v>
      </c>
      <c r="AU501" s="18" t="s">
        <v>86</v>
      </c>
    </row>
    <row r="502" s="14" customFormat="1">
      <c r="A502" s="14"/>
      <c r="B502" s="247"/>
      <c r="C502" s="248"/>
      <c r="D502" s="232" t="s">
        <v>180</v>
      </c>
      <c r="E502" s="249" t="s">
        <v>1</v>
      </c>
      <c r="F502" s="250" t="s">
        <v>1775</v>
      </c>
      <c r="G502" s="248"/>
      <c r="H502" s="251">
        <v>3.8759999999999999</v>
      </c>
      <c r="I502" s="252"/>
      <c r="J502" s="248"/>
      <c r="K502" s="248"/>
      <c r="L502" s="253"/>
      <c r="M502" s="254"/>
      <c r="N502" s="255"/>
      <c r="O502" s="255"/>
      <c r="P502" s="255"/>
      <c r="Q502" s="255"/>
      <c r="R502" s="255"/>
      <c r="S502" s="255"/>
      <c r="T502" s="256"/>
      <c r="U502" s="14"/>
      <c r="V502" s="14"/>
      <c r="W502" s="14"/>
      <c r="X502" s="14"/>
      <c r="Y502" s="14"/>
      <c r="Z502" s="14"/>
      <c r="AA502" s="14"/>
      <c r="AB502" s="14"/>
      <c r="AC502" s="14"/>
      <c r="AD502" s="14"/>
      <c r="AE502" s="14"/>
      <c r="AT502" s="257" t="s">
        <v>180</v>
      </c>
      <c r="AU502" s="257" t="s">
        <v>86</v>
      </c>
      <c r="AV502" s="14" t="s">
        <v>86</v>
      </c>
      <c r="AW502" s="14" t="s">
        <v>32</v>
      </c>
      <c r="AX502" s="14" t="s">
        <v>84</v>
      </c>
      <c r="AY502" s="257" t="s">
        <v>168</v>
      </c>
    </row>
    <row r="503" s="2" customFormat="1" ht="33" customHeight="1">
      <c r="A503" s="39"/>
      <c r="B503" s="40"/>
      <c r="C503" s="219" t="s">
        <v>959</v>
      </c>
      <c r="D503" s="219" t="s">
        <v>171</v>
      </c>
      <c r="E503" s="220" t="s">
        <v>1776</v>
      </c>
      <c r="F503" s="221" t="s">
        <v>1777</v>
      </c>
      <c r="G503" s="222" t="s">
        <v>342</v>
      </c>
      <c r="H503" s="223">
        <v>21.472999999999999</v>
      </c>
      <c r="I503" s="224"/>
      <c r="J503" s="225">
        <f>ROUND(I503*H503,2)</f>
        <v>0</v>
      </c>
      <c r="K503" s="221" t="s">
        <v>175</v>
      </c>
      <c r="L503" s="45"/>
      <c r="M503" s="226" t="s">
        <v>1</v>
      </c>
      <c r="N503" s="227" t="s">
        <v>41</v>
      </c>
      <c r="O503" s="92"/>
      <c r="P503" s="228">
        <f>O503*H503</f>
        <v>0</v>
      </c>
      <c r="Q503" s="228">
        <v>0</v>
      </c>
      <c r="R503" s="228">
        <f>Q503*H503</f>
        <v>0</v>
      </c>
      <c r="S503" s="228">
        <v>0</v>
      </c>
      <c r="T503" s="229">
        <f>S503*H503</f>
        <v>0</v>
      </c>
      <c r="U503" s="39"/>
      <c r="V503" s="39"/>
      <c r="W503" s="39"/>
      <c r="X503" s="39"/>
      <c r="Y503" s="39"/>
      <c r="Z503" s="39"/>
      <c r="AA503" s="39"/>
      <c r="AB503" s="39"/>
      <c r="AC503" s="39"/>
      <c r="AD503" s="39"/>
      <c r="AE503" s="39"/>
      <c r="AR503" s="230" t="s">
        <v>176</v>
      </c>
      <c r="AT503" s="230" t="s">
        <v>171</v>
      </c>
      <c r="AU503" s="230" t="s">
        <v>86</v>
      </c>
      <c r="AY503" s="18" t="s">
        <v>168</v>
      </c>
      <c r="BE503" s="231">
        <f>IF(N503="základní",J503,0)</f>
        <v>0</v>
      </c>
      <c r="BF503" s="231">
        <f>IF(N503="snížená",J503,0)</f>
        <v>0</v>
      </c>
      <c r="BG503" s="231">
        <f>IF(N503="zákl. přenesená",J503,0)</f>
        <v>0</v>
      </c>
      <c r="BH503" s="231">
        <f>IF(N503="sníž. přenesená",J503,0)</f>
        <v>0</v>
      </c>
      <c r="BI503" s="231">
        <f>IF(N503="nulová",J503,0)</f>
        <v>0</v>
      </c>
      <c r="BJ503" s="18" t="s">
        <v>84</v>
      </c>
      <c r="BK503" s="231">
        <f>ROUND(I503*H503,2)</f>
        <v>0</v>
      </c>
      <c r="BL503" s="18" t="s">
        <v>176</v>
      </c>
      <c r="BM503" s="230" t="s">
        <v>1778</v>
      </c>
    </row>
    <row r="504" s="2" customFormat="1">
      <c r="A504" s="39"/>
      <c r="B504" s="40"/>
      <c r="C504" s="41"/>
      <c r="D504" s="232" t="s">
        <v>178</v>
      </c>
      <c r="E504" s="41"/>
      <c r="F504" s="233" t="s">
        <v>1779</v>
      </c>
      <c r="G504" s="41"/>
      <c r="H504" s="41"/>
      <c r="I504" s="234"/>
      <c r="J504" s="41"/>
      <c r="K504" s="41"/>
      <c r="L504" s="45"/>
      <c r="M504" s="235"/>
      <c r="N504" s="236"/>
      <c r="O504" s="92"/>
      <c r="P504" s="92"/>
      <c r="Q504" s="92"/>
      <c r="R504" s="92"/>
      <c r="S504" s="92"/>
      <c r="T504" s="93"/>
      <c r="U504" s="39"/>
      <c r="V504" s="39"/>
      <c r="W504" s="39"/>
      <c r="X504" s="39"/>
      <c r="Y504" s="39"/>
      <c r="Z504" s="39"/>
      <c r="AA504" s="39"/>
      <c r="AB504" s="39"/>
      <c r="AC504" s="39"/>
      <c r="AD504" s="39"/>
      <c r="AE504" s="39"/>
      <c r="AT504" s="18" t="s">
        <v>178</v>
      </c>
      <c r="AU504" s="18" t="s">
        <v>86</v>
      </c>
    </row>
    <row r="505" s="14" customFormat="1">
      <c r="A505" s="14"/>
      <c r="B505" s="247"/>
      <c r="C505" s="248"/>
      <c r="D505" s="232" t="s">
        <v>180</v>
      </c>
      <c r="E505" s="249" t="s">
        <v>1</v>
      </c>
      <c r="F505" s="250" t="s">
        <v>1780</v>
      </c>
      <c r="G505" s="248"/>
      <c r="H505" s="251">
        <v>21.472999999999999</v>
      </c>
      <c r="I505" s="252"/>
      <c r="J505" s="248"/>
      <c r="K505" s="248"/>
      <c r="L505" s="253"/>
      <c r="M505" s="254"/>
      <c r="N505" s="255"/>
      <c r="O505" s="255"/>
      <c r="P505" s="255"/>
      <c r="Q505" s="255"/>
      <c r="R505" s="255"/>
      <c r="S505" s="255"/>
      <c r="T505" s="256"/>
      <c r="U505" s="14"/>
      <c r="V505" s="14"/>
      <c r="W505" s="14"/>
      <c r="X505" s="14"/>
      <c r="Y505" s="14"/>
      <c r="Z505" s="14"/>
      <c r="AA505" s="14"/>
      <c r="AB505" s="14"/>
      <c r="AC505" s="14"/>
      <c r="AD505" s="14"/>
      <c r="AE505" s="14"/>
      <c r="AT505" s="257" t="s">
        <v>180</v>
      </c>
      <c r="AU505" s="257" t="s">
        <v>86</v>
      </c>
      <c r="AV505" s="14" t="s">
        <v>86</v>
      </c>
      <c r="AW505" s="14" t="s">
        <v>32</v>
      </c>
      <c r="AX505" s="14" t="s">
        <v>84</v>
      </c>
      <c r="AY505" s="257" t="s">
        <v>168</v>
      </c>
    </row>
    <row r="506" s="2" customFormat="1" ht="33" customHeight="1">
      <c r="A506" s="39"/>
      <c r="B506" s="40"/>
      <c r="C506" s="219" t="s">
        <v>963</v>
      </c>
      <c r="D506" s="219" t="s">
        <v>171</v>
      </c>
      <c r="E506" s="220" t="s">
        <v>1781</v>
      </c>
      <c r="F506" s="221" t="s">
        <v>1782</v>
      </c>
      <c r="G506" s="222" t="s">
        <v>342</v>
      </c>
      <c r="H506" s="223">
        <v>1.1870000000000001</v>
      </c>
      <c r="I506" s="224"/>
      <c r="J506" s="225">
        <f>ROUND(I506*H506,2)</f>
        <v>0</v>
      </c>
      <c r="K506" s="221" t="s">
        <v>175</v>
      </c>
      <c r="L506" s="45"/>
      <c r="M506" s="226" t="s">
        <v>1</v>
      </c>
      <c r="N506" s="227" t="s">
        <v>41</v>
      </c>
      <c r="O506" s="92"/>
      <c r="P506" s="228">
        <f>O506*H506</f>
        <v>0</v>
      </c>
      <c r="Q506" s="228">
        <v>0</v>
      </c>
      <c r="R506" s="228">
        <f>Q506*H506</f>
        <v>0</v>
      </c>
      <c r="S506" s="228">
        <v>0</v>
      </c>
      <c r="T506" s="229">
        <f>S506*H506</f>
        <v>0</v>
      </c>
      <c r="U506" s="39"/>
      <c r="V506" s="39"/>
      <c r="W506" s="39"/>
      <c r="X506" s="39"/>
      <c r="Y506" s="39"/>
      <c r="Z506" s="39"/>
      <c r="AA506" s="39"/>
      <c r="AB506" s="39"/>
      <c r="AC506" s="39"/>
      <c r="AD506" s="39"/>
      <c r="AE506" s="39"/>
      <c r="AR506" s="230" t="s">
        <v>176</v>
      </c>
      <c r="AT506" s="230" t="s">
        <v>171</v>
      </c>
      <c r="AU506" s="230" t="s">
        <v>86</v>
      </c>
      <c r="AY506" s="18" t="s">
        <v>168</v>
      </c>
      <c r="BE506" s="231">
        <f>IF(N506="základní",J506,0)</f>
        <v>0</v>
      </c>
      <c r="BF506" s="231">
        <f>IF(N506="snížená",J506,0)</f>
        <v>0</v>
      </c>
      <c r="BG506" s="231">
        <f>IF(N506="zákl. přenesená",J506,0)</f>
        <v>0</v>
      </c>
      <c r="BH506" s="231">
        <f>IF(N506="sníž. přenesená",J506,0)</f>
        <v>0</v>
      </c>
      <c r="BI506" s="231">
        <f>IF(N506="nulová",J506,0)</f>
        <v>0</v>
      </c>
      <c r="BJ506" s="18" t="s">
        <v>84</v>
      </c>
      <c r="BK506" s="231">
        <f>ROUND(I506*H506,2)</f>
        <v>0</v>
      </c>
      <c r="BL506" s="18" t="s">
        <v>176</v>
      </c>
      <c r="BM506" s="230" t="s">
        <v>1783</v>
      </c>
    </row>
    <row r="507" s="2" customFormat="1">
      <c r="A507" s="39"/>
      <c r="B507" s="40"/>
      <c r="C507" s="41"/>
      <c r="D507" s="232" t="s">
        <v>178</v>
      </c>
      <c r="E507" s="41"/>
      <c r="F507" s="233" t="s">
        <v>1784</v>
      </c>
      <c r="G507" s="41"/>
      <c r="H507" s="41"/>
      <c r="I507" s="234"/>
      <c r="J507" s="41"/>
      <c r="K507" s="41"/>
      <c r="L507" s="45"/>
      <c r="M507" s="235"/>
      <c r="N507" s="236"/>
      <c r="O507" s="92"/>
      <c r="P507" s="92"/>
      <c r="Q507" s="92"/>
      <c r="R507" s="92"/>
      <c r="S507" s="92"/>
      <c r="T507" s="93"/>
      <c r="U507" s="39"/>
      <c r="V507" s="39"/>
      <c r="W507" s="39"/>
      <c r="X507" s="39"/>
      <c r="Y507" s="39"/>
      <c r="Z507" s="39"/>
      <c r="AA507" s="39"/>
      <c r="AB507" s="39"/>
      <c r="AC507" s="39"/>
      <c r="AD507" s="39"/>
      <c r="AE507" s="39"/>
      <c r="AT507" s="18" t="s">
        <v>178</v>
      </c>
      <c r="AU507" s="18" t="s">
        <v>86</v>
      </c>
    </row>
    <row r="508" s="14" customFormat="1">
      <c r="A508" s="14"/>
      <c r="B508" s="247"/>
      <c r="C508" s="248"/>
      <c r="D508" s="232" t="s">
        <v>180</v>
      </c>
      <c r="E508" s="249" t="s">
        <v>1</v>
      </c>
      <c r="F508" s="250" t="s">
        <v>1785</v>
      </c>
      <c r="G508" s="248"/>
      <c r="H508" s="251">
        <v>1.1870000000000001</v>
      </c>
      <c r="I508" s="252"/>
      <c r="J508" s="248"/>
      <c r="K508" s="248"/>
      <c r="L508" s="253"/>
      <c r="M508" s="254"/>
      <c r="N508" s="255"/>
      <c r="O508" s="255"/>
      <c r="P508" s="255"/>
      <c r="Q508" s="255"/>
      <c r="R508" s="255"/>
      <c r="S508" s="255"/>
      <c r="T508" s="256"/>
      <c r="U508" s="14"/>
      <c r="V508" s="14"/>
      <c r="W508" s="14"/>
      <c r="X508" s="14"/>
      <c r="Y508" s="14"/>
      <c r="Z508" s="14"/>
      <c r="AA508" s="14"/>
      <c r="AB508" s="14"/>
      <c r="AC508" s="14"/>
      <c r="AD508" s="14"/>
      <c r="AE508" s="14"/>
      <c r="AT508" s="257" t="s">
        <v>180</v>
      </c>
      <c r="AU508" s="257" t="s">
        <v>86</v>
      </c>
      <c r="AV508" s="14" t="s">
        <v>86</v>
      </c>
      <c r="AW508" s="14" t="s">
        <v>32</v>
      </c>
      <c r="AX508" s="14" t="s">
        <v>84</v>
      </c>
      <c r="AY508" s="257" t="s">
        <v>168</v>
      </c>
    </row>
    <row r="509" s="2" customFormat="1" ht="33" customHeight="1">
      <c r="A509" s="39"/>
      <c r="B509" s="40"/>
      <c r="C509" s="219" t="s">
        <v>970</v>
      </c>
      <c r="D509" s="219" t="s">
        <v>171</v>
      </c>
      <c r="E509" s="220" t="s">
        <v>643</v>
      </c>
      <c r="F509" s="221" t="s">
        <v>644</v>
      </c>
      <c r="G509" s="222" t="s">
        <v>342</v>
      </c>
      <c r="H509" s="223">
        <v>1.2969999999999999</v>
      </c>
      <c r="I509" s="224"/>
      <c r="J509" s="225">
        <f>ROUND(I509*H509,2)</f>
        <v>0</v>
      </c>
      <c r="K509" s="221" t="s">
        <v>175</v>
      </c>
      <c r="L509" s="45"/>
      <c r="M509" s="226" t="s">
        <v>1</v>
      </c>
      <c r="N509" s="227" t="s">
        <v>41</v>
      </c>
      <c r="O509" s="92"/>
      <c r="P509" s="228">
        <f>O509*H509</f>
        <v>0</v>
      </c>
      <c r="Q509" s="228">
        <v>0</v>
      </c>
      <c r="R509" s="228">
        <f>Q509*H509</f>
        <v>0</v>
      </c>
      <c r="S509" s="228">
        <v>0</v>
      </c>
      <c r="T509" s="229">
        <f>S509*H509</f>
        <v>0</v>
      </c>
      <c r="U509" s="39"/>
      <c r="V509" s="39"/>
      <c r="W509" s="39"/>
      <c r="X509" s="39"/>
      <c r="Y509" s="39"/>
      <c r="Z509" s="39"/>
      <c r="AA509" s="39"/>
      <c r="AB509" s="39"/>
      <c r="AC509" s="39"/>
      <c r="AD509" s="39"/>
      <c r="AE509" s="39"/>
      <c r="AR509" s="230" t="s">
        <v>176</v>
      </c>
      <c r="AT509" s="230" t="s">
        <v>171</v>
      </c>
      <c r="AU509" s="230" t="s">
        <v>86</v>
      </c>
      <c r="AY509" s="18" t="s">
        <v>168</v>
      </c>
      <c r="BE509" s="231">
        <f>IF(N509="základní",J509,0)</f>
        <v>0</v>
      </c>
      <c r="BF509" s="231">
        <f>IF(N509="snížená",J509,0)</f>
        <v>0</v>
      </c>
      <c r="BG509" s="231">
        <f>IF(N509="zákl. přenesená",J509,0)</f>
        <v>0</v>
      </c>
      <c r="BH509" s="231">
        <f>IF(N509="sníž. přenesená",J509,0)</f>
        <v>0</v>
      </c>
      <c r="BI509" s="231">
        <f>IF(N509="nulová",J509,0)</f>
        <v>0</v>
      </c>
      <c r="BJ509" s="18" t="s">
        <v>84</v>
      </c>
      <c r="BK509" s="231">
        <f>ROUND(I509*H509,2)</f>
        <v>0</v>
      </c>
      <c r="BL509" s="18" t="s">
        <v>176</v>
      </c>
      <c r="BM509" s="230" t="s">
        <v>1786</v>
      </c>
    </row>
    <row r="510" s="2" customFormat="1">
      <c r="A510" s="39"/>
      <c r="B510" s="40"/>
      <c r="C510" s="41"/>
      <c r="D510" s="232" t="s">
        <v>178</v>
      </c>
      <c r="E510" s="41"/>
      <c r="F510" s="233" t="s">
        <v>646</v>
      </c>
      <c r="G510" s="41"/>
      <c r="H510" s="41"/>
      <c r="I510" s="234"/>
      <c r="J510" s="41"/>
      <c r="K510" s="41"/>
      <c r="L510" s="45"/>
      <c r="M510" s="235"/>
      <c r="N510" s="236"/>
      <c r="O510" s="92"/>
      <c r="P510" s="92"/>
      <c r="Q510" s="92"/>
      <c r="R510" s="92"/>
      <c r="S510" s="92"/>
      <c r="T510" s="93"/>
      <c r="U510" s="39"/>
      <c r="V510" s="39"/>
      <c r="W510" s="39"/>
      <c r="X510" s="39"/>
      <c r="Y510" s="39"/>
      <c r="Z510" s="39"/>
      <c r="AA510" s="39"/>
      <c r="AB510" s="39"/>
      <c r="AC510" s="39"/>
      <c r="AD510" s="39"/>
      <c r="AE510" s="39"/>
      <c r="AT510" s="18" t="s">
        <v>178</v>
      </c>
      <c r="AU510" s="18" t="s">
        <v>86</v>
      </c>
    </row>
    <row r="511" s="14" customFormat="1">
      <c r="A511" s="14"/>
      <c r="B511" s="247"/>
      <c r="C511" s="248"/>
      <c r="D511" s="232" t="s">
        <v>180</v>
      </c>
      <c r="E511" s="249" t="s">
        <v>1</v>
      </c>
      <c r="F511" s="250" t="s">
        <v>1787</v>
      </c>
      <c r="G511" s="248"/>
      <c r="H511" s="251">
        <v>1.2969999999999999</v>
      </c>
      <c r="I511" s="252"/>
      <c r="J511" s="248"/>
      <c r="K511" s="248"/>
      <c r="L511" s="253"/>
      <c r="M511" s="254"/>
      <c r="N511" s="255"/>
      <c r="O511" s="255"/>
      <c r="P511" s="255"/>
      <c r="Q511" s="255"/>
      <c r="R511" s="255"/>
      <c r="S511" s="255"/>
      <c r="T511" s="256"/>
      <c r="U511" s="14"/>
      <c r="V511" s="14"/>
      <c r="W511" s="14"/>
      <c r="X511" s="14"/>
      <c r="Y511" s="14"/>
      <c r="Z511" s="14"/>
      <c r="AA511" s="14"/>
      <c r="AB511" s="14"/>
      <c r="AC511" s="14"/>
      <c r="AD511" s="14"/>
      <c r="AE511" s="14"/>
      <c r="AT511" s="257" t="s">
        <v>180</v>
      </c>
      <c r="AU511" s="257" t="s">
        <v>86</v>
      </c>
      <c r="AV511" s="14" t="s">
        <v>86</v>
      </c>
      <c r="AW511" s="14" t="s">
        <v>32</v>
      </c>
      <c r="AX511" s="14" t="s">
        <v>84</v>
      </c>
      <c r="AY511" s="257" t="s">
        <v>168</v>
      </c>
    </row>
    <row r="512" s="2" customFormat="1" ht="24.15" customHeight="1">
      <c r="A512" s="39"/>
      <c r="B512" s="40"/>
      <c r="C512" s="219" t="s">
        <v>975</v>
      </c>
      <c r="D512" s="219" t="s">
        <v>171</v>
      </c>
      <c r="E512" s="220" t="s">
        <v>1788</v>
      </c>
      <c r="F512" s="221" t="s">
        <v>1430</v>
      </c>
      <c r="G512" s="222" t="s">
        <v>342</v>
      </c>
      <c r="H512" s="223">
        <v>4.3499999999999996</v>
      </c>
      <c r="I512" s="224"/>
      <c r="J512" s="225">
        <f>ROUND(I512*H512,2)</f>
        <v>0</v>
      </c>
      <c r="K512" s="221" t="s">
        <v>175</v>
      </c>
      <c r="L512" s="45"/>
      <c r="M512" s="226" t="s">
        <v>1</v>
      </c>
      <c r="N512" s="227" t="s">
        <v>41</v>
      </c>
      <c r="O512" s="92"/>
      <c r="P512" s="228">
        <f>O512*H512</f>
        <v>0</v>
      </c>
      <c r="Q512" s="228">
        <v>0</v>
      </c>
      <c r="R512" s="228">
        <f>Q512*H512</f>
        <v>0</v>
      </c>
      <c r="S512" s="228">
        <v>0</v>
      </c>
      <c r="T512" s="229">
        <f>S512*H512</f>
        <v>0</v>
      </c>
      <c r="U512" s="39"/>
      <c r="V512" s="39"/>
      <c r="W512" s="39"/>
      <c r="X512" s="39"/>
      <c r="Y512" s="39"/>
      <c r="Z512" s="39"/>
      <c r="AA512" s="39"/>
      <c r="AB512" s="39"/>
      <c r="AC512" s="39"/>
      <c r="AD512" s="39"/>
      <c r="AE512" s="39"/>
      <c r="AR512" s="230" t="s">
        <v>176</v>
      </c>
      <c r="AT512" s="230" t="s">
        <v>171</v>
      </c>
      <c r="AU512" s="230" t="s">
        <v>86</v>
      </c>
      <c r="AY512" s="18" t="s">
        <v>168</v>
      </c>
      <c r="BE512" s="231">
        <f>IF(N512="základní",J512,0)</f>
        <v>0</v>
      </c>
      <c r="BF512" s="231">
        <f>IF(N512="snížená",J512,0)</f>
        <v>0</v>
      </c>
      <c r="BG512" s="231">
        <f>IF(N512="zákl. přenesená",J512,0)</f>
        <v>0</v>
      </c>
      <c r="BH512" s="231">
        <f>IF(N512="sníž. přenesená",J512,0)</f>
        <v>0</v>
      </c>
      <c r="BI512" s="231">
        <f>IF(N512="nulová",J512,0)</f>
        <v>0</v>
      </c>
      <c r="BJ512" s="18" t="s">
        <v>84</v>
      </c>
      <c r="BK512" s="231">
        <f>ROUND(I512*H512,2)</f>
        <v>0</v>
      </c>
      <c r="BL512" s="18" t="s">
        <v>176</v>
      </c>
      <c r="BM512" s="230" t="s">
        <v>1789</v>
      </c>
    </row>
    <row r="513" s="2" customFormat="1">
      <c r="A513" s="39"/>
      <c r="B513" s="40"/>
      <c r="C513" s="41"/>
      <c r="D513" s="232" t="s">
        <v>178</v>
      </c>
      <c r="E513" s="41"/>
      <c r="F513" s="233" t="s">
        <v>1432</v>
      </c>
      <c r="G513" s="41"/>
      <c r="H513" s="41"/>
      <c r="I513" s="234"/>
      <c r="J513" s="41"/>
      <c r="K513" s="41"/>
      <c r="L513" s="45"/>
      <c r="M513" s="235"/>
      <c r="N513" s="236"/>
      <c r="O513" s="92"/>
      <c r="P513" s="92"/>
      <c r="Q513" s="92"/>
      <c r="R513" s="92"/>
      <c r="S513" s="92"/>
      <c r="T513" s="93"/>
      <c r="U513" s="39"/>
      <c r="V513" s="39"/>
      <c r="W513" s="39"/>
      <c r="X513" s="39"/>
      <c r="Y513" s="39"/>
      <c r="Z513" s="39"/>
      <c r="AA513" s="39"/>
      <c r="AB513" s="39"/>
      <c r="AC513" s="39"/>
      <c r="AD513" s="39"/>
      <c r="AE513" s="39"/>
      <c r="AT513" s="18" t="s">
        <v>178</v>
      </c>
      <c r="AU513" s="18" t="s">
        <v>86</v>
      </c>
    </row>
    <row r="514" s="14" customFormat="1">
      <c r="A514" s="14"/>
      <c r="B514" s="247"/>
      <c r="C514" s="248"/>
      <c r="D514" s="232" t="s">
        <v>180</v>
      </c>
      <c r="E514" s="249" t="s">
        <v>1</v>
      </c>
      <c r="F514" s="250" t="s">
        <v>1790</v>
      </c>
      <c r="G514" s="248"/>
      <c r="H514" s="251">
        <v>4.3499999999999996</v>
      </c>
      <c r="I514" s="252"/>
      <c r="J514" s="248"/>
      <c r="K514" s="248"/>
      <c r="L514" s="253"/>
      <c r="M514" s="254"/>
      <c r="N514" s="255"/>
      <c r="O514" s="255"/>
      <c r="P514" s="255"/>
      <c r="Q514" s="255"/>
      <c r="R514" s="255"/>
      <c r="S514" s="255"/>
      <c r="T514" s="256"/>
      <c r="U514" s="14"/>
      <c r="V514" s="14"/>
      <c r="W514" s="14"/>
      <c r="X514" s="14"/>
      <c r="Y514" s="14"/>
      <c r="Z514" s="14"/>
      <c r="AA514" s="14"/>
      <c r="AB514" s="14"/>
      <c r="AC514" s="14"/>
      <c r="AD514" s="14"/>
      <c r="AE514" s="14"/>
      <c r="AT514" s="257" t="s">
        <v>180</v>
      </c>
      <c r="AU514" s="257" t="s">
        <v>86</v>
      </c>
      <c r="AV514" s="14" t="s">
        <v>86</v>
      </c>
      <c r="AW514" s="14" t="s">
        <v>32</v>
      </c>
      <c r="AX514" s="14" t="s">
        <v>84</v>
      </c>
      <c r="AY514" s="257" t="s">
        <v>168</v>
      </c>
    </row>
    <row r="515" s="12" customFormat="1" ht="22.8" customHeight="1">
      <c r="A515" s="12"/>
      <c r="B515" s="203"/>
      <c r="C515" s="204"/>
      <c r="D515" s="205" t="s">
        <v>75</v>
      </c>
      <c r="E515" s="217" t="s">
        <v>654</v>
      </c>
      <c r="F515" s="217" t="s">
        <v>655</v>
      </c>
      <c r="G515" s="204"/>
      <c r="H515" s="204"/>
      <c r="I515" s="207"/>
      <c r="J515" s="218">
        <f>BK515</f>
        <v>0</v>
      </c>
      <c r="K515" s="204"/>
      <c r="L515" s="209"/>
      <c r="M515" s="210"/>
      <c r="N515" s="211"/>
      <c r="O515" s="211"/>
      <c r="P515" s="212">
        <f>SUM(P516:P517)</f>
        <v>0</v>
      </c>
      <c r="Q515" s="211"/>
      <c r="R515" s="212">
        <f>SUM(R516:R517)</f>
        <v>0</v>
      </c>
      <c r="S515" s="211"/>
      <c r="T515" s="213">
        <f>SUM(T516:T517)</f>
        <v>0</v>
      </c>
      <c r="U515" s="12"/>
      <c r="V515" s="12"/>
      <c r="W515" s="12"/>
      <c r="X515" s="12"/>
      <c r="Y515" s="12"/>
      <c r="Z515" s="12"/>
      <c r="AA515" s="12"/>
      <c r="AB515" s="12"/>
      <c r="AC515" s="12"/>
      <c r="AD515" s="12"/>
      <c r="AE515" s="12"/>
      <c r="AR515" s="214" t="s">
        <v>84</v>
      </c>
      <c r="AT515" s="215" t="s">
        <v>75</v>
      </c>
      <c r="AU515" s="215" t="s">
        <v>84</v>
      </c>
      <c r="AY515" s="214" t="s">
        <v>168</v>
      </c>
      <c r="BK515" s="216">
        <f>SUM(BK516:BK517)</f>
        <v>0</v>
      </c>
    </row>
    <row r="516" s="2" customFormat="1" ht="24.15" customHeight="1">
      <c r="A516" s="39"/>
      <c r="B516" s="40"/>
      <c r="C516" s="219" t="s">
        <v>695</v>
      </c>
      <c r="D516" s="219" t="s">
        <v>171</v>
      </c>
      <c r="E516" s="220" t="s">
        <v>657</v>
      </c>
      <c r="F516" s="221" t="s">
        <v>658</v>
      </c>
      <c r="G516" s="222" t="s">
        <v>342</v>
      </c>
      <c r="H516" s="223">
        <v>56.765000000000001</v>
      </c>
      <c r="I516" s="224"/>
      <c r="J516" s="225">
        <f>ROUND(I516*H516,2)</f>
        <v>0</v>
      </c>
      <c r="K516" s="221" t="s">
        <v>226</v>
      </c>
      <c r="L516" s="45"/>
      <c r="M516" s="226" t="s">
        <v>1</v>
      </c>
      <c r="N516" s="227" t="s">
        <v>41</v>
      </c>
      <c r="O516" s="92"/>
      <c r="P516" s="228">
        <f>O516*H516</f>
        <v>0</v>
      </c>
      <c r="Q516" s="228">
        <v>0</v>
      </c>
      <c r="R516" s="228">
        <f>Q516*H516</f>
        <v>0</v>
      </c>
      <c r="S516" s="228">
        <v>0</v>
      </c>
      <c r="T516" s="229">
        <f>S516*H516</f>
        <v>0</v>
      </c>
      <c r="U516" s="39"/>
      <c r="V516" s="39"/>
      <c r="W516" s="39"/>
      <c r="X516" s="39"/>
      <c r="Y516" s="39"/>
      <c r="Z516" s="39"/>
      <c r="AA516" s="39"/>
      <c r="AB516" s="39"/>
      <c r="AC516" s="39"/>
      <c r="AD516" s="39"/>
      <c r="AE516" s="39"/>
      <c r="AR516" s="230" t="s">
        <v>176</v>
      </c>
      <c r="AT516" s="230" t="s">
        <v>171</v>
      </c>
      <c r="AU516" s="230" t="s">
        <v>86</v>
      </c>
      <c r="AY516" s="18" t="s">
        <v>168</v>
      </c>
      <c r="BE516" s="231">
        <f>IF(N516="základní",J516,0)</f>
        <v>0</v>
      </c>
      <c r="BF516" s="231">
        <f>IF(N516="snížená",J516,0)</f>
        <v>0</v>
      </c>
      <c r="BG516" s="231">
        <f>IF(N516="zákl. přenesená",J516,0)</f>
        <v>0</v>
      </c>
      <c r="BH516" s="231">
        <f>IF(N516="sníž. přenesená",J516,0)</f>
        <v>0</v>
      </c>
      <c r="BI516" s="231">
        <f>IF(N516="nulová",J516,0)</f>
        <v>0</v>
      </c>
      <c r="BJ516" s="18" t="s">
        <v>84</v>
      </c>
      <c r="BK516" s="231">
        <f>ROUND(I516*H516,2)</f>
        <v>0</v>
      </c>
      <c r="BL516" s="18" t="s">
        <v>176</v>
      </c>
      <c r="BM516" s="230" t="s">
        <v>1791</v>
      </c>
    </row>
    <row r="517" s="2" customFormat="1">
      <c r="A517" s="39"/>
      <c r="B517" s="40"/>
      <c r="C517" s="41"/>
      <c r="D517" s="232" t="s">
        <v>178</v>
      </c>
      <c r="E517" s="41"/>
      <c r="F517" s="233" t="s">
        <v>660</v>
      </c>
      <c r="G517" s="41"/>
      <c r="H517" s="41"/>
      <c r="I517" s="234"/>
      <c r="J517" s="41"/>
      <c r="K517" s="41"/>
      <c r="L517" s="45"/>
      <c r="M517" s="235"/>
      <c r="N517" s="236"/>
      <c r="O517" s="92"/>
      <c r="P517" s="92"/>
      <c r="Q517" s="92"/>
      <c r="R517" s="92"/>
      <c r="S517" s="92"/>
      <c r="T517" s="93"/>
      <c r="U517" s="39"/>
      <c r="V517" s="39"/>
      <c r="W517" s="39"/>
      <c r="X517" s="39"/>
      <c r="Y517" s="39"/>
      <c r="Z517" s="39"/>
      <c r="AA517" s="39"/>
      <c r="AB517" s="39"/>
      <c r="AC517" s="39"/>
      <c r="AD517" s="39"/>
      <c r="AE517" s="39"/>
      <c r="AT517" s="18" t="s">
        <v>178</v>
      </c>
      <c r="AU517" s="18" t="s">
        <v>86</v>
      </c>
    </row>
    <row r="518" s="12" customFormat="1" ht="25.92" customHeight="1">
      <c r="A518" s="12"/>
      <c r="B518" s="203"/>
      <c r="C518" s="204"/>
      <c r="D518" s="205" t="s">
        <v>75</v>
      </c>
      <c r="E518" s="206" t="s">
        <v>661</v>
      </c>
      <c r="F518" s="206" t="s">
        <v>662</v>
      </c>
      <c r="G518" s="204"/>
      <c r="H518" s="204"/>
      <c r="I518" s="207"/>
      <c r="J518" s="208">
        <f>BK518</f>
        <v>0</v>
      </c>
      <c r="K518" s="204"/>
      <c r="L518" s="209"/>
      <c r="M518" s="210"/>
      <c r="N518" s="211"/>
      <c r="O518" s="211"/>
      <c r="P518" s="212">
        <f>P519+P554+P562+P576+P584+P633+P656+P671</f>
        <v>0</v>
      </c>
      <c r="Q518" s="211"/>
      <c r="R518" s="212">
        <f>R519+R554+R562+R576+R584+R633+R656+R671</f>
        <v>0.79944843040000013</v>
      </c>
      <c r="S518" s="211"/>
      <c r="T518" s="213">
        <f>T519+T554+T562+T576+T584+T633+T656+T671</f>
        <v>1.1913520000000002</v>
      </c>
      <c r="U518" s="12"/>
      <c r="V518" s="12"/>
      <c r="W518" s="12"/>
      <c r="X518" s="12"/>
      <c r="Y518" s="12"/>
      <c r="Z518" s="12"/>
      <c r="AA518" s="12"/>
      <c r="AB518" s="12"/>
      <c r="AC518" s="12"/>
      <c r="AD518" s="12"/>
      <c r="AE518" s="12"/>
      <c r="AR518" s="214" t="s">
        <v>86</v>
      </c>
      <c r="AT518" s="215" t="s">
        <v>75</v>
      </c>
      <c r="AU518" s="215" t="s">
        <v>76</v>
      </c>
      <c r="AY518" s="214" t="s">
        <v>168</v>
      </c>
      <c r="BK518" s="216">
        <f>BK519+BK554+BK562+BK576+BK584+BK633+BK656+BK671</f>
        <v>0</v>
      </c>
    </row>
    <row r="519" s="12" customFormat="1" ht="22.8" customHeight="1">
      <c r="A519" s="12"/>
      <c r="B519" s="203"/>
      <c r="C519" s="204"/>
      <c r="D519" s="205" t="s">
        <v>75</v>
      </c>
      <c r="E519" s="217" t="s">
        <v>1792</v>
      </c>
      <c r="F519" s="217" t="s">
        <v>1793</v>
      </c>
      <c r="G519" s="204"/>
      <c r="H519" s="204"/>
      <c r="I519" s="207"/>
      <c r="J519" s="218">
        <f>BK519</f>
        <v>0</v>
      </c>
      <c r="K519" s="204"/>
      <c r="L519" s="209"/>
      <c r="M519" s="210"/>
      <c r="N519" s="211"/>
      <c r="O519" s="211"/>
      <c r="P519" s="212">
        <f>SUM(P520:P553)</f>
        <v>0</v>
      </c>
      <c r="Q519" s="211"/>
      <c r="R519" s="212">
        <f>SUM(R520:R553)</f>
        <v>0.36399160000000003</v>
      </c>
      <c r="S519" s="211"/>
      <c r="T519" s="213">
        <f>SUM(T520:T553)</f>
        <v>0</v>
      </c>
      <c r="U519" s="12"/>
      <c r="V519" s="12"/>
      <c r="W519" s="12"/>
      <c r="X519" s="12"/>
      <c r="Y519" s="12"/>
      <c r="Z519" s="12"/>
      <c r="AA519" s="12"/>
      <c r="AB519" s="12"/>
      <c r="AC519" s="12"/>
      <c r="AD519" s="12"/>
      <c r="AE519" s="12"/>
      <c r="AR519" s="214" t="s">
        <v>86</v>
      </c>
      <c r="AT519" s="215" t="s">
        <v>75</v>
      </c>
      <c r="AU519" s="215" t="s">
        <v>84</v>
      </c>
      <c r="AY519" s="214" t="s">
        <v>168</v>
      </c>
      <c r="BK519" s="216">
        <f>SUM(BK520:BK553)</f>
        <v>0</v>
      </c>
    </row>
    <row r="520" s="2" customFormat="1" ht="24.15" customHeight="1">
      <c r="A520" s="39"/>
      <c r="B520" s="40"/>
      <c r="C520" s="219" t="s">
        <v>701</v>
      </c>
      <c r="D520" s="219" t="s">
        <v>171</v>
      </c>
      <c r="E520" s="220" t="s">
        <v>1794</v>
      </c>
      <c r="F520" s="221" t="s">
        <v>1795</v>
      </c>
      <c r="G520" s="222" t="s">
        <v>174</v>
      </c>
      <c r="H520" s="223">
        <v>6.4800000000000004</v>
      </c>
      <c r="I520" s="224"/>
      <c r="J520" s="225">
        <f>ROUND(I520*H520,2)</f>
        <v>0</v>
      </c>
      <c r="K520" s="221" t="s">
        <v>226</v>
      </c>
      <c r="L520" s="45"/>
      <c r="M520" s="226" t="s">
        <v>1</v>
      </c>
      <c r="N520" s="227" t="s">
        <v>41</v>
      </c>
      <c r="O520" s="92"/>
      <c r="P520" s="228">
        <f>O520*H520</f>
        <v>0</v>
      </c>
      <c r="Q520" s="228">
        <v>0</v>
      </c>
      <c r="R520" s="228">
        <f>Q520*H520</f>
        <v>0</v>
      </c>
      <c r="S520" s="228">
        <v>0</v>
      </c>
      <c r="T520" s="229">
        <f>S520*H520</f>
        <v>0</v>
      </c>
      <c r="U520" s="39"/>
      <c r="V520" s="39"/>
      <c r="W520" s="39"/>
      <c r="X520" s="39"/>
      <c r="Y520" s="39"/>
      <c r="Z520" s="39"/>
      <c r="AA520" s="39"/>
      <c r="AB520" s="39"/>
      <c r="AC520" s="39"/>
      <c r="AD520" s="39"/>
      <c r="AE520" s="39"/>
      <c r="AR520" s="230" t="s">
        <v>273</v>
      </c>
      <c r="AT520" s="230" t="s">
        <v>171</v>
      </c>
      <c r="AU520" s="230" t="s">
        <v>86</v>
      </c>
      <c r="AY520" s="18" t="s">
        <v>168</v>
      </c>
      <c r="BE520" s="231">
        <f>IF(N520="základní",J520,0)</f>
        <v>0</v>
      </c>
      <c r="BF520" s="231">
        <f>IF(N520="snížená",J520,0)</f>
        <v>0</v>
      </c>
      <c r="BG520" s="231">
        <f>IF(N520="zákl. přenesená",J520,0)</f>
        <v>0</v>
      </c>
      <c r="BH520" s="231">
        <f>IF(N520="sníž. přenesená",J520,0)</f>
        <v>0</v>
      </c>
      <c r="BI520" s="231">
        <f>IF(N520="nulová",J520,0)</f>
        <v>0</v>
      </c>
      <c r="BJ520" s="18" t="s">
        <v>84</v>
      </c>
      <c r="BK520" s="231">
        <f>ROUND(I520*H520,2)</f>
        <v>0</v>
      </c>
      <c r="BL520" s="18" t="s">
        <v>273</v>
      </c>
      <c r="BM520" s="230" t="s">
        <v>1796</v>
      </c>
    </row>
    <row r="521" s="2" customFormat="1">
      <c r="A521" s="39"/>
      <c r="B521" s="40"/>
      <c r="C521" s="41"/>
      <c r="D521" s="232" t="s">
        <v>178</v>
      </c>
      <c r="E521" s="41"/>
      <c r="F521" s="233" t="s">
        <v>1797</v>
      </c>
      <c r="G521" s="41"/>
      <c r="H521" s="41"/>
      <c r="I521" s="234"/>
      <c r="J521" s="41"/>
      <c r="K521" s="41"/>
      <c r="L521" s="45"/>
      <c r="M521" s="235"/>
      <c r="N521" s="236"/>
      <c r="O521" s="92"/>
      <c r="P521" s="92"/>
      <c r="Q521" s="92"/>
      <c r="R521" s="92"/>
      <c r="S521" s="92"/>
      <c r="T521" s="93"/>
      <c r="U521" s="39"/>
      <c r="V521" s="39"/>
      <c r="W521" s="39"/>
      <c r="X521" s="39"/>
      <c r="Y521" s="39"/>
      <c r="Z521" s="39"/>
      <c r="AA521" s="39"/>
      <c r="AB521" s="39"/>
      <c r="AC521" s="39"/>
      <c r="AD521" s="39"/>
      <c r="AE521" s="39"/>
      <c r="AT521" s="18" t="s">
        <v>178</v>
      </c>
      <c r="AU521" s="18" t="s">
        <v>86</v>
      </c>
    </row>
    <row r="522" s="13" customFormat="1">
      <c r="A522" s="13"/>
      <c r="B522" s="237"/>
      <c r="C522" s="238"/>
      <c r="D522" s="232" t="s">
        <v>180</v>
      </c>
      <c r="E522" s="239" t="s">
        <v>1</v>
      </c>
      <c r="F522" s="240" t="s">
        <v>1798</v>
      </c>
      <c r="G522" s="238"/>
      <c r="H522" s="239" t="s">
        <v>1</v>
      </c>
      <c r="I522" s="241"/>
      <c r="J522" s="238"/>
      <c r="K522" s="238"/>
      <c r="L522" s="242"/>
      <c r="M522" s="243"/>
      <c r="N522" s="244"/>
      <c r="O522" s="244"/>
      <c r="P522" s="244"/>
      <c r="Q522" s="244"/>
      <c r="R522" s="244"/>
      <c r="S522" s="244"/>
      <c r="T522" s="245"/>
      <c r="U522" s="13"/>
      <c r="V522" s="13"/>
      <c r="W522" s="13"/>
      <c r="X522" s="13"/>
      <c r="Y522" s="13"/>
      <c r="Z522" s="13"/>
      <c r="AA522" s="13"/>
      <c r="AB522" s="13"/>
      <c r="AC522" s="13"/>
      <c r="AD522" s="13"/>
      <c r="AE522" s="13"/>
      <c r="AT522" s="246" t="s">
        <v>180</v>
      </c>
      <c r="AU522" s="246" t="s">
        <v>86</v>
      </c>
      <c r="AV522" s="13" t="s">
        <v>84</v>
      </c>
      <c r="AW522" s="13" t="s">
        <v>32</v>
      </c>
      <c r="AX522" s="13" t="s">
        <v>76</v>
      </c>
      <c r="AY522" s="246" t="s">
        <v>168</v>
      </c>
    </row>
    <row r="523" s="14" customFormat="1">
      <c r="A523" s="14"/>
      <c r="B523" s="247"/>
      <c r="C523" s="248"/>
      <c r="D523" s="232" t="s">
        <v>180</v>
      </c>
      <c r="E523" s="249" t="s">
        <v>1</v>
      </c>
      <c r="F523" s="250" t="s">
        <v>1799</v>
      </c>
      <c r="G523" s="248"/>
      <c r="H523" s="251">
        <v>6.4800000000000004</v>
      </c>
      <c r="I523" s="252"/>
      <c r="J523" s="248"/>
      <c r="K523" s="248"/>
      <c r="L523" s="253"/>
      <c r="M523" s="254"/>
      <c r="N523" s="255"/>
      <c r="O523" s="255"/>
      <c r="P523" s="255"/>
      <c r="Q523" s="255"/>
      <c r="R523" s="255"/>
      <c r="S523" s="255"/>
      <c r="T523" s="256"/>
      <c r="U523" s="14"/>
      <c r="V523" s="14"/>
      <c r="W523" s="14"/>
      <c r="X523" s="14"/>
      <c r="Y523" s="14"/>
      <c r="Z523" s="14"/>
      <c r="AA523" s="14"/>
      <c r="AB523" s="14"/>
      <c r="AC523" s="14"/>
      <c r="AD523" s="14"/>
      <c r="AE523" s="14"/>
      <c r="AT523" s="257" t="s">
        <v>180</v>
      </c>
      <c r="AU523" s="257" t="s">
        <v>86</v>
      </c>
      <c r="AV523" s="14" t="s">
        <v>86</v>
      </c>
      <c r="AW523" s="14" t="s">
        <v>32</v>
      </c>
      <c r="AX523" s="14" t="s">
        <v>76</v>
      </c>
      <c r="AY523" s="257" t="s">
        <v>168</v>
      </c>
    </row>
    <row r="524" s="15" customFormat="1">
      <c r="A524" s="15"/>
      <c r="B524" s="258"/>
      <c r="C524" s="259"/>
      <c r="D524" s="232" t="s">
        <v>180</v>
      </c>
      <c r="E524" s="260" t="s">
        <v>1</v>
      </c>
      <c r="F524" s="261" t="s">
        <v>184</v>
      </c>
      <c r="G524" s="259"/>
      <c r="H524" s="262">
        <v>6.4800000000000004</v>
      </c>
      <c r="I524" s="263"/>
      <c r="J524" s="259"/>
      <c r="K524" s="259"/>
      <c r="L524" s="264"/>
      <c r="M524" s="265"/>
      <c r="N524" s="266"/>
      <c r="O524" s="266"/>
      <c r="P524" s="266"/>
      <c r="Q524" s="266"/>
      <c r="R524" s="266"/>
      <c r="S524" s="266"/>
      <c r="T524" s="267"/>
      <c r="U524" s="15"/>
      <c r="V524" s="15"/>
      <c r="W524" s="15"/>
      <c r="X524" s="15"/>
      <c r="Y524" s="15"/>
      <c r="Z524" s="15"/>
      <c r="AA524" s="15"/>
      <c r="AB524" s="15"/>
      <c r="AC524" s="15"/>
      <c r="AD524" s="15"/>
      <c r="AE524" s="15"/>
      <c r="AT524" s="268" t="s">
        <v>180</v>
      </c>
      <c r="AU524" s="268" t="s">
        <v>86</v>
      </c>
      <c r="AV524" s="15" t="s">
        <v>176</v>
      </c>
      <c r="AW524" s="15" t="s">
        <v>32</v>
      </c>
      <c r="AX524" s="15" t="s">
        <v>84</v>
      </c>
      <c r="AY524" s="268" t="s">
        <v>168</v>
      </c>
    </row>
    <row r="525" s="2" customFormat="1" ht="16.5" customHeight="1">
      <c r="A525" s="39"/>
      <c r="B525" s="40"/>
      <c r="C525" s="270" t="s">
        <v>707</v>
      </c>
      <c r="D525" s="270" t="s">
        <v>348</v>
      </c>
      <c r="E525" s="271" t="s">
        <v>1800</v>
      </c>
      <c r="F525" s="272" t="s">
        <v>1801</v>
      </c>
      <c r="G525" s="273" t="s">
        <v>342</v>
      </c>
      <c r="H525" s="274">
        <v>0.002</v>
      </c>
      <c r="I525" s="275"/>
      <c r="J525" s="276">
        <f>ROUND(I525*H525,2)</f>
        <v>0</v>
      </c>
      <c r="K525" s="272" t="s">
        <v>226</v>
      </c>
      <c r="L525" s="277"/>
      <c r="M525" s="278" t="s">
        <v>1</v>
      </c>
      <c r="N525" s="279" t="s">
        <v>41</v>
      </c>
      <c r="O525" s="92"/>
      <c r="P525" s="228">
        <f>O525*H525</f>
        <v>0</v>
      </c>
      <c r="Q525" s="228">
        <v>1</v>
      </c>
      <c r="R525" s="228">
        <f>Q525*H525</f>
        <v>0.002</v>
      </c>
      <c r="S525" s="228">
        <v>0</v>
      </c>
      <c r="T525" s="229">
        <f>S525*H525</f>
        <v>0</v>
      </c>
      <c r="U525" s="39"/>
      <c r="V525" s="39"/>
      <c r="W525" s="39"/>
      <c r="X525" s="39"/>
      <c r="Y525" s="39"/>
      <c r="Z525" s="39"/>
      <c r="AA525" s="39"/>
      <c r="AB525" s="39"/>
      <c r="AC525" s="39"/>
      <c r="AD525" s="39"/>
      <c r="AE525" s="39"/>
      <c r="AR525" s="230" t="s">
        <v>379</v>
      </c>
      <c r="AT525" s="230" t="s">
        <v>348</v>
      </c>
      <c r="AU525" s="230" t="s">
        <v>86</v>
      </c>
      <c r="AY525" s="18" t="s">
        <v>168</v>
      </c>
      <c r="BE525" s="231">
        <f>IF(N525="základní",J525,0)</f>
        <v>0</v>
      </c>
      <c r="BF525" s="231">
        <f>IF(N525="snížená",J525,0)</f>
        <v>0</v>
      </c>
      <c r="BG525" s="231">
        <f>IF(N525="zákl. přenesená",J525,0)</f>
        <v>0</v>
      </c>
      <c r="BH525" s="231">
        <f>IF(N525="sníž. přenesená",J525,0)</f>
        <v>0</v>
      </c>
      <c r="BI525" s="231">
        <f>IF(N525="nulová",J525,0)</f>
        <v>0</v>
      </c>
      <c r="BJ525" s="18" t="s">
        <v>84</v>
      </c>
      <c r="BK525" s="231">
        <f>ROUND(I525*H525,2)</f>
        <v>0</v>
      </c>
      <c r="BL525" s="18" t="s">
        <v>273</v>
      </c>
      <c r="BM525" s="230" t="s">
        <v>1802</v>
      </c>
    </row>
    <row r="526" s="2" customFormat="1">
      <c r="A526" s="39"/>
      <c r="B526" s="40"/>
      <c r="C526" s="41"/>
      <c r="D526" s="232" t="s">
        <v>178</v>
      </c>
      <c r="E526" s="41"/>
      <c r="F526" s="233" t="s">
        <v>1801</v>
      </c>
      <c r="G526" s="41"/>
      <c r="H526" s="41"/>
      <c r="I526" s="234"/>
      <c r="J526" s="41"/>
      <c r="K526" s="41"/>
      <c r="L526" s="45"/>
      <c r="M526" s="235"/>
      <c r="N526" s="236"/>
      <c r="O526" s="92"/>
      <c r="P526" s="92"/>
      <c r="Q526" s="92"/>
      <c r="R526" s="92"/>
      <c r="S526" s="92"/>
      <c r="T526" s="93"/>
      <c r="U526" s="39"/>
      <c r="V526" s="39"/>
      <c r="W526" s="39"/>
      <c r="X526" s="39"/>
      <c r="Y526" s="39"/>
      <c r="Z526" s="39"/>
      <c r="AA526" s="39"/>
      <c r="AB526" s="39"/>
      <c r="AC526" s="39"/>
      <c r="AD526" s="39"/>
      <c r="AE526" s="39"/>
      <c r="AT526" s="18" t="s">
        <v>178</v>
      </c>
      <c r="AU526" s="18" t="s">
        <v>86</v>
      </c>
    </row>
    <row r="527" s="14" customFormat="1">
      <c r="A527" s="14"/>
      <c r="B527" s="247"/>
      <c r="C527" s="248"/>
      <c r="D527" s="232" t="s">
        <v>180</v>
      </c>
      <c r="E527" s="248"/>
      <c r="F527" s="250" t="s">
        <v>1803</v>
      </c>
      <c r="G527" s="248"/>
      <c r="H527" s="251">
        <v>0.002</v>
      </c>
      <c r="I527" s="252"/>
      <c r="J527" s="248"/>
      <c r="K527" s="248"/>
      <c r="L527" s="253"/>
      <c r="M527" s="254"/>
      <c r="N527" s="255"/>
      <c r="O527" s="255"/>
      <c r="P527" s="255"/>
      <c r="Q527" s="255"/>
      <c r="R527" s="255"/>
      <c r="S527" s="255"/>
      <c r="T527" s="256"/>
      <c r="U527" s="14"/>
      <c r="V527" s="14"/>
      <c r="W527" s="14"/>
      <c r="X527" s="14"/>
      <c r="Y527" s="14"/>
      <c r="Z527" s="14"/>
      <c r="AA527" s="14"/>
      <c r="AB527" s="14"/>
      <c r="AC527" s="14"/>
      <c r="AD527" s="14"/>
      <c r="AE527" s="14"/>
      <c r="AT527" s="257" t="s">
        <v>180</v>
      </c>
      <c r="AU527" s="257" t="s">
        <v>86</v>
      </c>
      <c r="AV527" s="14" t="s">
        <v>86</v>
      </c>
      <c r="AW527" s="14" t="s">
        <v>4</v>
      </c>
      <c r="AX527" s="14" t="s">
        <v>84</v>
      </c>
      <c r="AY527" s="257" t="s">
        <v>168</v>
      </c>
    </row>
    <row r="528" s="2" customFormat="1" ht="24.15" customHeight="1">
      <c r="A528" s="39"/>
      <c r="B528" s="40"/>
      <c r="C528" s="219" t="s">
        <v>711</v>
      </c>
      <c r="D528" s="219" t="s">
        <v>171</v>
      </c>
      <c r="E528" s="220" t="s">
        <v>1804</v>
      </c>
      <c r="F528" s="221" t="s">
        <v>1805</v>
      </c>
      <c r="G528" s="222" t="s">
        <v>174</v>
      </c>
      <c r="H528" s="223">
        <v>19.178000000000001</v>
      </c>
      <c r="I528" s="224"/>
      <c r="J528" s="225">
        <f>ROUND(I528*H528,2)</f>
        <v>0</v>
      </c>
      <c r="K528" s="221" t="s">
        <v>226</v>
      </c>
      <c r="L528" s="45"/>
      <c r="M528" s="226" t="s">
        <v>1</v>
      </c>
      <c r="N528" s="227" t="s">
        <v>41</v>
      </c>
      <c r="O528" s="92"/>
      <c r="P528" s="228">
        <f>O528*H528</f>
        <v>0</v>
      </c>
      <c r="Q528" s="228">
        <v>0</v>
      </c>
      <c r="R528" s="228">
        <f>Q528*H528</f>
        <v>0</v>
      </c>
      <c r="S528" s="228">
        <v>0</v>
      </c>
      <c r="T528" s="229">
        <f>S528*H528</f>
        <v>0</v>
      </c>
      <c r="U528" s="39"/>
      <c r="V528" s="39"/>
      <c r="W528" s="39"/>
      <c r="X528" s="39"/>
      <c r="Y528" s="39"/>
      <c r="Z528" s="39"/>
      <c r="AA528" s="39"/>
      <c r="AB528" s="39"/>
      <c r="AC528" s="39"/>
      <c r="AD528" s="39"/>
      <c r="AE528" s="39"/>
      <c r="AR528" s="230" t="s">
        <v>273</v>
      </c>
      <c r="AT528" s="230" t="s">
        <v>171</v>
      </c>
      <c r="AU528" s="230" t="s">
        <v>86</v>
      </c>
      <c r="AY528" s="18" t="s">
        <v>168</v>
      </c>
      <c r="BE528" s="231">
        <f>IF(N528="základní",J528,0)</f>
        <v>0</v>
      </c>
      <c r="BF528" s="231">
        <f>IF(N528="snížená",J528,0)</f>
        <v>0</v>
      </c>
      <c r="BG528" s="231">
        <f>IF(N528="zákl. přenesená",J528,0)</f>
        <v>0</v>
      </c>
      <c r="BH528" s="231">
        <f>IF(N528="sníž. přenesená",J528,0)</f>
        <v>0</v>
      </c>
      <c r="BI528" s="231">
        <f>IF(N528="nulová",J528,0)</f>
        <v>0</v>
      </c>
      <c r="BJ528" s="18" t="s">
        <v>84</v>
      </c>
      <c r="BK528" s="231">
        <f>ROUND(I528*H528,2)</f>
        <v>0</v>
      </c>
      <c r="BL528" s="18" t="s">
        <v>273</v>
      </c>
      <c r="BM528" s="230" t="s">
        <v>1806</v>
      </c>
    </row>
    <row r="529" s="2" customFormat="1">
      <c r="A529" s="39"/>
      <c r="B529" s="40"/>
      <c r="C529" s="41"/>
      <c r="D529" s="232" t="s">
        <v>178</v>
      </c>
      <c r="E529" s="41"/>
      <c r="F529" s="233" t="s">
        <v>1807</v>
      </c>
      <c r="G529" s="41"/>
      <c r="H529" s="41"/>
      <c r="I529" s="234"/>
      <c r="J529" s="41"/>
      <c r="K529" s="41"/>
      <c r="L529" s="45"/>
      <c r="M529" s="235"/>
      <c r="N529" s="236"/>
      <c r="O529" s="92"/>
      <c r="P529" s="92"/>
      <c r="Q529" s="92"/>
      <c r="R529" s="92"/>
      <c r="S529" s="92"/>
      <c r="T529" s="93"/>
      <c r="U529" s="39"/>
      <c r="V529" s="39"/>
      <c r="W529" s="39"/>
      <c r="X529" s="39"/>
      <c r="Y529" s="39"/>
      <c r="Z529" s="39"/>
      <c r="AA529" s="39"/>
      <c r="AB529" s="39"/>
      <c r="AC529" s="39"/>
      <c r="AD529" s="39"/>
      <c r="AE529" s="39"/>
      <c r="AT529" s="18" t="s">
        <v>178</v>
      </c>
      <c r="AU529" s="18" t="s">
        <v>86</v>
      </c>
    </row>
    <row r="530" s="13" customFormat="1">
      <c r="A530" s="13"/>
      <c r="B530" s="237"/>
      <c r="C530" s="238"/>
      <c r="D530" s="232" t="s">
        <v>180</v>
      </c>
      <c r="E530" s="239" t="s">
        <v>1</v>
      </c>
      <c r="F530" s="240" t="s">
        <v>1808</v>
      </c>
      <c r="G530" s="238"/>
      <c r="H530" s="239" t="s">
        <v>1</v>
      </c>
      <c r="I530" s="241"/>
      <c r="J530" s="238"/>
      <c r="K530" s="238"/>
      <c r="L530" s="242"/>
      <c r="M530" s="243"/>
      <c r="N530" s="244"/>
      <c r="O530" s="244"/>
      <c r="P530" s="244"/>
      <c r="Q530" s="244"/>
      <c r="R530" s="244"/>
      <c r="S530" s="244"/>
      <c r="T530" s="245"/>
      <c r="U530" s="13"/>
      <c r="V530" s="13"/>
      <c r="W530" s="13"/>
      <c r="X530" s="13"/>
      <c r="Y530" s="13"/>
      <c r="Z530" s="13"/>
      <c r="AA530" s="13"/>
      <c r="AB530" s="13"/>
      <c r="AC530" s="13"/>
      <c r="AD530" s="13"/>
      <c r="AE530" s="13"/>
      <c r="AT530" s="246" t="s">
        <v>180</v>
      </c>
      <c r="AU530" s="246" t="s">
        <v>86</v>
      </c>
      <c r="AV530" s="13" t="s">
        <v>84</v>
      </c>
      <c r="AW530" s="13" t="s">
        <v>32</v>
      </c>
      <c r="AX530" s="13" t="s">
        <v>76</v>
      </c>
      <c r="AY530" s="246" t="s">
        <v>168</v>
      </c>
    </row>
    <row r="531" s="14" customFormat="1">
      <c r="A531" s="14"/>
      <c r="B531" s="247"/>
      <c r="C531" s="248"/>
      <c r="D531" s="232" t="s">
        <v>180</v>
      </c>
      <c r="E531" s="249" t="s">
        <v>1</v>
      </c>
      <c r="F531" s="250" t="s">
        <v>1809</v>
      </c>
      <c r="G531" s="248"/>
      <c r="H531" s="251">
        <v>19.178000000000001</v>
      </c>
      <c r="I531" s="252"/>
      <c r="J531" s="248"/>
      <c r="K531" s="248"/>
      <c r="L531" s="253"/>
      <c r="M531" s="254"/>
      <c r="N531" s="255"/>
      <c r="O531" s="255"/>
      <c r="P531" s="255"/>
      <c r="Q531" s="255"/>
      <c r="R531" s="255"/>
      <c r="S531" s="255"/>
      <c r="T531" s="256"/>
      <c r="U531" s="14"/>
      <c r="V531" s="14"/>
      <c r="W531" s="14"/>
      <c r="X531" s="14"/>
      <c r="Y531" s="14"/>
      <c r="Z531" s="14"/>
      <c r="AA531" s="14"/>
      <c r="AB531" s="14"/>
      <c r="AC531" s="14"/>
      <c r="AD531" s="14"/>
      <c r="AE531" s="14"/>
      <c r="AT531" s="257" t="s">
        <v>180</v>
      </c>
      <c r="AU531" s="257" t="s">
        <v>86</v>
      </c>
      <c r="AV531" s="14" t="s">
        <v>86</v>
      </c>
      <c r="AW531" s="14" t="s">
        <v>32</v>
      </c>
      <c r="AX531" s="14" t="s">
        <v>76</v>
      </c>
      <c r="AY531" s="257" t="s">
        <v>168</v>
      </c>
    </row>
    <row r="532" s="15" customFormat="1">
      <c r="A532" s="15"/>
      <c r="B532" s="258"/>
      <c r="C532" s="259"/>
      <c r="D532" s="232" t="s">
        <v>180</v>
      </c>
      <c r="E532" s="260" t="s">
        <v>1</v>
      </c>
      <c r="F532" s="261" t="s">
        <v>184</v>
      </c>
      <c r="G532" s="259"/>
      <c r="H532" s="262">
        <v>19.178000000000001</v>
      </c>
      <c r="I532" s="263"/>
      <c r="J532" s="259"/>
      <c r="K532" s="259"/>
      <c r="L532" s="264"/>
      <c r="M532" s="265"/>
      <c r="N532" s="266"/>
      <c r="O532" s="266"/>
      <c r="P532" s="266"/>
      <c r="Q532" s="266"/>
      <c r="R532" s="266"/>
      <c r="S532" s="266"/>
      <c r="T532" s="267"/>
      <c r="U532" s="15"/>
      <c r="V532" s="15"/>
      <c r="W532" s="15"/>
      <c r="X532" s="15"/>
      <c r="Y532" s="15"/>
      <c r="Z532" s="15"/>
      <c r="AA532" s="15"/>
      <c r="AB532" s="15"/>
      <c r="AC532" s="15"/>
      <c r="AD532" s="15"/>
      <c r="AE532" s="15"/>
      <c r="AT532" s="268" t="s">
        <v>180</v>
      </c>
      <c r="AU532" s="268" t="s">
        <v>86</v>
      </c>
      <c r="AV532" s="15" t="s">
        <v>176</v>
      </c>
      <c r="AW532" s="15" t="s">
        <v>32</v>
      </c>
      <c r="AX532" s="15" t="s">
        <v>84</v>
      </c>
      <c r="AY532" s="268" t="s">
        <v>168</v>
      </c>
    </row>
    <row r="533" s="2" customFormat="1" ht="16.5" customHeight="1">
      <c r="A533" s="39"/>
      <c r="B533" s="40"/>
      <c r="C533" s="270" t="s">
        <v>715</v>
      </c>
      <c r="D533" s="270" t="s">
        <v>348</v>
      </c>
      <c r="E533" s="271" t="s">
        <v>1800</v>
      </c>
      <c r="F533" s="272" t="s">
        <v>1801</v>
      </c>
      <c r="G533" s="273" t="s">
        <v>342</v>
      </c>
      <c r="H533" s="274">
        <v>0.0070000000000000001</v>
      </c>
      <c r="I533" s="275"/>
      <c r="J533" s="276">
        <f>ROUND(I533*H533,2)</f>
        <v>0</v>
      </c>
      <c r="K533" s="272" t="s">
        <v>226</v>
      </c>
      <c r="L533" s="277"/>
      <c r="M533" s="278" t="s">
        <v>1</v>
      </c>
      <c r="N533" s="279" t="s">
        <v>41</v>
      </c>
      <c r="O533" s="92"/>
      <c r="P533" s="228">
        <f>O533*H533</f>
        <v>0</v>
      </c>
      <c r="Q533" s="228">
        <v>1</v>
      </c>
      <c r="R533" s="228">
        <f>Q533*H533</f>
        <v>0.0070000000000000001</v>
      </c>
      <c r="S533" s="228">
        <v>0</v>
      </c>
      <c r="T533" s="229">
        <f>S533*H533</f>
        <v>0</v>
      </c>
      <c r="U533" s="39"/>
      <c r="V533" s="39"/>
      <c r="W533" s="39"/>
      <c r="X533" s="39"/>
      <c r="Y533" s="39"/>
      <c r="Z533" s="39"/>
      <c r="AA533" s="39"/>
      <c r="AB533" s="39"/>
      <c r="AC533" s="39"/>
      <c r="AD533" s="39"/>
      <c r="AE533" s="39"/>
      <c r="AR533" s="230" t="s">
        <v>379</v>
      </c>
      <c r="AT533" s="230" t="s">
        <v>348</v>
      </c>
      <c r="AU533" s="230" t="s">
        <v>86</v>
      </c>
      <c r="AY533" s="18" t="s">
        <v>168</v>
      </c>
      <c r="BE533" s="231">
        <f>IF(N533="základní",J533,0)</f>
        <v>0</v>
      </c>
      <c r="BF533" s="231">
        <f>IF(N533="snížená",J533,0)</f>
        <v>0</v>
      </c>
      <c r="BG533" s="231">
        <f>IF(N533="zákl. přenesená",J533,0)</f>
        <v>0</v>
      </c>
      <c r="BH533" s="231">
        <f>IF(N533="sníž. přenesená",J533,0)</f>
        <v>0</v>
      </c>
      <c r="BI533" s="231">
        <f>IF(N533="nulová",J533,0)</f>
        <v>0</v>
      </c>
      <c r="BJ533" s="18" t="s">
        <v>84</v>
      </c>
      <c r="BK533" s="231">
        <f>ROUND(I533*H533,2)</f>
        <v>0</v>
      </c>
      <c r="BL533" s="18" t="s">
        <v>273</v>
      </c>
      <c r="BM533" s="230" t="s">
        <v>1810</v>
      </c>
    </row>
    <row r="534" s="2" customFormat="1">
      <c r="A534" s="39"/>
      <c r="B534" s="40"/>
      <c r="C534" s="41"/>
      <c r="D534" s="232" t="s">
        <v>178</v>
      </c>
      <c r="E534" s="41"/>
      <c r="F534" s="233" t="s">
        <v>1801</v>
      </c>
      <c r="G534" s="41"/>
      <c r="H534" s="41"/>
      <c r="I534" s="234"/>
      <c r="J534" s="41"/>
      <c r="K534" s="41"/>
      <c r="L534" s="45"/>
      <c r="M534" s="235"/>
      <c r="N534" s="236"/>
      <c r="O534" s="92"/>
      <c r="P534" s="92"/>
      <c r="Q534" s="92"/>
      <c r="R534" s="92"/>
      <c r="S534" s="92"/>
      <c r="T534" s="93"/>
      <c r="U534" s="39"/>
      <c r="V534" s="39"/>
      <c r="W534" s="39"/>
      <c r="X534" s="39"/>
      <c r="Y534" s="39"/>
      <c r="Z534" s="39"/>
      <c r="AA534" s="39"/>
      <c r="AB534" s="39"/>
      <c r="AC534" s="39"/>
      <c r="AD534" s="39"/>
      <c r="AE534" s="39"/>
      <c r="AT534" s="18" t="s">
        <v>178</v>
      </c>
      <c r="AU534" s="18" t="s">
        <v>86</v>
      </c>
    </row>
    <row r="535" s="14" customFormat="1">
      <c r="A535" s="14"/>
      <c r="B535" s="247"/>
      <c r="C535" s="248"/>
      <c r="D535" s="232" t="s">
        <v>180</v>
      </c>
      <c r="E535" s="248"/>
      <c r="F535" s="250" t="s">
        <v>1811</v>
      </c>
      <c r="G535" s="248"/>
      <c r="H535" s="251">
        <v>0.0070000000000000001</v>
      </c>
      <c r="I535" s="252"/>
      <c r="J535" s="248"/>
      <c r="K535" s="248"/>
      <c r="L535" s="253"/>
      <c r="M535" s="254"/>
      <c r="N535" s="255"/>
      <c r="O535" s="255"/>
      <c r="P535" s="255"/>
      <c r="Q535" s="255"/>
      <c r="R535" s="255"/>
      <c r="S535" s="255"/>
      <c r="T535" s="256"/>
      <c r="U535" s="14"/>
      <c r="V535" s="14"/>
      <c r="W535" s="14"/>
      <c r="X535" s="14"/>
      <c r="Y535" s="14"/>
      <c r="Z535" s="14"/>
      <c r="AA535" s="14"/>
      <c r="AB535" s="14"/>
      <c r="AC535" s="14"/>
      <c r="AD535" s="14"/>
      <c r="AE535" s="14"/>
      <c r="AT535" s="257" t="s">
        <v>180</v>
      </c>
      <c r="AU535" s="257" t="s">
        <v>86</v>
      </c>
      <c r="AV535" s="14" t="s">
        <v>86</v>
      </c>
      <c r="AW535" s="14" t="s">
        <v>4</v>
      </c>
      <c r="AX535" s="14" t="s">
        <v>84</v>
      </c>
      <c r="AY535" s="257" t="s">
        <v>168</v>
      </c>
    </row>
    <row r="536" s="2" customFormat="1" ht="24.15" customHeight="1">
      <c r="A536" s="39"/>
      <c r="B536" s="40"/>
      <c r="C536" s="219" t="s">
        <v>720</v>
      </c>
      <c r="D536" s="219" t="s">
        <v>171</v>
      </c>
      <c r="E536" s="220" t="s">
        <v>1812</v>
      </c>
      <c r="F536" s="221" t="s">
        <v>1813</v>
      </c>
      <c r="G536" s="222" t="s">
        <v>174</v>
      </c>
      <c r="H536" s="223">
        <v>12.960000000000001</v>
      </c>
      <c r="I536" s="224"/>
      <c r="J536" s="225">
        <f>ROUND(I536*H536,2)</f>
        <v>0</v>
      </c>
      <c r="K536" s="221" t="s">
        <v>226</v>
      </c>
      <c r="L536" s="45"/>
      <c r="M536" s="226" t="s">
        <v>1</v>
      </c>
      <c r="N536" s="227" t="s">
        <v>41</v>
      </c>
      <c r="O536" s="92"/>
      <c r="P536" s="228">
        <f>O536*H536</f>
        <v>0</v>
      </c>
      <c r="Q536" s="228">
        <v>0.00040000000000000002</v>
      </c>
      <c r="R536" s="228">
        <f>Q536*H536</f>
        <v>0.0051840000000000002</v>
      </c>
      <c r="S536" s="228">
        <v>0</v>
      </c>
      <c r="T536" s="229">
        <f>S536*H536</f>
        <v>0</v>
      </c>
      <c r="U536" s="39"/>
      <c r="V536" s="39"/>
      <c r="W536" s="39"/>
      <c r="X536" s="39"/>
      <c r="Y536" s="39"/>
      <c r="Z536" s="39"/>
      <c r="AA536" s="39"/>
      <c r="AB536" s="39"/>
      <c r="AC536" s="39"/>
      <c r="AD536" s="39"/>
      <c r="AE536" s="39"/>
      <c r="AR536" s="230" t="s">
        <v>273</v>
      </c>
      <c r="AT536" s="230" t="s">
        <v>171</v>
      </c>
      <c r="AU536" s="230" t="s">
        <v>86</v>
      </c>
      <c r="AY536" s="18" t="s">
        <v>168</v>
      </c>
      <c r="BE536" s="231">
        <f>IF(N536="základní",J536,0)</f>
        <v>0</v>
      </c>
      <c r="BF536" s="231">
        <f>IF(N536="snížená",J536,0)</f>
        <v>0</v>
      </c>
      <c r="BG536" s="231">
        <f>IF(N536="zákl. přenesená",J536,0)</f>
        <v>0</v>
      </c>
      <c r="BH536" s="231">
        <f>IF(N536="sníž. přenesená",J536,0)</f>
        <v>0</v>
      </c>
      <c r="BI536" s="231">
        <f>IF(N536="nulová",J536,0)</f>
        <v>0</v>
      </c>
      <c r="BJ536" s="18" t="s">
        <v>84</v>
      </c>
      <c r="BK536" s="231">
        <f>ROUND(I536*H536,2)</f>
        <v>0</v>
      </c>
      <c r="BL536" s="18" t="s">
        <v>273</v>
      </c>
      <c r="BM536" s="230" t="s">
        <v>1814</v>
      </c>
    </row>
    <row r="537" s="2" customFormat="1">
      <c r="A537" s="39"/>
      <c r="B537" s="40"/>
      <c r="C537" s="41"/>
      <c r="D537" s="232" t="s">
        <v>178</v>
      </c>
      <c r="E537" s="41"/>
      <c r="F537" s="233" t="s">
        <v>1815</v>
      </c>
      <c r="G537" s="41"/>
      <c r="H537" s="41"/>
      <c r="I537" s="234"/>
      <c r="J537" s="41"/>
      <c r="K537" s="41"/>
      <c r="L537" s="45"/>
      <c r="M537" s="235"/>
      <c r="N537" s="236"/>
      <c r="O537" s="92"/>
      <c r="P537" s="92"/>
      <c r="Q537" s="92"/>
      <c r="R537" s="92"/>
      <c r="S537" s="92"/>
      <c r="T537" s="93"/>
      <c r="U537" s="39"/>
      <c r="V537" s="39"/>
      <c r="W537" s="39"/>
      <c r="X537" s="39"/>
      <c r="Y537" s="39"/>
      <c r="Z537" s="39"/>
      <c r="AA537" s="39"/>
      <c r="AB537" s="39"/>
      <c r="AC537" s="39"/>
      <c r="AD537" s="39"/>
      <c r="AE537" s="39"/>
      <c r="AT537" s="18" t="s">
        <v>178</v>
      </c>
      <c r="AU537" s="18" t="s">
        <v>86</v>
      </c>
    </row>
    <row r="538" s="13" customFormat="1">
      <c r="A538" s="13"/>
      <c r="B538" s="237"/>
      <c r="C538" s="238"/>
      <c r="D538" s="232" t="s">
        <v>180</v>
      </c>
      <c r="E538" s="239" t="s">
        <v>1</v>
      </c>
      <c r="F538" s="240" t="s">
        <v>1798</v>
      </c>
      <c r="G538" s="238"/>
      <c r="H538" s="239" t="s">
        <v>1</v>
      </c>
      <c r="I538" s="241"/>
      <c r="J538" s="238"/>
      <c r="K538" s="238"/>
      <c r="L538" s="242"/>
      <c r="M538" s="243"/>
      <c r="N538" s="244"/>
      <c r="O538" s="244"/>
      <c r="P538" s="244"/>
      <c r="Q538" s="244"/>
      <c r="R538" s="244"/>
      <c r="S538" s="244"/>
      <c r="T538" s="245"/>
      <c r="U538" s="13"/>
      <c r="V538" s="13"/>
      <c r="W538" s="13"/>
      <c r="X538" s="13"/>
      <c r="Y538" s="13"/>
      <c r="Z538" s="13"/>
      <c r="AA538" s="13"/>
      <c r="AB538" s="13"/>
      <c r="AC538" s="13"/>
      <c r="AD538" s="13"/>
      <c r="AE538" s="13"/>
      <c r="AT538" s="246" t="s">
        <v>180</v>
      </c>
      <c r="AU538" s="246" t="s">
        <v>86</v>
      </c>
      <c r="AV538" s="13" t="s">
        <v>84</v>
      </c>
      <c r="AW538" s="13" t="s">
        <v>32</v>
      </c>
      <c r="AX538" s="13" t="s">
        <v>76</v>
      </c>
      <c r="AY538" s="246" t="s">
        <v>168</v>
      </c>
    </row>
    <row r="539" s="14" customFormat="1">
      <c r="A539" s="14"/>
      <c r="B539" s="247"/>
      <c r="C539" s="248"/>
      <c r="D539" s="232" t="s">
        <v>180</v>
      </c>
      <c r="E539" s="249" t="s">
        <v>1</v>
      </c>
      <c r="F539" s="250" t="s">
        <v>1816</v>
      </c>
      <c r="G539" s="248"/>
      <c r="H539" s="251">
        <v>12.960000000000001</v>
      </c>
      <c r="I539" s="252"/>
      <c r="J539" s="248"/>
      <c r="K539" s="248"/>
      <c r="L539" s="253"/>
      <c r="M539" s="254"/>
      <c r="N539" s="255"/>
      <c r="O539" s="255"/>
      <c r="P539" s="255"/>
      <c r="Q539" s="255"/>
      <c r="R539" s="255"/>
      <c r="S539" s="255"/>
      <c r="T539" s="256"/>
      <c r="U539" s="14"/>
      <c r="V539" s="14"/>
      <c r="W539" s="14"/>
      <c r="X539" s="14"/>
      <c r="Y539" s="14"/>
      <c r="Z539" s="14"/>
      <c r="AA539" s="14"/>
      <c r="AB539" s="14"/>
      <c r="AC539" s="14"/>
      <c r="AD539" s="14"/>
      <c r="AE539" s="14"/>
      <c r="AT539" s="257" t="s">
        <v>180</v>
      </c>
      <c r="AU539" s="257" t="s">
        <v>86</v>
      </c>
      <c r="AV539" s="14" t="s">
        <v>86</v>
      </c>
      <c r="AW539" s="14" t="s">
        <v>32</v>
      </c>
      <c r="AX539" s="14" t="s">
        <v>76</v>
      </c>
      <c r="AY539" s="257" t="s">
        <v>168</v>
      </c>
    </row>
    <row r="540" s="15" customFormat="1">
      <c r="A540" s="15"/>
      <c r="B540" s="258"/>
      <c r="C540" s="259"/>
      <c r="D540" s="232" t="s">
        <v>180</v>
      </c>
      <c r="E540" s="260" t="s">
        <v>1</v>
      </c>
      <c r="F540" s="261" t="s">
        <v>184</v>
      </c>
      <c r="G540" s="259"/>
      <c r="H540" s="262">
        <v>12.960000000000001</v>
      </c>
      <c r="I540" s="263"/>
      <c r="J540" s="259"/>
      <c r="K540" s="259"/>
      <c r="L540" s="264"/>
      <c r="M540" s="265"/>
      <c r="N540" s="266"/>
      <c r="O540" s="266"/>
      <c r="P540" s="266"/>
      <c r="Q540" s="266"/>
      <c r="R540" s="266"/>
      <c r="S540" s="266"/>
      <c r="T540" s="267"/>
      <c r="U540" s="15"/>
      <c r="V540" s="15"/>
      <c r="W540" s="15"/>
      <c r="X540" s="15"/>
      <c r="Y540" s="15"/>
      <c r="Z540" s="15"/>
      <c r="AA540" s="15"/>
      <c r="AB540" s="15"/>
      <c r="AC540" s="15"/>
      <c r="AD540" s="15"/>
      <c r="AE540" s="15"/>
      <c r="AT540" s="268" t="s">
        <v>180</v>
      </c>
      <c r="AU540" s="268" t="s">
        <v>86</v>
      </c>
      <c r="AV540" s="15" t="s">
        <v>176</v>
      </c>
      <c r="AW540" s="15" t="s">
        <v>32</v>
      </c>
      <c r="AX540" s="15" t="s">
        <v>84</v>
      </c>
      <c r="AY540" s="268" t="s">
        <v>168</v>
      </c>
    </row>
    <row r="541" s="2" customFormat="1" ht="49.05" customHeight="1">
      <c r="A541" s="39"/>
      <c r="B541" s="40"/>
      <c r="C541" s="270" t="s">
        <v>725</v>
      </c>
      <c r="D541" s="270" t="s">
        <v>348</v>
      </c>
      <c r="E541" s="271" t="s">
        <v>1817</v>
      </c>
      <c r="F541" s="272" t="s">
        <v>1818</v>
      </c>
      <c r="G541" s="273" t="s">
        <v>174</v>
      </c>
      <c r="H541" s="274">
        <v>15.105</v>
      </c>
      <c r="I541" s="275"/>
      <c r="J541" s="276">
        <f>ROUND(I541*H541,2)</f>
        <v>0</v>
      </c>
      <c r="K541" s="272" t="s">
        <v>226</v>
      </c>
      <c r="L541" s="277"/>
      <c r="M541" s="278" t="s">
        <v>1</v>
      </c>
      <c r="N541" s="279" t="s">
        <v>41</v>
      </c>
      <c r="O541" s="92"/>
      <c r="P541" s="228">
        <f>O541*H541</f>
        <v>0</v>
      </c>
      <c r="Q541" s="228">
        <v>0.0054000000000000003</v>
      </c>
      <c r="R541" s="228">
        <f>Q541*H541</f>
        <v>0.081567000000000001</v>
      </c>
      <c r="S541" s="228">
        <v>0</v>
      </c>
      <c r="T541" s="229">
        <f>S541*H541</f>
        <v>0</v>
      </c>
      <c r="U541" s="39"/>
      <c r="V541" s="39"/>
      <c r="W541" s="39"/>
      <c r="X541" s="39"/>
      <c r="Y541" s="39"/>
      <c r="Z541" s="39"/>
      <c r="AA541" s="39"/>
      <c r="AB541" s="39"/>
      <c r="AC541" s="39"/>
      <c r="AD541" s="39"/>
      <c r="AE541" s="39"/>
      <c r="AR541" s="230" t="s">
        <v>379</v>
      </c>
      <c r="AT541" s="230" t="s">
        <v>348</v>
      </c>
      <c r="AU541" s="230" t="s">
        <v>86</v>
      </c>
      <c r="AY541" s="18" t="s">
        <v>168</v>
      </c>
      <c r="BE541" s="231">
        <f>IF(N541="základní",J541,0)</f>
        <v>0</v>
      </c>
      <c r="BF541" s="231">
        <f>IF(N541="snížená",J541,0)</f>
        <v>0</v>
      </c>
      <c r="BG541" s="231">
        <f>IF(N541="zákl. přenesená",J541,0)</f>
        <v>0</v>
      </c>
      <c r="BH541" s="231">
        <f>IF(N541="sníž. přenesená",J541,0)</f>
        <v>0</v>
      </c>
      <c r="BI541" s="231">
        <f>IF(N541="nulová",J541,0)</f>
        <v>0</v>
      </c>
      <c r="BJ541" s="18" t="s">
        <v>84</v>
      </c>
      <c r="BK541" s="231">
        <f>ROUND(I541*H541,2)</f>
        <v>0</v>
      </c>
      <c r="BL541" s="18" t="s">
        <v>273</v>
      </c>
      <c r="BM541" s="230" t="s">
        <v>1819</v>
      </c>
    </row>
    <row r="542" s="2" customFormat="1">
      <c r="A542" s="39"/>
      <c r="B542" s="40"/>
      <c r="C542" s="41"/>
      <c r="D542" s="232" t="s">
        <v>178</v>
      </c>
      <c r="E542" s="41"/>
      <c r="F542" s="233" t="s">
        <v>1818</v>
      </c>
      <c r="G542" s="41"/>
      <c r="H542" s="41"/>
      <c r="I542" s="234"/>
      <c r="J542" s="41"/>
      <c r="K542" s="41"/>
      <c r="L542" s="45"/>
      <c r="M542" s="235"/>
      <c r="N542" s="236"/>
      <c r="O542" s="92"/>
      <c r="P542" s="92"/>
      <c r="Q542" s="92"/>
      <c r="R542" s="92"/>
      <c r="S542" s="92"/>
      <c r="T542" s="93"/>
      <c r="U542" s="39"/>
      <c r="V542" s="39"/>
      <c r="W542" s="39"/>
      <c r="X542" s="39"/>
      <c r="Y542" s="39"/>
      <c r="Z542" s="39"/>
      <c r="AA542" s="39"/>
      <c r="AB542" s="39"/>
      <c r="AC542" s="39"/>
      <c r="AD542" s="39"/>
      <c r="AE542" s="39"/>
      <c r="AT542" s="18" t="s">
        <v>178</v>
      </c>
      <c r="AU542" s="18" t="s">
        <v>86</v>
      </c>
    </row>
    <row r="543" s="14" customFormat="1">
      <c r="A543" s="14"/>
      <c r="B543" s="247"/>
      <c r="C543" s="248"/>
      <c r="D543" s="232" t="s">
        <v>180</v>
      </c>
      <c r="E543" s="248"/>
      <c r="F543" s="250" t="s">
        <v>1820</v>
      </c>
      <c r="G543" s="248"/>
      <c r="H543" s="251">
        <v>15.105</v>
      </c>
      <c r="I543" s="252"/>
      <c r="J543" s="248"/>
      <c r="K543" s="248"/>
      <c r="L543" s="253"/>
      <c r="M543" s="254"/>
      <c r="N543" s="255"/>
      <c r="O543" s="255"/>
      <c r="P543" s="255"/>
      <c r="Q543" s="255"/>
      <c r="R543" s="255"/>
      <c r="S543" s="255"/>
      <c r="T543" s="256"/>
      <c r="U543" s="14"/>
      <c r="V543" s="14"/>
      <c r="W543" s="14"/>
      <c r="X543" s="14"/>
      <c r="Y543" s="14"/>
      <c r="Z543" s="14"/>
      <c r="AA543" s="14"/>
      <c r="AB543" s="14"/>
      <c r="AC543" s="14"/>
      <c r="AD543" s="14"/>
      <c r="AE543" s="14"/>
      <c r="AT543" s="257" t="s">
        <v>180</v>
      </c>
      <c r="AU543" s="257" t="s">
        <v>86</v>
      </c>
      <c r="AV543" s="14" t="s">
        <v>86</v>
      </c>
      <c r="AW543" s="14" t="s">
        <v>4</v>
      </c>
      <c r="AX543" s="14" t="s">
        <v>84</v>
      </c>
      <c r="AY543" s="257" t="s">
        <v>168</v>
      </c>
    </row>
    <row r="544" s="2" customFormat="1" ht="24.15" customHeight="1">
      <c r="A544" s="39"/>
      <c r="B544" s="40"/>
      <c r="C544" s="219" t="s">
        <v>730</v>
      </c>
      <c r="D544" s="219" t="s">
        <v>171</v>
      </c>
      <c r="E544" s="220" t="s">
        <v>1821</v>
      </c>
      <c r="F544" s="221" t="s">
        <v>1822</v>
      </c>
      <c r="G544" s="222" t="s">
        <v>174</v>
      </c>
      <c r="H544" s="223">
        <v>38.356000000000002</v>
      </c>
      <c r="I544" s="224"/>
      <c r="J544" s="225">
        <f>ROUND(I544*H544,2)</f>
        <v>0</v>
      </c>
      <c r="K544" s="221" t="s">
        <v>226</v>
      </c>
      <c r="L544" s="45"/>
      <c r="M544" s="226" t="s">
        <v>1</v>
      </c>
      <c r="N544" s="227" t="s">
        <v>41</v>
      </c>
      <c r="O544" s="92"/>
      <c r="P544" s="228">
        <f>O544*H544</f>
        <v>0</v>
      </c>
      <c r="Q544" s="228">
        <v>0.00040000000000000002</v>
      </c>
      <c r="R544" s="228">
        <f>Q544*H544</f>
        <v>0.015342400000000001</v>
      </c>
      <c r="S544" s="228">
        <v>0</v>
      </c>
      <c r="T544" s="229">
        <f>S544*H544</f>
        <v>0</v>
      </c>
      <c r="U544" s="39"/>
      <c r="V544" s="39"/>
      <c r="W544" s="39"/>
      <c r="X544" s="39"/>
      <c r="Y544" s="39"/>
      <c r="Z544" s="39"/>
      <c r="AA544" s="39"/>
      <c r="AB544" s="39"/>
      <c r="AC544" s="39"/>
      <c r="AD544" s="39"/>
      <c r="AE544" s="39"/>
      <c r="AR544" s="230" t="s">
        <v>273</v>
      </c>
      <c r="AT544" s="230" t="s">
        <v>171</v>
      </c>
      <c r="AU544" s="230" t="s">
        <v>86</v>
      </c>
      <c r="AY544" s="18" t="s">
        <v>168</v>
      </c>
      <c r="BE544" s="231">
        <f>IF(N544="základní",J544,0)</f>
        <v>0</v>
      </c>
      <c r="BF544" s="231">
        <f>IF(N544="snížená",J544,0)</f>
        <v>0</v>
      </c>
      <c r="BG544" s="231">
        <f>IF(N544="zákl. přenesená",J544,0)</f>
        <v>0</v>
      </c>
      <c r="BH544" s="231">
        <f>IF(N544="sníž. přenesená",J544,0)</f>
        <v>0</v>
      </c>
      <c r="BI544" s="231">
        <f>IF(N544="nulová",J544,0)</f>
        <v>0</v>
      </c>
      <c r="BJ544" s="18" t="s">
        <v>84</v>
      </c>
      <c r="BK544" s="231">
        <f>ROUND(I544*H544,2)</f>
        <v>0</v>
      </c>
      <c r="BL544" s="18" t="s">
        <v>273</v>
      </c>
      <c r="BM544" s="230" t="s">
        <v>1823</v>
      </c>
    </row>
    <row r="545" s="2" customFormat="1">
      <c r="A545" s="39"/>
      <c r="B545" s="40"/>
      <c r="C545" s="41"/>
      <c r="D545" s="232" t="s">
        <v>178</v>
      </c>
      <c r="E545" s="41"/>
      <c r="F545" s="233" t="s">
        <v>1824</v>
      </c>
      <c r="G545" s="41"/>
      <c r="H545" s="41"/>
      <c r="I545" s="234"/>
      <c r="J545" s="41"/>
      <c r="K545" s="41"/>
      <c r="L545" s="45"/>
      <c r="M545" s="235"/>
      <c r="N545" s="236"/>
      <c r="O545" s="92"/>
      <c r="P545" s="92"/>
      <c r="Q545" s="92"/>
      <c r="R545" s="92"/>
      <c r="S545" s="92"/>
      <c r="T545" s="93"/>
      <c r="U545" s="39"/>
      <c r="V545" s="39"/>
      <c r="W545" s="39"/>
      <c r="X545" s="39"/>
      <c r="Y545" s="39"/>
      <c r="Z545" s="39"/>
      <c r="AA545" s="39"/>
      <c r="AB545" s="39"/>
      <c r="AC545" s="39"/>
      <c r="AD545" s="39"/>
      <c r="AE545" s="39"/>
      <c r="AT545" s="18" t="s">
        <v>178</v>
      </c>
      <c r="AU545" s="18" t="s">
        <v>86</v>
      </c>
    </row>
    <row r="546" s="13" customFormat="1">
      <c r="A546" s="13"/>
      <c r="B546" s="237"/>
      <c r="C546" s="238"/>
      <c r="D546" s="232" t="s">
        <v>180</v>
      </c>
      <c r="E546" s="239" t="s">
        <v>1</v>
      </c>
      <c r="F546" s="240" t="s">
        <v>1808</v>
      </c>
      <c r="G546" s="238"/>
      <c r="H546" s="239" t="s">
        <v>1</v>
      </c>
      <c r="I546" s="241"/>
      <c r="J546" s="238"/>
      <c r="K546" s="238"/>
      <c r="L546" s="242"/>
      <c r="M546" s="243"/>
      <c r="N546" s="244"/>
      <c r="O546" s="244"/>
      <c r="P546" s="244"/>
      <c r="Q546" s="244"/>
      <c r="R546" s="244"/>
      <c r="S546" s="244"/>
      <c r="T546" s="245"/>
      <c r="U546" s="13"/>
      <c r="V546" s="13"/>
      <c r="W546" s="13"/>
      <c r="X546" s="13"/>
      <c r="Y546" s="13"/>
      <c r="Z546" s="13"/>
      <c r="AA546" s="13"/>
      <c r="AB546" s="13"/>
      <c r="AC546" s="13"/>
      <c r="AD546" s="13"/>
      <c r="AE546" s="13"/>
      <c r="AT546" s="246" t="s">
        <v>180</v>
      </c>
      <c r="AU546" s="246" t="s">
        <v>86</v>
      </c>
      <c r="AV546" s="13" t="s">
        <v>84</v>
      </c>
      <c r="AW546" s="13" t="s">
        <v>32</v>
      </c>
      <c r="AX546" s="13" t="s">
        <v>76</v>
      </c>
      <c r="AY546" s="246" t="s">
        <v>168</v>
      </c>
    </row>
    <row r="547" s="14" customFormat="1">
      <c r="A547" s="14"/>
      <c r="B547" s="247"/>
      <c r="C547" s="248"/>
      <c r="D547" s="232" t="s">
        <v>180</v>
      </c>
      <c r="E547" s="249" t="s">
        <v>1</v>
      </c>
      <c r="F547" s="250" t="s">
        <v>1825</v>
      </c>
      <c r="G547" s="248"/>
      <c r="H547" s="251">
        <v>38.356000000000002</v>
      </c>
      <c r="I547" s="252"/>
      <c r="J547" s="248"/>
      <c r="K547" s="248"/>
      <c r="L547" s="253"/>
      <c r="M547" s="254"/>
      <c r="N547" s="255"/>
      <c r="O547" s="255"/>
      <c r="P547" s="255"/>
      <c r="Q547" s="255"/>
      <c r="R547" s="255"/>
      <c r="S547" s="255"/>
      <c r="T547" s="256"/>
      <c r="U547" s="14"/>
      <c r="V547" s="14"/>
      <c r="W547" s="14"/>
      <c r="X547" s="14"/>
      <c r="Y547" s="14"/>
      <c r="Z547" s="14"/>
      <c r="AA547" s="14"/>
      <c r="AB547" s="14"/>
      <c r="AC547" s="14"/>
      <c r="AD547" s="14"/>
      <c r="AE547" s="14"/>
      <c r="AT547" s="257" t="s">
        <v>180</v>
      </c>
      <c r="AU547" s="257" t="s">
        <v>86</v>
      </c>
      <c r="AV547" s="14" t="s">
        <v>86</v>
      </c>
      <c r="AW547" s="14" t="s">
        <v>32</v>
      </c>
      <c r="AX547" s="14" t="s">
        <v>76</v>
      </c>
      <c r="AY547" s="257" t="s">
        <v>168</v>
      </c>
    </row>
    <row r="548" s="15" customFormat="1">
      <c r="A548" s="15"/>
      <c r="B548" s="258"/>
      <c r="C548" s="259"/>
      <c r="D548" s="232" t="s">
        <v>180</v>
      </c>
      <c r="E548" s="260" t="s">
        <v>1</v>
      </c>
      <c r="F548" s="261" t="s">
        <v>184</v>
      </c>
      <c r="G548" s="259"/>
      <c r="H548" s="262">
        <v>38.356000000000002</v>
      </c>
      <c r="I548" s="263"/>
      <c r="J548" s="259"/>
      <c r="K548" s="259"/>
      <c r="L548" s="264"/>
      <c r="M548" s="265"/>
      <c r="N548" s="266"/>
      <c r="O548" s="266"/>
      <c r="P548" s="266"/>
      <c r="Q548" s="266"/>
      <c r="R548" s="266"/>
      <c r="S548" s="266"/>
      <c r="T548" s="267"/>
      <c r="U548" s="15"/>
      <c r="V548" s="15"/>
      <c r="W548" s="15"/>
      <c r="X548" s="15"/>
      <c r="Y548" s="15"/>
      <c r="Z548" s="15"/>
      <c r="AA548" s="15"/>
      <c r="AB548" s="15"/>
      <c r="AC548" s="15"/>
      <c r="AD548" s="15"/>
      <c r="AE548" s="15"/>
      <c r="AT548" s="268" t="s">
        <v>180</v>
      </c>
      <c r="AU548" s="268" t="s">
        <v>86</v>
      </c>
      <c r="AV548" s="15" t="s">
        <v>176</v>
      </c>
      <c r="AW548" s="15" t="s">
        <v>32</v>
      </c>
      <c r="AX548" s="15" t="s">
        <v>84</v>
      </c>
      <c r="AY548" s="268" t="s">
        <v>168</v>
      </c>
    </row>
    <row r="549" s="2" customFormat="1" ht="49.05" customHeight="1">
      <c r="A549" s="39"/>
      <c r="B549" s="40"/>
      <c r="C549" s="270" t="s">
        <v>736</v>
      </c>
      <c r="D549" s="270" t="s">
        <v>348</v>
      </c>
      <c r="E549" s="271" t="s">
        <v>1817</v>
      </c>
      <c r="F549" s="272" t="s">
        <v>1818</v>
      </c>
      <c r="G549" s="273" t="s">
        <v>174</v>
      </c>
      <c r="H549" s="274">
        <v>46.832999999999998</v>
      </c>
      <c r="I549" s="275"/>
      <c r="J549" s="276">
        <f>ROUND(I549*H549,2)</f>
        <v>0</v>
      </c>
      <c r="K549" s="272" t="s">
        <v>226</v>
      </c>
      <c r="L549" s="277"/>
      <c r="M549" s="278" t="s">
        <v>1</v>
      </c>
      <c r="N549" s="279" t="s">
        <v>41</v>
      </c>
      <c r="O549" s="92"/>
      <c r="P549" s="228">
        <f>O549*H549</f>
        <v>0</v>
      </c>
      <c r="Q549" s="228">
        <v>0.0054000000000000003</v>
      </c>
      <c r="R549" s="228">
        <f>Q549*H549</f>
        <v>0.25289820000000002</v>
      </c>
      <c r="S549" s="228">
        <v>0</v>
      </c>
      <c r="T549" s="229">
        <f>S549*H549</f>
        <v>0</v>
      </c>
      <c r="U549" s="39"/>
      <c r="V549" s="39"/>
      <c r="W549" s="39"/>
      <c r="X549" s="39"/>
      <c r="Y549" s="39"/>
      <c r="Z549" s="39"/>
      <c r="AA549" s="39"/>
      <c r="AB549" s="39"/>
      <c r="AC549" s="39"/>
      <c r="AD549" s="39"/>
      <c r="AE549" s="39"/>
      <c r="AR549" s="230" t="s">
        <v>379</v>
      </c>
      <c r="AT549" s="230" t="s">
        <v>348</v>
      </c>
      <c r="AU549" s="230" t="s">
        <v>86</v>
      </c>
      <c r="AY549" s="18" t="s">
        <v>168</v>
      </c>
      <c r="BE549" s="231">
        <f>IF(N549="základní",J549,0)</f>
        <v>0</v>
      </c>
      <c r="BF549" s="231">
        <f>IF(N549="snížená",J549,0)</f>
        <v>0</v>
      </c>
      <c r="BG549" s="231">
        <f>IF(N549="zákl. přenesená",J549,0)</f>
        <v>0</v>
      </c>
      <c r="BH549" s="231">
        <f>IF(N549="sníž. přenesená",J549,0)</f>
        <v>0</v>
      </c>
      <c r="BI549" s="231">
        <f>IF(N549="nulová",J549,0)</f>
        <v>0</v>
      </c>
      <c r="BJ549" s="18" t="s">
        <v>84</v>
      </c>
      <c r="BK549" s="231">
        <f>ROUND(I549*H549,2)</f>
        <v>0</v>
      </c>
      <c r="BL549" s="18" t="s">
        <v>273</v>
      </c>
      <c r="BM549" s="230" t="s">
        <v>1826</v>
      </c>
    </row>
    <row r="550" s="2" customFormat="1">
      <c r="A550" s="39"/>
      <c r="B550" s="40"/>
      <c r="C550" s="41"/>
      <c r="D550" s="232" t="s">
        <v>178</v>
      </c>
      <c r="E550" s="41"/>
      <c r="F550" s="233" t="s">
        <v>1818</v>
      </c>
      <c r="G550" s="41"/>
      <c r="H550" s="41"/>
      <c r="I550" s="234"/>
      <c r="J550" s="41"/>
      <c r="K550" s="41"/>
      <c r="L550" s="45"/>
      <c r="M550" s="235"/>
      <c r="N550" s="236"/>
      <c r="O550" s="92"/>
      <c r="P550" s="92"/>
      <c r="Q550" s="92"/>
      <c r="R550" s="92"/>
      <c r="S550" s="92"/>
      <c r="T550" s="93"/>
      <c r="U550" s="39"/>
      <c r="V550" s="39"/>
      <c r="W550" s="39"/>
      <c r="X550" s="39"/>
      <c r="Y550" s="39"/>
      <c r="Z550" s="39"/>
      <c r="AA550" s="39"/>
      <c r="AB550" s="39"/>
      <c r="AC550" s="39"/>
      <c r="AD550" s="39"/>
      <c r="AE550" s="39"/>
      <c r="AT550" s="18" t="s">
        <v>178</v>
      </c>
      <c r="AU550" s="18" t="s">
        <v>86</v>
      </c>
    </row>
    <row r="551" s="14" customFormat="1">
      <c r="A551" s="14"/>
      <c r="B551" s="247"/>
      <c r="C551" s="248"/>
      <c r="D551" s="232" t="s">
        <v>180</v>
      </c>
      <c r="E551" s="248"/>
      <c r="F551" s="250" t="s">
        <v>1827</v>
      </c>
      <c r="G551" s="248"/>
      <c r="H551" s="251">
        <v>46.832999999999998</v>
      </c>
      <c r="I551" s="252"/>
      <c r="J551" s="248"/>
      <c r="K551" s="248"/>
      <c r="L551" s="253"/>
      <c r="M551" s="254"/>
      <c r="N551" s="255"/>
      <c r="O551" s="255"/>
      <c r="P551" s="255"/>
      <c r="Q551" s="255"/>
      <c r="R551" s="255"/>
      <c r="S551" s="255"/>
      <c r="T551" s="256"/>
      <c r="U551" s="14"/>
      <c r="V551" s="14"/>
      <c r="W551" s="14"/>
      <c r="X551" s="14"/>
      <c r="Y551" s="14"/>
      <c r="Z551" s="14"/>
      <c r="AA551" s="14"/>
      <c r="AB551" s="14"/>
      <c r="AC551" s="14"/>
      <c r="AD551" s="14"/>
      <c r="AE551" s="14"/>
      <c r="AT551" s="257" t="s">
        <v>180</v>
      </c>
      <c r="AU551" s="257" t="s">
        <v>86</v>
      </c>
      <c r="AV551" s="14" t="s">
        <v>86</v>
      </c>
      <c r="AW551" s="14" t="s">
        <v>4</v>
      </c>
      <c r="AX551" s="14" t="s">
        <v>84</v>
      </c>
      <c r="AY551" s="257" t="s">
        <v>168</v>
      </c>
    </row>
    <row r="552" s="2" customFormat="1" ht="37.8" customHeight="1">
      <c r="A552" s="39"/>
      <c r="B552" s="40"/>
      <c r="C552" s="219" t="s">
        <v>741</v>
      </c>
      <c r="D552" s="219" t="s">
        <v>171</v>
      </c>
      <c r="E552" s="220" t="s">
        <v>1828</v>
      </c>
      <c r="F552" s="221" t="s">
        <v>1829</v>
      </c>
      <c r="G552" s="222" t="s">
        <v>342</v>
      </c>
      <c r="H552" s="223">
        <v>0.36399999999999999</v>
      </c>
      <c r="I552" s="224"/>
      <c r="J552" s="225">
        <f>ROUND(I552*H552,2)</f>
        <v>0</v>
      </c>
      <c r="K552" s="221" t="s">
        <v>226</v>
      </c>
      <c r="L552" s="45"/>
      <c r="M552" s="226" t="s">
        <v>1</v>
      </c>
      <c r="N552" s="227" t="s">
        <v>41</v>
      </c>
      <c r="O552" s="92"/>
      <c r="P552" s="228">
        <f>O552*H552</f>
        <v>0</v>
      </c>
      <c r="Q552" s="228">
        <v>0</v>
      </c>
      <c r="R552" s="228">
        <f>Q552*H552</f>
        <v>0</v>
      </c>
      <c r="S552" s="228">
        <v>0</v>
      </c>
      <c r="T552" s="229">
        <f>S552*H552</f>
        <v>0</v>
      </c>
      <c r="U552" s="39"/>
      <c r="V552" s="39"/>
      <c r="W552" s="39"/>
      <c r="X552" s="39"/>
      <c r="Y552" s="39"/>
      <c r="Z552" s="39"/>
      <c r="AA552" s="39"/>
      <c r="AB552" s="39"/>
      <c r="AC552" s="39"/>
      <c r="AD552" s="39"/>
      <c r="AE552" s="39"/>
      <c r="AR552" s="230" t="s">
        <v>273</v>
      </c>
      <c r="AT552" s="230" t="s">
        <v>171</v>
      </c>
      <c r="AU552" s="230" t="s">
        <v>86</v>
      </c>
      <c r="AY552" s="18" t="s">
        <v>168</v>
      </c>
      <c r="BE552" s="231">
        <f>IF(N552="základní",J552,0)</f>
        <v>0</v>
      </c>
      <c r="BF552" s="231">
        <f>IF(N552="snížená",J552,0)</f>
        <v>0</v>
      </c>
      <c r="BG552" s="231">
        <f>IF(N552="zákl. přenesená",J552,0)</f>
        <v>0</v>
      </c>
      <c r="BH552" s="231">
        <f>IF(N552="sníž. přenesená",J552,0)</f>
        <v>0</v>
      </c>
      <c r="BI552" s="231">
        <f>IF(N552="nulová",J552,0)</f>
        <v>0</v>
      </c>
      <c r="BJ552" s="18" t="s">
        <v>84</v>
      </c>
      <c r="BK552" s="231">
        <f>ROUND(I552*H552,2)</f>
        <v>0</v>
      </c>
      <c r="BL552" s="18" t="s">
        <v>273</v>
      </c>
      <c r="BM552" s="230" t="s">
        <v>1830</v>
      </c>
    </row>
    <row r="553" s="2" customFormat="1">
      <c r="A553" s="39"/>
      <c r="B553" s="40"/>
      <c r="C553" s="41"/>
      <c r="D553" s="232" t="s">
        <v>178</v>
      </c>
      <c r="E553" s="41"/>
      <c r="F553" s="233" t="s">
        <v>1831</v>
      </c>
      <c r="G553" s="41"/>
      <c r="H553" s="41"/>
      <c r="I553" s="234"/>
      <c r="J553" s="41"/>
      <c r="K553" s="41"/>
      <c r="L553" s="45"/>
      <c r="M553" s="235"/>
      <c r="N553" s="236"/>
      <c r="O553" s="92"/>
      <c r="P553" s="92"/>
      <c r="Q553" s="92"/>
      <c r="R553" s="92"/>
      <c r="S553" s="92"/>
      <c r="T553" s="93"/>
      <c r="U553" s="39"/>
      <c r="V553" s="39"/>
      <c r="W553" s="39"/>
      <c r="X553" s="39"/>
      <c r="Y553" s="39"/>
      <c r="Z553" s="39"/>
      <c r="AA553" s="39"/>
      <c r="AB553" s="39"/>
      <c r="AC553" s="39"/>
      <c r="AD553" s="39"/>
      <c r="AE553" s="39"/>
      <c r="AT553" s="18" t="s">
        <v>178</v>
      </c>
      <c r="AU553" s="18" t="s">
        <v>86</v>
      </c>
    </row>
    <row r="554" s="12" customFormat="1" ht="22.8" customHeight="1">
      <c r="A554" s="12"/>
      <c r="B554" s="203"/>
      <c r="C554" s="204"/>
      <c r="D554" s="205" t="s">
        <v>75</v>
      </c>
      <c r="E554" s="217" t="s">
        <v>693</v>
      </c>
      <c r="F554" s="217" t="s">
        <v>694</v>
      </c>
      <c r="G554" s="204"/>
      <c r="H554" s="204"/>
      <c r="I554" s="207"/>
      <c r="J554" s="218">
        <f>BK554</f>
        <v>0</v>
      </c>
      <c r="K554" s="204"/>
      <c r="L554" s="209"/>
      <c r="M554" s="210"/>
      <c r="N554" s="211"/>
      <c r="O554" s="211"/>
      <c r="P554" s="212">
        <f>SUM(P555:P561)</f>
        <v>0</v>
      </c>
      <c r="Q554" s="211"/>
      <c r="R554" s="212">
        <f>SUM(R555:R561)</f>
        <v>0.088987499999999997</v>
      </c>
      <c r="S554" s="211"/>
      <c r="T554" s="213">
        <f>SUM(T555:T561)</f>
        <v>0</v>
      </c>
      <c r="U554" s="12"/>
      <c r="V554" s="12"/>
      <c r="W554" s="12"/>
      <c r="X554" s="12"/>
      <c r="Y554" s="12"/>
      <c r="Z554" s="12"/>
      <c r="AA554" s="12"/>
      <c r="AB554" s="12"/>
      <c r="AC554" s="12"/>
      <c r="AD554" s="12"/>
      <c r="AE554" s="12"/>
      <c r="AR554" s="214" t="s">
        <v>86</v>
      </c>
      <c r="AT554" s="215" t="s">
        <v>75</v>
      </c>
      <c r="AU554" s="215" t="s">
        <v>84</v>
      </c>
      <c r="AY554" s="214" t="s">
        <v>168</v>
      </c>
      <c r="BK554" s="216">
        <f>SUM(BK555:BK561)</f>
        <v>0</v>
      </c>
    </row>
    <row r="555" s="2" customFormat="1" ht="24.15" customHeight="1">
      <c r="A555" s="39"/>
      <c r="B555" s="40"/>
      <c r="C555" s="219" t="s">
        <v>751</v>
      </c>
      <c r="D555" s="219" t="s">
        <v>171</v>
      </c>
      <c r="E555" s="220" t="s">
        <v>1832</v>
      </c>
      <c r="F555" s="221" t="s">
        <v>1833</v>
      </c>
      <c r="G555" s="222" t="s">
        <v>174</v>
      </c>
      <c r="H555" s="223">
        <v>8.4749999999999996</v>
      </c>
      <c r="I555" s="224"/>
      <c r="J555" s="225">
        <f>ROUND(I555*H555,2)</f>
        <v>0</v>
      </c>
      <c r="K555" s="221" t="s">
        <v>175</v>
      </c>
      <c r="L555" s="45"/>
      <c r="M555" s="226" t="s">
        <v>1</v>
      </c>
      <c r="N555" s="227" t="s">
        <v>41</v>
      </c>
      <c r="O555" s="92"/>
      <c r="P555" s="228">
        <f>O555*H555</f>
        <v>0</v>
      </c>
      <c r="Q555" s="228">
        <v>0.0060000000000000001</v>
      </c>
      <c r="R555" s="228">
        <f>Q555*H555</f>
        <v>0.050849999999999999</v>
      </c>
      <c r="S555" s="228">
        <v>0</v>
      </c>
      <c r="T555" s="229">
        <f>S555*H555</f>
        <v>0</v>
      </c>
      <c r="U555" s="39"/>
      <c r="V555" s="39"/>
      <c r="W555" s="39"/>
      <c r="X555" s="39"/>
      <c r="Y555" s="39"/>
      <c r="Z555" s="39"/>
      <c r="AA555" s="39"/>
      <c r="AB555" s="39"/>
      <c r="AC555" s="39"/>
      <c r="AD555" s="39"/>
      <c r="AE555" s="39"/>
      <c r="AR555" s="230" t="s">
        <v>273</v>
      </c>
      <c r="AT555" s="230" t="s">
        <v>171</v>
      </c>
      <c r="AU555" s="230" t="s">
        <v>86</v>
      </c>
      <c r="AY555" s="18" t="s">
        <v>168</v>
      </c>
      <c r="BE555" s="231">
        <f>IF(N555="základní",J555,0)</f>
        <v>0</v>
      </c>
      <c r="BF555" s="231">
        <f>IF(N555="snížená",J555,0)</f>
        <v>0</v>
      </c>
      <c r="BG555" s="231">
        <f>IF(N555="zákl. přenesená",J555,0)</f>
        <v>0</v>
      </c>
      <c r="BH555" s="231">
        <f>IF(N555="sníž. přenesená",J555,0)</f>
        <v>0</v>
      </c>
      <c r="BI555" s="231">
        <f>IF(N555="nulová",J555,0)</f>
        <v>0</v>
      </c>
      <c r="BJ555" s="18" t="s">
        <v>84</v>
      </c>
      <c r="BK555" s="231">
        <f>ROUND(I555*H555,2)</f>
        <v>0</v>
      </c>
      <c r="BL555" s="18" t="s">
        <v>273</v>
      </c>
      <c r="BM555" s="230" t="s">
        <v>1834</v>
      </c>
    </row>
    <row r="556" s="2" customFormat="1">
      <c r="A556" s="39"/>
      <c r="B556" s="40"/>
      <c r="C556" s="41"/>
      <c r="D556" s="232" t="s">
        <v>178</v>
      </c>
      <c r="E556" s="41"/>
      <c r="F556" s="233" t="s">
        <v>1835</v>
      </c>
      <c r="G556" s="41"/>
      <c r="H556" s="41"/>
      <c r="I556" s="234"/>
      <c r="J556" s="41"/>
      <c r="K556" s="41"/>
      <c r="L556" s="45"/>
      <c r="M556" s="235"/>
      <c r="N556" s="236"/>
      <c r="O556" s="92"/>
      <c r="P556" s="92"/>
      <c r="Q556" s="92"/>
      <c r="R556" s="92"/>
      <c r="S556" s="92"/>
      <c r="T556" s="93"/>
      <c r="U556" s="39"/>
      <c r="V556" s="39"/>
      <c r="W556" s="39"/>
      <c r="X556" s="39"/>
      <c r="Y556" s="39"/>
      <c r="Z556" s="39"/>
      <c r="AA556" s="39"/>
      <c r="AB556" s="39"/>
      <c r="AC556" s="39"/>
      <c r="AD556" s="39"/>
      <c r="AE556" s="39"/>
      <c r="AT556" s="18" t="s">
        <v>178</v>
      </c>
      <c r="AU556" s="18" t="s">
        <v>86</v>
      </c>
    </row>
    <row r="557" s="14" customFormat="1">
      <c r="A557" s="14"/>
      <c r="B557" s="247"/>
      <c r="C557" s="248"/>
      <c r="D557" s="232" t="s">
        <v>180</v>
      </c>
      <c r="E557" s="249" t="s">
        <v>1</v>
      </c>
      <c r="F557" s="250" t="s">
        <v>1491</v>
      </c>
      <c r="G557" s="248"/>
      <c r="H557" s="251">
        <v>8.4749999999999996</v>
      </c>
      <c r="I557" s="252"/>
      <c r="J557" s="248"/>
      <c r="K557" s="248"/>
      <c r="L557" s="253"/>
      <c r="M557" s="254"/>
      <c r="N557" s="255"/>
      <c r="O557" s="255"/>
      <c r="P557" s="255"/>
      <c r="Q557" s="255"/>
      <c r="R557" s="255"/>
      <c r="S557" s="255"/>
      <c r="T557" s="256"/>
      <c r="U557" s="14"/>
      <c r="V557" s="14"/>
      <c r="W557" s="14"/>
      <c r="X557" s="14"/>
      <c r="Y557" s="14"/>
      <c r="Z557" s="14"/>
      <c r="AA557" s="14"/>
      <c r="AB557" s="14"/>
      <c r="AC557" s="14"/>
      <c r="AD557" s="14"/>
      <c r="AE557" s="14"/>
      <c r="AT557" s="257" t="s">
        <v>180</v>
      </c>
      <c r="AU557" s="257" t="s">
        <v>86</v>
      </c>
      <c r="AV557" s="14" t="s">
        <v>86</v>
      </c>
      <c r="AW557" s="14" t="s">
        <v>32</v>
      </c>
      <c r="AX557" s="14" t="s">
        <v>84</v>
      </c>
      <c r="AY557" s="257" t="s">
        <v>168</v>
      </c>
    </row>
    <row r="558" s="2" customFormat="1" ht="24.15" customHeight="1">
      <c r="A558" s="39"/>
      <c r="B558" s="40"/>
      <c r="C558" s="270" t="s">
        <v>756</v>
      </c>
      <c r="D558" s="270" t="s">
        <v>348</v>
      </c>
      <c r="E558" s="271" t="s">
        <v>1836</v>
      </c>
      <c r="F558" s="272" t="s">
        <v>1837</v>
      </c>
      <c r="G558" s="273" t="s">
        <v>174</v>
      </c>
      <c r="H558" s="274">
        <v>8.4749999999999996</v>
      </c>
      <c r="I558" s="275"/>
      <c r="J558" s="276">
        <f>ROUND(I558*H558,2)</f>
        <v>0</v>
      </c>
      <c r="K558" s="272" t="s">
        <v>175</v>
      </c>
      <c r="L558" s="277"/>
      <c r="M558" s="278" t="s">
        <v>1</v>
      </c>
      <c r="N558" s="279" t="s">
        <v>41</v>
      </c>
      <c r="O558" s="92"/>
      <c r="P558" s="228">
        <f>O558*H558</f>
        <v>0</v>
      </c>
      <c r="Q558" s="228">
        <v>0.0044999999999999997</v>
      </c>
      <c r="R558" s="228">
        <f>Q558*H558</f>
        <v>0.038137499999999998</v>
      </c>
      <c r="S558" s="228">
        <v>0</v>
      </c>
      <c r="T558" s="229">
        <f>S558*H558</f>
        <v>0</v>
      </c>
      <c r="U558" s="39"/>
      <c r="V558" s="39"/>
      <c r="W558" s="39"/>
      <c r="X558" s="39"/>
      <c r="Y558" s="39"/>
      <c r="Z558" s="39"/>
      <c r="AA558" s="39"/>
      <c r="AB558" s="39"/>
      <c r="AC558" s="39"/>
      <c r="AD558" s="39"/>
      <c r="AE558" s="39"/>
      <c r="AR558" s="230" t="s">
        <v>379</v>
      </c>
      <c r="AT558" s="230" t="s">
        <v>348</v>
      </c>
      <c r="AU558" s="230" t="s">
        <v>86</v>
      </c>
      <c r="AY558" s="18" t="s">
        <v>168</v>
      </c>
      <c r="BE558" s="231">
        <f>IF(N558="základní",J558,0)</f>
        <v>0</v>
      </c>
      <c r="BF558" s="231">
        <f>IF(N558="snížená",J558,0)</f>
        <v>0</v>
      </c>
      <c r="BG558" s="231">
        <f>IF(N558="zákl. přenesená",J558,0)</f>
        <v>0</v>
      </c>
      <c r="BH558" s="231">
        <f>IF(N558="sníž. přenesená",J558,0)</f>
        <v>0</v>
      </c>
      <c r="BI558" s="231">
        <f>IF(N558="nulová",J558,0)</f>
        <v>0</v>
      </c>
      <c r="BJ558" s="18" t="s">
        <v>84</v>
      </c>
      <c r="BK558" s="231">
        <f>ROUND(I558*H558,2)</f>
        <v>0</v>
      </c>
      <c r="BL558" s="18" t="s">
        <v>273</v>
      </c>
      <c r="BM558" s="230" t="s">
        <v>1838</v>
      </c>
    </row>
    <row r="559" s="2" customFormat="1">
      <c r="A559" s="39"/>
      <c r="B559" s="40"/>
      <c r="C559" s="41"/>
      <c r="D559" s="232" t="s">
        <v>178</v>
      </c>
      <c r="E559" s="41"/>
      <c r="F559" s="233" t="s">
        <v>1837</v>
      </c>
      <c r="G559" s="41"/>
      <c r="H559" s="41"/>
      <c r="I559" s="234"/>
      <c r="J559" s="41"/>
      <c r="K559" s="41"/>
      <c r="L559" s="45"/>
      <c r="M559" s="235"/>
      <c r="N559" s="236"/>
      <c r="O559" s="92"/>
      <c r="P559" s="92"/>
      <c r="Q559" s="92"/>
      <c r="R559" s="92"/>
      <c r="S559" s="92"/>
      <c r="T559" s="93"/>
      <c r="U559" s="39"/>
      <c r="V559" s="39"/>
      <c r="W559" s="39"/>
      <c r="X559" s="39"/>
      <c r="Y559" s="39"/>
      <c r="Z559" s="39"/>
      <c r="AA559" s="39"/>
      <c r="AB559" s="39"/>
      <c r="AC559" s="39"/>
      <c r="AD559" s="39"/>
      <c r="AE559" s="39"/>
      <c r="AT559" s="18" t="s">
        <v>178</v>
      </c>
      <c r="AU559" s="18" t="s">
        <v>86</v>
      </c>
    </row>
    <row r="560" s="2" customFormat="1" ht="24.15" customHeight="1">
      <c r="A560" s="39"/>
      <c r="B560" s="40"/>
      <c r="C560" s="219" t="s">
        <v>762</v>
      </c>
      <c r="D560" s="219" t="s">
        <v>171</v>
      </c>
      <c r="E560" s="220" t="s">
        <v>1839</v>
      </c>
      <c r="F560" s="221" t="s">
        <v>1840</v>
      </c>
      <c r="G560" s="222" t="s">
        <v>342</v>
      </c>
      <c r="H560" s="223">
        <v>0.088999999999999996</v>
      </c>
      <c r="I560" s="224"/>
      <c r="J560" s="225">
        <f>ROUND(I560*H560,2)</f>
        <v>0</v>
      </c>
      <c r="K560" s="221" t="s">
        <v>175</v>
      </c>
      <c r="L560" s="45"/>
      <c r="M560" s="226" t="s">
        <v>1</v>
      </c>
      <c r="N560" s="227" t="s">
        <v>41</v>
      </c>
      <c r="O560" s="92"/>
      <c r="P560" s="228">
        <f>O560*H560</f>
        <v>0</v>
      </c>
      <c r="Q560" s="228">
        <v>0</v>
      </c>
      <c r="R560" s="228">
        <f>Q560*H560</f>
        <v>0</v>
      </c>
      <c r="S560" s="228">
        <v>0</v>
      </c>
      <c r="T560" s="229">
        <f>S560*H560</f>
        <v>0</v>
      </c>
      <c r="U560" s="39"/>
      <c r="V560" s="39"/>
      <c r="W560" s="39"/>
      <c r="X560" s="39"/>
      <c r="Y560" s="39"/>
      <c r="Z560" s="39"/>
      <c r="AA560" s="39"/>
      <c r="AB560" s="39"/>
      <c r="AC560" s="39"/>
      <c r="AD560" s="39"/>
      <c r="AE560" s="39"/>
      <c r="AR560" s="230" t="s">
        <v>273</v>
      </c>
      <c r="AT560" s="230" t="s">
        <v>171</v>
      </c>
      <c r="AU560" s="230" t="s">
        <v>86</v>
      </c>
      <c r="AY560" s="18" t="s">
        <v>168</v>
      </c>
      <c r="BE560" s="231">
        <f>IF(N560="základní",J560,0)</f>
        <v>0</v>
      </c>
      <c r="BF560" s="231">
        <f>IF(N560="snížená",J560,0)</f>
        <v>0</v>
      </c>
      <c r="BG560" s="231">
        <f>IF(N560="zákl. přenesená",J560,0)</f>
        <v>0</v>
      </c>
      <c r="BH560" s="231">
        <f>IF(N560="sníž. přenesená",J560,0)</f>
        <v>0</v>
      </c>
      <c r="BI560" s="231">
        <f>IF(N560="nulová",J560,0)</f>
        <v>0</v>
      </c>
      <c r="BJ560" s="18" t="s">
        <v>84</v>
      </c>
      <c r="BK560" s="231">
        <f>ROUND(I560*H560,2)</f>
        <v>0</v>
      </c>
      <c r="BL560" s="18" t="s">
        <v>273</v>
      </c>
      <c r="BM560" s="230" t="s">
        <v>1841</v>
      </c>
    </row>
    <row r="561" s="2" customFormat="1">
      <c r="A561" s="39"/>
      <c r="B561" s="40"/>
      <c r="C561" s="41"/>
      <c r="D561" s="232" t="s">
        <v>178</v>
      </c>
      <c r="E561" s="41"/>
      <c r="F561" s="233" t="s">
        <v>1842</v>
      </c>
      <c r="G561" s="41"/>
      <c r="H561" s="41"/>
      <c r="I561" s="234"/>
      <c r="J561" s="41"/>
      <c r="K561" s="41"/>
      <c r="L561" s="45"/>
      <c r="M561" s="235"/>
      <c r="N561" s="236"/>
      <c r="O561" s="92"/>
      <c r="P561" s="92"/>
      <c r="Q561" s="92"/>
      <c r="R561" s="92"/>
      <c r="S561" s="92"/>
      <c r="T561" s="93"/>
      <c r="U561" s="39"/>
      <c r="V561" s="39"/>
      <c r="W561" s="39"/>
      <c r="X561" s="39"/>
      <c r="Y561" s="39"/>
      <c r="Z561" s="39"/>
      <c r="AA561" s="39"/>
      <c r="AB561" s="39"/>
      <c r="AC561" s="39"/>
      <c r="AD561" s="39"/>
      <c r="AE561" s="39"/>
      <c r="AT561" s="18" t="s">
        <v>178</v>
      </c>
      <c r="AU561" s="18" t="s">
        <v>86</v>
      </c>
    </row>
    <row r="562" s="12" customFormat="1" ht="22.8" customHeight="1">
      <c r="A562" s="12"/>
      <c r="B562" s="203"/>
      <c r="C562" s="204"/>
      <c r="D562" s="205" t="s">
        <v>75</v>
      </c>
      <c r="E562" s="217" t="s">
        <v>1084</v>
      </c>
      <c r="F562" s="217" t="s">
        <v>1085</v>
      </c>
      <c r="G562" s="204"/>
      <c r="H562" s="204"/>
      <c r="I562" s="207"/>
      <c r="J562" s="218">
        <f>BK562</f>
        <v>0</v>
      </c>
      <c r="K562" s="204"/>
      <c r="L562" s="209"/>
      <c r="M562" s="210"/>
      <c r="N562" s="211"/>
      <c r="O562" s="211"/>
      <c r="P562" s="212">
        <f>SUM(P563:P575)</f>
        <v>0</v>
      </c>
      <c r="Q562" s="211"/>
      <c r="R562" s="212">
        <f>SUM(R563:R575)</f>
        <v>0</v>
      </c>
      <c r="S562" s="211"/>
      <c r="T562" s="213">
        <f>SUM(T563:T575)</f>
        <v>0</v>
      </c>
      <c r="U562" s="12"/>
      <c r="V562" s="12"/>
      <c r="W562" s="12"/>
      <c r="X562" s="12"/>
      <c r="Y562" s="12"/>
      <c r="Z562" s="12"/>
      <c r="AA562" s="12"/>
      <c r="AB562" s="12"/>
      <c r="AC562" s="12"/>
      <c r="AD562" s="12"/>
      <c r="AE562" s="12"/>
      <c r="AR562" s="214" t="s">
        <v>86</v>
      </c>
      <c r="AT562" s="215" t="s">
        <v>75</v>
      </c>
      <c r="AU562" s="215" t="s">
        <v>84</v>
      </c>
      <c r="AY562" s="214" t="s">
        <v>168</v>
      </c>
      <c r="BK562" s="216">
        <f>SUM(BK563:BK575)</f>
        <v>0</v>
      </c>
    </row>
    <row r="563" s="2" customFormat="1" ht="24.15" customHeight="1">
      <c r="A563" s="39"/>
      <c r="B563" s="40"/>
      <c r="C563" s="219" t="s">
        <v>766</v>
      </c>
      <c r="D563" s="219" t="s">
        <v>171</v>
      </c>
      <c r="E563" s="220" t="s">
        <v>1843</v>
      </c>
      <c r="F563" s="221" t="s">
        <v>1844</v>
      </c>
      <c r="G563" s="222" t="s">
        <v>251</v>
      </c>
      <c r="H563" s="223">
        <v>2</v>
      </c>
      <c r="I563" s="224"/>
      <c r="J563" s="225">
        <f>ROUND(I563*H563,2)</f>
        <v>0</v>
      </c>
      <c r="K563" s="221" t="s">
        <v>1</v>
      </c>
      <c r="L563" s="45"/>
      <c r="M563" s="226" t="s">
        <v>1</v>
      </c>
      <c r="N563" s="227" t="s">
        <v>41</v>
      </c>
      <c r="O563" s="92"/>
      <c r="P563" s="228">
        <f>O563*H563</f>
        <v>0</v>
      </c>
      <c r="Q563" s="228">
        <v>0</v>
      </c>
      <c r="R563" s="228">
        <f>Q563*H563</f>
        <v>0</v>
      </c>
      <c r="S563" s="228">
        <v>0</v>
      </c>
      <c r="T563" s="229">
        <f>S563*H563</f>
        <v>0</v>
      </c>
      <c r="U563" s="39"/>
      <c r="V563" s="39"/>
      <c r="W563" s="39"/>
      <c r="X563" s="39"/>
      <c r="Y563" s="39"/>
      <c r="Z563" s="39"/>
      <c r="AA563" s="39"/>
      <c r="AB563" s="39"/>
      <c r="AC563" s="39"/>
      <c r="AD563" s="39"/>
      <c r="AE563" s="39"/>
      <c r="AR563" s="230" t="s">
        <v>273</v>
      </c>
      <c r="AT563" s="230" t="s">
        <v>171</v>
      </c>
      <c r="AU563" s="230" t="s">
        <v>86</v>
      </c>
      <c r="AY563" s="18" t="s">
        <v>168</v>
      </c>
      <c r="BE563" s="231">
        <f>IF(N563="základní",J563,0)</f>
        <v>0</v>
      </c>
      <c r="BF563" s="231">
        <f>IF(N563="snížená",J563,0)</f>
        <v>0</v>
      </c>
      <c r="BG563" s="231">
        <f>IF(N563="zákl. přenesená",J563,0)</f>
        <v>0</v>
      </c>
      <c r="BH563" s="231">
        <f>IF(N563="sníž. přenesená",J563,0)</f>
        <v>0</v>
      </c>
      <c r="BI563" s="231">
        <f>IF(N563="nulová",J563,0)</f>
        <v>0</v>
      </c>
      <c r="BJ563" s="18" t="s">
        <v>84</v>
      </c>
      <c r="BK563" s="231">
        <f>ROUND(I563*H563,2)</f>
        <v>0</v>
      </c>
      <c r="BL563" s="18" t="s">
        <v>273</v>
      </c>
      <c r="BM563" s="230" t="s">
        <v>1845</v>
      </c>
    </row>
    <row r="564" s="14" customFormat="1">
      <c r="A564" s="14"/>
      <c r="B564" s="247"/>
      <c r="C564" s="248"/>
      <c r="D564" s="232" t="s">
        <v>180</v>
      </c>
      <c r="E564" s="249" t="s">
        <v>1</v>
      </c>
      <c r="F564" s="250" t="s">
        <v>86</v>
      </c>
      <c r="G564" s="248"/>
      <c r="H564" s="251">
        <v>2</v>
      </c>
      <c r="I564" s="252"/>
      <c r="J564" s="248"/>
      <c r="K564" s="248"/>
      <c r="L564" s="253"/>
      <c r="M564" s="254"/>
      <c r="N564" s="255"/>
      <c r="O564" s="255"/>
      <c r="P564" s="255"/>
      <c r="Q564" s="255"/>
      <c r="R564" s="255"/>
      <c r="S564" s="255"/>
      <c r="T564" s="256"/>
      <c r="U564" s="14"/>
      <c r="V564" s="14"/>
      <c r="W564" s="14"/>
      <c r="X564" s="14"/>
      <c r="Y564" s="14"/>
      <c r="Z564" s="14"/>
      <c r="AA564" s="14"/>
      <c r="AB564" s="14"/>
      <c r="AC564" s="14"/>
      <c r="AD564" s="14"/>
      <c r="AE564" s="14"/>
      <c r="AT564" s="257" t="s">
        <v>180</v>
      </c>
      <c r="AU564" s="257" t="s">
        <v>86</v>
      </c>
      <c r="AV564" s="14" t="s">
        <v>86</v>
      </c>
      <c r="AW564" s="14" t="s">
        <v>32</v>
      </c>
      <c r="AX564" s="14" t="s">
        <v>84</v>
      </c>
      <c r="AY564" s="257" t="s">
        <v>168</v>
      </c>
    </row>
    <row r="565" s="2" customFormat="1" ht="16.5" customHeight="1">
      <c r="A565" s="39"/>
      <c r="B565" s="40"/>
      <c r="C565" s="219" t="s">
        <v>778</v>
      </c>
      <c r="D565" s="219" t="s">
        <v>171</v>
      </c>
      <c r="E565" s="220" t="s">
        <v>1846</v>
      </c>
      <c r="F565" s="221" t="s">
        <v>1847</v>
      </c>
      <c r="G565" s="222" t="s">
        <v>251</v>
      </c>
      <c r="H565" s="223">
        <v>1</v>
      </c>
      <c r="I565" s="224"/>
      <c r="J565" s="225">
        <f>ROUND(I565*H565,2)</f>
        <v>0</v>
      </c>
      <c r="K565" s="221" t="s">
        <v>1</v>
      </c>
      <c r="L565" s="45"/>
      <c r="M565" s="226" t="s">
        <v>1</v>
      </c>
      <c r="N565" s="227" t="s">
        <v>41</v>
      </c>
      <c r="O565" s="92"/>
      <c r="P565" s="228">
        <f>O565*H565</f>
        <v>0</v>
      </c>
      <c r="Q565" s="228">
        <v>0</v>
      </c>
      <c r="R565" s="228">
        <f>Q565*H565</f>
        <v>0</v>
      </c>
      <c r="S565" s="228">
        <v>0</v>
      </c>
      <c r="T565" s="229">
        <f>S565*H565</f>
        <v>0</v>
      </c>
      <c r="U565" s="39"/>
      <c r="V565" s="39"/>
      <c r="W565" s="39"/>
      <c r="X565" s="39"/>
      <c r="Y565" s="39"/>
      <c r="Z565" s="39"/>
      <c r="AA565" s="39"/>
      <c r="AB565" s="39"/>
      <c r="AC565" s="39"/>
      <c r="AD565" s="39"/>
      <c r="AE565" s="39"/>
      <c r="AR565" s="230" t="s">
        <v>273</v>
      </c>
      <c r="AT565" s="230" t="s">
        <v>171</v>
      </c>
      <c r="AU565" s="230" t="s">
        <v>86</v>
      </c>
      <c r="AY565" s="18" t="s">
        <v>168</v>
      </c>
      <c r="BE565" s="231">
        <f>IF(N565="základní",J565,0)</f>
        <v>0</v>
      </c>
      <c r="BF565" s="231">
        <f>IF(N565="snížená",J565,0)</f>
        <v>0</v>
      </c>
      <c r="BG565" s="231">
        <f>IF(N565="zákl. přenesená",J565,0)</f>
        <v>0</v>
      </c>
      <c r="BH565" s="231">
        <f>IF(N565="sníž. přenesená",J565,0)</f>
        <v>0</v>
      </c>
      <c r="BI565" s="231">
        <f>IF(N565="nulová",J565,0)</f>
        <v>0</v>
      </c>
      <c r="BJ565" s="18" t="s">
        <v>84</v>
      </c>
      <c r="BK565" s="231">
        <f>ROUND(I565*H565,2)</f>
        <v>0</v>
      </c>
      <c r="BL565" s="18" t="s">
        <v>273</v>
      </c>
      <c r="BM565" s="230" t="s">
        <v>1848</v>
      </c>
    </row>
    <row r="566" s="2" customFormat="1">
      <c r="A566" s="39"/>
      <c r="B566" s="40"/>
      <c r="C566" s="41"/>
      <c r="D566" s="232" t="s">
        <v>306</v>
      </c>
      <c r="E566" s="41"/>
      <c r="F566" s="269" t="s">
        <v>1167</v>
      </c>
      <c r="G566" s="41"/>
      <c r="H566" s="41"/>
      <c r="I566" s="234"/>
      <c r="J566" s="41"/>
      <c r="K566" s="41"/>
      <c r="L566" s="45"/>
      <c r="M566" s="235"/>
      <c r="N566" s="236"/>
      <c r="O566" s="92"/>
      <c r="P566" s="92"/>
      <c r="Q566" s="92"/>
      <c r="R566" s="92"/>
      <c r="S566" s="92"/>
      <c r="T566" s="93"/>
      <c r="U566" s="39"/>
      <c r="V566" s="39"/>
      <c r="W566" s="39"/>
      <c r="X566" s="39"/>
      <c r="Y566" s="39"/>
      <c r="Z566" s="39"/>
      <c r="AA566" s="39"/>
      <c r="AB566" s="39"/>
      <c r="AC566" s="39"/>
      <c r="AD566" s="39"/>
      <c r="AE566" s="39"/>
      <c r="AT566" s="18" t="s">
        <v>306</v>
      </c>
      <c r="AU566" s="18" t="s">
        <v>86</v>
      </c>
    </row>
    <row r="567" s="14" customFormat="1">
      <c r="A567" s="14"/>
      <c r="B567" s="247"/>
      <c r="C567" s="248"/>
      <c r="D567" s="232" t="s">
        <v>180</v>
      </c>
      <c r="E567" s="249" t="s">
        <v>1</v>
      </c>
      <c r="F567" s="250" t="s">
        <v>84</v>
      </c>
      <c r="G567" s="248"/>
      <c r="H567" s="251">
        <v>1</v>
      </c>
      <c r="I567" s="252"/>
      <c r="J567" s="248"/>
      <c r="K567" s="248"/>
      <c r="L567" s="253"/>
      <c r="M567" s="254"/>
      <c r="N567" s="255"/>
      <c r="O567" s="255"/>
      <c r="P567" s="255"/>
      <c r="Q567" s="255"/>
      <c r="R567" s="255"/>
      <c r="S567" s="255"/>
      <c r="T567" s="256"/>
      <c r="U567" s="14"/>
      <c r="V567" s="14"/>
      <c r="W567" s="14"/>
      <c r="X567" s="14"/>
      <c r="Y567" s="14"/>
      <c r="Z567" s="14"/>
      <c r="AA567" s="14"/>
      <c r="AB567" s="14"/>
      <c r="AC567" s="14"/>
      <c r="AD567" s="14"/>
      <c r="AE567" s="14"/>
      <c r="AT567" s="257" t="s">
        <v>180</v>
      </c>
      <c r="AU567" s="257" t="s">
        <v>86</v>
      </c>
      <c r="AV567" s="14" t="s">
        <v>86</v>
      </c>
      <c r="AW567" s="14" t="s">
        <v>32</v>
      </c>
      <c r="AX567" s="14" t="s">
        <v>76</v>
      </c>
      <c r="AY567" s="257" t="s">
        <v>168</v>
      </c>
    </row>
    <row r="568" s="2" customFormat="1" ht="16.5" customHeight="1">
      <c r="A568" s="39"/>
      <c r="B568" s="40"/>
      <c r="C568" s="219" t="s">
        <v>783</v>
      </c>
      <c r="D568" s="219" t="s">
        <v>171</v>
      </c>
      <c r="E568" s="220" t="s">
        <v>1849</v>
      </c>
      <c r="F568" s="221" t="s">
        <v>1850</v>
      </c>
      <c r="G568" s="222" t="s">
        <v>251</v>
      </c>
      <c r="H568" s="223">
        <v>1</v>
      </c>
      <c r="I568" s="224"/>
      <c r="J568" s="225">
        <f>ROUND(I568*H568,2)</f>
        <v>0</v>
      </c>
      <c r="K568" s="221" t="s">
        <v>1</v>
      </c>
      <c r="L568" s="45"/>
      <c r="M568" s="226" t="s">
        <v>1</v>
      </c>
      <c r="N568" s="227" t="s">
        <v>41</v>
      </c>
      <c r="O568" s="92"/>
      <c r="P568" s="228">
        <f>O568*H568</f>
        <v>0</v>
      </c>
      <c r="Q568" s="228">
        <v>0</v>
      </c>
      <c r="R568" s="228">
        <f>Q568*H568</f>
        <v>0</v>
      </c>
      <c r="S568" s="228">
        <v>0</v>
      </c>
      <c r="T568" s="229">
        <f>S568*H568</f>
        <v>0</v>
      </c>
      <c r="U568" s="39"/>
      <c r="V568" s="39"/>
      <c r="W568" s="39"/>
      <c r="X568" s="39"/>
      <c r="Y568" s="39"/>
      <c r="Z568" s="39"/>
      <c r="AA568" s="39"/>
      <c r="AB568" s="39"/>
      <c r="AC568" s="39"/>
      <c r="AD568" s="39"/>
      <c r="AE568" s="39"/>
      <c r="AR568" s="230" t="s">
        <v>273</v>
      </c>
      <c r="AT568" s="230" t="s">
        <v>171</v>
      </c>
      <c r="AU568" s="230" t="s">
        <v>86</v>
      </c>
      <c r="AY568" s="18" t="s">
        <v>168</v>
      </c>
      <c r="BE568" s="231">
        <f>IF(N568="základní",J568,0)</f>
        <v>0</v>
      </c>
      <c r="BF568" s="231">
        <f>IF(N568="snížená",J568,0)</f>
        <v>0</v>
      </c>
      <c r="BG568" s="231">
        <f>IF(N568="zákl. přenesená",J568,0)</f>
        <v>0</v>
      </c>
      <c r="BH568" s="231">
        <f>IF(N568="sníž. přenesená",J568,0)</f>
        <v>0</v>
      </c>
      <c r="BI568" s="231">
        <f>IF(N568="nulová",J568,0)</f>
        <v>0</v>
      </c>
      <c r="BJ568" s="18" t="s">
        <v>84</v>
      </c>
      <c r="BK568" s="231">
        <f>ROUND(I568*H568,2)</f>
        <v>0</v>
      </c>
      <c r="BL568" s="18" t="s">
        <v>273</v>
      </c>
      <c r="BM568" s="230" t="s">
        <v>1851</v>
      </c>
    </row>
    <row r="569" s="2" customFormat="1">
      <c r="A569" s="39"/>
      <c r="B569" s="40"/>
      <c r="C569" s="41"/>
      <c r="D569" s="232" t="s">
        <v>306</v>
      </c>
      <c r="E569" s="41"/>
      <c r="F569" s="269" t="s">
        <v>1167</v>
      </c>
      <c r="G569" s="41"/>
      <c r="H569" s="41"/>
      <c r="I569" s="234"/>
      <c r="J569" s="41"/>
      <c r="K569" s="41"/>
      <c r="L569" s="45"/>
      <c r="M569" s="235"/>
      <c r="N569" s="236"/>
      <c r="O569" s="92"/>
      <c r="P569" s="92"/>
      <c r="Q569" s="92"/>
      <c r="R569" s="92"/>
      <c r="S569" s="92"/>
      <c r="T569" s="93"/>
      <c r="U569" s="39"/>
      <c r="V569" s="39"/>
      <c r="W569" s="39"/>
      <c r="X569" s="39"/>
      <c r="Y569" s="39"/>
      <c r="Z569" s="39"/>
      <c r="AA569" s="39"/>
      <c r="AB569" s="39"/>
      <c r="AC569" s="39"/>
      <c r="AD569" s="39"/>
      <c r="AE569" s="39"/>
      <c r="AT569" s="18" t="s">
        <v>306</v>
      </c>
      <c r="AU569" s="18" t="s">
        <v>86</v>
      </c>
    </row>
    <row r="570" s="14" customFormat="1">
      <c r="A570" s="14"/>
      <c r="B570" s="247"/>
      <c r="C570" s="248"/>
      <c r="D570" s="232" t="s">
        <v>180</v>
      </c>
      <c r="E570" s="249" t="s">
        <v>1</v>
      </c>
      <c r="F570" s="250" t="s">
        <v>84</v>
      </c>
      <c r="G570" s="248"/>
      <c r="H570" s="251">
        <v>1</v>
      </c>
      <c r="I570" s="252"/>
      <c r="J570" s="248"/>
      <c r="K570" s="248"/>
      <c r="L570" s="253"/>
      <c r="M570" s="254"/>
      <c r="N570" s="255"/>
      <c r="O570" s="255"/>
      <c r="P570" s="255"/>
      <c r="Q570" s="255"/>
      <c r="R570" s="255"/>
      <c r="S570" s="255"/>
      <c r="T570" s="256"/>
      <c r="U570" s="14"/>
      <c r="V570" s="14"/>
      <c r="W570" s="14"/>
      <c r="X570" s="14"/>
      <c r="Y570" s="14"/>
      <c r="Z570" s="14"/>
      <c r="AA570" s="14"/>
      <c r="AB570" s="14"/>
      <c r="AC570" s="14"/>
      <c r="AD570" s="14"/>
      <c r="AE570" s="14"/>
      <c r="AT570" s="257" t="s">
        <v>180</v>
      </c>
      <c r="AU570" s="257" t="s">
        <v>86</v>
      </c>
      <c r="AV570" s="14" t="s">
        <v>86</v>
      </c>
      <c r="AW570" s="14" t="s">
        <v>32</v>
      </c>
      <c r="AX570" s="14" t="s">
        <v>76</v>
      </c>
      <c r="AY570" s="257" t="s">
        <v>168</v>
      </c>
    </row>
    <row r="571" s="2" customFormat="1" ht="16.5" customHeight="1">
      <c r="A571" s="39"/>
      <c r="B571" s="40"/>
      <c r="C571" s="219" t="s">
        <v>801</v>
      </c>
      <c r="D571" s="219" t="s">
        <v>171</v>
      </c>
      <c r="E571" s="220" t="s">
        <v>1852</v>
      </c>
      <c r="F571" s="221" t="s">
        <v>1853</v>
      </c>
      <c r="G571" s="222" t="s">
        <v>251</v>
      </c>
      <c r="H571" s="223">
        <v>1</v>
      </c>
      <c r="I571" s="224"/>
      <c r="J571" s="225">
        <f>ROUND(I571*H571,2)</f>
        <v>0</v>
      </c>
      <c r="K571" s="221" t="s">
        <v>1</v>
      </c>
      <c r="L571" s="45"/>
      <c r="M571" s="226" t="s">
        <v>1</v>
      </c>
      <c r="N571" s="227" t="s">
        <v>41</v>
      </c>
      <c r="O571" s="92"/>
      <c r="P571" s="228">
        <f>O571*H571</f>
        <v>0</v>
      </c>
      <c r="Q571" s="228">
        <v>0</v>
      </c>
      <c r="R571" s="228">
        <f>Q571*H571</f>
        <v>0</v>
      </c>
      <c r="S571" s="228">
        <v>0</v>
      </c>
      <c r="T571" s="229">
        <f>S571*H571</f>
        <v>0</v>
      </c>
      <c r="U571" s="39"/>
      <c r="V571" s="39"/>
      <c r="W571" s="39"/>
      <c r="X571" s="39"/>
      <c r="Y571" s="39"/>
      <c r="Z571" s="39"/>
      <c r="AA571" s="39"/>
      <c r="AB571" s="39"/>
      <c r="AC571" s="39"/>
      <c r="AD571" s="39"/>
      <c r="AE571" s="39"/>
      <c r="AR571" s="230" t="s">
        <v>273</v>
      </c>
      <c r="AT571" s="230" t="s">
        <v>171</v>
      </c>
      <c r="AU571" s="230" t="s">
        <v>86</v>
      </c>
      <c r="AY571" s="18" t="s">
        <v>168</v>
      </c>
      <c r="BE571" s="231">
        <f>IF(N571="základní",J571,0)</f>
        <v>0</v>
      </c>
      <c r="BF571" s="231">
        <f>IF(N571="snížená",J571,0)</f>
        <v>0</v>
      </c>
      <c r="BG571" s="231">
        <f>IF(N571="zákl. přenesená",J571,0)</f>
        <v>0</v>
      </c>
      <c r="BH571" s="231">
        <f>IF(N571="sníž. přenesená",J571,0)</f>
        <v>0</v>
      </c>
      <c r="BI571" s="231">
        <f>IF(N571="nulová",J571,0)</f>
        <v>0</v>
      </c>
      <c r="BJ571" s="18" t="s">
        <v>84</v>
      </c>
      <c r="BK571" s="231">
        <f>ROUND(I571*H571,2)</f>
        <v>0</v>
      </c>
      <c r="BL571" s="18" t="s">
        <v>273</v>
      </c>
      <c r="BM571" s="230" t="s">
        <v>1854</v>
      </c>
    </row>
    <row r="572" s="2" customFormat="1">
      <c r="A572" s="39"/>
      <c r="B572" s="40"/>
      <c r="C572" s="41"/>
      <c r="D572" s="232" t="s">
        <v>306</v>
      </c>
      <c r="E572" s="41"/>
      <c r="F572" s="269" t="s">
        <v>1167</v>
      </c>
      <c r="G572" s="41"/>
      <c r="H572" s="41"/>
      <c r="I572" s="234"/>
      <c r="J572" s="41"/>
      <c r="K572" s="41"/>
      <c r="L572" s="45"/>
      <c r="M572" s="235"/>
      <c r="N572" s="236"/>
      <c r="O572" s="92"/>
      <c r="P572" s="92"/>
      <c r="Q572" s="92"/>
      <c r="R572" s="92"/>
      <c r="S572" s="92"/>
      <c r="T572" s="93"/>
      <c r="U572" s="39"/>
      <c r="V572" s="39"/>
      <c r="W572" s="39"/>
      <c r="X572" s="39"/>
      <c r="Y572" s="39"/>
      <c r="Z572" s="39"/>
      <c r="AA572" s="39"/>
      <c r="AB572" s="39"/>
      <c r="AC572" s="39"/>
      <c r="AD572" s="39"/>
      <c r="AE572" s="39"/>
      <c r="AT572" s="18" t="s">
        <v>306</v>
      </c>
      <c r="AU572" s="18" t="s">
        <v>86</v>
      </c>
    </row>
    <row r="573" s="14" customFormat="1">
      <c r="A573" s="14"/>
      <c r="B573" s="247"/>
      <c r="C573" s="248"/>
      <c r="D573" s="232" t="s">
        <v>180</v>
      </c>
      <c r="E573" s="249" t="s">
        <v>1</v>
      </c>
      <c r="F573" s="250" t="s">
        <v>84</v>
      </c>
      <c r="G573" s="248"/>
      <c r="H573" s="251">
        <v>1</v>
      </c>
      <c r="I573" s="252"/>
      <c r="J573" s="248"/>
      <c r="K573" s="248"/>
      <c r="L573" s="253"/>
      <c r="M573" s="254"/>
      <c r="N573" s="255"/>
      <c r="O573" s="255"/>
      <c r="P573" s="255"/>
      <c r="Q573" s="255"/>
      <c r="R573" s="255"/>
      <c r="S573" s="255"/>
      <c r="T573" s="256"/>
      <c r="U573" s="14"/>
      <c r="V573" s="14"/>
      <c r="W573" s="14"/>
      <c r="X573" s="14"/>
      <c r="Y573" s="14"/>
      <c r="Z573" s="14"/>
      <c r="AA573" s="14"/>
      <c r="AB573" s="14"/>
      <c r="AC573" s="14"/>
      <c r="AD573" s="14"/>
      <c r="AE573" s="14"/>
      <c r="AT573" s="257" t="s">
        <v>180</v>
      </c>
      <c r="AU573" s="257" t="s">
        <v>86</v>
      </c>
      <c r="AV573" s="14" t="s">
        <v>86</v>
      </c>
      <c r="AW573" s="14" t="s">
        <v>32</v>
      </c>
      <c r="AX573" s="14" t="s">
        <v>76</v>
      </c>
      <c r="AY573" s="257" t="s">
        <v>168</v>
      </c>
    </row>
    <row r="574" s="2" customFormat="1" ht="33" customHeight="1">
      <c r="A574" s="39"/>
      <c r="B574" s="40"/>
      <c r="C574" s="219" t="s">
        <v>805</v>
      </c>
      <c r="D574" s="219" t="s">
        <v>171</v>
      </c>
      <c r="E574" s="220" t="s">
        <v>1247</v>
      </c>
      <c r="F574" s="221" t="s">
        <v>1248</v>
      </c>
      <c r="G574" s="222" t="s">
        <v>1081</v>
      </c>
      <c r="H574" s="291"/>
      <c r="I574" s="224"/>
      <c r="J574" s="225">
        <f>ROUND(I574*H574,2)</f>
        <v>0</v>
      </c>
      <c r="K574" s="221" t="s">
        <v>226</v>
      </c>
      <c r="L574" s="45"/>
      <c r="M574" s="226" t="s">
        <v>1</v>
      </c>
      <c r="N574" s="227" t="s">
        <v>41</v>
      </c>
      <c r="O574" s="92"/>
      <c r="P574" s="228">
        <f>O574*H574</f>
        <v>0</v>
      </c>
      <c r="Q574" s="228">
        <v>0</v>
      </c>
      <c r="R574" s="228">
        <f>Q574*H574</f>
        <v>0</v>
      </c>
      <c r="S574" s="228">
        <v>0</v>
      </c>
      <c r="T574" s="229">
        <f>S574*H574</f>
        <v>0</v>
      </c>
      <c r="U574" s="39"/>
      <c r="V574" s="39"/>
      <c r="W574" s="39"/>
      <c r="X574" s="39"/>
      <c r="Y574" s="39"/>
      <c r="Z574" s="39"/>
      <c r="AA574" s="39"/>
      <c r="AB574" s="39"/>
      <c r="AC574" s="39"/>
      <c r="AD574" s="39"/>
      <c r="AE574" s="39"/>
      <c r="AR574" s="230" t="s">
        <v>273</v>
      </c>
      <c r="AT574" s="230" t="s">
        <v>171</v>
      </c>
      <c r="AU574" s="230" t="s">
        <v>86</v>
      </c>
      <c r="AY574" s="18" t="s">
        <v>168</v>
      </c>
      <c r="BE574" s="231">
        <f>IF(N574="základní",J574,0)</f>
        <v>0</v>
      </c>
      <c r="BF574" s="231">
        <f>IF(N574="snížená",J574,0)</f>
        <v>0</v>
      </c>
      <c r="BG574" s="231">
        <f>IF(N574="zákl. přenesená",J574,0)</f>
        <v>0</v>
      </c>
      <c r="BH574" s="231">
        <f>IF(N574="sníž. přenesená",J574,0)</f>
        <v>0</v>
      </c>
      <c r="BI574" s="231">
        <f>IF(N574="nulová",J574,0)</f>
        <v>0</v>
      </c>
      <c r="BJ574" s="18" t="s">
        <v>84</v>
      </c>
      <c r="BK574" s="231">
        <f>ROUND(I574*H574,2)</f>
        <v>0</v>
      </c>
      <c r="BL574" s="18" t="s">
        <v>273</v>
      </c>
      <c r="BM574" s="230" t="s">
        <v>1855</v>
      </c>
    </row>
    <row r="575" s="2" customFormat="1">
      <c r="A575" s="39"/>
      <c r="B575" s="40"/>
      <c r="C575" s="41"/>
      <c r="D575" s="232" t="s">
        <v>178</v>
      </c>
      <c r="E575" s="41"/>
      <c r="F575" s="233" t="s">
        <v>1250</v>
      </c>
      <c r="G575" s="41"/>
      <c r="H575" s="41"/>
      <c r="I575" s="234"/>
      <c r="J575" s="41"/>
      <c r="K575" s="41"/>
      <c r="L575" s="45"/>
      <c r="M575" s="235"/>
      <c r="N575" s="236"/>
      <c r="O575" s="92"/>
      <c r="P575" s="92"/>
      <c r="Q575" s="92"/>
      <c r="R575" s="92"/>
      <c r="S575" s="92"/>
      <c r="T575" s="93"/>
      <c r="U575" s="39"/>
      <c r="V575" s="39"/>
      <c r="W575" s="39"/>
      <c r="X575" s="39"/>
      <c r="Y575" s="39"/>
      <c r="Z575" s="39"/>
      <c r="AA575" s="39"/>
      <c r="AB575" s="39"/>
      <c r="AC575" s="39"/>
      <c r="AD575" s="39"/>
      <c r="AE575" s="39"/>
      <c r="AT575" s="18" t="s">
        <v>178</v>
      </c>
      <c r="AU575" s="18" t="s">
        <v>86</v>
      </c>
    </row>
    <row r="576" s="12" customFormat="1" ht="22.8" customHeight="1">
      <c r="A576" s="12"/>
      <c r="B576" s="203"/>
      <c r="C576" s="204"/>
      <c r="D576" s="205" t="s">
        <v>75</v>
      </c>
      <c r="E576" s="217" t="s">
        <v>1251</v>
      </c>
      <c r="F576" s="217" t="s">
        <v>1252</v>
      </c>
      <c r="G576" s="204"/>
      <c r="H576" s="204"/>
      <c r="I576" s="207"/>
      <c r="J576" s="218">
        <f>BK576</f>
        <v>0</v>
      </c>
      <c r="K576" s="204"/>
      <c r="L576" s="209"/>
      <c r="M576" s="210"/>
      <c r="N576" s="211"/>
      <c r="O576" s="211"/>
      <c r="P576" s="212">
        <f>SUM(P577:P583)</f>
        <v>0</v>
      </c>
      <c r="Q576" s="211"/>
      <c r="R576" s="212">
        <f>SUM(R577:R583)</f>
        <v>0</v>
      </c>
      <c r="S576" s="211"/>
      <c r="T576" s="213">
        <f>SUM(T577:T583)</f>
        <v>0</v>
      </c>
      <c r="U576" s="12"/>
      <c r="V576" s="12"/>
      <c r="W576" s="12"/>
      <c r="X576" s="12"/>
      <c r="Y576" s="12"/>
      <c r="Z576" s="12"/>
      <c r="AA576" s="12"/>
      <c r="AB576" s="12"/>
      <c r="AC576" s="12"/>
      <c r="AD576" s="12"/>
      <c r="AE576" s="12"/>
      <c r="AR576" s="214" t="s">
        <v>86</v>
      </c>
      <c r="AT576" s="215" t="s">
        <v>75</v>
      </c>
      <c r="AU576" s="215" t="s">
        <v>84</v>
      </c>
      <c r="AY576" s="214" t="s">
        <v>168</v>
      </c>
      <c r="BK576" s="216">
        <f>SUM(BK577:BK583)</f>
        <v>0</v>
      </c>
    </row>
    <row r="577" s="2" customFormat="1" ht="21.75" customHeight="1">
      <c r="A577" s="39"/>
      <c r="B577" s="40"/>
      <c r="C577" s="219" t="s">
        <v>945</v>
      </c>
      <c r="D577" s="219" t="s">
        <v>171</v>
      </c>
      <c r="E577" s="220" t="s">
        <v>1856</v>
      </c>
      <c r="F577" s="221" t="s">
        <v>1857</v>
      </c>
      <c r="G577" s="222" t="s">
        <v>251</v>
      </c>
      <c r="H577" s="223">
        <v>1</v>
      </c>
      <c r="I577" s="224"/>
      <c r="J577" s="225">
        <f>ROUND(I577*H577,2)</f>
        <v>0</v>
      </c>
      <c r="K577" s="221" t="s">
        <v>1</v>
      </c>
      <c r="L577" s="45"/>
      <c r="M577" s="226" t="s">
        <v>1</v>
      </c>
      <c r="N577" s="227" t="s">
        <v>41</v>
      </c>
      <c r="O577" s="92"/>
      <c r="P577" s="228">
        <f>O577*H577</f>
        <v>0</v>
      </c>
      <c r="Q577" s="228">
        <v>0</v>
      </c>
      <c r="R577" s="228">
        <f>Q577*H577</f>
        <v>0</v>
      </c>
      <c r="S577" s="228">
        <v>0</v>
      </c>
      <c r="T577" s="229">
        <f>S577*H577</f>
        <v>0</v>
      </c>
      <c r="U577" s="39"/>
      <c r="V577" s="39"/>
      <c r="W577" s="39"/>
      <c r="X577" s="39"/>
      <c r="Y577" s="39"/>
      <c r="Z577" s="39"/>
      <c r="AA577" s="39"/>
      <c r="AB577" s="39"/>
      <c r="AC577" s="39"/>
      <c r="AD577" s="39"/>
      <c r="AE577" s="39"/>
      <c r="AR577" s="230" t="s">
        <v>273</v>
      </c>
      <c r="AT577" s="230" t="s">
        <v>171</v>
      </c>
      <c r="AU577" s="230" t="s">
        <v>86</v>
      </c>
      <c r="AY577" s="18" t="s">
        <v>168</v>
      </c>
      <c r="BE577" s="231">
        <f>IF(N577="základní",J577,0)</f>
        <v>0</v>
      </c>
      <c r="BF577" s="231">
        <f>IF(N577="snížená",J577,0)</f>
        <v>0</v>
      </c>
      <c r="BG577" s="231">
        <f>IF(N577="zákl. přenesená",J577,0)</f>
        <v>0</v>
      </c>
      <c r="BH577" s="231">
        <f>IF(N577="sníž. přenesená",J577,0)</f>
        <v>0</v>
      </c>
      <c r="BI577" s="231">
        <f>IF(N577="nulová",J577,0)</f>
        <v>0</v>
      </c>
      <c r="BJ577" s="18" t="s">
        <v>84</v>
      </c>
      <c r="BK577" s="231">
        <f>ROUND(I577*H577,2)</f>
        <v>0</v>
      </c>
      <c r="BL577" s="18" t="s">
        <v>273</v>
      </c>
      <c r="BM577" s="230" t="s">
        <v>1858</v>
      </c>
    </row>
    <row r="578" s="14" customFormat="1">
      <c r="A578" s="14"/>
      <c r="B578" s="247"/>
      <c r="C578" s="248"/>
      <c r="D578" s="232" t="s">
        <v>180</v>
      </c>
      <c r="E578" s="249" t="s">
        <v>1</v>
      </c>
      <c r="F578" s="250" t="s">
        <v>84</v>
      </c>
      <c r="G578" s="248"/>
      <c r="H578" s="251">
        <v>1</v>
      </c>
      <c r="I578" s="252"/>
      <c r="J578" s="248"/>
      <c r="K578" s="248"/>
      <c r="L578" s="253"/>
      <c r="M578" s="254"/>
      <c r="N578" s="255"/>
      <c r="O578" s="255"/>
      <c r="P578" s="255"/>
      <c r="Q578" s="255"/>
      <c r="R578" s="255"/>
      <c r="S578" s="255"/>
      <c r="T578" s="256"/>
      <c r="U578" s="14"/>
      <c r="V578" s="14"/>
      <c r="W578" s="14"/>
      <c r="X578" s="14"/>
      <c r="Y578" s="14"/>
      <c r="Z578" s="14"/>
      <c r="AA578" s="14"/>
      <c r="AB578" s="14"/>
      <c r="AC578" s="14"/>
      <c r="AD578" s="14"/>
      <c r="AE578" s="14"/>
      <c r="AT578" s="257" t="s">
        <v>180</v>
      </c>
      <c r="AU578" s="257" t="s">
        <v>86</v>
      </c>
      <c r="AV578" s="14" t="s">
        <v>86</v>
      </c>
      <c r="AW578" s="14" t="s">
        <v>32</v>
      </c>
      <c r="AX578" s="14" t="s">
        <v>84</v>
      </c>
      <c r="AY578" s="257" t="s">
        <v>168</v>
      </c>
    </row>
    <row r="579" s="2" customFormat="1" ht="24.15" customHeight="1">
      <c r="A579" s="39"/>
      <c r="B579" s="40"/>
      <c r="C579" s="219" t="s">
        <v>939</v>
      </c>
      <c r="D579" s="219" t="s">
        <v>171</v>
      </c>
      <c r="E579" s="220" t="s">
        <v>1265</v>
      </c>
      <c r="F579" s="221" t="s">
        <v>1266</v>
      </c>
      <c r="G579" s="222" t="s">
        <v>1261</v>
      </c>
      <c r="H579" s="223">
        <v>2110</v>
      </c>
      <c r="I579" s="224"/>
      <c r="J579" s="225">
        <f>ROUND(I579*H579,2)</f>
        <v>0</v>
      </c>
      <c r="K579" s="221" t="s">
        <v>1</v>
      </c>
      <c r="L579" s="45"/>
      <c r="M579" s="226" t="s">
        <v>1</v>
      </c>
      <c r="N579" s="227" t="s">
        <v>41</v>
      </c>
      <c r="O579" s="92"/>
      <c r="P579" s="228">
        <f>O579*H579</f>
        <v>0</v>
      </c>
      <c r="Q579" s="228">
        <v>0</v>
      </c>
      <c r="R579" s="228">
        <f>Q579*H579</f>
        <v>0</v>
      </c>
      <c r="S579" s="228">
        <v>0</v>
      </c>
      <c r="T579" s="229">
        <f>S579*H579</f>
        <v>0</v>
      </c>
      <c r="U579" s="39"/>
      <c r="V579" s="39"/>
      <c r="W579" s="39"/>
      <c r="X579" s="39"/>
      <c r="Y579" s="39"/>
      <c r="Z579" s="39"/>
      <c r="AA579" s="39"/>
      <c r="AB579" s="39"/>
      <c r="AC579" s="39"/>
      <c r="AD579" s="39"/>
      <c r="AE579" s="39"/>
      <c r="AR579" s="230" t="s">
        <v>273</v>
      </c>
      <c r="AT579" s="230" t="s">
        <v>171</v>
      </c>
      <c r="AU579" s="230" t="s">
        <v>86</v>
      </c>
      <c r="AY579" s="18" t="s">
        <v>168</v>
      </c>
      <c r="BE579" s="231">
        <f>IF(N579="základní",J579,0)</f>
        <v>0</v>
      </c>
      <c r="BF579" s="231">
        <f>IF(N579="snížená",J579,0)</f>
        <v>0</v>
      </c>
      <c r="BG579" s="231">
        <f>IF(N579="zákl. přenesená",J579,0)</f>
        <v>0</v>
      </c>
      <c r="BH579" s="231">
        <f>IF(N579="sníž. přenesená",J579,0)</f>
        <v>0</v>
      </c>
      <c r="BI579" s="231">
        <f>IF(N579="nulová",J579,0)</f>
        <v>0</v>
      </c>
      <c r="BJ579" s="18" t="s">
        <v>84</v>
      </c>
      <c r="BK579" s="231">
        <f>ROUND(I579*H579,2)</f>
        <v>0</v>
      </c>
      <c r="BL579" s="18" t="s">
        <v>273</v>
      </c>
      <c r="BM579" s="230" t="s">
        <v>1859</v>
      </c>
    </row>
    <row r="580" s="14" customFormat="1">
      <c r="A580" s="14"/>
      <c r="B580" s="247"/>
      <c r="C580" s="248"/>
      <c r="D580" s="232" t="s">
        <v>180</v>
      </c>
      <c r="E580" s="249" t="s">
        <v>1</v>
      </c>
      <c r="F580" s="250" t="s">
        <v>1860</v>
      </c>
      <c r="G580" s="248"/>
      <c r="H580" s="251">
        <v>2110</v>
      </c>
      <c r="I580" s="252"/>
      <c r="J580" s="248"/>
      <c r="K580" s="248"/>
      <c r="L580" s="253"/>
      <c r="M580" s="254"/>
      <c r="N580" s="255"/>
      <c r="O580" s="255"/>
      <c r="P580" s="255"/>
      <c r="Q580" s="255"/>
      <c r="R580" s="255"/>
      <c r="S580" s="255"/>
      <c r="T580" s="256"/>
      <c r="U580" s="14"/>
      <c r="V580" s="14"/>
      <c r="W580" s="14"/>
      <c r="X580" s="14"/>
      <c r="Y580" s="14"/>
      <c r="Z580" s="14"/>
      <c r="AA580" s="14"/>
      <c r="AB580" s="14"/>
      <c r="AC580" s="14"/>
      <c r="AD580" s="14"/>
      <c r="AE580" s="14"/>
      <c r="AT580" s="257" t="s">
        <v>180</v>
      </c>
      <c r="AU580" s="257" t="s">
        <v>86</v>
      </c>
      <c r="AV580" s="14" t="s">
        <v>86</v>
      </c>
      <c r="AW580" s="14" t="s">
        <v>32</v>
      </c>
      <c r="AX580" s="14" t="s">
        <v>76</v>
      </c>
      <c r="AY580" s="257" t="s">
        <v>168</v>
      </c>
    </row>
    <row r="581" s="15" customFormat="1">
      <c r="A581" s="15"/>
      <c r="B581" s="258"/>
      <c r="C581" s="259"/>
      <c r="D581" s="232" t="s">
        <v>180</v>
      </c>
      <c r="E581" s="260" t="s">
        <v>1</v>
      </c>
      <c r="F581" s="261" t="s">
        <v>184</v>
      </c>
      <c r="G581" s="259"/>
      <c r="H581" s="262">
        <v>2110</v>
      </c>
      <c r="I581" s="263"/>
      <c r="J581" s="259"/>
      <c r="K581" s="259"/>
      <c r="L581" s="264"/>
      <c r="M581" s="265"/>
      <c r="N581" s="266"/>
      <c r="O581" s="266"/>
      <c r="P581" s="266"/>
      <c r="Q581" s="266"/>
      <c r="R581" s="266"/>
      <c r="S581" s="266"/>
      <c r="T581" s="267"/>
      <c r="U581" s="15"/>
      <c r="V581" s="15"/>
      <c r="W581" s="15"/>
      <c r="X581" s="15"/>
      <c r="Y581" s="15"/>
      <c r="Z581" s="15"/>
      <c r="AA581" s="15"/>
      <c r="AB581" s="15"/>
      <c r="AC581" s="15"/>
      <c r="AD581" s="15"/>
      <c r="AE581" s="15"/>
      <c r="AT581" s="268" t="s">
        <v>180</v>
      </c>
      <c r="AU581" s="268" t="s">
        <v>86</v>
      </c>
      <c r="AV581" s="15" t="s">
        <v>176</v>
      </c>
      <c r="AW581" s="15" t="s">
        <v>32</v>
      </c>
      <c r="AX581" s="15" t="s">
        <v>84</v>
      </c>
      <c r="AY581" s="268" t="s">
        <v>168</v>
      </c>
    </row>
    <row r="582" s="2" customFormat="1" ht="33" customHeight="1">
      <c r="A582" s="39"/>
      <c r="B582" s="40"/>
      <c r="C582" s="219" t="s">
        <v>950</v>
      </c>
      <c r="D582" s="219" t="s">
        <v>171</v>
      </c>
      <c r="E582" s="220" t="s">
        <v>1302</v>
      </c>
      <c r="F582" s="221" t="s">
        <v>1303</v>
      </c>
      <c r="G582" s="222" t="s">
        <v>1081</v>
      </c>
      <c r="H582" s="291"/>
      <c r="I582" s="224"/>
      <c r="J582" s="225">
        <f>ROUND(I582*H582,2)</f>
        <v>0</v>
      </c>
      <c r="K582" s="221" t="s">
        <v>226</v>
      </c>
      <c r="L582" s="45"/>
      <c r="M582" s="226" t="s">
        <v>1</v>
      </c>
      <c r="N582" s="227" t="s">
        <v>41</v>
      </c>
      <c r="O582" s="92"/>
      <c r="P582" s="228">
        <f>O582*H582</f>
        <v>0</v>
      </c>
      <c r="Q582" s="228">
        <v>0</v>
      </c>
      <c r="R582" s="228">
        <f>Q582*H582</f>
        <v>0</v>
      </c>
      <c r="S582" s="228">
        <v>0</v>
      </c>
      <c r="T582" s="229">
        <f>S582*H582</f>
        <v>0</v>
      </c>
      <c r="U582" s="39"/>
      <c r="V582" s="39"/>
      <c r="W582" s="39"/>
      <c r="X582" s="39"/>
      <c r="Y582" s="39"/>
      <c r="Z582" s="39"/>
      <c r="AA582" s="39"/>
      <c r="AB582" s="39"/>
      <c r="AC582" s="39"/>
      <c r="AD582" s="39"/>
      <c r="AE582" s="39"/>
      <c r="AR582" s="230" t="s">
        <v>273</v>
      </c>
      <c r="AT582" s="230" t="s">
        <v>171</v>
      </c>
      <c r="AU582" s="230" t="s">
        <v>86</v>
      </c>
      <c r="AY582" s="18" t="s">
        <v>168</v>
      </c>
      <c r="BE582" s="231">
        <f>IF(N582="základní",J582,0)</f>
        <v>0</v>
      </c>
      <c r="BF582" s="231">
        <f>IF(N582="snížená",J582,0)</f>
        <v>0</v>
      </c>
      <c r="BG582" s="231">
        <f>IF(N582="zákl. přenesená",J582,0)</f>
        <v>0</v>
      </c>
      <c r="BH582" s="231">
        <f>IF(N582="sníž. přenesená",J582,0)</f>
        <v>0</v>
      </c>
      <c r="BI582" s="231">
        <f>IF(N582="nulová",J582,0)</f>
        <v>0</v>
      </c>
      <c r="BJ582" s="18" t="s">
        <v>84</v>
      </c>
      <c r="BK582" s="231">
        <f>ROUND(I582*H582,2)</f>
        <v>0</v>
      </c>
      <c r="BL582" s="18" t="s">
        <v>273</v>
      </c>
      <c r="BM582" s="230" t="s">
        <v>1861</v>
      </c>
    </row>
    <row r="583" s="2" customFormat="1">
      <c r="A583" s="39"/>
      <c r="B583" s="40"/>
      <c r="C583" s="41"/>
      <c r="D583" s="232" t="s">
        <v>178</v>
      </c>
      <c r="E583" s="41"/>
      <c r="F583" s="233" t="s">
        <v>1305</v>
      </c>
      <c r="G583" s="41"/>
      <c r="H583" s="41"/>
      <c r="I583" s="234"/>
      <c r="J583" s="41"/>
      <c r="K583" s="41"/>
      <c r="L583" s="45"/>
      <c r="M583" s="235"/>
      <c r="N583" s="236"/>
      <c r="O583" s="92"/>
      <c r="P583" s="92"/>
      <c r="Q583" s="92"/>
      <c r="R583" s="92"/>
      <c r="S583" s="92"/>
      <c r="T583" s="93"/>
      <c r="U583" s="39"/>
      <c r="V583" s="39"/>
      <c r="W583" s="39"/>
      <c r="X583" s="39"/>
      <c r="Y583" s="39"/>
      <c r="Z583" s="39"/>
      <c r="AA583" s="39"/>
      <c r="AB583" s="39"/>
      <c r="AC583" s="39"/>
      <c r="AD583" s="39"/>
      <c r="AE583" s="39"/>
      <c r="AT583" s="18" t="s">
        <v>178</v>
      </c>
      <c r="AU583" s="18" t="s">
        <v>86</v>
      </c>
    </row>
    <row r="584" s="12" customFormat="1" ht="22.8" customHeight="1">
      <c r="A584" s="12"/>
      <c r="B584" s="203"/>
      <c r="C584" s="204"/>
      <c r="D584" s="205" t="s">
        <v>75</v>
      </c>
      <c r="E584" s="217" t="s">
        <v>1306</v>
      </c>
      <c r="F584" s="217" t="s">
        <v>1307</v>
      </c>
      <c r="G584" s="204"/>
      <c r="H584" s="204"/>
      <c r="I584" s="207"/>
      <c r="J584" s="218">
        <f>BK584</f>
        <v>0</v>
      </c>
      <c r="K584" s="204"/>
      <c r="L584" s="209"/>
      <c r="M584" s="210"/>
      <c r="N584" s="211"/>
      <c r="O584" s="211"/>
      <c r="P584" s="212">
        <f>SUM(P585:P632)</f>
        <v>0</v>
      </c>
      <c r="Q584" s="211"/>
      <c r="R584" s="212">
        <f>SUM(R585:R632)</f>
        <v>0.19875300000000001</v>
      </c>
      <c r="S584" s="211"/>
      <c r="T584" s="213">
        <f>SUM(T585:T632)</f>
        <v>0.0038969999999999999</v>
      </c>
      <c r="U584" s="12"/>
      <c r="V584" s="12"/>
      <c r="W584" s="12"/>
      <c r="X584" s="12"/>
      <c r="Y584" s="12"/>
      <c r="Z584" s="12"/>
      <c r="AA584" s="12"/>
      <c r="AB584" s="12"/>
      <c r="AC584" s="12"/>
      <c r="AD584" s="12"/>
      <c r="AE584" s="12"/>
      <c r="AR584" s="214" t="s">
        <v>86</v>
      </c>
      <c r="AT584" s="215" t="s">
        <v>75</v>
      </c>
      <c r="AU584" s="215" t="s">
        <v>84</v>
      </c>
      <c r="AY584" s="214" t="s">
        <v>168</v>
      </c>
      <c r="BK584" s="216">
        <f>SUM(BK585:BK632)</f>
        <v>0</v>
      </c>
    </row>
    <row r="585" s="2" customFormat="1" ht="24.15" customHeight="1">
      <c r="A585" s="39"/>
      <c r="B585" s="40"/>
      <c r="C585" s="219" t="s">
        <v>815</v>
      </c>
      <c r="D585" s="219" t="s">
        <v>171</v>
      </c>
      <c r="E585" s="220" t="s">
        <v>1862</v>
      </c>
      <c r="F585" s="221" t="s">
        <v>1863</v>
      </c>
      <c r="G585" s="222" t="s">
        <v>174</v>
      </c>
      <c r="H585" s="223">
        <v>3.8969999999999998</v>
      </c>
      <c r="I585" s="224"/>
      <c r="J585" s="225">
        <f>ROUND(I585*H585,2)</f>
        <v>0</v>
      </c>
      <c r="K585" s="221" t="s">
        <v>1</v>
      </c>
      <c r="L585" s="45"/>
      <c r="M585" s="226" t="s">
        <v>1</v>
      </c>
      <c r="N585" s="227" t="s">
        <v>41</v>
      </c>
      <c r="O585" s="92"/>
      <c r="P585" s="228">
        <f>O585*H585</f>
        <v>0</v>
      </c>
      <c r="Q585" s="228">
        <v>0.001</v>
      </c>
      <c r="R585" s="228">
        <f>Q585*H585</f>
        <v>0.0038969999999999999</v>
      </c>
      <c r="S585" s="228">
        <v>0.001</v>
      </c>
      <c r="T585" s="229">
        <f>S585*H585</f>
        <v>0.0038969999999999999</v>
      </c>
      <c r="U585" s="39"/>
      <c r="V585" s="39"/>
      <c r="W585" s="39"/>
      <c r="X585" s="39"/>
      <c r="Y585" s="39"/>
      <c r="Z585" s="39"/>
      <c r="AA585" s="39"/>
      <c r="AB585" s="39"/>
      <c r="AC585" s="39"/>
      <c r="AD585" s="39"/>
      <c r="AE585" s="39"/>
      <c r="AR585" s="230" t="s">
        <v>273</v>
      </c>
      <c r="AT585" s="230" t="s">
        <v>171</v>
      </c>
      <c r="AU585" s="230" t="s">
        <v>86</v>
      </c>
      <c r="AY585" s="18" t="s">
        <v>168</v>
      </c>
      <c r="BE585" s="231">
        <f>IF(N585="základní",J585,0)</f>
        <v>0</v>
      </c>
      <c r="BF585" s="231">
        <f>IF(N585="snížená",J585,0)</f>
        <v>0</v>
      </c>
      <c r="BG585" s="231">
        <f>IF(N585="zákl. přenesená",J585,0)</f>
        <v>0</v>
      </c>
      <c r="BH585" s="231">
        <f>IF(N585="sníž. přenesená",J585,0)</f>
        <v>0</v>
      </c>
      <c r="BI585" s="231">
        <f>IF(N585="nulová",J585,0)</f>
        <v>0</v>
      </c>
      <c r="BJ585" s="18" t="s">
        <v>84</v>
      </c>
      <c r="BK585" s="231">
        <f>ROUND(I585*H585,2)</f>
        <v>0</v>
      </c>
      <c r="BL585" s="18" t="s">
        <v>273</v>
      </c>
      <c r="BM585" s="230" t="s">
        <v>1864</v>
      </c>
    </row>
    <row r="586" s="2" customFormat="1">
      <c r="A586" s="39"/>
      <c r="B586" s="40"/>
      <c r="C586" s="41"/>
      <c r="D586" s="232" t="s">
        <v>306</v>
      </c>
      <c r="E586" s="41"/>
      <c r="F586" s="269" t="s">
        <v>1865</v>
      </c>
      <c r="G586" s="41"/>
      <c r="H586" s="41"/>
      <c r="I586" s="234"/>
      <c r="J586" s="41"/>
      <c r="K586" s="41"/>
      <c r="L586" s="45"/>
      <c r="M586" s="235"/>
      <c r="N586" s="236"/>
      <c r="O586" s="92"/>
      <c r="P586" s="92"/>
      <c r="Q586" s="92"/>
      <c r="R586" s="92"/>
      <c r="S586" s="92"/>
      <c r="T586" s="93"/>
      <c r="U586" s="39"/>
      <c r="V586" s="39"/>
      <c r="W586" s="39"/>
      <c r="X586" s="39"/>
      <c r="Y586" s="39"/>
      <c r="Z586" s="39"/>
      <c r="AA586" s="39"/>
      <c r="AB586" s="39"/>
      <c r="AC586" s="39"/>
      <c r="AD586" s="39"/>
      <c r="AE586" s="39"/>
      <c r="AT586" s="18" t="s">
        <v>306</v>
      </c>
      <c r="AU586" s="18" t="s">
        <v>86</v>
      </c>
    </row>
    <row r="587" s="13" customFormat="1">
      <c r="A587" s="13"/>
      <c r="B587" s="237"/>
      <c r="C587" s="238"/>
      <c r="D587" s="232" t="s">
        <v>180</v>
      </c>
      <c r="E587" s="239" t="s">
        <v>1</v>
      </c>
      <c r="F587" s="240" t="s">
        <v>1866</v>
      </c>
      <c r="G587" s="238"/>
      <c r="H587" s="239" t="s">
        <v>1</v>
      </c>
      <c r="I587" s="241"/>
      <c r="J587" s="238"/>
      <c r="K587" s="238"/>
      <c r="L587" s="242"/>
      <c r="M587" s="243"/>
      <c r="N587" s="244"/>
      <c r="O587" s="244"/>
      <c r="P587" s="244"/>
      <c r="Q587" s="244"/>
      <c r="R587" s="244"/>
      <c r="S587" s="244"/>
      <c r="T587" s="245"/>
      <c r="U587" s="13"/>
      <c r="V587" s="13"/>
      <c r="W587" s="13"/>
      <c r="X587" s="13"/>
      <c r="Y587" s="13"/>
      <c r="Z587" s="13"/>
      <c r="AA587" s="13"/>
      <c r="AB587" s="13"/>
      <c r="AC587" s="13"/>
      <c r="AD587" s="13"/>
      <c r="AE587" s="13"/>
      <c r="AT587" s="246" t="s">
        <v>180</v>
      </c>
      <c r="AU587" s="246" t="s">
        <v>86</v>
      </c>
      <c r="AV587" s="13" t="s">
        <v>84</v>
      </c>
      <c r="AW587" s="13" t="s">
        <v>32</v>
      </c>
      <c r="AX587" s="13" t="s">
        <v>76</v>
      </c>
      <c r="AY587" s="246" t="s">
        <v>168</v>
      </c>
    </row>
    <row r="588" s="13" customFormat="1">
      <c r="A588" s="13"/>
      <c r="B588" s="237"/>
      <c r="C588" s="238"/>
      <c r="D588" s="232" t="s">
        <v>180</v>
      </c>
      <c r="E588" s="239" t="s">
        <v>1</v>
      </c>
      <c r="F588" s="240" t="s">
        <v>1867</v>
      </c>
      <c r="G588" s="238"/>
      <c r="H588" s="239" t="s">
        <v>1</v>
      </c>
      <c r="I588" s="241"/>
      <c r="J588" s="238"/>
      <c r="K588" s="238"/>
      <c r="L588" s="242"/>
      <c r="M588" s="243"/>
      <c r="N588" s="244"/>
      <c r="O588" s="244"/>
      <c r="P588" s="244"/>
      <c r="Q588" s="244"/>
      <c r="R588" s="244"/>
      <c r="S588" s="244"/>
      <c r="T588" s="245"/>
      <c r="U588" s="13"/>
      <c r="V588" s="13"/>
      <c r="W588" s="13"/>
      <c r="X588" s="13"/>
      <c r="Y588" s="13"/>
      <c r="Z588" s="13"/>
      <c r="AA588" s="13"/>
      <c r="AB588" s="13"/>
      <c r="AC588" s="13"/>
      <c r="AD588" s="13"/>
      <c r="AE588" s="13"/>
      <c r="AT588" s="246" t="s">
        <v>180</v>
      </c>
      <c r="AU588" s="246" t="s">
        <v>86</v>
      </c>
      <c r="AV588" s="13" t="s">
        <v>84</v>
      </c>
      <c r="AW588" s="13" t="s">
        <v>32</v>
      </c>
      <c r="AX588" s="13" t="s">
        <v>76</v>
      </c>
      <c r="AY588" s="246" t="s">
        <v>168</v>
      </c>
    </row>
    <row r="589" s="14" customFormat="1">
      <c r="A589" s="14"/>
      <c r="B589" s="247"/>
      <c r="C589" s="248"/>
      <c r="D589" s="232" t="s">
        <v>180</v>
      </c>
      <c r="E589" s="249" t="s">
        <v>1</v>
      </c>
      <c r="F589" s="250" t="s">
        <v>1868</v>
      </c>
      <c r="G589" s="248"/>
      <c r="H589" s="251">
        <v>1.167</v>
      </c>
      <c r="I589" s="252"/>
      <c r="J589" s="248"/>
      <c r="K589" s="248"/>
      <c r="L589" s="253"/>
      <c r="M589" s="254"/>
      <c r="N589" s="255"/>
      <c r="O589" s="255"/>
      <c r="P589" s="255"/>
      <c r="Q589" s="255"/>
      <c r="R589" s="255"/>
      <c r="S589" s="255"/>
      <c r="T589" s="256"/>
      <c r="U589" s="14"/>
      <c r="V589" s="14"/>
      <c r="W589" s="14"/>
      <c r="X589" s="14"/>
      <c r="Y589" s="14"/>
      <c r="Z589" s="14"/>
      <c r="AA589" s="14"/>
      <c r="AB589" s="14"/>
      <c r="AC589" s="14"/>
      <c r="AD589" s="14"/>
      <c r="AE589" s="14"/>
      <c r="AT589" s="257" t="s">
        <v>180</v>
      </c>
      <c r="AU589" s="257" t="s">
        <v>86</v>
      </c>
      <c r="AV589" s="14" t="s">
        <v>86</v>
      </c>
      <c r="AW589" s="14" t="s">
        <v>32</v>
      </c>
      <c r="AX589" s="14" t="s">
        <v>76</v>
      </c>
      <c r="AY589" s="257" t="s">
        <v>168</v>
      </c>
    </row>
    <row r="590" s="13" customFormat="1">
      <c r="A590" s="13"/>
      <c r="B590" s="237"/>
      <c r="C590" s="238"/>
      <c r="D590" s="232" t="s">
        <v>180</v>
      </c>
      <c r="E590" s="239" t="s">
        <v>1</v>
      </c>
      <c r="F590" s="240" t="s">
        <v>1869</v>
      </c>
      <c r="G590" s="238"/>
      <c r="H590" s="239" t="s">
        <v>1</v>
      </c>
      <c r="I590" s="241"/>
      <c r="J590" s="238"/>
      <c r="K590" s="238"/>
      <c r="L590" s="242"/>
      <c r="M590" s="243"/>
      <c r="N590" s="244"/>
      <c r="O590" s="244"/>
      <c r="P590" s="244"/>
      <c r="Q590" s="244"/>
      <c r="R590" s="244"/>
      <c r="S590" s="244"/>
      <c r="T590" s="245"/>
      <c r="U590" s="13"/>
      <c r="V590" s="13"/>
      <c r="W590" s="13"/>
      <c r="X590" s="13"/>
      <c r="Y590" s="13"/>
      <c r="Z590" s="13"/>
      <c r="AA590" s="13"/>
      <c r="AB590" s="13"/>
      <c r="AC590" s="13"/>
      <c r="AD590" s="13"/>
      <c r="AE590" s="13"/>
      <c r="AT590" s="246" t="s">
        <v>180</v>
      </c>
      <c r="AU590" s="246" t="s">
        <v>86</v>
      </c>
      <c r="AV590" s="13" t="s">
        <v>84</v>
      </c>
      <c r="AW590" s="13" t="s">
        <v>32</v>
      </c>
      <c r="AX590" s="13" t="s">
        <v>76</v>
      </c>
      <c r="AY590" s="246" t="s">
        <v>168</v>
      </c>
    </row>
    <row r="591" s="14" customFormat="1">
      <c r="A591" s="14"/>
      <c r="B591" s="247"/>
      <c r="C591" s="248"/>
      <c r="D591" s="232" t="s">
        <v>180</v>
      </c>
      <c r="E591" s="249" t="s">
        <v>1</v>
      </c>
      <c r="F591" s="250" t="s">
        <v>1870</v>
      </c>
      <c r="G591" s="248"/>
      <c r="H591" s="251">
        <v>1.365</v>
      </c>
      <c r="I591" s="252"/>
      <c r="J591" s="248"/>
      <c r="K591" s="248"/>
      <c r="L591" s="253"/>
      <c r="M591" s="254"/>
      <c r="N591" s="255"/>
      <c r="O591" s="255"/>
      <c r="P591" s="255"/>
      <c r="Q591" s="255"/>
      <c r="R591" s="255"/>
      <c r="S591" s="255"/>
      <c r="T591" s="256"/>
      <c r="U591" s="14"/>
      <c r="V591" s="14"/>
      <c r="W591" s="14"/>
      <c r="X591" s="14"/>
      <c r="Y591" s="14"/>
      <c r="Z591" s="14"/>
      <c r="AA591" s="14"/>
      <c r="AB591" s="14"/>
      <c r="AC591" s="14"/>
      <c r="AD591" s="14"/>
      <c r="AE591" s="14"/>
      <c r="AT591" s="257" t="s">
        <v>180</v>
      </c>
      <c r="AU591" s="257" t="s">
        <v>86</v>
      </c>
      <c r="AV591" s="14" t="s">
        <v>86</v>
      </c>
      <c r="AW591" s="14" t="s">
        <v>32</v>
      </c>
      <c r="AX591" s="14" t="s">
        <v>76</v>
      </c>
      <c r="AY591" s="257" t="s">
        <v>168</v>
      </c>
    </row>
    <row r="592" s="13" customFormat="1">
      <c r="A592" s="13"/>
      <c r="B592" s="237"/>
      <c r="C592" s="238"/>
      <c r="D592" s="232" t="s">
        <v>180</v>
      </c>
      <c r="E592" s="239" t="s">
        <v>1</v>
      </c>
      <c r="F592" s="240" t="s">
        <v>1871</v>
      </c>
      <c r="G592" s="238"/>
      <c r="H592" s="239" t="s">
        <v>1</v>
      </c>
      <c r="I592" s="241"/>
      <c r="J592" s="238"/>
      <c r="K592" s="238"/>
      <c r="L592" s="242"/>
      <c r="M592" s="243"/>
      <c r="N592" s="244"/>
      <c r="O592" s="244"/>
      <c r="P592" s="244"/>
      <c r="Q592" s="244"/>
      <c r="R592" s="244"/>
      <c r="S592" s="244"/>
      <c r="T592" s="245"/>
      <c r="U592" s="13"/>
      <c r="V592" s="13"/>
      <c r="W592" s="13"/>
      <c r="X592" s="13"/>
      <c r="Y592" s="13"/>
      <c r="Z592" s="13"/>
      <c r="AA592" s="13"/>
      <c r="AB592" s="13"/>
      <c r="AC592" s="13"/>
      <c r="AD592" s="13"/>
      <c r="AE592" s="13"/>
      <c r="AT592" s="246" t="s">
        <v>180</v>
      </c>
      <c r="AU592" s="246" t="s">
        <v>86</v>
      </c>
      <c r="AV592" s="13" t="s">
        <v>84</v>
      </c>
      <c r="AW592" s="13" t="s">
        <v>32</v>
      </c>
      <c r="AX592" s="13" t="s">
        <v>76</v>
      </c>
      <c r="AY592" s="246" t="s">
        <v>168</v>
      </c>
    </row>
    <row r="593" s="14" customFormat="1">
      <c r="A593" s="14"/>
      <c r="B593" s="247"/>
      <c r="C593" s="248"/>
      <c r="D593" s="232" t="s">
        <v>180</v>
      </c>
      <c r="E593" s="249" t="s">
        <v>1</v>
      </c>
      <c r="F593" s="250" t="s">
        <v>1870</v>
      </c>
      <c r="G593" s="248"/>
      <c r="H593" s="251">
        <v>1.365</v>
      </c>
      <c r="I593" s="252"/>
      <c r="J593" s="248"/>
      <c r="K593" s="248"/>
      <c r="L593" s="253"/>
      <c r="M593" s="254"/>
      <c r="N593" s="255"/>
      <c r="O593" s="255"/>
      <c r="P593" s="255"/>
      <c r="Q593" s="255"/>
      <c r="R593" s="255"/>
      <c r="S593" s="255"/>
      <c r="T593" s="256"/>
      <c r="U593" s="14"/>
      <c r="V593" s="14"/>
      <c r="W593" s="14"/>
      <c r="X593" s="14"/>
      <c r="Y593" s="14"/>
      <c r="Z593" s="14"/>
      <c r="AA593" s="14"/>
      <c r="AB593" s="14"/>
      <c r="AC593" s="14"/>
      <c r="AD593" s="14"/>
      <c r="AE593" s="14"/>
      <c r="AT593" s="257" t="s">
        <v>180</v>
      </c>
      <c r="AU593" s="257" t="s">
        <v>86</v>
      </c>
      <c r="AV593" s="14" t="s">
        <v>86</v>
      </c>
      <c r="AW593" s="14" t="s">
        <v>32</v>
      </c>
      <c r="AX593" s="14" t="s">
        <v>76</v>
      </c>
      <c r="AY593" s="257" t="s">
        <v>168</v>
      </c>
    </row>
    <row r="594" s="16" customFormat="1">
      <c r="A594" s="16"/>
      <c r="B594" s="280"/>
      <c r="C594" s="281"/>
      <c r="D594" s="232" t="s">
        <v>180</v>
      </c>
      <c r="E594" s="282" t="s">
        <v>1</v>
      </c>
      <c r="F594" s="283" t="s">
        <v>565</v>
      </c>
      <c r="G594" s="281"/>
      <c r="H594" s="284">
        <v>3.8970000000000002</v>
      </c>
      <c r="I594" s="285"/>
      <c r="J594" s="281"/>
      <c r="K594" s="281"/>
      <c r="L594" s="286"/>
      <c r="M594" s="287"/>
      <c r="N594" s="288"/>
      <c r="O594" s="288"/>
      <c r="P594" s="288"/>
      <c r="Q594" s="288"/>
      <c r="R594" s="288"/>
      <c r="S594" s="288"/>
      <c r="T594" s="289"/>
      <c r="U594" s="16"/>
      <c r="V594" s="16"/>
      <c r="W594" s="16"/>
      <c r="X594" s="16"/>
      <c r="Y594" s="16"/>
      <c r="Z594" s="16"/>
      <c r="AA594" s="16"/>
      <c r="AB594" s="16"/>
      <c r="AC594" s="16"/>
      <c r="AD594" s="16"/>
      <c r="AE594" s="16"/>
      <c r="AT594" s="290" t="s">
        <v>180</v>
      </c>
      <c r="AU594" s="290" t="s">
        <v>86</v>
      </c>
      <c r="AV594" s="16" t="s">
        <v>169</v>
      </c>
      <c r="AW594" s="16" t="s">
        <v>32</v>
      </c>
      <c r="AX594" s="16" t="s">
        <v>76</v>
      </c>
      <c r="AY594" s="290" t="s">
        <v>168</v>
      </c>
    </row>
    <row r="595" s="15" customFormat="1">
      <c r="A595" s="15"/>
      <c r="B595" s="258"/>
      <c r="C595" s="259"/>
      <c r="D595" s="232" t="s">
        <v>180</v>
      </c>
      <c r="E595" s="260" t="s">
        <v>1</v>
      </c>
      <c r="F595" s="261" t="s">
        <v>184</v>
      </c>
      <c r="G595" s="259"/>
      <c r="H595" s="262">
        <v>3.8970000000000002</v>
      </c>
      <c r="I595" s="263"/>
      <c r="J595" s="259"/>
      <c r="K595" s="259"/>
      <c r="L595" s="264"/>
      <c r="M595" s="265"/>
      <c r="N595" s="266"/>
      <c r="O595" s="266"/>
      <c r="P595" s="266"/>
      <c r="Q595" s="266"/>
      <c r="R595" s="266"/>
      <c r="S595" s="266"/>
      <c r="T595" s="267"/>
      <c r="U595" s="15"/>
      <c r="V595" s="15"/>
      <c r="W595" s="15"/>
      <c r="X595" s="15"/>
      <c r="Y595" s="15"/>
      <c r="Z595" s="15"/>
      <c r="AA595" s="15"/>
      <c r="AB595" s="15"/>
      <c r="AC595" s="15"/>
      <c r="AD595" s="15"/>
      <c r="AE595" s="15"/>
      <c r="AT595" s="268" t="s">
        <v>180</v>
      </c>
      <c r="AU595" s="268" t="s">
        <v>86</v>
      </c>
      <c r="AV595" s="15" t="s">
        <v>176</v>
      </c>
      <c r="AW595" s="15" t="s">
        <v>32</v>
      </c>
      <c r="AX595" s="15" t="s">
        <v>84</v>
      </c>
      <c r="AY595" s="268" t="s">
        <v>168</v>
      </c>
    </row>
    <row r="596" s="2" customFormat="1" ht="33" customHeight="1">
      <c r="A596" s="39"/>
      <c r="B596" s="40"/>
      <c r="C596" s="219" t="s">
        <v>954</v>
      </c>
      <c r="D596" s="219" t="s">
        <v>171</v>
      </c>
      <c r="E596" s="220" t="s">
        <v>1872</v>
      </c>
      <c r="F596" s="221" t="s">
        <v>1873</v>
      </c>
      <c r="G596" s="222" t="s">
        <v>174</v>
      </c>
      <c r="H596" s="223">
        <v>9.7430000000000003</v>
      </c>
      <c r="I596" s="224"/>
      <c r="J596" s="225">
        <f>ROUND(I596*H596,2)</f>
        <v>0</v>
      </c>
      <c r="K596" s="221" t="s">
        <v>175</v>
      </c>
      <c r="L596" s="45"/>
      <c r="M596" s="226" t="s">
        <v>1</v>
      </c>
      <c r="N596" s="227" t="s">
        <v>41</v>
      </c>
      <c r="O596" s="92"/>
      <c r="P596" s="228">
        <f>O596*H596</f>
        <v>0</v>
      </c>
      <c r="Q596" s="228">
        <v>0.0044999999999999997</v>
      </c>
      <c r="R596" s="228">
        <f>Q596*H596</f>
        <v>0.043843500000000001</v>
      </c>
      <c r="S596" s="228">
        <v>0</v>
      </c>
      <c r="T596" s="229">
        <f>S596*H596</f>
        <v>0</v>
      </c>
      <c r="U596" s="39"/>
      <c r="V596" s="39"/>
      <c r="W596" s="39"/>
      <c r="X596" s="39"/>
      <c r="Y596" s="39"/>
      <c r="Z596" s="39"/>
      <c r="AA596" s="39"/>
      <c r="AB596" s="39"/>
      <c r="AC596" s="39"/>
      <c r="AD596" s="39"/>
      <c r="AE596" s="39"/>
      <c r="AR596" s="230" t="s">
        <v>273</v>
      </c>
      <c r="AT596" s="230" t="s">
        <v>171</v>
      </c>
      <c r="AU596" s="230" t="s">
        <v>86</v>
      </c>
      <c r="AY596" s="18" t="s">
        <v>168</v>
      </c>
      <c r="BE596" s="231">
        <f>IF(N596="základní",J596,0)</f>
        <v>0</v>
      </c>
      <c r="BF596" s="231">
        <f>IF(N596="snížená",J596,0)</f>
        <v>0</v>
      </c>
      <c r="BG596" s="231">
        <f>IF(N596="zákl. přenesená",J596,0)</f>
        <v>0</v>
      </c>
      <c r="BH596" s="231">
        <f>IF(N596="sníž. přenesená",J596,0)</f>
        <v>0</v>
      </c>
      <c r="BI596" s="231">
        <f>IF(N596="nulová",J596,0)</f>
        <v>0</v>
      </c>
      <c r="BJ596" s="18" t="s">
        <v>84</v>
      </c>
      <c r="BK596" s="231">
        <f>ROUND(I596*H596,2)</f>
        <v>0</v>
      </c>
      <c r="BL596" s="18" t="s">
        <v>273</v>
      </c>
      <c r="BM596" s="230" t="s">
        <v>1874</v>
      </c>
    </row>
    <row r="597" s="2" customFormat="1">
      <c r="A597" s="39"/>
      <c r="B597" s="40"/>
      <c r="C597" s="41"/>
      <c r="D597" s="232" t="s">
        <v>178</v>
      </c>
      <c r="E597" s="41"/>
      <c r="F597" s="233" t="s">
        <v>1875</v>
      </c>
      <c r="G597" s="41"/>
      <c r="H597" s="41"/>
      <c r="I597" s="234"/>
      <c r="J597" s="41"/>
      <c r="K597" s="41"/>
      <c r="L597" s="45"/>
      <c r="M597" s="235"/>
      <c r="N597" s="236"/>
      <c r="O597" s="92"/>
      <c r="P597" s="92"/>
      <c r="Q597" s="92"/>
      <c r="R597" s="92"/>
      <c r="S597" s="92"/>
      <c r="T597" s="93"/>
      <c r="U597" s="39"/>
      <c r="V597" s="39"/>
      <c r="W597" s="39"/>
      <c r="X597" s="39"/>
      <c r="Y597" s="39"/>
      <c r="Z597" s="39"/>
      <c r="AA597" s="39"/>
      <c r="AB597" s="39"/>
      <c r="AC597" s="39"/>
      <c r="AD597" s="39"/>
      <c r="AE597" s="39"/>
      <c r="AT597" s="18" t="s">
        <v>178</v>
      </c>
      <c r="AU597" s="18" t="s">
        <v>86</v>
      </c>
    </row>
    <row r="598" s="13" customFormat="1">
      <c r="A598" s="13"/>
      <c r="B598" s="237"/>
      <c r="C598" s="238"/>
      <c r="D598" s="232" t="s">
        <v>180</v>
      </c>
      <c r="E598" s="239" t="s">
        <v>1</v>
      </c>
      <c r="F598" s="240" t="s">
        <v>1876</v>
      </c>
      <c r="G598" s="238"/>
      <c r="H598" s="239" t="s">
        <v>1</v>
      </c>
      <c r="I598" s="241"/>
      <c r="J598" s="238"/>
      <c r="K598" s="238"/>
      <c r="L598" s="242"/>
      <c r="M598" s="243"/>
      <c r="N598" s="244"/>
      <c r="O598" s="244"/>
      <c r="P598" s="244"/>
      <c r="Q598" s="244"/>
      <c r="R598" s="244"/>
      <c r="S598" s="244"/>
      <c r="T598" s="245"/>
      <c r="U598" s="13"/>
      <c r="V598" s="13"/>
      <c r="W598" s="13"/>
      <c r="X598" s="13"/>
      <c r="Y598" s="13"/>
      <c r="Z598" s="13"/>
      <c r="AA598" s="13"/>
      <c r="AB598" s="13"/>
      <c r="AC598" s="13"/>
      <c r="AD598" s="13"/>
      <c r="AE598" s="13"/>
      <c r="AT598" s="246" t="s">
        <v>180</v>
      </c>
      <c r="AU598" s="246" t="s">
        <v>86</v>
      </c>
      <c r="AV598" s="13" t="s">
        <v>84</v>
      </c>
      <c r="AW598" s="13" t="s">
        <v>32</v>
      </c>
      <c r="AX598" s="13" t="s">
        <v>76</v>
      </c>
      <c r="AY598" s="246" t="s">
        <v>168</v>
      </c>
    </row>
    <row r="599" s="13" customFormat="1">
      <c r="A599" s="13"/>
      <c r="B599" s="237"/>
      <c r="C599" s="238"/>
      <c r="D599" s="232" t="s">
        <v>180</v>
      </c>
      <c r="E599" s="239" t="s">
        <v>1</v>
      </c>
      <c r="F599" s="240" t="s">
        <v>1867</v>
      </c>
      <c r="G599" s="238"/>
      <c r="H599" s="239" t="s">
        <v>1</v>
      </c>
      <c r="I599" s="241"/>
      <c r="J599" s="238"/>
      <c r="K599" s="238"/>
      <c r="L599" s="242"/>
      <c r="M599" s="243"/>
      <c r="N599" s="244"/>
      <c r="O599" s="244"/>
      <c r="P599" s="244"/>
      <c r="Q599" s="244"/>
      <c r="R599" s="244"/>
      <c r="S599" s="244"/>
      <c r="T599" s="245"/>
      <c r="U599" s="13"/>
      <c r="V599" s="13"/>
      <c r="W599" s="13"/>
      <c r="X599" s="13"/>
      <c r="Y599" s="13"/>
      <c r="Z599" s="13"/>
      <c r="AA599" s="13"/>
      <c r="AB599" s="13"/>
      <c r="AC599" s="13"/>
      <c r="AD599" s="13"/>
      <c r="AE599" s="13"/>
      <c r="AT599" s="246" t="s">
        <v>180</v>
      </c>
      <c r="AU599" s="246" t="s">
        <v>86</v>
      </c>
      <c r="AV599" s="13" t="s">
        <v>84</v>
      </c>
      <c r="AW599" s="13" t="s">
        <v>32</v>
      </c>
      <c r="AX599" s="13" t="s">
        <v>76</v>
      </c>
      <c r="AY599" s="246" t="s">
        <v>168</v>
      </c>
    </row>
    <row r="600" s="14" customFormat="1">
      <c r="A600" s="14"/>
      <c r="B600" s="247"/>
      <c r="C600" s="248"/>
      <c r="D600" s="232" t="s">
        <v>180</v>
      </c>
      <c r="E600" s="249" t="s">
        <v>1</v>
      </c>
      <c r="F600" s="250" t="s">
        <v>1877</v>
      </c>
      <c r="G600" s="248"/>
      <c r="H600" s="251">
        <v>5.835</v>
      </c>
      <c r="I600" s="252"/>
      <c r="J600" s="248"/>
      <c r="K600" s="248"/>
      <c r="L600" s="253"/>
      <c r="M600" s="254"/>
      <c r="N600" s="255"/>
      <c r="O600" s="255"/>
      <c r="P600" s="255"/>
      <c r="Q600" s="255"/>
      <c r="R600" s="255"/>
      <c r="S600" s="255"/>
      <c r="T600" s="256"/>
      <c r="U600" s="14"/>
      <c r="V600" s="14"/>
      <c r="W600" s="14"/>
      <c r="X600" s="14"/>
      <c r="Y600" s="14"/>
      <c r="Z600" s="14"/>
      <c r="AA600" s="14"/>
      <c r="AB600" s="14"/>
      <c r="AC600" s="14"/>
      <c r="AD600" s="14"/>
      <c r="AE600" s="14"/>
      <c r="AT600" s="257" t="s">
        <v>180</v>
      </c>
      <c r="AU600" s="257" t="s">
        <v>86</v>
      </c>
      <c r="AV600" s="14" t="s">
        <v>86</v>
      </c>
      <c r="AW600" s="14" t="s">
        <v>32</v>
      </c>
      <c r="AX600" s="14" t="s">
        <v>76</v>
      </c>
      <c r="AY600" s="257" t="s">
        <v>168</v>
      </c>
    </row>
    <row r="601" s="13" customFormat="1">
      <c r="A601" s="13"/>
      <c r="B601" s="237"/>
      <c r="C601" s="238"/>
      <c r="D601" s="232" t="s">
        <v>180</v>
      </c>
      <c r="E601" s="239" t="s">
        <v>1</v>
      </c>
      <c r="F601" s="240" t="s">
        <v>1869</v>
      </c>
      <c r="G601" s="238"/>
      <c r="H601" s="239" t="s">
        <v>1</v>
      </c>
      <c r="I601" s="241"/>
      <c r="J601" s="238"/>
      <c r="K601" s="238"/>
      <c r="L601" s="242"/>
      <c r="M601" s="243"/>
      <c r="N601" s="244"/>
      <c r="O601" s="244"/>
      <c r="P601" s="244"/>
      <c r="Q601" s="244"/>
      <c r="R601" s="244"/>
      <c r="S601" s="244"/>
      <c r="T601" s="245"/>
      <c r="U601" s="13"/>
      <c r="V601" s="13"/>
      <c r="W601" s="13"/>
      <c r="X601" s="13"/>
      <c r="Y601" s="13"/>
      <c r="Z601" s="13"/>
      <c r="AA601" s="13"/>
      <c r="AB601" s="13"/>
      <c r="AC601" s="13"/>
      <c r="AD601" s="13"/>
      <c r="AE601" s="13"/>
      <c r="AT601" s="246" t="s">
        <v>180</v>
      </c>
      <c r="AU601" s="246" t="s">
        <v>86</v>
      </c>
      <c r="AV601" s="13" t="s">
        <v>84</v>
      </c>
      <c r="AW601" s="13" t="s">
        <v>32</v>
      </c>
      <c r="AX601" s="13" t="s">
        <v>76</v>
      </c>
      <c r="AY601" s="246" t="s">
        <v>168</v>
      </c>
    </row>
    <row r="602" s="14" customFormat="1">
      <c r="A602" s="14"/>
      <c r="B602" s="247"/>
      <c r="C602" s="248"/>
      <c r="D602" s="232" t="s">
        <v>180</v>
      </c>
      <c r="E602" s="249" t="s">
        <v>1</v>
      </c>
      <c r="F602" s="250" t="s">
        <v>1878</v>
      </c>
      <c r="G602" s="248"/>
      <c r="H602" s="251">
        <v>6.8250000000000002</v>
      </c>
      <c r="I602" s="252"/>
      <c r="J602" s="248"/>
      <c r="K602" s="248"/>
      <c r="L602" s="253"/>
      <c r="M602" s="254"/>
      <c r="N602" s="255"/>
      <c r="O602" s="255"/>
      <c r="P602" s="255"/>
      <c r="Q602" s="255"/>
      <c r="R602" s="255"/>
      <c r="S602" s="255"/>
      <c r="T602" s="256"/>
      <c r="U602" s="14"/>
      <c r="V602" s="14"/>
      <c r="W602" s="14"/>
      <c r="X602" s="14"/>
      <c r="Y602" s="14"/>
      <c r="Z602" s="14"/>
      <c r="AA602" s="14"/>
      <c r="AB602" s="14"/>
      <c r="AC602" s="14"/>
      <c r="AD602" s="14"/>
      <c r="AE602" s="14"/>
      <c r="AT602" s="257" t="s">
        <v>180</v>
      </c>
      <c r="AU602" s="257" t="s">
        <v>86</v>
      </c>
      <c r="AV602" s="14" t="s">
        <v>86</v>
      </c>
      <c r="AW602" s="14" t="s">
        <v>32</v>
      </c>
      <c r="AX602" s="14" t="s">
        <v>76</v>
      </c>
      <c r="AY602" s="257" t="s">
        <v>168</v>
      </c>
    </row>
    <row r="603" s="13" customFormat="1">
      <c r="A603" s="13"/>
      <c r="B603" s="237"/>
      <c r="C603" s="238"/>
      <c r="D603" s="232" t="s">
        <v>180</v>
      </c>
      <c r="E603" s="239" t="s">
        <v>1</v>
      </c>
      <c r="F603" s="240" t="s">
        <v>1871</v>
      </c>
      <c r="G603" s="238"/>
      <c r="H603" s="239" t="s">
        <v>1</v>
      </c>
      <c r="I603" s="241"/>
      <c r="J603" s="238"/>
      <c r="K603" s="238"/>
      <c r="L603" s="242"/>
      <c r="M603" s="243"/>
      <c r="N603" s="244"/>
      <c r="O603" s="244"/>
      <c r="P603" s="244"/>
      <c r="Q603" s="244"/>
      <c r="R603" s="244"/>
      <c r="S603" s="244"/>
      <c r="T603" s="245"/>
      <c r="U603" s="13"/>
      <c r="V603" s="13"/>
      <c r="W603" s="13"/>
      <c r="X603" s="13"/>
      <c r="Y603" s="13"/>
      <c r="Z603" s="13"/>
      <c r="AA603" s="13"/>
      <c r="AB603" s="13"/>
      <c r="AC603" s="13"/>
      <c r="AD603" s="13"/>
      <c r="AE603" s="13"/>
      <c r="AT603" s="246" t="s">
        <v>180</v>
      </c>
      <c r="AU603" s="246" t="s">
        <v>86</v>
      </c>
      <c r="AV603" s="13" t="s">
        <v>84</v>
      </c>
      <c r="AW603" s="13" t="s">
        <v>32</v>
      </c>
      <c r="AX603" s="13" t="s">
        <v>76</v>
      </c>
      <c r="AY603" s="246" t="s">
        <v>168</v>
      </c>
    </row>
    <row r="604" s="14" customFormat="1">
      <c r="A604" s="14"/>
      <c r="B604" s="247"/>
      <c r="C604" s="248"/>
      <c r="D604" s="232" t="s">
        <v>180</v>
      </c>
      <c r="E604" s="249" t="s">
        <v>1</v>
      </c>
      <c r="F604" s="250" t="s">
        <v>1878</v>
      </c>
      <c r="G604" s="248"/>
      <c r="H604" s="251">
        <v>6.8250000000000002</v>
      </c>
      <c r="I604" s="252"/>
      <c r="J604" s="248"/>
      <c r="K604" s="248"/>
      <c r="L604" s="253"/>
      <c r="M604" s="254"/>
      <c r="N604" s="255"/>
      <c r="O604" s="255"/>
      <c r="P604" s="255"/>
      <c r="Q604" s="255"/>
      <c r="R604" s="255"/>
      <c r="S604" s="255"/>
      <c r="T604" s="256"/>
      <c r="U604" s="14"/>
      <c r="V604" s="14"/>
      <c r="W604" s="14"/>
      <c r="X604" s="14"/>
      <c r="Y604" s="14"/>
      <c r="Z604" s="14"/>
      <c r="AA604" s="14"/>
      <c r="AB604" s="14"/>
      <c r="AC604" s="14"/>
      <c r="AD604" s="14"/>
      <c r="AE604" s="14"/>
      <c r="AT604" s="257" t="s">
        <v>180</v>
      </c>
      <c r="AU604" s="257" t="s">
        <v>86</v>
      </c>
      <c r="AV604" s="14" t="s">
        <v>86</v>
      </c>
      <c r="AW604" s="14" t="s">
        <v>32</v>
      </c>
      <c r="AX604" s="14" t="s">
        <v>76</v>
      </c>
      <c r="AY604" s="257" t="s">
        <v>168</v>
      </c>
    </row>
    <row r="605" s="16" customFormat="1">
      <c r="A605" s="16"/>
      <c r="B605" s="280"/>
      <c r="C605" s="281"/>
      <c r="D605" s="232" t="s">
        <v>180</v>
      </c>
      <c r="E605" s="282" t="s">
        <v>1</v>
      </c>
      <c r="F605" s="283" t="s">
        <v>565</v>
      </c>
      <c r="G605" s="281"/>
      <c r="H605" s="284">
        <v>19.484999999999999</v>
      </c>
      <c r="I605" s="285"/>
      <c r="J605" s="281"/>
      <c r="K605" s="281"/>
      <c r="L605" s="286"/>
      <c r="M605" s="287"/>
      <c r="N605" s="288"/>
      <c r="O605" s="288"/>
      <c r="P605" s="288"/>
      <c r="Q605" s="288"/>
      <c r="R605" s="288"/>
      <c r="S605" s="288"/>
      <c r="T605" s="289"/>
      <c r="U605" s="16"/>
      <c r="V605" s="16"/>
      <c r="W605" s="16"/>
      <c r="X605" s="16"/>
      <c r="Y605" s="16"/>
      <c r="Z605" s="16"/>
      <c r="AA605" s="16"/>
      <c r="AB605" s="16"/>
      <c r="AC605" s="16"/>
      <c r="AD605" s="16"/>
      <c r="AE605" s="16"/>
      <c r="AT605" s="290" t="s">
        <v>180</v>
      </c>
      <c r="AU605" s="290" t="s">
        <v>86</v>
      </c>
      <c r="AV605" s="16" t="s">
        <v>169</v>
      </c>
      <c r="AW605" s="16" t="s">
        <v>32</v>
      </c>
      <c r="AX605" s="16" t="s">
        <v>76</v>
      </c>
      <c r="AY605" s="290" t="s">
        <v>168</v>
      </c>
    </row>
    <row r="606" s="15" customFormat="1">
      <c r="A606" s="15"/>
      <c r="B606" s="258"/>
      <c r="C606" s="259"/>
      <c r="D606" s="232" t="s">
        <v>180</v>
      </c>
      <c r="E606" s="260" t="s">
        <v>1</v>
      </c>
      <c r="F606" s="261" t="s">
        <v>184</v>
      </c>
      <c r="G606" s="259"/>
      <c r="H606" s="262">
        <v>19.484999999999999</v>
      </c>
      <c r="I606" s="263"/>
      <c r="J606" s="259"/>
      <c r="K606" s="259"/>
      <c r="L606" s="264"/>
      <c r="M606" s="265"/>
      <c r="N606" s="266"/>
      <c r="O606" s="266"/>
      <c r="P606" s="266"/>
      <c r="Q606" s="266"/>
      <c r="R606" s="266"/>
      <c r="S606" s="266"/>
      <c r="T606" s="267"/>
      <c r="U606" s="15"/>
      <c r="V606" s="15"/>
      <c r="W606" s="15"/>
      <c r="X606" s="15"/>
      <c r="Y606" s="15"/>
      <c r="Z606" s="15"/>
      <c r="AA606" s="15"/>
      <c r="AB606" s="15"/>
      <c r="AC606" s="15"/>
      <c r="AD606" s="15"/>
      <c r="AE606" s="15"/>
      <c r="AT606" s="268" t="s">
        <v>180</v>
      </c>
      <c r="AU606" s="268" t="s">
        <v>86</v>
      </c>
      <c r="AV606" s="15" t="s">
        <v>176</v>
      </c>
      <c r="AW606" s="15" t="s">
        <v>32</v>
      </c>
      <c r="AX606" s="15" t="s">
        <v>84</v>
      </c>
      <c r="AY606" s="268" t="s">
        <v>168</v>
      </c>
    </row>
    <row r="607" s="14" customFormat="1">
      <c r="A607" s="14"/>
      <c r="B607" s="247"/>
      <c r="C607" s="248"/>
      <c r="D607" s="232" t="s">
        <v>180</v>
      </c>
      <c r="E607" s="248"/>
      <c r="F607" s="250" t="s">
        <v>1879</v>
      </c>
      <c r="G607" s="248"/>
      <c r="H607" s="251">
        <v>9.7430000000000003</v>
      </c>
      <c r="I607" s="252"/>
      <c r="J607" s="248"/>
      <c r="K607" s="248"/>
      <c r="L607" s="253"/>
      <c r="M607" s="254"/>
      <c r="N607" s="255"/>
      <c r="O607" s="255"/>
      <c r="P607" s="255"/>
      <c r="Q607" s="255"/>
      <c r="R607" s="255"/>
      <c r="S607" s="255"/>
      <c r="T607" s="256"/>
      <c r="U607" s="14"/>
      <c r="V607" s="14"/>
      <c r="W607" s="14"/>
      <c r="X607" s="14"/>
      <c r="Y607" s="14"/>
      <c r="Z607" s="14"/>
      <c r="AA607" s="14"/>
      <c r="AB607" s="14"/>
      <c r="AC607" s="14"/>
      <c r="AD607" s="14"/>
      <c r="AE607" s="14"/>
      <c r="AT607" s="257" t="s">
        <v>180</v>
      </c>
      <c r="AU607" s="257" t="s">
        <v>86</v>
      </c>
      <c r="AV607" s="14" t="s">
        <v>86</v>
      </c>
      <c r="AW607" s="14" t="s">
        <v>4</v>
      </c>
      <c r="AX607" s="14" t="s">
        <v>84</v>
      </c>
      <c r="AY607" s="257" t="s">
        <v>168</v>
      </c>
    </row>
    <row r="608" s="2" customFormat="1" ht="33" customHeight="1">
      <c r="A608" s="39"/>
      <c r="B608" s="40"/>
      <c r="C608" s="219" t="s">
        <v>830</v>
      </c>
      <c r="D608" s="219" t="s">
        <v>171</v>
      </c>
      <c r="E608" s="220" t="s">
        <v>1880</v>
      </c>
      <c r="F608" s="221" t="s">
        <v>1881</v>
      </c>
      <c r="G608" s="222" t="s">
        <v>174</v>
      </c>
      <c r="H608" s="223">
        <v>9.7430000000000003</v>
      </c>
      <c r="I608" s="224"/>
      <c r="J608" s="225">
        <f>ROUND(I608*H608,2)</f>
        <v>0</v>
      </c>
      <c r="K608" s="221" t="s">
        <v>226</v>
      </c>
      <c r="L608" s="45"/>
      <c r="M608" s="226" t="s">
        <v>1</v>
      </c>
      <c r="N608" s="227" t="s">
        <v>41</v>
      </c>
      <c r="O608" s="92"/>
      <c r="P608" s="228">
        <f>O608*H608</f>
        <v>0</v>
      </c>
      <c r="Q608" s="228">
        <v>0.0074999999999999997</v>
      </c>
      <c r="R608" s="228">
        <f>Q608*H608</f>
        <v>0.073072499999999999</v>
      </c>
      <c r="S608" s="228">
        <v>0</v>
      </c>
      <c r="T608" s="229">
        <f>S608*H608</f>
        <v>0</v>
      </c>
      <c r="U608" s="39"/>
      <c r="V608" s="39"/>
      <c r="W608" s="39"/>
      <c r="X608" s="39"/>
      <c r="Y608" s="39"/>
      <c r="Z608" s="39"/>
      <c r="AA608" s="39"/>
      <c r="AB608" s="39"/>
      <c r="AC608" s="39"/>
      <c r="AD608" s="39"/>
      <c r="AE608" s="39"/>
      <c r="AR608" s="230" t="s">
        <v>273</v>
      </c>
      <c r="AT608" s="230" t="s">
        <v>171</v>
      </c>
      <c r="AU608" s="230" t="s">
        <v>86</v>
      </c>
      <c r="AY608" s="18" t="s">
        <v>168</v>
      </c>
      <c r="BE608" s="231">
        <f>IF(N608="základní",J608,0)</f>
        <v>0</v>
      </c>
      <c r="BF608" s="231">
        <f>IF(N608="snížená",J608,0)</f>
        <v>0</v>
      </c>
      <c r="BG608" s="231">
        <f>IF(N608="zákl. přenesená",J608,0)</f>
        <v>0</v>
      </c>
      <c r="BH608" s="231">
        <f>IF(N608="sníž. přenesená",J608,0)</f>
        <v>0</v>
      </c>
      <c r="BI608" s="231">
        <f>IF(N608="nulová",J608,0)</f>
        <v>0</v>
      </c>
      <c r="BJ608" s="18" t="s">
        <v>84</v>
      </c>
      <c r="BK608" s="231">
        <f>ROUND(I608*H608,2)</f>
        <v>0</v>
      </c>
      <c r="BL608" s="18" t="s">
        <v>273</v>
      </c>
      <c r="BM608" s="230" t="s">
        <v>1882</v>
      </c>
    </row>
    <row r="609" s="2" customFormat="1">
      <c r="A609" s="39"/>
      <c r="B609" s="40"/>
      <c r="C609" s="41"/>
      <c r="D609" s="232" t="s">
        <v>178</v>
      </c>
      <c r="E609" s="41"/>
      <c r="F609" s="233" t="s">
        <v>1883</v>
      </c>
      <c r="G609" s="41"/>
      <c r="H609" s="41"/>
      <c r="I609" s="234"/>
      <c r="J609" s="41"/>
      <c r="K609" s="41"/>
      <c r="L609" s="45"/>
      <c r="M609" s="235"/>
      <c r="N609" s="236"/>
      <c r="O609" s="92"/>
      <c r="P609" s="92"/>
      <c r="Q609" s="92"/>
      <c r="R609" s="92"/>
      <c r="S609" s="92"/>
      <c r="T609" s="93"/>
      <c r="U609" s="39"/>
      <c r="V609" s="39"/>
      <c r="W609" s="39"/>
      <c r="X609" s="39"/>
      <c r="Y609" s="39"/>
      <c r="Z609" s="39"/>
      <c r="AA609" s="39"/>
      <c r="AB609" s="39"/>
      <c r="AC609" s="39"/>
      <c r="AD609" s="39"/>
      <c r="AE609" s="39"/>
      <c r="AT609" s="18" t="s">
        <v>178</v>
      </c>
      <c r="AU609" s="18" t="s">
        <v>86</v>
      </c>
    </row>
    <row r="610" s="13" customFormat="1">
      <c r="A610" s="13"/>
      <c r="B610" s="237"/>
      <c r="C610" s="238"/>
      <c r="D610" s="232" t="s">
        <v>180</v>
      </c>
      <c r="E610" s="239" t="s">
        <v>1</v>
      </c>
      <c r="F610" s="240" t="s">
        <v>1876</v>
      </c>
      <c r="G610" s="238"/>
      <c r="H610" s="239" t="s">
        <v>1</v>
      </c>
      <c r="I610" s="241"/>
      <c r="J610" s="238"/>
      <c r="K610" s="238"/>
      <c r="L610" s="242"/>
      <c r="M610" s="243"/>
      <c r="N610" s="244"/>
      <c r="O610" s="244"/>
      <c r="P610" s="244"/>
      <c r="Q610" s="244"/>
      <c r="R610" s="244"/>
      <c r="S610" s="244"/>
      <c r="T610" s="245"/>
      <c r="U610" s="13"/>
      <c r="V610" s="13"/>
      <c r="W610" s="13"/>
      <c r="X610" s="13"/>
      <c r="Y610" s="13"/>
      <c r="Z610" s="13"/>
      <c r="AA610" s="13"/>
      <c r="AB610" s="13"/>
      <c r="AC610" s="13"/>
      <c r="AD610" s="13"/>
      <c r="AE610" s="13"/>
      <c r="AT610" s="246" t="s">
        <v>180</v>
      </c>
      <c r="AU610" s="246" t="s">
        <v>86</v>
      </c>
      <c r="AV610" s="13" t="s">
        <v>84</v>
      </c>
      <c r="AW610" s="13" t="s">
        <v>32</v>
      </c>
      <c r="AX610" s="13" t="s">
        <v>76</v>
      </c>
      <c r="AY610" s="246" t="s">
        <v>168</v>
      </c>
    </row>
    <row r="611" s="13" customFormat="1">
      <c r="A611" s="13"/>
      <c r="B611" s="237"/>
      <c r="C611" s="238"/>
      <c r="D611" s="232" t="s">
        <v>180</v>
      </c>
      <c r="E611" s="239" t="s">
        <v>1</v>
      </c>
      <c r="F611" s="240" t="s">
        <v>1867</v>
      </c>
      <c r="G611" s="238"/>
      <c r="H611" s="239" t="s">
        <v>1</v>
      </c>
      <c r="I611" s="241"/>
      <c r="J611" s="238"/>
      <c r="K611" s="238"/>
      <c r="L611" s="242"/>
      <c r="M611" s="243"/>
      <c r="N611" s="244"/>
      <c r="O611" s="244"/>
      <c r="P611" s="244"/>
      <c r="Q611" s="244"/>
      <c r="R611" s="244"/>
      <c r="S611" s="244"/>
      <c r="T611" s="245"/>
      <c r="U611" s="13"/>
      <c r="V611" s="13"/>
      <c r="W611" s="13"/>
      <c r="X611" s="13"/>
      <c r="Y611" s="13"/>
      <c r="Z611" s="13"/>
      <c r="AA611" s="13"/>
      <c r="AB611" s="13"/>
      <c r="AC611" s="13"/>
      <c r="AD611" s="13"/>
      <c r="AE611" s="13"/>
      <c r="AT611" s="246" t="s">
        <v>180</v>
      </c>
      <c r="AU611" s="246" t="s">
        <v>86</v>
      </c>
      <c r="AV611" s="13" t="s">
        <v>84</v>
      </c>
      <c r="AW611" s="13" t="s">
        <v>32</v>
      </c>
      <c r="AX611" s="13" t="s">
        <v>76</v>
      </c>
      <c r="AY611" s="246" t="s">
        <v>168</v>
      </c>
    </row>
    <row r="612" s="14" customFormat="1">
      <c r="A612" s="14"/>
      <c r="B612" s="247"/>
      <c r="C612" s="248"/>
      <c r="D612" s="232" t="s">
        <v>180</v>
      </c>
      <c r="E612" s="249" t="s">
        <v>1</v>
      </c>
      <c r="F612" s="250" t="s">
        <v>1877</v>
      </c>
      <c r="G612" s="248"/>
      <c r="H612" s="251">
        <v>5.835</v>
      </c>
      <c r="I612" s="252"/>
      <c r="J612" s="248"/>
      <c r="K612" s="248"/>
      <c r="L612" s="253"/>
      <c r="M612" s="254"/>
      <c r="N612" s="255"/>
      <c r="O612" s="255"/>
      <c r="P612" s="255"/>
      <c r="Q612" s="255"/>
      <c r="R612" s="255"/>
      <c r="S612" s="255"/>
      <c r="T612" s="256"/>
      <c r="U612" s="14"/>
      <c r="V612" s="14"/>
      <c r="W612" s="14"/>
      <c r="X612" s="14"/>
      <c r="Y612" s="14"/>
      <c r="Z612" s="14"/>
      <c r="AA612" s="14"/>
      <c r="AB612" s="14"/>
      <c r="AC612" s="14"/>
      <c r="AD612" s="14"/>
      <c r="AE612" s="14"/>
      <c r="AT612" s="257" t="s">
        <v>180</v>
      </c>
      <c r="AU612" s="257" t="s">
        <v>86</v>
      </c>
      <c r="AV612" s="14" t="s">
        <v>86</v>
      </c>
      <c r="AW612" s="14" t="s">
        <v>32</v>
      </c>
      <c r="AX612" s="14" t="s">
        <v>76</v>
      </c>
      <c r="AY612" s="257" t="s">
        <v>168</v>
      </c>
    </row>
    <row r="613" s="13" customFormat="1">
      <c r="A613" s="13"/>
      <c r="B613" s="237"/>
      <c r="C613" s="238"/>
      <c r="D613" s="232" t="s">
        <v>180</v>
      </c>
      <c r="E613" s="239" t="s">
        <v>1</v>
      </c>
      <c r="F613" s="240" t="s">
        <v>1869</v>
      </c>
      <c r="G613" s="238"/>
      <c r="H613" s="239" t="s">
        <v>1</v>
      </c>
      <c r="I613" s="241"/>
      <c r="J613" s="238"/>
      <c r="K613" s="238"/>
      <c r="L613" s="242"/>
      <c r="M613" s="243"/>
      <c r="N613" s="244"/>
      <c r="O613" s="244"/>
      <c r="P613" s="244"/>
      <c r="Q613" s="244"/>
      <c r="R613" s="244"/>
      <c r="S613" s="244"/>
      <c r="T613" s="245"/>
      <c r="U613" s="13"/>
      <c r="V613" s="13"/>
      <c r="W613" s="13"/>
      <c r="X613" s="13"/>
      <c r="Y613" s="13"/>
      <c r="Z613" s="13"/>
      <c r="AA613" s="13"/>
      <c r="AB613" s="13"/>
      <c r="AC613" s="13"/>
      <c r="AD613" s="13"/>
      <c r="AE613" s="13"/>
      <c r="AT613" s="246" t="s">
        <v>180</v>
      </c>
      <c r="AU613" s="246" t="s">
        <v>86</v>
      </c>
      <c r="AV613" s="13" t="s">
        <v>84</v>
      </c>
      <c r="AW613" s="13" t="s">
        <v>32</v>
      </c>
      <c r="AX613" s="13" t="s">
        <v>76</v>
      </c>
      <c r="AY613" s="246" t="s">
        <v>168</v>
      </c>
    </row>
    <row r="614" s="14" customFormat="1">
      <c r="A614" s="14"/>
      <c r="B614" s="247"/>
      <c r="C614" s="248"/>
      <c r="D614" s="232" t="s">
        <v>180</v>
      </c>
      <c r="E614" s="249" t="s">
        <v>1</v>
      </c>
      <c r="F614" s="250" t="s">
        <v>1878</v>
      </c>
      <c r="G614" s="248"/>
      <c r="H614" s="251">
        <v>6.8250000000000002</v>
      </c>
      <c r="I614" s="252"/>
      <c r="J614" s="248"/>
      <c r="K614" s="248"/>
      <c r="L614" s="253"/>
      <c r="M614" s="254"/>
      <c r="N614" s="255"/>
      <c r="O614" s="255"/>
      <c r="P614" s="255"/>
      <c r="Q614" s="255"/>
      <c r="R614" s="255"/>
      <c r="S614" s="255"/>
      <c r="T614" s="256"/>
      <c r="U614" s="14"/>
      <c r="V614" s="14"/>
      <c r="W614" s="14"/>
      <c r="X614" s="14"/>
      <c r="Y614" s="14"/>
      <c r="Z614" s="14"/>
      <c r="AA614" s="14"/>
      <c r="AB614" s="14"/>
      <c r="AC614" s="14"/>
      <c r="AD614" s="14"/>
      <c r="AE614" s="14"/>
      <c r="AT614" s="257" t="s">
        <v>180</v>
      </c>
      <c r="AU614" s="257" t="s">
        <v>86</v>
      </c>
      <c r="AV614" s="14" t="s">
        <v>86</v>
      </c>
      <c r="AW614" s="14" t="s">
        <v>32</v>
      </c>
      <c r="AX614" s="14" t="s">
        <v>76</v>
      </c>
      <c r="AY614" s="257" t="s">
        <v>168</v>
      </c>
    </row>
    <row r="615" s="13" customFormat="1">
      <c r="A615" s="13"/>
      <c r="B615" s="237"/>
      <c r="C615" s="238"/>
      <c r="D615" s="232" t="s">
        <v>180</v>
      </c>
      <c r="E615" s="239" t="s">
        <v>1</v>
      </c>
      <c r="F615" s="240" t="s">
        <v>1871</v>
      </c>
      <c r="G615" s="238"/>
      <c r="H615" s="239" t="s">
        <v>1</v>
      </c>
      <c r="I615" s="241"/>
      <c r="J615" s="238"/>
      <c r="K615" s="238"/>
      <c r="L615" s="242"/>
      <c r="M615" s="243"/>
      <c r="N615" s="244"/>
      <c r="O615" s="244"/>
      <c r="P615" s="244"/>
      <c r="Q615" s="244"/>
      <c r="R615" s="244"/>
      <c r="S615" s="244"/>
      <c r="T615" s="245"/>
      <c r="U615" s="13"/>
      <c r="V615" s="13"/>
      <c r="W615" s="13"/>
      <c r="X615" s="13"/>
      <c r="Y615" s="13"/>
      <c r="Z615" s="13"/>
      <c r="AA615" s="13"/>
      <c r="AB615" s="13"/>
      <c r="AC615" s="13"/>
      <c r="AD615" s="13"/>
      <c r="AE615" s="13"/>
      <c r="AT615" s="246" t="s">
        <v>180</v>
      </c>
      <c r="AU615" s="246" t="s">
        <v>86</v>
      </c>
      <c r="AV615" s="13" t="s">
        <v>84</v>
      </c>
      <c r="AW615" s="13" t="s">
        <v>32</v>
      </c>
      <c r="AX615" s="13" t="s">
        <v>76</v>
      </c>
      <c r="AY615" s="246" t="s">
        <v>168</v>
      </c>
    </row>
    <row r="616" s="14" customFormat="1">
      <c r="A616" s="14"/>
      <c r="B616" s="247"/>
      <c r="C616" s="248"/>
      <c r="D616" s="232" t="s">
        <v>180</v>
      </c>
      <c r="E616" s="249" t="s">
        <v>1</v>
      </c>
      <c r="F616" s="250" t="s">
        <v>1878</v>
      </c>
      <c r="G616" s="248"/>
      <c r="H616" s="251">
        <v>6.8250000000000002</v>
      </c>
      <c r="I616" s="252"/>
      <c r="J616" s="248"/>
      <c r="K616" s="248"/>
      <c r="L616" s="253"/>
      <c r="M616" s="254"/>
      <c r="N616" s="255"/>
      <c r="O616" s="255"/>
      <c r="P616" s="255"/>
      <c r="Q616" s="255"/>
      <c r="R616" s="255"/>
      <c r="S616" s="255"/>
      <c r="T616" s="256"/>
      <c r="U616" s="14"/>
      <c r="V616" s="14"/>
      <c r="W616" s="14"/>
      <c r="X616" s="14"/>
      <c r="Y616" s="14"/>
      <c r="Z616" s="14"/>
      <c r="AA616" s="14"/>
      <c r="AB616" s="14"/>
      <c r="AC616" s="14"/>
      <c r="AD616" s="14"/>
      <c r="AE616" s="14"/>
      <c r="AT616" s="257" t="s">
        <v>180</v>
      </c>
      <c r="AU616" s="257" t="s">
        <v>86</v>
      </c>
      <c r="AV616" s="14" t="s">
        <v>86</v>
      </c>
      <c r="AW616" s="14" t="s">
        <v>32</v>
      </c>
      <c r="AX616" s="14" t="s">
        <v>76</v>
      </c>
      <c r="AY616" s="257" t="s">
        <v>168</v>
      </c>
    </row>
    <row r="617" s="16" customFormat="1">
      <c r="A617" s="16"/>
      <c r="B617" s="280"/>
      <c r="C617" s="281"/>
      <c r="D617" s="232" t="s">
        <v>180</v>
      </c>
      <c r="E617" s="282" t="s">
        <v>1</v>
      </c>
      <c r="F617" s="283" t="s">
        <v>565</v>
      </c>
      <c r="G617" s="281"/>
      <c r="H617" s="284">
        <v>19.484999999999999</v>
      </c>
      <c r="I617" s="285"/>
      <c r="J617" s="281"/>
      <c r="K617" s="281"/>
      <c r="L617" s="286"/>
      <c r="M617" s="287"/>
      <c r="N617" s="288"/>
      <c r="O617" s="288"/>
      <c r="P617" s="288"/>
      <c r="Q617" s="288"/>
      <c r="R617" s="288"/>
      <c r="S617" s="288"/>
      <c r="T617" s="289"/>
      <c r="U617" s="16"/>
      <c r="V617" s="16"/>
      <c r="W617" s="16"/>
      <c r="X617" s="16"/>
      <c r="Y617" s="16"/>
      <c r="Z617" s="16"/>
      <c r="AA617" s="16"/>
      <c r="AB617" s="16"/>
      <c r="AC617" s="16"/>
      <c r="AD617" s="16"/>
      <c r="AE617" s="16"/>
      <c r="AT617" s="290" t="s">
        <v>180</v>
      </c>
      <c r="AU617" s="290" t="s">
        <v>86</v>
      </c>
      <c r="AV617" s="16" t="s">
        <v>169</v>
      </c>
      <c r="AW617" s="16" t="s">
        <v>32</v>
      </c>
      <c r="AX617" s="16" t="s">
        <v>76</v>
      </c>
      <c r="AY617" s="290" t="s">
        <v>168</v>
      </c>
    </row>
    <row r="618" s="15" customFormat="1">
      <c r="A618" s="15"/>
      <c r="B618" s="258"/>
      <c r="C618" s="259"/>
      <c r="D618" s="232" t="s">
        <v>180</v>
      </c>
      <c r="E618" s="260" t="s">
        <v>1</v>
      </c>
      <c r="F618" s="261" t="s">
        <v>184</v>
      </c>
      <c r="G618" s="259"/>
      <c r="H618" s="262">
        <v>19.484999999999999</v>
      </c>
      <c r="I618" s="263"/>
      <c r="J618" s="259"/>
      <c r="K618" s="259"/>
      <c r="L618" s="264"/>
      <c r="M618" s="265"/>
      <c r="N618" s="266"/>
      <c r="O618" s="266"/>
      <c r="P618" s="266"/>
      <c r="Q618" s="266"/>
      <c r="R618" s="266"/>
      <c r="S618" s="266"/>
      <c r="T618" s="267"/>
      <c r="U618" s="15"/>
      <c r="V618" s="15"/>
      <c r="W618" s="15"/>
      <c r="X618" s="15"/>
      <c r="Y618" s="15"/>
      <c r="Z618" s="15"/>
      <c r="AA618" s="15"/>
      <c r="AB618" s="15"/>
      <c r="AC618" s="15"/>
      <c r="AD618" s="15"/>
      <c r="AE618" s="15"/>
      <c r="AT618" s="268" t="s">
        <v>180</v>
      </c>
      <c r="AU618" s="268" t="s">
        <v>86</v>
      </c>
      <c r="AV618" s="15" t="s">
        <v>176</v>
      </c>
      <c r="AW618" s="15" t="s">
        <v>32</v>
      </c>
      <c r="AX618" s="15" t="s">
        <v>84</v>
      </c>
      <c r="AY618" s="268" t="s">
        <v>168</v>
      </c>
    </row>
    <row r="619" s="14" customFormat="1">
      <c r="A619" s="14"/>
      <c r="B619" s="247"/>
      <c r="C619" s="248"/>
      <c r="D619" s="232" t="s">
        <v>180</v>
      </c>
      <c r="E619" s="248"/>
      <c r="F619" s="250" t="s">
        <v>1879</v>
      </c>
      <c r="G619" s="248"/>
      <c r="H619" s="251">
        <v>9.7430000000000003</v>
      </c>
      <c r="I619" s="252"/>
      <c r="J619" s="248"/>
      <c r="K619" s="248"/>
      <c r="L619" s="253"/>
      <c r="M619" s="254"/>
      <c r="N619" s="255"/>
      <c r="O619" s="255"/>
      <c r="P619" s="255"/>
      <c r="Q619" s="255"/>
      <c r="R619" s="255"/>
      <c r="S619" s="255"/>
      <c r="T619" s="256"/>
      <c r="U619" s="14"/>
      <c r="V619" s="14"/>
      <c r="W619" s="14"/>
      <c r="X619" s="14"/>
      <c r="Y619" s="14"/>
      <c r="Z619" s="14"/>
      <c r="AA619" s="14"/>
      <c r="AB619" s="14"/>
      <c r="AC619" s="14"/>
      <c r="AD619" s="14"/>
      <c r="AE619" s="14"/>
      <c r="AT619" s="257" t="s">
        <v>180</v>
      </c>
      <c r="AU619" s="257" t="s">
        <v>86</v>
      </c>
      <c r="AV619" s="14" t="s">
        <v>86</v>
      </c>
      <c r="AW619" s="14" t="s">
        <v>4</v>
      </c>
      <c r="AX619" s="14" t="s">
        <v>84</v>
      </c>
      <c r="AY619" s="257" t="s">
        <v>168</v>
      </c>
    </row>
    <row r="620" s="2" customFormat="1" ht="37.8" customHeight="1">
      <c r="A620" s="39"/>
      <c r="B620" s="40"/>
      <c r="C620" s="219" t="s">
        <v>836</v>
      </c>
      <c r="D620" s="219" t="s">
        <v>171</v>
      </c>
      <c r="E620" s="220" t="s">
        <v>1329</v>
      </c>
      <c r="F620" s="221" t="s">
        <v>1884</v>
      </c>
      <c r="G620" s="222" t="s">
        <v>174</v>
      </c>
      <c r="H620" s="223">
        <v>19.484999999999999</v>
      </c>
      <c r="I620" s="224"/>
      <c r="J620" s="225">
        <f>ROUND(I620*H620,2)</f>
        <v>0</v>
      </c>
      <c r="K620" s="221" t="s">
        <v>1</v>
      </c>
      <c r="L620" s="45"/>
      <c r="M620" s="226" t="s">
        <v>1</v>
      </c>
      <c r="N620" s="227" t="s">
        <v>41</v>
      </c>
      <c r="O620" s="92"/>
      <c r="P620" s="228">
        <f>O620*H620</f>
        <v>0</v>
      </c>
      <c r="Q620" s="228">
        <v>0.0040000000000000001</v>
      </c>
      <c r="R620" s="228">
        <f>Q620*H620</f>
        <v>0.077939999999999995</v>
      </c>
      <c r="S620" s="228">
        <v>0</v>
      </c>
      <c r="T620" s="229">
        <f>S620*H620</f>
        <v>0</v>
      </c>
      <c r="U620" s="39"/>
      <c r="V620" s="39"/>
      <c r="W620" s="39"/>
      <c r="X620" s="39"/>
      <c r="Y620" s="39"/>
      <c r="Z620" s="39"/>
      <c r="AA620" s="39"/>
      <c r="AB620" s="39"/>
      <c r="AC620" s="39"/>
      <c r="AD620" s="39"/>
      <c r="AE620" s="39"/>
      <c r="AR620" s="230" t="s">
        <v>273</v>
      </c>
      <c r="AT620" s="230" t="s">
        <v>171</v>
      </c>
      <c r="AU620" s="230" t="s">
        <v>86</v>
      </c>
      <c r="AY620" s="18" t="s">
        <v>168</v>
      </c>
      <c r="BE620" s="231">
        <f>IF(N620="základní",J620,0)</f>
        <v>0</v>
      </c>
      <c r="BF620" s="231">
        <f>IF(N620="snížená",J620,0)</f>
        <v>0</v>
      </c>
      <c r="BG620" s="231">
        <f>IF(N620="zákl. přenesená",J620,0)</f>
        <v>0</v>
      </c>
      <c r="BH620" s="231">
        <f>IF(N620="sníž. přenesená",J620,0)</f>
        <v>0</v>
      </c>
      <c r="BI620" s="231">
        <f>IF(N620="nulová",J620,0)</f>
        <v>0</v>
      </c>
      <c r="BJ620" s="18" t="s">
        <v>84</v>
      </c>
      <c r="BK620" s="231">
        <f>ROUND(I620*H620,2)</f>
        <v>0</v>
      </c>
      <c r="BL620" s="18" t="s">
        <v>273</v>
      </c>
      <c r="BM620" s="230" t="s">
        <v>1885</v>
      </c>
    </row>
    <row r="621" s="2" customFormat="1">
      <c r="A621" s="39"/>
      <c r="B621" s="40"/>
      <c r="C621" s="41"/>
      <c r="D621" s="232" t="s">
        <v>178</v>
      </c>
      <c r="E621" s="41"/>
      <c r="F621" s="233" t="s">
        <v>1886</v>
      </c>
      <c r="G621" s="41"/>
      <c r="H621" s="41"/>
      <c r="I621" s="234"/>
      <c r="J621" s="41"/>
      <c r="K621" s="41"/>
      <c r="L621" s="45"/>
      <c r="M621" s="235"/>
      <c r="N621" s="236"/>
      <c r="O621" s="92"/>
      <c r="P621" s="92"/>
      <c r="Q621" s="92"/>
      <c r="R621" s="92"/>
      <c r="S621" s="92"/>
      <c r="T621" s="93"/>
      <c r="U621" s="39"/>
      <c r="V621" s="39"/>
      <c r="W621" s="39"/>
      <c r="X621" s="39"/>
      <c r="Y621" s="39"/>
      <c r="Z621" s="39"/>
      <c r="AA621" s="39"/>
      <c r="AB621" s="39"/>
      <c r="AC621" s="39"/>
      <c r="AD621" s="39"/>
      <c r="AE621" s="39"/>
      <c r="AT621" s="18" t="s">
        <v>178</v>
      </c>
      <c r="AU621" s="18" t="s">
        <v>86</v>
      </c>
    </row>
    <row r="622" s="13" customFormat="1">
      <c r="A622" s="13"/>
      <c r="B622" s="237"/>
      <c r="C622" s="238"/>
      <c r="D622" s="232" t="s">
        <v>180</v>
      </c>
      <c r="E622" s="239" t="s">
        <v>1</v>
      </c>
      <c r="F622" s="240" t="s">
        <v>1876</v>
      </c>
      <c r="G622" s="238"/>
      <c r="H622" s="239" t="s">
        <v>1</v>
      </c>
      <c r="I622" s="241"/>
      <c r="J622" s="238"/>
      <c r="K622" s="238"/>
      <c r="L622" s="242"/>
      <c r="M622" s="243"/>
      <c r="N622" s="244"/>
      <c r="O622" s="244"/>
      <c r="P622" s="244"/>
      <c r="Q622" s="244"/>
      <c r="R622" s="244"/>
      <c r="S622" s="244"/>
      <c r="T622" s="245"/>
      <c r="U622" s="13"/>
      <c r="V622" s="13"/>
      <c r="W622" s="13"/>
      <c r="X622" s="13"/>
      <c r="Y622" s="13"/>
      <c r="Z622" s="13"/>
      <c r="AA622" s="13"/>
      <c r="AB622" s="13"/>
      <c r="AC622" s="13"/>
      <c r="AD622" s="13"/>
      <c r="AE622" s="13"/>
      <c r="AT622" s="246" t="s">
        <v>180</v>
      </c>
      <c r="AU622" s="246" t="s">
        <v>86</v>
      </c>
      <c r="AV622" s="13" t="s">
        <v>84</v>
      </c>
      <c r="AW622" s="13" t="s">
        <v>32</v>
      </c>
      <c r="AX622" s="13" t="s">
        <v>76</v>
      </c>
      <c r="AY622" s="246" t="s">
        <v>168</v>
      </c>
    </row>
    <row r="623" s="13" customFormat="1">
      <c r="A623" s="13"/>
      <c r="B623" s="237"/>
      <c r="C623" s="238"/>
      <c r="D623" s="232" t="s">
        <v>180</v>
      </c>
      <c r="E623" s="239" t="s">
        <v>1</v>
      </c>
      <c r="F623" s="240" t="s">
        <v>1867</v>
      </c>
      <c r="G623" s="238"/>
      <c r="H623" s="239" t="s">
        <v>1</v>
      </c>
      <c r="I623" s="241"/>
      <c r="J623" s="238"/>
      <c r="K623" s="238"/>
      <c r="L623" s="242"/>
      <c r="M623" s="243"/>
      <c r="N623" s="244"/>
      <c r="O623" s="244"/>
      <c r="P623" s="244"/>
      <c r="Q623" s="244"/>
      <c r="R623" s="244"/>
      <c r="S623" s="244"/>
      <c r="T623" s="245"/>
      <c r="U623" s="13"/>
      <c r="V623" s="13"/>
      <c r="W623" s="13"/>
      <c r="X623" s="13"/>
      <c r="Y623" s="13"/>
      <c r="Z623" s="13"/>
      <c r="AA623" s="13"/>
      <c r="AB623" s="13"/>
      <c r="AC623" s="13"/>
      <c r="AD623" s="13"/>
      <c r="AE623" s="13"/>
      <c r="AT623" s="246" t="s">
        <v>180</v>
      </c>
      <c r="AU623" s="246" t="s">
        <v>86</v>
      </c>
      <c r="AV623" s="13" t="s">
        <v>84</v>
      </c>
      <c r="AW623" s="13" t="s">
        <v>32</v>
      </c>
      <c r="AX623" s="13" t="s">
        <v>76</v>
      </c>
      <c r="AY623" s="246" t="s">
        <v>168</v>
      </c>
    </row>
    <row r="624" s="14" customFormat="1">
      <c r="A624" s="14"/>
      <c r="B624" s="247"/>
      <c r="C624" s="248"/>
      <c r="D624" s="232" t="s">
        <v>180</v>
      </c>
      <c r="E624" s="249" t="s">
        <v>1</v>
      </c>
      <c r="F624" s="250" t="s">
        <v>1877</v>
      </c>
      <c r="G624" s="248"/>
      <c r="H624" s="251">
        <v>5.835</v>
      </c>
      <c r="I624" s="252"/>
      <c r="J624" s="248"/>
      <c r="K624" s="248"/>
      <c r="L624" s="253"/>
      <c r="M624" s="254"/>
      <c r="N624" s="255"/>
      <c r="O624" s="255"/>
      <c r="P624" s="255"/>
      <c r="Q624" s="255"/>
      <c r="R624" s="255"/>
      <c r="S624" s="255"/>
      <c r="T624" s="256"/>
      <c r="U624" s="14"/>
      <c r="V624" s="14"/>
      <c r="W624" s="14"/>
      <c r="X624" s="14"/>
      <c r="Y624" s="14"/>
      <c r="Z624" s="14"/>
      <c r="AA624" s="14"/>
      <c r="AB624" s="14"/>
      <c r="AC624" s="14"/>
      <c r="AD624" s="14"/>
      <c r="AE624" s="14"/>
      <c r="AT624" s="257" t="s">
        <v>180</v>
      </c>
      <c r="AU624" s="257" t="s">
        <v>86</v>
      </c>
      <c r="AV624" s="14" t="s">
        <v>86</v>
      </c>
      <c r="AW624" s="14" t="s">
        <v>32</v>
      </c>
      <c r="AX624" s="14" t="s">
        <v>76</v>
      </c>
      <c r="AY624" s="257" t="s">
        <v>168</v>
      </c>
    </row>
    <row r="625" s="13" customFormat="1">
      <c r="A625" s="13"/>
      <c r="B625" s="237"/>
      <c r="C625" s="238"/>
      <c r="D625" s="232" t="s">
        <v>180</v>
      </c>
      <c r="E625" s="239" t="s">
        <v>1</v>
      </c>
      <c r="F625" s="240" t="s">
        <v>1869</v>
      </c>
      <c r="G625" s="238"/>
      <c r="H625" s="239" t="s">
        <v>1</v>
      </c>
      <c r="I625" s="241"/>
      <c r="J625" s="238"/>
      <c r="K625" s="238"/>
      <c r="L625" s="242"/>
      <c r="M625" s="243"/>
      <c r="N625" s="244"/>
      <c r="O625" s="244"/>
      <c r="P625" s="244"/>
      <c r="Q625" s="244"/>
      <c r="R625" s="244"/>
      <c r="S625" s="244"/>
      <c r="T625" s="245"/>
      <c r="U625" s="13"/>
      <c r="V625" s="13"/>
      <c r="W625" s="13"/>
      <c r="X625" s="13"/>
      <c r="Y625" s="13"/>
      <c r="Z625" s="13"/>
      <c r="AA625" s="13"/>
      <c r="AB625" s="13"/>
      <c r="AC625" s="13"/>
      <c r="AD625" s="13"/>
      <c r="AE625" s="13"/>
      <c r="AT625" s="246" t="s">
        <v>180</v>
      </c>
      <c r="AU625" s="246" t="s">
        <v>86</v>
      </c>
      <c r="AV625" s="13" t="s">
        <v>84</v>
      </c>
      <c r="AW625" s="13" t="s">
        <v>32</v>
      </c>
      <c r="AX625" s="13" t="s">
        <v>76</v>
      </c>
      <c r="AY625" s="246" t="s">
        <v>168</v>
      </c>
    </row>
    <row r="626" s="14" customFormat="1">
      <c r="A626" s="14"/>
      <c r="B626" s="247"/>
      <c r="C626" s="248"/>
      <c r="D626" s="232" t="s">
        <v>180</v>
      </c>
      <c r="E626" s="249" t="s">
        <v>1</v>
      </c>
      <c r="F626" s="250" t="s">
        <v>1878</v>
      </c>
      <c r="G626" s="248"/>
      <c r="H626" s="251">
        <v>6.8250000000000002</v>
      </c>
      <c r="I626" s="252"/>
      <c r="J626" s="248"/>
      <c r="K626" s="248"/>
      <c r="L626" s="253"/>
      <c r="M626" s="254"/>
      <c r="N626" s="255"/>
      <c r="O626" s="255"/>
      <c r="P626" s="255"/>
      <c r="Q626" s="255"/>
      <c r="R626" s="255"/>
      <c r="S626" s="255"/>
      <c r="T626" s="256"/>
      <c r="U626" s="14"/>
      <c r="V626" s="14"/>
      <c r="W626" s="14"/>
      <c r="X626" s="14"/>
      <c r="Y626" s="14"/>
      <c r="Z626" s="14"/>
      <c r="AA626" s="14"/>
      <c r="AB626" s="14"/>
      <c r="AC626" s="14"/>
      <c r="AD626" s="14"/>
      <c r="AE626" s="14"/>
      <c r="AT626" s="257" t="s">
        <v>180</v>
      </c>
      <c r="AU626" s="257" t="s">
        <v>86</v>
      </c>
      <c r="AV626" s="14" t="s">
        <v>86</v>
      </c>
      <c r="AW626" s="14" t="s">
        <v>32</v>
      </c>
      <c r="AX626" s="14" t="s">
        <v>76</v>
      </c>
      <c r="AY626" s="257" t="s">
        <v>168</v>
      </c>
    </row>
    <row r="627" s="13" customFormat="1">
      <c r="A627" s="13"/>
      <c r="B627" s="237"/>
      <c r="C627" s="238"/>
      <c r="D627" s="232" t="s">
        <v>180</v>
      </c>
      <c r="E627" s="239" t="s">
        <v>1</v>
      </c>
      <c r="F627" s="240" t="s">
        <v>1871</v>
      </c>
      <c r="G627" s="238"/>
      <c r="H627" s="239" t="s">
        <v>1</v>
      </c>
      <c r="I627" s="241"/>
      <c r="J627" s="238"/>
      <c r="K627" s="238"/>
      <c r="L627" s="242"/>
      <c r="M627" s="243"/>
      <c r="N627" s="244"/>
      <c r="O627" s="244"/>
      <c r="P627" s="244"/>
      <c r="Q627" s="244"/>
      <c r="R627" s="244"/>
      <c r="S627" s="244"/>
      <c r="T627" s="245"/>
      <c r="U627" s="13"/>
      <c r="V627" s="13"/>
      <c r="W627" s="13"/>
      <c r="X627" s="13"/>
      <c r="Y627" s="13"/>
      <c r="Z627" s="13"/>
      <c r="AA627" s="13"/>
      <c r="AB627" s="13"/>
      <c r="AC627" s="13"/>
      <c r="AD627" s="13"/>
      <c r="AE627" s="13"/>
      <c r="AT627" s="246" t="s">
        <v>180</v>
      </c>
      <c r="AU627" s="246" t="s">
        <v>86</v>
      </c>
      <c r="AV627" s="13" t="s">
        <v>84</v>
      </c>
      <c r="AW627" s="13" t="s">
        <v>32</v>
      </c>
      <c r="AX627" s="13" t="s">
        <v>76</v>
      </c>
      <c r="AY627" s="246" t="s">
        <v>168</v>
      </c>
    </row>
    <row r="628" s="14" customFormat="1">
      <c r="A628" s="14"/>
      <c r="B628" s="247"/>
      <c r="C628" s="248"/>
      <c r="D628" s="232" t="s">
        <v>180</v>
      </c>
      <c r="E628" s="249" t="s">
        <v>1</v>
      </c>
      <c r="F628" s="250" t="s">
        <v>1878</v>
      </c>
      <c r="G628" s="248"/>
      <c r="H628" s="251">
        <v>6.8250000000000002</v>
      </c>
      <c r="I628" s="252"/>
      <c r="J628" s="248"/>
      <c r="K628" s="248"/>
      <c r="L628" s="253"/>
      <c r="M628" s="254"/>
      <c r="N628" s="255"/>
      <c r="O628" s="255"/>
      <c r="P628" s="255"/>
      <c r="Q628" s="255"/>
      <c r="R628" s="255"/>
      <c r="S628" s="255"/>
      <c r="T628" s="256"/>
      <c r="U628" s="14"/>
      <c r="V628" s="14"/>
      <c r="W628" s="14"/>
      <c r="X628" s="14"/>
      <c r="Y628" s="14"/>
      <c r="Z628" s="14"/>
      <c r="AA628" s="14"/>
      <c r="AB628" s="14"/>
      <c r="AC628" s="14"/>
      <c r="AD628" s="14"/>
      <c r="AE628" s="14"/>
      <c r="AT628" s="257" t="s">
        <v>180</v>
      </c>
      <c r="AU628" s="257" t="s">
        <v>86</v>
      </c>
      <c r="AV628" s="14" t="s">
        <v>86</v>
      </c>
      <c r="AW628" s="14" t="s">
        <v>32</v>
      </c>
      <c r="AX628" s="14" t="s">
        <v>76</v>
      </c>
      <c r="AY628" s="257" t="s">
        <v>168</v>
      </c>
    </row>
    <row r="629" s="16" customFormat="1">
      <c r="A629" s="16"/>
      <c r="B629" s="280"/>
      <c r="C629" s="281"/>
      <c r="D629" s="232" t="s">
        <v>180</v>
      </c>
      <c r="E629" s="282" t="s">
        <v>1</v>
      </c>
      <c r="F629" s="283" t="s">
        <v>565</v>
      </c>
      <c r="G629" s="281"/>
      <c r="H629" s="284">
        <v>19.484999999999999</v>
      </c>
      <c r="I629" s="285"/>
      <c r="J629" s="281"/>
      <c r="K629" s="281"/>
      <c r="L629" s="286"/>
      <c r="M629" s="287"/>
      <c r="N629" s="288"/>
      <c r="O629" s="288"/>
      <c r="P629" s="288"/>
      <c r="Q629" s="288"/>
      <c r="R629" s="288"/>
      <c r="S629" s="288"/>
      <c r="T629" s="289"/>
      <c r="U629" s="16"/>
      <c r="V629" s="16"/>
      <c r="W629" s="16"/>
      <c r="X629" s="16"/>
      <c r="Y629" s="16"/>
      <c r="Z629" s="16"/>
      <c r="AA629" s="16"/>
      <c r="AB629" s="16"/>
      <c r="AC629" s="16"/>
      <c r="AD629" s="16"/>
      <c r="AE629" s="16"/>
      <c r="AT629" s="290" t="s">
        <v>180</v>
      </c>
      <c r="AU629" s="290" t="s">
        <v>86</v>
      </c>
      <c r="AV629" s="16" t="s">
        <v>169</v>
      </c>
      <c r="AW629" s="16" t="s">
        <v>32</v>
      </c>
      <c r="AX629" s="16" t="s">
        <v>76</v>
      </c>
      <c r="AY629" s="290" t="s">
        <v>168</v>
      </c>
    </row>
    <row r="630" s="15" customFormat="1">
      <c r="A630" s="15"/>
      <c r="B630" s="258"/>
      <c r="C630" s="259"/>
      <c r="D630" s="232" t="s">
        <v>180</v>
      </c>
      <c r="E630" s="260" t="s">
        <v>1</v>
      </c>
      <c r="F630" s="261" t="s">
        <v>184</v>
      </c>
      <c r="G630" s="259"/>
      <c r="H630" s="262">
        <v>19.484999999999999</v>
      </c>
      <c r="I630" s="263"/>
      <c r="J630" s="259"/>
      <c r="K630" s="259"/>
      <c r="L630" s="264"/>
      <c r="M630" s="265"/>
      <c r="N630" s="266"/>
      <c r="O630" s="266"/>
      <c r="P630" s="266"/>
      <c r="Q630" s="266"/>
      <c r="R630" s="266"/>
      <c r="S630" s="266"/>
      <c r="T630" s="267"/>
      <c r="U630" s="15"/>
      <c r="V630" s="15"/>
      <c r="W630" s="15"/>
      <c r="X630" s="15"/>
      <c r="Y630" s="15"/>
      <c r="Z630" s="15"/>
      <c r="AA630" s="15"/>
      <c r="AB630" s="15"/>
      <c r="AC630" s="15"/>
      <c r="AD630" s="15"/>
      <c r="AE630" s="15"/>
      <c r="AT630" s="268" t="s">
        <v>180</v>
      </c>
      <c r="AU630" s="268" t="s">
        <v>86</v>
      </c>
      <c r="AV630" s="15" t="s">
        <v>176</v>
      </c>
      <c r="AW630" s="15" t="s">
        <v>32</v>
      </c>
      <c r="AX630" s="15" t="s">
        <v>84</v>
      </c>
      <c r="AY630" s="268" t="s">
        <v>168</v>
      </c>
    </row>
    <row r="631" s="2" customFormat="1" ht="33" customHeight="1">
      <c r="A631" s="39"/>
      <c r="B631" s="40"/>
      <c r="C631" s="219" t="s">
        <v>842</v>
      </c>
      <c r="D631" s="219" t="s">
        <v>171</v>
      </c>
      <c r="E631" s="220" t="s">
        <v>1887</v>
      </c>
      <c r="F631" s="221" t="s">
        <v>1888</v>
      </c>
      <c r="G631" s="222" t="s">
        <v>1081</v>
      </c>
      <c r="H631" s="291"/>
      <c r="I631" s="224"/>
      <c r="J631" s="225">
        <f>ROUND(I631*H631,2)</f>
        <v>0</v>
      </c>
      <c r="K631" s="221" t="s">
        <v>226</v>
      </c>
      <c r="L631" s="45"/>
      <c r="M631" s="226" t="s">
        <v>1</v>
      </c>
      <c r="N631" s="227" t="s">
        <v>41</v>
      </c>
      <c r="O631" s="92"/>
      <c r="P631" s="228">
        <f>O631*H631</f>
        <v>0</v>
      </c>
      <c r="Q631" s="228">
        <v>0</v>
      </c>
      <c r="R631" s="228">
        <f>Q631*H631</f>
        <v>0</v>
      </c>
      <c r="S631" s="228">
        <v>0</v>
      </c>
      <c r="T631" s="229">
        <f>S631*H631</f>
        <v>0</v>
      </c>
      <c r="U631" s="39"/>
      <c r="V631" s="39"/>
      <c r="W631" s="39"/>
      <c r="X631" s="39"/>
      <c r="Y631" s="39"/>
      <c r="Z631" s="39"/>
      <c r="AA631" s="39"/>
      <c r="AB631" s="39"/>
      <c r="AC631" s="39"/>
      <c r="AD631" s="39"/>
      <c r="AE631" s="39"/>
      <c r="AR631" s="230" t="s">
        <v>273</v>
      </c>
      <c r="AT631" s="230" t="s">
        <v>171</v>
      </c>
      <c r="AU631" s="230" t="s">
        <v>86</v>
      </c>
      <c r="AY631" s="18" t="s">
        <v>168</v>
      </c>
      <c r="BE631" s="231">
        <f>IF(N631="základní",J631,0)</f>
        <v>0</v>
      </c>
      <c r="BF631" s="231">
        <f>IF(N631="snížená",J631,0)</f>
        <v>0</v>
      </c>
      <c r="BG631" s="231">
        <f>IF(N631="zákl. přenesená",J631,0)</f>
        <v>0</v>
      </c>
      <c r="BH631" s="231">
        <f>IF(N631="sníž. přenesená",J631,0)</f>
        <v>0</v>
      </c>
      <c r="BI631" s="231">
        <f>IF(N631="nulová",J631,0)</f>
        <v>0</v>
      </c>
      <c r="BJ631" s="18" t="s">
        <v>84</v>
      </c>
      <c r="BK631" s="231">
        <f>ROUND(I631*H631,2)</f>
        <v>0</v>
      </c>
      <c r="BL631" s="18" t="s">
        <v>273</v>
      </c>
      <c r="BM631" s="230" t="s">
        <v>1889</v>
      </c>
    </row>
    <row r="632" s="2" customFormat="1">
      <c r="A632" s="39"/>
      <c r="B632" s="40"/>
      <c r="C632" s="41"/>
      <c r="D632" s="232" t="s">
        <v>178</v>
      </c>
      <c r="E632" s="41"/>
      <c r="F632" s="233" t="s">
        <v>1890</v>
      </c>
      <c r="G632" s="41"/>
      <c r="H632" s="41"/>
      <c r="I632" s="234"/>
      <c r="J632" s="41"/>
      <c r="K632" s="41"/>
      <c r="L632" s="45"/>
      <c r="M632" s="235"/>
      <c r="N632" s="236"/>
      <c r="O632" s="92"/>
      <c r="P632" s="92"/>
      <c r="Q632" s="92"/>
      <c r="R632" s="92"/>
      <c r="S632" s="92"/>
      <c r="T632" s="93"/>
      <c r="U632" s="39"/>
      <c r="V632" s="39"/>
      <c r="W632" s="39"/>
      <c r="X632" s="39"/>
      <c r="Y632" s="39"/>
      <c r="Z632" s="39"/>
      <c r="AA632" s="39"/>
      <c r="AB632" s="39"/>
      <c r="AC632" s="39"/>
      <c r="AD632" s="39"/>
      <c r="AE632" s="39"/>
      <c r="AT632" s="18" t="s">
        <v>178</v>
      </c>
      <c r="AU632" s="18" t="s">
        <v>86</v>
      </c>
    </row>
    <row r="633" s="12" customFormat="1" ht="22.8" customHeight="1">
      <c r="A633" s="12"/>
      <c r="B633" s="203"/>
      <c r="C633" s="204"/>
      <c r="D633" s="205" t="s">
        <v>75</v>
      </c>
      <c r="E633" s="217" t="s">
        <v>1343</v>
      </c>
      <c r="F633" s="217" t="s">
        <v>1344</v>
      </c>
      <c r="G633" s="204"/>
      <c r="H633" s="204"/>
      <c r="I633" s="207"/>
      <c r="J633" s="218">
        <f>BK633</f>
        <v>0</v>
      </c>
      <c r="K633" s="204"/>
      <c r="L633" s="209"/>
      <c r="M633" s="210"/>
      <c r="N633" s="211"/>
      <c r="O633" s="211"/>
      <c r="P633" s="212">
        <f>SUM(P634:P655)</f>
        <v>0</v>
      </c>
      <c r="Q633" s="211"/>
      <c r="R633" s="212">
        <f>SUM(R634:R655)</f>
        <v>0.032759999999999997</v>
      </c>
      <c r="S633" s="211"/>
      <c r="T633" s="213">
        <f>SUM(T634:T655)</f>
        <v>1.1874550000000002</v>
      </c>
      <c r="U633" s="12"/>
      <c r="V633" s="12"/>
      <c r="W633" s="12"/>
      <c r="X633" s="12"/>
      <c r="Y633" s="12"/>
      <c r="Z633" s="12"/>
      <c r="AA633" s="12"/>
      <c r="AB633" s="12"/>
      <c r="AC633" s="12"/>
      <c r="AD633" s="12"/>
      <c r="AE633" s="12"/>
      <c r="AR633" s="214" t="s">
        <v>86</v>
      </c>
      <c r="AT633" s="215" t="s">
        <v>75</v>
      </c>
      <c r="AU633" s="215" t="s">
        <v>84</v>
      </c>
      <c r="AY633" s="214" t="s">
        <v>168</v>
      </c>
      <c r="BK633" s="216">
        <f>SUM(BK634:BK655)</f>
        <v>0</v>
      </c>
    </row>
    <row r="634" s="2" customFormat="1" ht="37.8" customHeight="1">
      <c r="A634" s="39"/>
      <c r="B634" s="40"/>
      <c r="C634" s="219" t="s">
        <v>847</v>
      </c>
      <c r="D634" s="219" t="s">
        <v>171</v>
      </c>
      <c r="E634" s="220" t="s">
        <v>1346</v>
      </c>
      <c r="F634" s="221" t="s">
        <v>1347</v>
      </c>
      <c r="G634" s="222" t="s">
        <v>174</v>
      </c>
      <c r="H634" s="223">
        <v>40.950000000000003</v>
      </c>
      <c r="I634" s="224"/>
      <c r="J634" s="225">
        <f>ROUND(I634*H634,2)</f>
        <v>0</v>
      </c>
      <c r="K634" s="221" t="s">
        <v>1</v>
      </c>
      <c r="L634" s="45"/>
      <c r="M634" s="226" t="s">
        <v>1</v>
      </c>
      <c r="N634" s="227" t="s">
        <v>41</v>
      </c>
      <c r="O634" s="92"/>
      <c r="P634" s="228">
        <f>O634*H634</f>
        <v>0</v>
      </c>
      <c r="Q634" s="228">
        <v>0.00050000000000000001</v>
      </c>
      <c r="R634" s="228">
        <f>Q634*H634</f>
        <v>0.020475</v>
      </c>
      <c r="S634" s="228">
        <v>0</v>
      </c>
      <c r="T634" s="229">
        <f>S634*H634</f>
        <v>0</v>
      </c>
      <c r="U634" s="39"/>
      <c r="V634" s="39"/>
      <c r="W634" s="39"/>
      <c r="X634" s="39"/>
      <c r="Y634" s="39"/>
      <c r="Z634" s="39"/>
      <c r="AA634" s="39"/>
      <c r="AB634" s="39"/>
      <c r="AC634" s="39"/>
      <c r="AD634" s="39"/>
      <c r="AE634" s="39"/>
      <c r="AR634" s="230" t="s">
        <v>273</v>
      </c>
      <c r="AT634" s="230" t="s">
        <v>171</v>
      </c>
      <c r="AU634" s="230" t="s">
        <v>86</v>
      </c>
      <c r="AY634" s="18" t="s">
        <v>168</v>
      </c>
      <c r="BE634" s="231">
        <f>IF(N634="základní",J634,0)</f>
        <v>0</v>
      </c>
      <c r="BF634" s="231">
        <f>IF(N634="snížená",J634,0)</f>
        <v>0</v>
      </c>
      <c r="BG634" s="231">
        <f>IF(N634="zákl. přenesená",J634,0)</f>
        <v>0</v>
      </c>
      <c r="BH634" s="231">
        <f>IF(N634="sníž. přenesená",J634,0)</f>
        <v>0</v>
      </c>
      <c r="BI634" s="231">
        <f>IF(N634="nulová",J634,0)</f>
        <v>0</v>
      </c>
      <c r="BJ634" s="18" t="s">
        <v>84</v>
      </c>
      <c r="BK634" s="231">
        <f>ROUND(I634*H634,2)</f>
        <v>0</v>
      </c>
      <c r="BL634" s="18" t="s">
        <v>273</v>
      </c>
      <c r="BM634" s="230" t="s">
        <v>1891</v>
      </c>
    </row>
    <row r="635" s="2" customFormat="1">
      <c r="A635" s="39"/>
      <c r="B635" s="40"/>
      <c r="C635" s="41"/>
      <c r="D635" s="232" t="s">
        <v>178</v>
      </c>
      <c r="E635" s="41"/>
      <c r="F635" s="233" t="s">
        <v>1347</v>
      </c>
      <c r="G635" s="41"/>
      <c r="H635" s="41"/>
      <c r="I635" s="234"/>
      <c r="J635" s="41"/>
      <c r="K635" s="41"/>
      <c r="L635" s="45"/>
      <c r="M635" s="235"/>
      <c r="N635" s="236"/>
      <c r="O635" s="92"/>
      <c r="P635" s="92"/>
      <c r="Q635" s="92"/>
      <c r="R635" s="92"/>
      <c r="S635" s="92"/>
      <c r="T635" s="93"/>
      <c r="U635" s="39"/>
      <c r="V635" s="39"/>
      <c r="W635" s="39"/>
      <c r="X635" s="39"/>
      <c r="Y635" s="39"/>
      <c r="Z635" s="39"/>
      <c r="AA635" s="39"/>
      <c r="AB635" s="39"/>
      <c r="AC635" s="39"/>
      <c r="AD635" s="39"/>
      <c r="AE635" s="39"/>
      <c r="AT635" s="18" t="s">
        <v>178</v>
      </c>
      <c r="AU635" s="18" t="s">
        <v>86</v>
      </c>
    </row>
    <row r="636" s="2" customFormat="1">
      <c r="A636" s="39"/>
      <c r="B636" s="40"/>
      <c r="C636" s="41"/>
      <c r="D636" s="232" t="s">
        <v>306</v>
      </c>
      <c r="E636" s="41"/>
      <c r="F636" s="269" t="s">
        <v>1892</v>
      </c>
      <c r="G636" s="41"/>
      <c r="H636" s="41"/>
      <c r="I636" s="234"/>
      <c r="J636" s="41"/>
      <c r="K636" s="41"/>
      <c r="L636" s="45"/>
      <c r="M636" s="235"/>
      <c r="N636" s="236"/>
      <c r="O636" s="92"/>
      <c r="P636" s="92"/>
      <c r="Q636" s="92"/>
      <c r="R636" s="92"/>
      <c r="S636" s="92"/>
      <c r="T636" s="93"/>
      <c r="U636" s="39"/>
      <c r="V636" s="39"/>
      <c r="W636" s="39"/>
      <c r="X636" s="39"/>
      <c r="Y636" s="39"/>
      <c r="Z636" s="39"/>
      <c r="AA636" s="39"/>
      <c r="AB636" s="39"/>
      <c r="AC636" s="39"/>
      <c r="AD636" s="39"/>
      <c r="AE636" s="39"/>
      <c r="AT636" s="18" t="s">
        <v>306</v>
      </c>
      <c r="AU636" s="18" t="s">
        <v>86</v>
      </c>
    </row>
    <row r="637" s="13" customFormat="1">
      <c r="A637" s="13"/>
      <c r="B637" s="237"/>
      <c r="C637" s="238"/>
      <c r="D637" s="232" t="s">
        <v>180</v>
      </c>
      <c r="E637" s="239" t="s">
        <v>1</v>
      </c>
      <c r="F637" s="240" t="s">
        <v>1893</v>
      </c>
      <c r="G637" s="238"/>
      <c r="H637" s="239" t="s">
        <v>1</v>
      </c>
      <c r="I637" s="241"/>
      <c r="J637" s="238"/>
      <c r="K637" s="238"/>
      <c r="L637" s="242"/>
      <c r="M637" s="243"/>
      <c r="N637" s="244"/>
      <c r="O637" s="244"/>
      <c r="P637" s="244"/>
      <c r="Q637" s="244"/>
      <c r="R637" s="244"/>
      <c r="S637" s="244"/>
      <c r="T637" s="245"/>
      <c r="U637" s="13"/>
      <c r="V637" s="13"/>
      <c r="W637" s="13"/>
      <c r="X637" s="13"/>
      <c r="Y637" s="13"/>
      <c r="Z637" s="13"/>
      <c r="AA637" s="13"/>
      <c r="AB637" s="13"/>
      <c r="AC637" s="13"/>
      <c r="AD637" s="13"/>
      <c r="AE637" s="13"/>
      <c r="AT637" s="246" t="s">
        <v>180</v>
      </c>
      <c r="AU637" s="246" t="s">
        <v>86</v>
      </c>
      <c r="AV637" s="13" t="s">
        <v>84</v>
      </c>
      <c r="AW637" s="13" t="s">
        <v>32</v>
      </c>
      <c r="AX637" s="13" t="s">
        <v>76</v>
      </c>
      <c r="AY637" s="246" t="s">
        <v>168</v>
      </c>
    </row>
    <row r="638" s="14" customFormat="1">
      <c r="A638" s="14"/>
      <c r="B638" s="247"/>
      <c r="C638" s="248"/>
      <c r="D638" s="232" t="s">
        <v>180</v>
      </c>
      <c r="E638" s="249" t="s">
        <v>1</v>
      </c>
      <c r="F638" s="250" t="s">
        <v>1894</v>
      </c>
      <c r="G638" s="248"/>
      <c r="H638" s="251">
        <v>13.65</v>
      </c>
      <c r="I638" s="252"/>
      <c r="J638" s="248"/>
      <c r="K638" s="248"/>
      <c r="L638" s="253"/>
      <c r="M638" s="254"/>
      <c r="N638" s="255"/>
      <c r="O638" s="255"/>
      <c r="P638" s="255"/>
      <c r="Q638" s="255"/>
      <c r="R638" s="255"/>
      <c r="S638" s="255"/>
      <c r="T638" s="256"/>
      <c r="U638" s="14"/>
      <c r="V638" s="14"/>
      <c r="W638" s="14"/>
      <c r="X638" s="14"/>
      <c r="Y638" s="14"/>
      <c r="Z638" s="14"/>
      <c r="AA638" s="14"/>
      <c r="AB638" s="14"/>
      <c r="AC638" s="14"/>
      <c r="AD638" s="14"/>
      <c r="AE638" s="14"/>
      <c r="AT638" s="257" t="s">
        <v>180</v>
      </c>
      <c r="AU638" s="257" t="s">
        <v>86</v>
      </c>
      <c r="AV638" s="14" t="s">
        <v>86</v>
      </c>
      <c r="AW638" s="14" t="s">
        <v>32</v>
      </c>
      <c r="AX638" s="14" t="s">
        <v>76</v>
      </c>
      <c r="AY638" s="257" t="s">
        <v>168</v>
      </c>
    </row>
    <row r="639" s="14" customFormat="1">
      <c r="A639" s="14"/>
      <c r="B639" s="247"/>
      <c r="C639" s="248"/>
      <c r="D639" s="232" t="s">
        <v>180</v>
      </c>
      <c r="E639" s="249" t="s">
        <v>1</v>
      </c>
      <c r="F639" s="250" t="s">
        <v>1895</v>
      </c>
      <c r="G639" s="248"/>
      <c r="H639" s="251">
        <v>13.65</v>
      </c>
      <c r="I639" s="252"/>
      <c r="J639" s="248"/>
      <c r="K639" s="248"/>
      <c r="L639" s="253"/>
      <c r="M639" s="254"/>
      <c r="N639" s="255"/>
      <c r="O639" s="255"/>
      <c r="P639" s="255"/>
      <c r="Q639" s="255"/>
      <c r="R639" s="255"/>
      <c r="S639" s="255"/>
      <c r="T639" s="256"/>
      <c r="U639" s="14"/>
      <c r="V639" s="14"/>
      <c r="W639" s="14"/>
      <c r="X639" s="14"/>
      <c r="Y639" s="14"/>
      <c r="Z639" s="14"/>
      <c r="AA639" s="14"/>
      <c r="AB639" s="14"/>
      <c r="AC639" s="14"/>
      <c r="AD639" s="14"/>
      <c r="AE639" s="14"/>
      <c r="AT639" s="257" t="s">
        <v>180</v>
      </c>
      <c r="AU639" s="257" t="s">
        <v>86</v>
      </c>
      <c r="AV639" s="14" t="s">
        <v>86</v>
      </c>
      <c r="AW639" s="14" t="s">
        <v>32</v>
      </c>
      <c r="AX639" s="14" t="s">
        <v>76</v>
      </c>
      <c r="AY639" s="257" t="s">
        <v>168</v>
      </c>
    </row>
    <row r="640" s="14" customFormat="1">
      <c r="A640" s="14"/>
      <c r="B640" s="247"/>
      <c r="C640" s="248"/>
      <c r="D640" s="232" t="s">
        <v>180</v>
      </c>
      <c r="E640" s="249" t="s">
        <v>1</v>
      </c>
      <c r="F640" s="250" t="s">
        <v>1896</v>
      </c>
      <c r="G640" s="248"/>
      <c r="H640" s="251">
        <v>13.65</v>
      </c>
      <c r="I640" s="252"/>
      <c r="J640" s="248"/>
      <c r="K640" s="248"/>
      <c r="L640" s="253"/>
      <c r="M640" s="254"/>
      <c r="N640" s="255"/>
      <c r="O640" s="255"/>
      <c r="P640" s="255"/>
      <c r="Q640" s="255"/>
      <c r="R640" s="255"/>
      <c r="S640" s="255"/>
      <c r="T640" s="256"/>
      <c r="U640" s="14"/>
      <c r="V640" s="14"/>
      <c r="W640" s="14"/>
      <c r="X640" s="14"/>
      <c r="Y640" s="14"/>
      <c r="Z640" s="14"/>
      <c r="AA640" s="14"/>
      <c r="AB640" s="14"/>
      <c r="AC640" s="14"/>
      <c r="AD640" s="14"/>
      <c r="AE640" s="14"/>
      <c r="AT640" s="257" t="s">
        <v>180</v>
      </c>
      <c r="AU640" s="257" t="s">
        <v>86</v>
      </c>
      <c r="AV640" s="14" t="s">
        <v>86</v>
      </c>
      <c r="AW640" s="14" t="s">
        <v>32</v>
      </c>
      <c r="AX640" s="14" t="s">
        <v>76</v>
      </c>
      <c r="AY640" s="257" t="s">
        <v>168</v>
      </c>
    </row>
    <row r="641" s="15" customFormat="1">
      <c r="A641" s="15"/>
      <c r="B641" s="258"/>
      <c r="C641" s="259"/>
      <c r="D641" s="232" t="s">
        <v>180</v>
      </c>
      <c r="E641" s="260" t="s">
        <v>1</v>
      </c>
      <c r="F641" s="261" t="s">
        <v>184</v>
      </c>
      <c r="G641" s="259"/>
      <c r="H641" s="262">
        <v>40.950000000000003</v>
      </c>
      <c r="I641" s="263"/>
      <c r="J641" s="259"/>
      <c r="K641" s="259"/>
      <c r="L641" s="264"/>
      <c r="M641" s="265"/>
      <c r="N641" s="266"/>
      <c r="O641" s="266"/>
      <c r="P641" s="266"/>
      <c r="Q641" s="266"/>
      <c r="R641" s="266"/>
      <c r="S641" s="266"/>
      <c r="T641" s="267"/>
      <c r="U641" s="15"/>
      <c r="V641" s="15"/>
      <c r="W641" s="15"/>
      <c r="X641" s="15"/>
      <c r="Y641" s="15"/>
      <c r="Z641" s="15"/>
      <c r="AA641" s="15"/>
      <c r="AB641" s="15"/>
      <c r="AC641" s="15"/>
      <c r="AD641" s="15"/>
      <c r="AE641" s="15"/>
      <c r="AT641" s="268" t="s">
        <v>180</v>
      </c>
      <c r="AU641" s="268" t="s">
        <v>86</v>
      </c>
      <c r="AV641" s="15" t="s">
        <v>176</v>
      </c>
      <c r="AW641" s="15" t="s">
        <v>32</v>
      </c>
      <c r="AX641" s="15" t="s">
        <v>84</v>
      </c>
      <c r="AY641" s="268" t="s">
        <v>168</v>
      </c>
    </row>
    <row r="642" s="2" customFormat="1" ht="16.5" customHeight="1">
      <c r="A642" s="39"/>
      <c r="B642" s="40"/>
      <c r="C642" s="219" t="s">
        <v>853</v>
      </c>
      <c r="D642" s="219" t="s">
        <v>171</v>
      </c>
      <c r="E642" s="220" t="s">
        <v>1356</v>
      </c>
      <c r="F642" s="221" t="s">
        <v>1357</v>
      </c>
      <c r="G642" s="222" t="s">
        <v>174</v>
      </c>
      <c r="H642" s="223">
        <v>40.950000000000003</v>
      </c>
      <c r="I642" s="224"/>
      <c r="J642" s="225">
        <f>ROUND(I642*H642,2)</f>
        <v>0</v>
      </c>
      <c r="K642" s="221" t="s">
        <v>226</v>
      </c>
      <c r="L642" s="45"/>
      <c r="M642" s="226" t="s">
        <v>1</v>
      </c>
      <c r="N642" s="227" t="s">
        <v>41</v>
      </c>
      <c r="O642" s="92"/>
      <c r="P642" s="228">
        <f>O642*H642</f>
        <v>0</v>
      </c>
      <c r="Q642" s="228">
        <v>0.00029999999999999997</v>
      </c>
      <c r="R642" s="228">
        <f>Q642*H642</f>
        <v>0.012284999999999999</v>
      </c>
      <c r="S642" s="228">
        <v>0</v>
      </c>
      <c r="T642" s="229">
        <f>S642*H642</f>
        <v>0</v>
      </c>
      <c r="U642" s="39"/>
      <c r="V642" s="39"/>
      <c r="W642" s="39"/>
      <c r="X642" s="39"/>
      <c r="Y642" s="39"/>
      <c r="Z642" s="39"/>
      <c r="AA642" s="39"/>
      <c r="AB642" s="39"/>
      <c r="AC642" s="39"/>
      <c r="AD642" s="39"/>
      <c r="AE642" s="39"/>
      <c r="AR642" s="230" t="s">
        <v>273</v>
      </c>
      <c r="AT642" s="230" t="s">
        <v>171</v>
      </c>
      <c r="AU642" s="230" t="s">
        <v>86</v>
      </c>
      <c r="AY642" s="18" t="s">
        <v>168</v>
      </c>
      <c r="BE642" s="231">
        <f>IF(N642="základní",J642,0)</f>
        <v>0</v>
      </c>
      <c r="BF642" s="231">
        <f>IF(N642="snížená",J642,0)</f>
        <v>0</v>
      </c>
      <c r="BG642" s="231">
        <f>IF(N642="zákl. přenesená",J642,0)</f>
        <v>0</v>
      </c>
      <c r="BH642" s="231">
        <f>IF(N642="sníž. přenesená",J642,0)</f>
        <v>0</v>
      </c>
      <c r="BI642" s="231">
        <f>IF(N642="nulová",J642,0)</f>
        <v>0</v>
      </c>
      <c r="BJ642" s="18" t="s">
        <v>84</v>
      </c>
      <c r="BK642" s="231">
        <f>ROUND(I642*H642,2)</f>
        <v>0</v>
      </c>
      <c r="BL642" s="18" t="s">
        <v>273</v>
      </c>
      <c r="BM642" s="230" t="s">
        <v>1897</v>
      </c>
    </row>
    <row r="643" s="2" customFormat="1">
      <c r="A643" s="39"/>
      <c r="B643" s="40"/>
      <c r="C643" s="41"/>
      <c r="D643" s="232" t="s">
        <v>178</v>
      </c>
      <c r="E643" s="41"/>
      <c r="F643" s="233" t="s">
        <v>1359</v>
      </c>
      <c r="G643" s="41"/>
      <c r="H643" s="41"/>
      <c r="I643" s="234"/>
      <c r="J643" s="41"/>
      <c r="K643" s="41"/>
      <c r="L643" s="45"/>
      <c r="M643" s="235"/>
      <c r="N643" s="236"/>
      <c r="O643" s="92"/>
      <c r="P643" s="92"/>
      <c r="Q643" s="92"/>
      <c r="R643" s="92"/>
      <c r="S643" s="92"/>
      <c r="T643" s="93"/>
      <c r="U643" s="39"/>
      <c r="V643" s="39"/>
      <c r="W643" s="39"/>
      <c r="X643" s="39"/>
      <c r="Y643" s="39"/>
      <c r="Z643" s="39"/>
      <c r="AA643" s="39"/>
      <c r="AB643" s="39"/>
      <c r="AC643" s="39"/>
      <c r="AD643" s="39"/>
      <c r="AE643" s="39"/>
      <c r="AT643" s="18" t="s">
        <v>178</v>
      </c>
      <c r="AU643" s="18" t="s">
        <v>86</v>
      </c>
    </row>
    <row r="644" s="13" customFormat="1">
      <c r="A644" s="13"/>
      <c r="B644" s="237"/>
      <c r="C644" s="238"/>
      <c r="D644" s="232" t="s">
        <v>180</v>
      </c>
      <c r="E644" s="239" t="s">
        <v>1</v>
      </c>
      <c r="F644" s="240" t="s">
        <v>1893</v>
      </c>
      <c r="G644" s="238"/>
      <c r="H644" s="239" t="s">
        <v>1</v>
      </c>
      <c r="I644" s="241"/>
      <c r="J644" s="238"/>
      <c r="K644" s="238"/>
      <c r="L644" s="242"/>
      <c r="M644" s="243"/>
      <c r="N644" s="244"/>
      <c r="O644" s="244"/>
      <c r="P644" s="244"/>
      <c r="Q644" s="244"/>
      <c r="R644" s="244"/>
      <c r="S644" s="244"/>
      <c r="T644" s="245"/>
      <c r="U644" s="13"/>
      <c r="V644" s="13"/>
      <c r="W644" s="13"/>
      <c r="X644" s="13"/>
      <c r="Y644" s="13"/>
      <c r="Z644" s="13"/>
      <c r="AA644" s="13"/>
      <c r="AB644" s="13"/>
      <c r="AC644" s="13"/>
      <c r="AD644" s="13"/>
      <c r="AE644" s="13"/>
      <c r="AT644" s="246" t="s">
        <v>180</v>
      </c>
      <c r="AU644" s="246" t="s">
        <v>86</v>
      </c>
      <c r="AV644" s="13" t="s">
        <v>84</v>
      </c>
      <c r="AW644" s="13" t="s">
        <v>32</v>
      </c>
      <c r="AX644" s="13" t="s">
        <v>76</v>
      </c>
      <c r="AY644" s="246" t="s">
        <v>168</v>
      </c>
    </row>
    <row r="645" s="14" customFormat="1">
      <c r="A645" s="14"/>
      <c r="B645" s="247"/>
      <c r="C645" s="248"/>
      <c r="D645" s="232" t="s">
        <v>180</v>
      </c>
      <c r="E645" s="249" t="s">
        <v>1</v>
      </c>
      <c r="F645" s="250" t="s">
        <v>1894</v>
      </c>
      <c r="G645" s="248"/>
      <c r="H645" s="251">
        <v>13.65</v>
      </c>
      <c r="I645" s="252"/>
      <c r="J645" s="248"/>
      <c r="K645" s="248"/>
      <c r="L645" s="253"/>
      <c r="M645" s="254"/>
      <c r="N645" s="255"/>
      <c r="O645" s="255"/>
      <c r="P645" s="255"/>
      <c r="Q645" s="255"/>
      <c r="R645" s="255"/>
      <c r="S645" s="255"/>
      <c r="T645" s="256"/>
      <c r="U645" s="14"/>
      <c r="V645" s="14"/>
      <c r="W645" s="14"/>
      <c r="X645" s="14"/>
      <c r="Y645" s="14"/>
      <c r="Z645" s="14"/>
      <c r="AA645" s="14"/>
      <c r="AB645" s="14"/>
      <c r="AC645" s="14"/>
      <c r="AD645" s="14"/>
      <c r="AE645" s="14"/>
      <c r="AT645" s="257" t="s">
        <v>180</v>
      </c>
      <c r="AU645" s="257" t="s">
        <v>86</v>
      </c>
      <c r="AV645" s="14" t="s">
        <v>86</v>
      </c>
      <c r="AW645" s="14" t="s">
        <v>32</v>
      </c>
      <c r="AX645" s="14" t="s">
        <v>76</v>
      </c>
      <c r="AY645" s="257" t="s">
        <v>168</v>
      </c>
    </row>
    <row r="646" s="14" customFormat="1">
      <c r="A646" s="14"/>
      <c r="B646" s="247"/>
      <c r="C646" s="248"/>
      <c r="D646" s="232" t="s">
        <v>180</v>
      </c>
      <c r="E646" s="249" t="s">
        <v>1</v>
      </c>
      <c r="F646" s="250" t="s">
        <v>1895</v>
      </c>
      <c r="G646" s="248"/>
      <c r="H646" s="251">
        <v>13.65</v>
      </c>
      <c r="I646" s="252"/>
      <c r="J646" s="248"/>
      <c r="K646" s="248"/>
      <c r="L646" s="253"/>
      <c r="M646" s="254"/>
      <c r="N646" s="255"/>
      <c r="O646" s="255"/>
      <c r="P646" s="255"/>
      <c r="Q646" s="255"/>
      <c r="R646" s="255"/>
      <c r="S646" s="255"/>
      <c r="T646" s="256"/>
      <c r="U646" s="14"/>
      <c r="V646" s="14"/>
      <c r="W646" s="14"/>
      <c r="X646" s="14"/>
      <c r="Y646" s="14"/>
      <c r="Z646" s="14"/>
      <c r="AA646" s="14"/>
      <c r="AB646" s="14"/>
      <c r="AC646" s="14"/>
      <c r="AD646" s="14"/>
      <c r="AE646" s="14"/>
      <c r="AT646" s="257" t="s">
        <v>180</v>
      </c>
      <c r="AU646" s="257" t="s">
        <v>86</v>
      </c>
      <c r="AV646" s="14" t="s">
        <v>86</v>
      </c>
      <c r="AW646" s="14" t="s">
        <v>32</v>
      </c>
      <c r="AX646" s="14" t="s">
        <v>76</v>
      </c>
      <c r="AY646" s="257" t="s">
        <v>168</v>
      </c>
    </row>
    <row r="647" s="14" customFormat="1">
      <c r="A647" s="14"/>
      <c r="B647" s="247"/>
      <c r="C647" s="248"/>
      <c r="D647" s="232" t="s">
        <v>180</v>
      </c>
      <c r="E647" s="249" t="s">
        <v>1</v>
      </c>
      <c r="F647" s="250" t="s">
        <v>1896</v>
      </c>
      <c r="G647" s="248"/>
      <c r="H647" s="251">
        <v>13.65</v>
      </c>
      <c r="I647" s="252"/>
      <c r="J647" s="248"/>
      <c r="K647" s="248"/>
      <c r="L647" s="253"/>
      <c r="M647" s="254"/>
      <c r="N647" s="255"/>
      <c r="O647" s="255"/>
      <c r="P647" s="255"/>
      <c r="Q647" s="255"/>
      <c r="R647" s="255"/>
      <c r="S647" s="255"/>
      <c r="T647" s="256"/>
      <c r="U647" s="14"/>
      <c r="V647" s="14"/>
      <c r="W647" s="14"/>
      <c r="X647" s="14"/>
      <c r="Y647" s="14"/>
      <c r="Z647" s="14"/>
      <c r="AA647" s="14"/>
      <c r="AB647" s="14"/>
      <c r="AC647" s="14"/>
      <c r="AD647" s="14"/>
      <c r="AE647" s="14"/>
      <c r="AT647" s="257" t="s">
        <v>180</v>
      </c>
      <c r="AU647" s="257" t="s">
        <v>86</v>
      </c>
      <c r="AV647" s="14" t="s">
        <v>86</v>
      </c>
      <c r="AW647" s="14" t="s">
        <v>32</v>
      </c>
      <c r="AX647" s="14" t="s">
        <v>76</v>
      </c>
      <c r="AY647" s="257" t="s">
        <v>168</v>
      </c>
    </row>
    <row r="648" s="15" customFormat="1">
      <c r="A648" s="15"/>
      <c r="B648" s="258"/>
      <c r="C648" s="259"/>
      <c r="D648" s="232" t="s">
        <v>180</v>
      </c>
      <c r="E648" s="260" t="s">
        <v>1</v>
      </c>
      <c r="F648" s="261" t="s">
        <v>184</v>
      </c>
      <c r="G648" s="259"/>
      <c r="H648" s="262">
        <v>40.950000000000003</v>
      </c>
      <c r="I648" s="263"/>
      <c r="J648" s="259"/>
      <c r="K648" s="259"/>
      <c r="L648" s="264"/>
      <c r="M648" s="265"/>
      <c r="N648" s="266"/>
      <c r="O648" s="266"/>
      <c r="P648" s="266"/>
      <c r="Q648" s="266"/>
      <c r="R648" s="266"/>
      <c r="S648" s="266"/>
      <c r="T648" s="267"/>
      <c r="U648" s="15"/>
      <c r="V648" s="15"/>
      <c r="W648" s="15"/>
      <c r="X648" s="15"/>
      <c r="Y648" s="15"/>
      <c r="Z648" s="15"/>
      <c r="AA648" s="15"/>
      <c r="AB648" s="15"/>
      <c r="AC648" s="15"/>
      <c r="AD648" s="15"/>
      <c r="AE648" s="15"/>
      <c r="AT648" s="268" t="s">
        <v>180</v>
      </c>
      <c r="AU648" s="268" t="s">
        <v>86</v>
      </c>
      <c r="AV648" s="15" t="s">
        <v>176</v>
      </c>
      <c r="AW648" s="15" t="s">
        <v>32</v>
      </c>
      <c r="AX648" s="15" t="s">
        <v>84</v>
      </c>
      <c r="AY648" s="268" t="s">
        <v>168</v>
      </c>
    </row>
    <row r="649" s="2" customFormat="1" ht="24.15" customHeight="1">
      <c r="A649" s="39"/>
      <c r="B649" s="40"/>
      <c r="C649" s="219" t="s">
        <v>858</v>
      </c>
      <c r="D649" s="219" t="s">
        <v>171</v>
      </c>
      <c r="E649" s="220" t="s">
        <v>1898</v>
      </c>
      <c r="F649" s="221" t="s">
        <v>1899</v>
      </c>
      <c r="G649" s="222" t="s">
        <v>174</v>
      </c>
      <c r="H649" s="223">
        <v>14.57</v>
      </c>
      <c r="I649" s="224"/>
      <c r="J649" s="225">
        <f>ROUND(I649*H649,2)</f>
        <v>0</v>
      </c>
      <c r="K649" s="221" t="s">
        <v>226</v>
      </c>
      <c r="L649" s="45"/>
      <c r="M649" s="226" t="s">
        <v>1</v>
      </c>
      <c r="N649" s="227" t="s">
        <v>41</v>
      </c>
      <c r="O649" s="92"/>
      <c r="P649" s="228">
        <f>O649*H649</f>
        <v>0</v>
      </c>
      <c r="Q649" s="228">
        <v>0</v>
      </c>
      <c r="R649" s="228">
        <f>Q649*H649</f>
        <v>0</v>
      </c>
      <c r="S649" s="228">
        <v>0.081500000000000003</v>
      </c>
      <c r="T649" s="229">
        <f>S649*H649</f>
        <v>1.1874550000000002</v>
      </c>
      <c r="U649" s="39"/>
      <c r="V649" s="39"/>
      <c r="W649" s="39"/>
      <c r="X649" s="39"/>
      <c r="Y649" s="39"/>
      <c r="Z649" s="39"/>
      <c r="AA649" s="39"/>
      <c r="AB649" s="39"/>
      <c r="AC649" s="39"/>
      <c r="AD649" s="39"/>
      <c r="AE649" s="39"/>
      <c r="AR649" s="230" t="s">
        <v>273</v>
      </c>
      <c r="AT649" s="230" t="s">
        <v>171</v>
      </c>
      <c r="AU649" s="230" t="s">
        <v>86</v>
      </c>
      <c r="AY649" s="18" t="s">
        <v>168</v>
      </c>
      <c r="BE649" s="231">
        <f>IF(N649="základní",J649,0)</f>
        <v>0</v>
      </c>
      <c r="BF649" s="231">
        <f>IF(N649="snížená",J649,0)</f>
        <v>0</v>
      </c>
      <c r="BG649" s="231">
        <f>IF(N649="zákl. přenesená",J649,0)</f>
        <v>0</v>
      </c>
      <c r="BH649" s="231">
        <f>IF(N649="sníž. přenesená",J649,0)</f>
        <v>0</v>
      </c>
      <c r="BI649" s="231">
        <f>IF(N649="nulová",J649,0)</f>
        <v>0</v>
      </c>
      <c r="BJ649" s="18" t="s">
        <v>84</v>
      </c>
      <c r="BK649" s="231">
        <f>ROUND(I649*H649,2)</f>
        <v>0</v>
      </c>
      <c r="BL649" s="18" t="s">
        <v>273</v>
      </c>
      <c r="BM649" s="230" t="s">
        <v>1900</v>
      </c>
    </row>
    <row r="650" s="2" customFormat="1">
      <c r="A650" s="39"/>
      <c r="B650" s="40"/>
      <c r="C650" s="41"/>
      <c r="D650" s="232" t="s">
        <v>178</v>
      </c>
      <c r="E650" s="41"/>
      <c r="F650" s="233" t="s">
        <v>1901</v>
      </c>
      <c r="G650" s="41"/>
      <c r="H650" s="41"/>
      <c r="I650" s="234"/>
      <c r="J650" s="41"/>
      <c r="K650" s="41"/>
      <c r="L650" s="45"/>
      <c r="M650" s="235"/>
      <c r="N650" s="236"/>
      <c r="O650" s="92"/>
      <c r="P650" s="92"/>
      <c r="Q650" s="92"/>
      <c r="R650" s="92"/>
      <c r="S650" s="92"/>
      <c r="T650" s="93"/>
      <c r="U650" s="39"/>
      <c r="V650" s="39"/>
      <c r="W650" s="39"/>
      <c r="X650" s="39"/>
      <c r="Y650" s="39"/>
      <c r="Z650" s="39"/>
      <c r="AA650" s="39"/>
      <c r="AB650" s="39"/>
      <c r="AC650" s="39"/>
      <c r="AD650" s="39"/>
      <c r="AE650" s="39"/>
      <c r="AT650" s="18" t="s">
        <v>178</v>
      </c>
      <c r="AU650" s="18" t="s">
        <v>86</v>
      </c>
    </row>
    <row r="651" s="13" customFormat="1">
      <c r="A651" s="13"/>
      <c r="B651" s="237"/>
      <c r="C651" s="238"/>
      <c r="D651" s="232" t="s">
        <v>180</v>
      </c>
      <c r="E651" s="239" t="s">
        <v>1</v>
      </c>
      <c r="F651" s="240" t="s">
        <v>1902</v>
      </c>
      <c r="G651" s="238"/>
      <c r="H651" s="239" t="s">
        <v>1</v>
      </c>
      <c r="I651" s="241"/>
      <c r="J651" s="238"/>
      <c r="K651" s="238"/>
      <c r="L651" s="242"/>
      <c r="M651" s="243"/>
      <c r="N651" s="244"/>
      <c r="O651" s="244"/>
      <c r="P651" s="244"/>
      <c r="Q651" s="244"/>
      <c r="R651" s="244"/>
      <c r="S651" s="244"/>
      <c r="T651" s="245"/>
      <c r="U651" s="13"/>
      <c r="V651" s="13"/>
      <c r="W651" s="13"/>
      <c r="X651" s="13"/>
      <c r="Y651" s="13"/>
      <c r="Z651" s="13"/>
      <c r="AA651" s="13"/>
      <c r="AB651" s="13"/>
      <c r="AC651" s="13"/>
      <c r="AD651" s="13"/>
      <c r="AE651" s="13"/>
      <c r="AT651" s="246" t="s">
        <v>180</v>
      </c>
      <c r="AU651" s="246" t="s">
        <v>86</v>
      </c>
      <c r="AV651" s="13" t="s">
        <v>84</v>
      </c>
      <c r="AW651" s="13" t="s">
        <v>32</v>
      </c>
      <c r="AX651" s="13" t="s">
        <v>76</v>
      </c>
      <c r="AY651" s="246" t="s">
        <v>168</v>
      </c>
    </row>
    <row r="652" s="14" customFormat="1">
      <c r="A652" s="14"/>
      <c r="B652" s="247"/>
      <c r="C652" s="248"/>
      <c r="D652" s="232" t="s">
        <v>180</v>
      </c>
      <c r="E652" s="249" t="s">
        <v>1</v>
      </c>
      <c r="F652" s="250" t="s">
        <v>1611</v>
      </c>
      <c r="G652" s="248"/>
      <c r="H652" s="251">
        <v>14.57</v>
      </c>
      <c r="I652" s="252"/>
      <c r="J652" s="248"/>
      <c r="K652" s="248"/>
      <c r="L652" s="253"/>
      <c r="M652" s="254"/>
      <c r="N652" s="255"/>
      <c r="O652" s="255"/>
      <c r="P652" s="255"/>
      <c r="Q652" s="255"/>
      <c r="R652" s="255"/>
      <c r="S652" s="255"/>
      <c r="T652" s="256"/>
      <c r="U652" s="14"/>
      <c r="V652" s="14"/>
      <c r="W652" s="14"/>
      <c r="X652" s="14"/>
      <c r="Y652" s="14"/>
      <c r="Z652" s="14"/>
      <c r="AA652" s="14"/>
      <c r="AB652" s="14"/>
      <c r="AC652" s="14"/>
      <c r="AD652" s="14"/>
      <c r="AE652" s="14"/>
      <c r="AT652" s="257" t="s">
        <v>180</v>
      </c>
      <c r="AU652" s="257" t="s">
        <v>86</v>
      </c>
      <c r="AV652" s="14" t="s">
        <v>86</v>
      </c>
      <c r="AW652" s="14" t="s">
        <v>32</v>
      </c>
      <c r="AX652" s="14" t="s">
        <v>76</v>
      </c>
      <c r="AY652" s="257" t="s">
        <v>168</v>
      </c>
    </row>
    <row r="653" s="15" customFormat="1">
      <c r="A653" s="15"/>
      <c r="B653" s="258"/>
      <c r="C653" s="259"/>
      <c r="D653" s="232" t="s">
        <v>180</v>
      </c>
      <c r="E653" s="260" t="s">
        <v>1</v>
      </c>
      <c r="F653" s="261" t="s">
        <v>184</v>
      </c>
      <c r="G653" s="259"/>
      <c r="H653" s="262">
        <v>14.57</v>
      </c>
      <c r="I653" s="263"/>
      <c r="J653" s="259"/>
      <c r="K653" s="259"/>
      <c r="L653" s="264"/>
      <c r="M653" s="265"/>
      <c r="N653" s="266"/>
      <c r="O653" s="266"/>
      <c r="P653" s="266"/>
      <c r="Q653" s="266"/>
      <c r="R653" s="266"/>
      <c r="S653" s="266"/>
      <c r="T653" s="267"/>
      <c r="U653" s="15"/>
      <c r="V653" s="15"/>
      <c r="W653" s="15"/>
      <c r="X653" s="15"/>
      <c r="Y653" s="15"/>
      <c r="Z653" s="15"/>
      <c r="AA653" s="15"/>
      <c r="AB653" s="15"/>
      <c r="AC653" s="15"/>
      <c r="AD653" s="15"/>
      <c r="AE653" s="15"/>
      <c r="AT653" s="268" t="s">
        <v>180</v>
      </c>
      <c r="AU653" s="268" t="s">
        <v>86</v>
      </c>
      <c r="AV653" s="15" t="s">
        <v>176</v>
      </c>
      <c r="AW653" s="15" t="s">
        <v>32</v>
      </c>
      <c r="AX653" s="15" t="s">
        <v>84</v>
      </c>
      <c r="AY653" s="268" t="s">
        <v>168</v>
      </c>
    </row>
    <row r="654" s="2" customFormat="1" ht="33" customHeight="1">
      <c r="A654" s="39"/>
      <c r="B654" s="40"/>
      <c r="C654" s="219" t="s">
        <v>862</v>
      </c>
      <c r="D654" s="219" t="s">
        <v>171</v>
      </c>
      <c r="E654" s="220" t="s">
        <v>1361</v>
      </c>
      <c r="F654" s="221" t="s">
        <v>1362</v>
      </c>
      <c r="G654" s="222" t="s">
        <v>342</v>
      </c>
      <c r="H654" s="223">
        <v>0.033000000000000002</v>
      </c>
      <c r="I654" s="224"/>
      <c r="J654" s="225">
        <f>ROUND(I654*H654,2)</f>
        <v>0</v>
      </c>
      <c r="K654" s="221" t="s">
        <v>226</v>
      </c>
      <c r="L654" s="45"/>
      <c r="M654" s="226" t="s">
        <v>1</v>
      </c>
      <c r="N654" s="227" t="s">
        <v>41</v>
      </c>
      <c r="O654" s="92"/>
      <c r="P654" s="228">
        <f>O654*H654</f>
        <v>0</v>
      </c>
      <c r="Q654" s="228">
        <v>0</v>
      </c>
      <c r="R654" s="228">
        <f>Q654*H654</f>
        <v>0</v>
      </c>
      <c r="S654" s="228">
        <v>0</v>
      </c>
      <c r="T654" s="229">
        <f>S654*H654</f>
        <v>0</v>
      </c>
      <c r="U654" s="39"/>
      <c r="V654" s="39"/>
      <c r="W654" s="39"/>
      <c r="X654" s="39"/>
      <c r="Y654" s="39"/>
      <c r="Z654" s="39"/>
      <c r="AA654" s="39"/>
      <c r="AB654" s="39"/>
      <c r="AC654" s="39"/>
      <c r="AD654" s="39"/>
      <c r="AE654" s="39"/>
      <c r="AR654" s="230" t="s">
        <v>273</v>
      </c>
      <c r="AT654" s="230" t="s">
        <v>171</v>
      </c>
      <c r="AU654" s="230" t="s">
        <v>86</v>
      </c>
      <c r="AY654" s="18" t="s">
        <v>168</v>
      </c>
      <c r="BE654" s="231">
        <f>IF(N654="základní",J654,0)</f>
        <v>0</v>
      </c>
      <c r="BF654" s="231">
        <f>IF(N654="snížená",J654,0)</f>
        <v>0</v>
      </c>
      <c r="BG654" s="231">
        <f>IF(N654="zákl. přenesená",J654,0)</f>
        <v>0</v>
      </c>
      <c r="BH654" s="231">
        <f>IF(N654="sníž. přenesená",J654,0)</f>
        <v>0</v>
      </c>
      <c r="BI654" s="231">
        <f>IF(N654="nulová",J654,0)</f>
        <v>0</v>
      </c>
      <c r="BJ654" s="18" t="s">
        <v>84</v>
      </c>
      <c r="BK654" s="231">
        <f>ROUND(I654*H654,2)</f>
        <v>0</v>
      </c>
      <c r="BL654" s="18" t="s">
        <v>273</v>
      </c>
      <c r="BM654" s="230" t="s">
        <v>1903</v>
      </c>
    </row>
    <row r="655" s="2" customFormat="1">
      <c r="A655" s="39"/>
      <c r="B655" s="40"/>
      <c r="C655" s="41"/>
      <c r="D655" s="232" t="s">
        <v>178</v>
      </c>
      <c r="E655" s="41"/>
      <c r="F655" s="233" t="s">
        <v>1364</v>
      </c>
      <c r="G655" s="41"/>
      <c r="H655" s="41"/>
      <c r="I655" s="234"/>
      <c r="J655" s="41"/>
      <c r="K655" s="41"/>
      <c r="L655" s="45"/>
      <c r="M655" s="235"/>
      <c r="N655" s="236"/>
      <c r="O655" s="92"/>
      <c r="P655" s="92"/>
      <c r="Q655" s="92"/>
      <c r="R655" s="92"/>
      <c r="S655" s="92"/>
      <c r="T655" s="93"/>
      <c r="U655" s="39"/>
      <c r="V655" s="39"/>
      <c r="W655" s="39"/>
      <c r="X655" s="39"/>
      <c r="Y655" s="39"/>
      <c r="Z655" s="39"/>
      <c r="AA655" s="39"/>
      <c r="AB655" s="39"/>
      <c r="AC655" s="39"/>
      <c r="AD655" s="39"/>
      <c r="AE655" s="39"/>
      <c r="AT655" s="18" t="s">
        <v>178</v>
      </c>
      <c r="AU655" s="18" t="s">
        <v>86</v>
      </c>
    </row>
    <row r="656" s="12" customFormat="1" ht="22.8" customHeight="1">
      <c r="A656" s="12"/>
      <c r="B656" s="203"/>
      <c r="C656" s="204"/>
      <c r="D656" s="205" t="s">
        <v>75</v>
      </c>
      <c r="E656" s="217" t="s">
        <v>1376</v>
      </c>
      <c r="F656" s="217" t="s">
        <v>1377</v>
      </c>
      <c r="G656" s="204"/>
      <c r="H656" s="204"/>
      <c r="I656" s="207"/>
      <c r="J656" s="218">
        <f>BK656</f>
        <v>0</v>
      </c>
      <c r="K656" s="204"/>
      <c r="L656" s="209"/>
      <c r="M656" s="210"/>
      <c r="N656" s="211"/>
      <c r="O656" s="211"/>
      <c r="P656" s="212">
        <f>SUM(P657:P670)</f>
        <v>0</v>
      </c>
      <c r="Q656" s="211"/>
      <c r="R656" s="212">
        <f>SUM(R657:R670)</f>
        <v>0.093716330400000006</v>
      </c>
      <c r="S656" s="211"/>
      <c r="T656" s="213">
        <f>SUM(T657:T670)</f>
        <v>0</v>
      </c>
      <c r="U656" s="12"/>
      <c r="V656" s="12"/>
      <c r="W656" s="12"/>
      <c r="X656" s="12"/>
      <c r="Y656" s="12"/>
      <c r="Z656" s="12"/>
      <c r="AA656" s="12"/>
      <c r="AB656" s="12"/>
      <c r="AC656" s="12"/>
      <c r="AD656" s="12"/>
      <c r="AE656" s="12"/>
      <c r="AR656" s="214" t="s">
        <v>86</v>
      </c>
      <c r="AT656" s="215" t="s">
        <v>75</v>
      </c>
      <c r="AU656" s="215" t="s">
        <v>84</v>
      </c>
      <c r="AY656" s="214" t="s">
        <v>168</v>
      </c>
      <c r="BK656" s="216">
        <f>SUM(BK657:BK670)</f>
        <v>0</v>
      </c>
    </row>
    <row r="657" s="2" customFormat="1" ht="24.15" customHeight="1">
      <c r="A657" s="39"/>
      <c r="B657" s="40"/>
      <c r="C657" s="219" t="s">
        <v>868</v>
      </c>
      <c r="D657" s="219" t="s">
        <v>171</v>
      </c>
      <c r="E657" s="220" t="s">
        <v>1379</v>
      </c>
      <c r="F657" s="221" t="s">
        <v>1380</v>
      </c>
      <c r="G657" s="222" t="s">
        <v>174</v>
      </c>
      <c r="H657" s="223">
        <v>192.357</v>
      </c>
      <c r="I657" s="224"/>
      <c r="J657" s="225">
        <f>ROUND(I657*H657,2)</f>
        <v>0</v>
      </c>
      <c r="K657" s="221" t="s">
        <v>1</v>
      </c>
      <c r="L657" s="45"/>
      <c r="M657" s="226" t="s">
        <v>1</v>
      </c>
      <c r="N657" s="227" t="s">
        <v>41</v>
      </c>
      <c r="O657" s="92"/>
      <c r="P657" s="228">
        <f>O657*H657</f>
        <v>0</v>
      </c>
      <c r="Q657" s="228">
        <v>0.00020120000000000001</v>
      </c>
      <c r="R657" s="228">
        <f>Q657*H657</f>
        <v>0.038702228400000004</v>
      </c>
      <c r="S657" s="228">
        <v>0</v>
      </c>
      <c r="T657" s="229">
        <f>S657*H657</f>
        <v>0</v>
      </c>
      <c r="U657" s="39"/>
      <c r="V657" s="39"/>
      <c r="W657" s="39"/>
      <c r="X657" s="39"/>
      <c r="Y657" s="39"/>
      <c r="Z657" s="39"/>
      <c r="AA657" s="39"/>
      <c r="AB657" s="39"/>
      <c r="AC657" s="39"/>
      <c r="AD657" s="39"/>
      <c r="AE657" s="39"/>
      <c r="AR657" s="230" t="s">
        <v>273</v>
      </c>
      <c r="AT657" s="230" t="s">
        <v>171</v>
      </c>
      <c r="AU657" s="230" t="s">
        <v>86</v>
      </c>
      <c r="AY657" s="18" t="s">
        <v>168</v>
      </c>
      <c r="BE657" s="231">
        <f>IF(N657="základní",J657,0)</f>
        <v>0</v>
      </c>
      <c r="BF657" s="231">
        <f>IF(N657="snížená",J657,0)</f>
        <v>0</v>
      </c>
      <c r="BG657" s="231">
        <f>IF(N657="zákl. přenesená",J657,0)</f>
        <v>0</v>
      </c>
      <c r="BH657" s="231">
        <f>IF(N657="sníž. přenesená",J657,0)</f>
        <v>0</v>
      </c>
      <c r="BI657" s="231">
        <f>IF(N657="nulová",J657,0)</f>
        <v>0</v>
      </c>
      <c r="BJ657" s="18" t="s">
        <v>84</v>
      </c>
      <c r="BK657" s="231">
        <f>ROUND(I657*H657,2)</f>
        <v>0</v>
      </c>
      <c r="BL657" s="18" t="s">
        <v>273</v>
      </c>
      <c r="BM657" s="230" t="s">
        <v>1904</v>
      </c>
    </row>
    <row r="658" s="2" customFormat="1">
      <c r="A658" s="39"/>
      <c r="B658" s="40"/>
      <c r="C658" s="41"/>
      <c r="D658" s="232" t="s">
        <v>178</v>
      </c>
      <c r="E658" s="41"/>
      <c r="F658" s="233" t="s">
        <v>1382</v>
      </c>
      <c r="G658" s="41"/>
      <c r="H658" s="41"/>
      <c r="I658" s="234"/>
      <c r="J658" s="41"/>
      <c r="K658" s="41"/>
      <c r="L658" s="45"/>
      <c r="M658" s="235"/>
      <c r="N658" s="236"/>
      <c r="O658" s="92"/>
      <c r="P658" s="92"/>
      <c r="Q658" s="92"/>
      <c r="R658" s="92"/>
      <c r="S658" s="92"/>
      <c r="T658" s="93"/>
      <c r="U658" s="39"/>
      <c r="V658" s="39"/>
      <c r="W658" s="39"/>
      <c r="X658" s="39"/>
      <c r="Y658" s="39"/>
      <c r="Z658" s="39"/>
      <c r="AA658" s="39"/>
      <c r="AB658" s="39"/>
      <c r="AC658" s="39"/>
      <c r="AD658" s="39"/>
      <c r="AE658" s="39"/>
      <c r="AT658" s="18" t="s">
        <v>178</v>
      </c>
      <c r="AU658" s="18" t="s">
        <v>86</v>
      </c>
    </row>
    <row r="659" s="14" customFormat="1">
      <c r="A659" s="14"/>
      <c r="B659" s="247"/>
      <c r="C659" s="248"/>
      <c r="D659" s="232" t="s">
        <v>180</v>
      </c>
      <c r="E659" s="249" t="s">
        <v>1</v>
      </c>
      <c r="F659" s="250" t="s">
        <v>1905</v>
      </c>
      <c r="G659" s="248"/>
      <c r="H659" s="251">
        <v>2</v>
      </c>
      <c r="I659" s="252"/>
      <c r="J659" s="248"/>
      <c r="K659" s="248"/>
      <c r="L659" s="253"/>
      <c r="M659" s="254"/>
      <c r="N659" s="255"/>
      <c r="O659" s="255"/>
      <c r="P659" s="255"/>
      <c r="Q659" s="255"/>
      <c r="R659" s="255"/>
      <c r="S659" s="255"/>
      <c r="T659" s="256"/>
      <c r="U659" s="14"/>
      <c r="V659" s="14"/>
      <c r="W659" s="14"/>
      <c r="X659" s="14"/>
      <c r="Y659" s="14"/>
      <c r="Z659" s="14"/>
      <c r="AA659" s="14"/>
      <c r="AB659" s="14"/>
      <c r="AC659" s="14"/>
      <c r="AD659" s="14"/>
      <c r="AE659" s="14"/>
      <c r="AT659" s="257" t="s">
        <v>180</v>
      </c>
      <c r="AU659" s="257" t="s">
        <v>86</v>
      </c>
      <c r="AV659" s="14" t="s">
        <v>86</v>
      </c>
      <c r="AW659" s="14" t="s">
        <v>32</v>
      </c>
      <c r="AX659" s="14" t="s">
        <v>76</v>
      </c>
      <c r="AY659" s="257" t="s">
        <v>168</v>
      </c>
    </row>
    <row r="660" s="14" customFormat="1">
      <c r="A660" s="14"/>
      <c r="B660" s="247"/>
      <c r="C660" s="248"/>
      <c r="D660" s="232" t="s">
        <v>180</v>
      </c>
      <c r="E660" s="249" t="s">
        <v>1</v>
      </c>
      <c r="F660" s="250" t="s">
        <v>1906</v>
      </c>
      <c r="G660" s="248"/>
      <c r="H660" s="251">
        <v>163.697</v>
      </c>
      <c r="I660" s="252"/>
      <c r="J660" s="248"/>
      <c r="K660" s="248"/>
      <c r="L660" s="253"/>
      <c r="M660" s="254"/>
      <c r="N660" s="255"/>
      <c r="O660" s="255"/>
      <c r="P660" s="255"/>
      <c r="Q660" s="255"/>
      <c r="R660" s="255"/>
      <c r="S660" s="255"/>
      <c r="T660" s="256"/>
      <c r="U660" s="14"/>
      <c r="V660" s="14"/>
      <c r="W660" s="14"/>
      <c r="X660" s="14"/>
      <c r="Y660" s="14"/>
      <c r="Z660" s="14"/>
      <c r="AA660" s="14"/>
      <c r="AB660" s="14"/>
      <c r="AC660" s="14"/>
      <c r="AD660" s="14"/>
      <c r="AE660" s="14"/>
      <c r="AT660" s="257" t="s">
        <v>180</v>
      </c>
      <c r="AU660" s="257" t="s">
        <v>86</v>
      </c>
      <c r="AV660" s="14" t="s">
        <v>86</v>
      </c>
      <c r="AW660" s="14" t="s">
        <v>32</v>
      </c>
      <c r="AX660" s="14" t="s">
        <v>76</v>
      </c>
      <c r="AY660" s="257" t="s">
        <v>168</v>
      </c>
    </row>
    <row r="661" s="14" customFormat="1">
      <c r="A661" s="14"/>
      <c r="B661" s="247"/>
      <c r="C661" s="248"/>
      <c r="D661" s="232" t="s">
        <v>180</v>
      </c>
      <c r="E661" s="249" t="s">
        <v>1</v>
      </c>
      <c r="F661" s="250" t="s">
        <v>1907</v>
      </c>
      <c r="G661" s="248"/>
      <c r="H661" s="251">
        <v>50</v>
      </c>
      <c r="I661" s="252"/>
      <c r="J661" s="248"/>
      <c r="K661" s="248"/>
      <c r="L661" s="253"/>
      <c r="M661" s="254"/>
      <c r="N661" s="255"/>
      <c r="O661" s="255"/>
      <c r="P661" s="255"/>
      <c r="Q661" s="255"/>
      <c r="R661" s="255"/>
      <c r="S661" s="255"/>
      <c r="T661" s="256"/>
      <c r="U661" s="14"/>
      <c r="V661" s="14"/>
      <c r="W661" s="14"/>
      <c r="X661" s="14"/>
      <c r="Y661" s="14"/>
      <c r="Z661" s="14"/>
      <c r="AA661" s="14"/>
      <c r="AB661" s="14"/>
      <c r="AC661" s="14"/>
      <c r="AD661" s="14"/>
      <c r="AE661" s="14"/>
      <c r="AT661" s="257" t="s">
        <v>180</v>
      </c>
      <c r="AU661" s="257" t="s">
        <v>86</v>
      </c>
      <c r="AV661" s="14" t="s">
        <v>86</v>
      </c>
      <c r="AW661" s="14" t="s">
        <v>32</v>
      </c>
      <c r="AX661" s="14" t="s">
        <v>76</v>
      </c>
      <c r="AY661" s="257" t="s">
        <v>168</v>
      </c>
    </row>
    <row r="662" s="14" customFormat="1">
      <c r="A662" s="14"/>
      <c r="B662" s="247"/>
      <c r="C662" s="248"/>
      <c r="D662" s="232" t="s">
        <v>180</v>
      </c>
      <c r="E662" s="249" t="s">
        <v>1</v>
      </c>
      <c r="F662" s="250" t="s">
        <v>1908</v>
      </c>
      <c r="G662" s="248"/>
      <c r="H662" s="251">
        <v>-23.34</v>
      </c>
      <c r="I662" s="252"/>
      <c r="J662" s="248"/>
      <c r="K662" s="248"/>
      <c r="L662" s="253"/>
      <c r="M662" s="254"/>
      <c r="N662" s="255"/>
      <c r="O662" s="255"/>
      <c r="P662" s="255"/>
      <c r="Q662" s="255"/>
      <c r="R662" s="255"/>
      <c r="S662" s="255"/>
      <c r="T662" s="256"/>
      <c r="U662" s="14"/>
      <c r="V662" s="14"/>
      <c r="W662" s="14"/>
      <c r="X662" s="14"/>
      <c r="Y662" s="14"/>
      <c r="Z662" s="14"/>
      <c r="AA662" s="14"/>
      <c r="AB662" s="14"/>
      <c r="AC662" s="14"/>
      <c r="AD662" s="14"/>
      <c r="AE662" s="14"/>
      <c r="AT662" s="257" t="s">
        <v>180</v>
      </c>
      <c r="AU662" s="257" t="s">
        <v>86</v>
      </c>
      <c r="AV662" s="14" t="s">
        <v>86</v>
      </c>
      <c r="AW662" s="14" t="s">
        <v>32</v>
      </c>
      <c r="AX662" s="14" t="s">
        <v>76</v>
      </c>
      <c r="AY662" s="257" t="s">
        <v>168</v>
      </c>
    </row>
    <row r="663" s="15" customFormat="1">
      <c r="A663" s="15"/>
      <c r="B663" s="258"/>
      <c r="C663" s="259"/>
      <c r="D663" s="232" t="s">
        <v>180</v>
      </c>
      <c r="E663" s="260" t="s">
        <v>1</v>
      </c>
      <c r="F663" s="261" t="s">
        <v>184</v>
      </c>
      <c r="G663" s="259"/>
      <c r="H663" s="262">
        <v>192.357</v>
      </c>
      <c r="I663" s="263"/>
      <c r="J663" s="259"/>
      <c r="K663" s="259"/>
      <c r="L663" s="264"/>
      <c r="M663" s="265"/>
      <c r="N663" s="266"/>
      <c r="O663" s="266"/>
      <c r="P663" s="266"/>
      <c r="Q663" s="266"/>
      <c r="R663" s="266"/>
      <c r="S663" s="266"/>
      <c r="T663" s="267"/>
      <c r="U663" s="15"/>
      <c r="V663" s="15"/>
      <c r="W663" s="15"/>
      <c r="X663" s="15"/>
      <c r="Y663" s="15"/>
      <c r="Z663" s="15"/>
      <c r="AA663" s="15"/>
      <c r="AB663" s="15"/>
      <c r="AC663" s="15"/>
      <c r="AD663" s="15"/>
      <c r="AE663" s="15"/>
      <c r="AT663" s="268" t="s">
        <v>180</v>
      </c>
      <c r="AU663" s="268" t="s">
        <v>86</v>
      </c>
      <c r="AV663" s="15" t="s">
        <v>176</v>
      </c>
      <c r="AW663" s="15" t="s">
        <v>32</v>
      </c>
      <c r="AX663" s="15" t="s">
        <v>84</v>
      </c>
      <c r="AY663" s="268" t="s">
        <v>168</v>
      </c>
    </row>
    <row r="664" s="2" customFormat="1" ht="24.15" customHeight="1">
      <c r="A664" s="39"/>
      <c r="B664" s="40"/>
      <c r="C664" s="219" t="s">
        <v>871</v>
      </c>
      <c r="D664" s="219" t="s">
        <v>171</v>
      </c>
      <c r="E664" s="220" t="s">
        <v>1388</v>
      </c>
      <c r="F664" s="221" t="s">
        <v>1389</v>
      </c>
      <c r="G664" s="222" t="s">
        <v>174</v>
      </c>
      <c r="H664" s="223">
        <v>192.357</v>
      </c>
      <c r="I664" s="224"/>
      <c r="J664" s="225">
        <f>ROUND(I664*H664,2)</f>
        <v>0</v>
      </c>
      <c r="K664" s="221" t="s">
        <v>1</v>
      </c>
      <c r="L664" s="45"/>
      <c r="M664" s="226" t="s">
        <v>1</v>
      </c>
      <c r="N664" s="227" t="s">
        <v>41</v>
      </c>
      <c r="O664" s="92"/>
      <c r="P664" s="228">
        <f>O664*H664</f>
        <v>0</v>
      </c>
      <c r="Q664" s="228">
        <v>0.00028600000000000001</v>
      </c>
      <c r="R664" s="228">
        <f>Q664*H664</f>
        <v>0.055014102000000002</v>
      </c>
      <c r="S664" s="228">
        <v>0</v>
      </c>
      <c r="T664" s="229">
        <f>S664*H664</f>
        <v>0</v>
      </c>
      <c r="U664" s="39"/>
      <c r="V664" s="39"/>
      <c r="W664" s="39"/>
      <c r="X664" s="39"/>
      <c r="Y664" s="39"/>
      <c r="Z664" s="39"/>
      <c r="AA664" s="39"/>
      <c r="AB664" s="39"/>
      <c r="AC664" s="39"/>
      <c r="AD664" s="39"/>
      <c r="AE664" s="39"/>
      <c r="AR664" s="230" t="s">
        <v>273</v>
      </c>
      <c r="AT664" s="230" t="s">
        <v>171</v>
      </c>
      <c r="AU664" s="230" t="s">
        <v>86</v>
      </c>
      <c r="AY664" s="18" t="s">
        <v>168</v>
      </c>
      <c r="BE664" s="231">
        <f>IF(N664="základní",J664,0)</f>
        <v>0</v>
      </c>
      <c r="BF664" s="231">
        <f>IF(N664="snížená",J664,0)</f>
        <v>0</v>
      </c>
      <c r="BG664" s="231">
        <f>IF(N664="zákl. přenesená",J664,0)</f>
        <v>0</v>
      </c>
      <c r="BH664" s="231">
        <f>IF(N664="sníž. přenesená",J664,0)</f>
        <v>0</v>
      </c>
      <c r="BI664" s="231">
        <f>IF(N664="nulová",J664,0)</f>
        <v>0</v>
      </c>
      <c r="BJ664" s="18" t="s">
        <v>84</v>
      </c>
      <c r="BK664" s="231">
        <f>ROUND(I664*H664,2)</f>
        <v>0</v>
      </c>
      <c r="BL664" s="18" t="s">
        <v>273</v>
      </c>
      <c r="BM664" s="230" t="s">
        <v>1909</v>
      </c>
    </row>
    <row r="665" s="2" customFormat="1">
      <c r="A665" s="39"/>
      <c r="B665" s="40"/>
      <c r="C665" s="41"/>
      <c r="D665" s="232" t="s">
        <v>178</v>
      </c>
      <c r="E665" s="41"/>
      <c r="F665" s="233" t="s">
        <v>1391</v>
      </c>
      <c r="G665" s="41"/>
      <c r="H665" s="41"/>
      <c r="I665" s="234"/>
      <c r="J665" s="41"/>
      <c r="K665" s="41"/>
      <c r="L665" s="45"/>
      <c r="M665" s="235"/>
      <c r="N665" s="236"/>
      <c r="O665" s="92"/>
      <c r="P665" s="92"/>
      <c r="Q665" s="92"/>
      <c r="R665" s="92"/>
      <c r="S665" s="92"/>
      <c r="T665" s="93"/>
      <c r="U665" s="39"/>
      <c r="V665" s="39"/>
      <c r="W665" s="39"/>
      <c r="X665" s="39"/>
      <c r="Y665" s="39"/>
      <c r="Z665" s="39"/>
      <c r="AA665" s="39"/>
      <c r="AB665" s="39"/>
      <c r="AC665" s="39"/>
      <c r="AD665" s="39"/>
      <c r="AE665" s="39"/>
      <c r="AT665" s="18" t="s">
        <v>178</v>
      </c>
      <c r="AU665" s="18" t="s">
        <v>86</v>
      </c>
    </row>
    <row r="666" s="14" customFormat="1">
      <c r="A666" s="14"/>
      <c r="B666" s="247"/>
      <c r="C666" s="248"/>
      <c r="D666" s="232" t="s">
        <v>180</v>
      </c>
      <c r="E666" s="249" t="s">
        <v>1</v>
      </c>
      <c r="F666" s="250" t="s">
        <v>1905</v>
      </c>
      <c r="G666" s="248"/>
      <c r="H666" s="251">
        <v>2</v>
      </c>
      <c r="I666" s="252"/>
      <c r="J666" s="248"/>
      <c r="K666" s="248"/>
      <c r="L666" s="253"/>
      <c r="M666" s="254"/>
      <c r="N666" s="255"/>
      <c r="O666" s="255"/>
      <c r="P666" s="255"/>
      <c r="Q666" s="255"/>
      <c r="R666" s="255"/>
      <c r="S666" s="255"/>
      <c r="T666" s="256"/>
      <c r="U666" s="14"/>
      <c r="V666" s="14"/>
      <c r="W666" s="14"/>
      <c r="X666" s="14"/>
      <c r="Y666" s="14"/>
      <c r="Z666" s="14"/>
      <c r="AA666" s="14"/>
      <c r="AB666" s="14"/>
      <c r="AC666" s="14"/>
      <c r="AD666" s="14"/>
      <c r="AE666" s="14"/>
      <c r="AT666" s="257" t="s">
        <v>180</v>
      </c>
      <c r="AU666" s="257" t="s">
        <v>86</v>
      </c>
      <c r="AV666" s="14" t="s">
        <v>86</v>
      </c>
      <c r="AW666" s="14" t="s">
        <v>32</v>
      </c>
      <c r="AX666" s="14" t="s">
        <v>76</v>
      </c>
      <c r="AY666" s="257" t="s">
        <v>168</v>
      </c>
    </row>
    <row r="667" s="14" customFormat="1">
      <c r="A667" s="14"/>
      <c r="B667" s="247"/>
      <c r="C667" s="248"/>
      <c r="D667" s="232" t="s">
        <v>180</v>
      </c>
      <c r="E667" s="249" t="s">
        <v>1</v>
      </c>
      <c r="F667" s="250" t="s">
        <v>1906</v>
      </c>
      <c r="G667" s="248"/>
      <c r="H667" s="251">
        <v>163.697</v>
      </c>
      <c r="I667" s="252"/>
      <c r="J667" s="248"/>
      <c r="K667" s="248"/>
      <c r="L667" s="253"/>
      <c r="M667" s="254"/>
      <c r="N667" s="255"/>
      <c r="O667" s="255"/>
      <c r="P667" s="255"/>
      <c r="Q667" s="255"/>
      <c r="R667" s="255"/>
      <c r="S667" s="255"/>
      <c r="T667" s="256"/>
      <c r="U667" s="14"/>
      <c r="V667" s="14"/>
      <c r="W667" s="14"/>
      <c r="X667" s="14"/>
      <c r="Y667" s="14"/>
      <c r="Z667" s="14"/>
      <c r="AA667" s="14"/>
      <c r="AB667" s="14"/>
      <c r="AC667" s="14"/>
      <c r="AD667" s="14"/>
      <c r="AE667" s="14"/>
      <c r="AT667" s="257" t="s">
        <v>180</v>
      </c>
      <c r="AU667" s="257" t="s">
        <v>86</v>
      </c>
      <c r="AV667" s="14" t="s">
        <v>86</v>
      </c>
      <c r="AW667" s="14" t="s">
        <v>32</v>
      </c>
      <c r="AX667" s="14" t="s">
        <v>76</v>
      </c>
      <c r="AY667" s="257" t="s">
        <v>168</v>
      </c>
    </row>
    <row r="668" s="14" customFormat="1">
      <c r="A668" s="14"/>
      <c r="B668" s="247"/>
      <c r="C668" s="248"/>
      <c r="D668" s="232" t="s">
        <v>180</v>
      </c>
      <c r="E668" s="249" t="s">
        <v>1</v>
      </c>
      <c r="F668" s="250" t="s">
        <v>1907</v>
      </c>
      <c r="G668" s="248"/>
      <c r="H668" s="251">
        <v>50</v>
      </c>
      <c r="I668" s="252"/>
      <c r="J668" s="248"/>
      <c r="K668" s="248"/>
      <c r="L668" s="253"/>
      <c r="M668" s="254"/>
      <c r="N668" s="255"/>
      <c r="O668" s="255"/>
      <c r="P668" s="255"/>
      <c r="Q668" s="255"/>
      <c r="R668" s="255"/>
      <c r="S668" s="255"/>
      <c r="T668" s="256"/>
      <c r="U668" s="14"/>
      <c r="V668" s="14"/>
      <c r="W668" s="14"/>
      <c r="X668" s="14"/>
      <c r="Y668" s="14"/>
      <c r="Z668" s="14"/>
      <c r="AA668" s="14"/>
      <c r="AB668" s="14"/>
      <c r="AC668" s="14"/>
      <c r="AD668" s="14"/>
      <c r="AE668" s="14"/>
      <c r="AT668" s="257" t="s">
        <v>180</v>
      </c>
      <c r="AU668" s="257" t="s">
        <v>86</v>
      </c>
      <c r="AV668" s="14" t="s">
        <v>86</v>
      </c>
      <c r="AW668" s="14" t="s">
        <v>32</v>
      </c>
      <c r="AX668" s="14" t="s">
        <v>76</v>
      </c>
      <c r="AY668" s="257" t="s">
        <v>168</v>
      </c>
    </row>
    <row r="669" s="14" customFormat="1">
      <c r="A669" s="14"/>
      <c r="B669" s="247"/>
      <c r="C669" s="248"/>
      <c r="D669" s="232" t="s">
        <v>180</v>
      </c>
      <c r="E669" s="249" t="s">
        <v>1</v>
      </c>
      <c r="F669" s="250" t="s">
        <v>1908</v>
      </c>
      <c r="G669" s="248"/>
      <c r="H669" s="251">
        <v>-23.34</v>
      </c>
      <c r="I669" s="252"/>
      <c r="J669" s="248"/>
      <c r="K669" s="248"/>
      <c r="L669" s="253"/>
      <c r="M669" s="254"/>
      <c r="N669" s="255"/>
      <c r="O669" s="255"/>
      <c r="P669" s="255"/>
      <c r="Q669" s="255"/>
      <c r="R669" s="255"/>
      <c r="S669" s="255"/>
      <c r="T669" s="256"/>
      <c r="U669" s="14"/>
      <c r="V669" s="14"/>
      <c r="W669" s="14"/>
      <c r="X669" s="14"/>
      <c r="Y669" s="14"/>
      <c r="Z669" s="14"/>
      <c r="AA669" s="14"/>
      <c r="AB669" s="14"/>
      <c r="AC669" s="14"/>
      <c r="AD669" s="14"/>
      <c r="AE669" s="14"/>
      <c r="AT669" s="257" t="s">
        <v>180</v>
      </c>
      <c r="AU669" s="257" t="s">
        <v>86</v>
      </c>
      <c r="AV669" s="14" t="s">
        <v>86</v>
      </c>
      <c r="AW669" s="14" t="s">
        <v>32</v>
      </c>
      <c r="AX669" s="14" t="s">
        <v>76</v>
      </c>
      <c r="AY669" s="257" t="s">
        <v>168</v>
      </c>
    </row>
    <row r="670" s="15" customFormat="1">
      <c r="A670" s="15"/>
      <c r="B670" s="258"/>
      <c r="C670" s="259"/>
      <c r="D670" s="232" t="s">
        <v>180</v>
      </c>
      <c r="E670" s="260" t="s">
        <v>1</v>
      </c>
      <c r="F670" s="261" t="s">
        <v>184</v>
      </c>
      <c r="G670" s="259"/>
      <c r="H670" s="262">
        <v>192.357</v>
      </c>
      <c r="I670" s="263"/>
      <c r="J670" s="259"/>
      <c r="K670" s="259"/>
      <c r="L670" s="264"/>
      <c r="M670" s="265"/>
      <c r="N670" s="266"/>
      <c r="O670" s="266"/>
      <c r="P670" s="266"/>
      <c r="Q670" s="266"/>
      <c r="R670" s="266"/>
      <c r="S670" s="266"/>
      <c r="T670" s="267"/>
      <c r="U670" s="15"/>
      <c r="V670" s="15"/>
      <c r="W670" s="15"/>
      <c r="X670" s="15"/>
      <c r="Y670" s="15"/>
      <c r="Z670" s="15"/>
      <c r="AA670" s="15"/>
      <c r="AB670" s="15"/>
      <c r="AC670" s="15"/>
      <c r="AD670" s="15"/>
      <c r="AE670" s="15"/>
      <c r="AT670" s="268" t="s">
        <v>180</v>
      </c>
      <c r="AU670" s="268" t="s">
        <v>86</v>
      </c>
      <c r="AV670" s="15" t="s">
        <v>176</v>
      </c>
      <c r="AW670" s="15" t="s">
        <v>32</v>
      </c>
      <c r="AX670" s="15" t="s">
        <v>84</v>
      </c>
      <c r="AY670" s="268" t="s">
        <v>168</v>
      </c>
    </row>
    <row r="671" s="12" customFormat="1" ht="22.8" customHeight="1">
      <c r="A671" s="12"/>
      <c r="B671" s="203"/>
      <c r="C671" s="204"/>
      <c r="D671" s="205" t="s">
        <v>75</v>
      </c>
      <c r="E671" s="217" t="s">
        <v>1910</v>
      </c>
      <c r="F671" s="217" t="s">
        <v>1911</v>
      </c>
      <c r="G671" s="204"/>
      <c r="H671" s="204"/>
      <c r="I671" s="207"/>
      <c r="J671" s="218">
        <f>BK671</f>
        <v>0</v>
      </c>
      <c r="K671" s="204"/>
      <c r="L671" s="209"/>
      <c r="M671" s="210"/>
      <c r="N671" s="211"/>
      <c r="O671" s="211"/>
      <c r="P671" s="212">
        <f>SUM(P672:P675)</f>
        <v>0</v>
      </c>
      <c r="Q671" s="211"/>
      <c r="R671" s="212">
        <f>SUM(R672:R675)</f>
        <v>0.021239999999999998</v>
      </c>
      <c r="S671" s="211"/>
      <c r="T671" s="213">
        <f>SUM(T672:T675)</f>
        <v>0</v>
      </c>
      <c r="U671" s="12"/>
      <c r="V671" s="12"/>
      <c r="W671" s="12"/>
      <c r="X671" s="12"/>
      <c r="Y671" s="12"/>
      <c r="Z671" s="12"/>
      <c r="AA671" s="12"/>
      <c r="AB671" s="12"/>
      <c r="AC671" s="12"/>
      <c r="AD671" s="12"/>
      <c r="AE671" s="12"/>
      <c r="AR671" s="214" t="s">
        <v>86</v>
      </c>
      <c r="AT671" s="215" t="s">
        <v>75</v>
      </c>
      <c r="AU671" s="215" t="s">
        <v>84</v>
      </c>
      <c r="AY671" s="214" t="s">
        <v>168</v>
      </c>
      <c r="BK671" s="216">
        <f>SUM(BK672:BK675)</f>
        <v>0</v>
      </c>
    </row>
    <row r="672" s="2" customFormat="1" ht="16.5" customHeight="1">
      <c r="A672" s="39"/>
      <c r="B672" s="40"/>
      <c r="C672" s="219" t="s">
        <v>878</v>
      </c>
      <c r="D672" s="219" t="s">
        <v>171</v>
      </c>
      <c r="E672" s="220" t="s">
        <v>1912</v>
      </c>
      <c r="F672" s="221" t="s">
        <v>1913</v>
      </c>
      <c r="G672" s="222" t="s">
        <v>957</v>
      </c>
      <c r="H672" s="223">
        <v>1</v>
      </c>
      <c r="I672" s="224"/>
      <c r="J672" s="225">
        <f>ROUND(I672*H672,2)</f>
        <v>0</v>
      </c>
      <c r="K672" s="221" t="s">
        <v>1</v>
      </c>
      <c r="L672" s="45"/>
      <c r="M672" s="226" t="s">
        <v>1</v>
      </c>
      <c r="N672" s="227" t="s">
        <v>41</v>
      </c>
      <c r="O672" s="92"/>
      <c r="P672" s="228">
        <f>O672*H672</f>
        <v>0</v>
      </c>
      <c r="Q672" s="228">
        <v>0.021239999999999998</v>
      </c>
      <c r="R672" s="228">
        <f>Q672*H672</f>
        <v>0.021239999999999998</v>
      </c>
      <c r="S672" s="228">
        <v>0</v>
      </c>
      <c r="T672" s="229">
        <f>S672*H672</f>
        <v>0</v>
      </c>
      <c r="U672" s="39"/>
      <c r="V672" s="39"/>
      <c r="W672" s="39"/>
      <c r="X672" s="39"/>
      <c r="Y672" s="39"/>
      <c r="Z672" s="39"/>
      <c r="AA672" s="39"/>
      <c r="AB672" s="39"/>
      <c r="AC672" s="39"/>
      <c r="AD672" s="39"/>
      <c r="AE672" s="39"/>
      <c r="AR672" s="230" t="s">
        <v>273</v>
      </c>
      <c r="AT672" s="230" t="s">
        <v>171</v>
      </c>
      <c r="AU672" s="230" t="s">
        <v>86</v>
      </c>
      <c r="AY672" s="18" t="s">
        <v>168</v>
      </c>
      <c r="BE672" s="231">
        <f>IF(N672="základní",J672,0)</f>
        <v>0</v>
      </c>
      <c r="BF672" s="231">
        <f>IF(N672="snížená",J672,0)</f>
        <v>0</v>
      </c>
      <c r="BG672" s="231">
        <f>IF(N672="zákl. přenesená",J672,0)</f>
        <v>0</v>
      </c>
      <c r="BH672" s="231">
        <f>IF(N672="sníž. přenesená",J672,0)</f>
        <v>0</v>
      </c>
      <c r="BI672" s="231">
        <f>IF(N672="nulová",J672,0)</f>
        <v>0</v>
      </c>
      <c r="BJ672" s="18" t="s">
        <v>84</v>
      </c>
      <c r="BK672" s="231">
        <f>ROUND(I672*H672,2)</f>
        <v>0</v>
      </c>
      <c r="BL672" s="18" t="s">
        <v>273</v>
      </c>
      <c r="BM672" s="230" t="s">
        <v>1914</v>
      </c>
    </row>
    <row r="673" s="2" customFormat="1">
      <c r="A673" s="39"/>
      <c r="B673" s="40"/>
      <c r="C673" s="41"/>
      <c r="D673" s="232" t="s">
        <v>178</v>
      </c>
      <c r="E673" s="41"/>
      <c r="F673" s="233" t="s">
        <v>1913</v>
      </c>
      <c r="G673" s="41"/>
      <c r="H673" s="41"/>
      <c r="I673" s="234"/>
      <c r="J673" s="41"/>
      <c r="K673" s="41"/>
      <c r="L673" s="45"/>
      <c r="M673" s="235"/>
      <c r="N673" s="236"/>
      <c r="O673" s="92"/>
      <c r="P673" s="92"/>
      <c r="Q673" s="92"/>
      <c r="R673" s="92"/>
      <c r="S673" s="92"/>
      <c r="T673" s="93"/>
      <c r="U673" s="39"/>
      <c r="V673" s="39"/>
      <c r="W673" s="39"/>
      <c r="X673" s="39"/>
      <c r="Y673" s="39"/>
      <c r="Z673" s="39"/>
      <c r="AA673" s="39"/>
      <c r="AB673" s="39"/>
      <c r="AC673" s="39"/>
      <c r="AD673" s="39"/>
      <c r="AE673" s="39"/>
      <c r="AT673" s="18" t="s">
        <v>178</v>
      </c>
      <c r="AU673" s="18" t="s">
        <v>86</v>
      </c>
    </row>
    <row r="674" s="2" customFormat="1">
      <c r="A674" s="39"/>
      <c r="B674" s="40"/>
      <c r="C674" s="41"/>
      <c r="D674" s="232" t="s">
        <v>306</v>
      </c>
      <c r="E674" s="41"/>
      <c r="F674" s="269" t="s">
        <v>1915</v>
      </c>
      <c r="G674" s="41"/>
      <c r="H674" s="41"/>
      <c r="I674" s="234"/>
      <c r="J674" s="41"/>
      <c r="K674" s="41"/>
      <c r="L674" s="45"/>
      <c r="M674" s="235"/>
      <c r="N674" s="236"/>
      <c r="O674" s="92"/>
      <c r="P674" s="92"/>
      <c r="Q674" s="92"/>
      <c r="R674" s="92"/>
      <c r="S674" s="92"/>
      <c r="T674" s="93"/>
      <c r="U674" s="39"/>
      <c r="V674" s="39"/>
      <c r="W674" s="39"/>
      <c r="X674" s="39"/>
      <c r="Y674" s="39"/>
      <c r="Z674" s="39"/>
      <c r="AA674" s="39"/>
      <c r="AB674" s="39"/>
      <c r="AC674" s="39"/>
      <c r="AD674" s="39"/>
      <c r="AE674" s="39"/>
      <c r="AT674" s="18" t="s">
        <v>306</v>
      </c>
      <c r="AU674" s="18" t="s">
        <v>86</v>
      </c>
    </row>
    <row r="675" s="14" customFormat="1">
      <c r="A675" s="14"/>
      <c r="B675" s="247"/>
      <c r="C675" s="248"/>
      <c r="D675" s="232" t="s">
        <v>180</v>
      </c>
      <c r="E675" s="249" t="s">
        <v>1</v>
      </c>
      <c r="F675" s="250" t="s">
        <v>84</v>
      </c>
      <c r="G675" s="248"/>
      <c r="H675" s="251">
        <v>1</v>
      </c>
      <c r="I675" s="252"/>
      <c r="J675" s="248"/>
      <c r="K675" s="248"/>
      <c r="L675" s="253"/>
      <c r="M675" s="295"/>
      <c r="N675" s="296"/>
      <c r="O675" s="296"/>
      <c r="P675" s="296"/>
      <c r="Q675" s="296"/>
      <c r="R675" s="296"/>
      <c r="S675" s="296"/>
      <c r="T675" s="297"/>
      <c r="U675" s="14"/>
      <c r="V675" s="14"/>
      <c r="W675" s="14"/>
      <c r="X675" s="14"/>
      <c r="Y675" s="14"/>
      <c r="Z675" s="14"/>
      <c r="AA675" s="14"/>
      <c r="AB675" s="14"/>
      <c r="AC675" s="14"/>
      <c r="AD675" s="14"/>
      <c r="AE675" s="14"/>
      <c r="AT675" s="257" t="s">
        <v>180</v>
      </c>
      <c r="AU675" s="257" t="s">
        <v>86</v>
      </c>
      <c r="AV675" s="14" t="s">
        <v>86</v>
      </c>
      <c r="AW675" s="14" t="s">
        <v>32</v>
      </c>
      <c r="AX675" s="14" t="s">
        <v>84</v>
      </c>
      <c r="AY675" s="257" t="s">
        <v>168</v>
      </c>
    </row>
    <row r="676" s="2" customFormat="1" ht="6.96" customHeight="1">
      <c r="A676" s="39"/>
      <c r="B676" s="67"/>
      <c r="C676" s="68"/>
      <c r="D676" s="68"/>
      <c r="E676" s="68"/>
      <c r="F676" s="68"/>
      <c r="G676" s="68"/>
      <c r="H676" s="68"/>
      <c r="I676" s="68"/>
      <c r="J676" s="68"/>
      <c r="K676" s="68"/>
      <c r="L676" s="45"/>
      <c r="M676" s="39"/>
      <c r="O676" s="39"/>
      <c r="P676" s="39"/>
      <c r="Q676" s="39"/>
      <c r="R676" s="39"/>
      <c r="S676" s="39"/>
      <c r="T676" s="39"/>
      <c r="U676" s="39"/>
      <c r="V676" s="39"/>
      <c r="W676" s="39"/>
      <c r="X676" s="39"/>
      <c r="Y676" s="39"/>
      <c r="Z676" s="39"/>
      <c r="AA676" s="39"/>
      <c r="AB676" s="39"/>
      <c r="AC676" s="39"/>
      <c r="AD676" s="39"/>
      <c r="AE676" s="39"/>
    </row>
  </sheetData>
  <sheetProtection sheet="1" autoFilter="0" formatColumns="0" formatRows="0" objects="1" scenarios="1" spinCount="100000" saltValue="NFdPfCKDPm43113F5gMj6EdOslqJWa+cD9IF38eQttQhdw6d03/s3zMfpe7tQSp3OYmX6iplE5bAVZ2Vy3bC3w==" hashValue="5u8ALDj1GfSIvip17aLeUvQNRxvsa6BxgY/EVzpZ0VUDasS6oTzIJdnxs8mW4ZczqWCDpFcUEqDEyvGY5yWFCQ==" algorithmName="SHA-512" password="CC35"/>
  <autoFilter ref="C133:K675"/>
  <mergeCells count="9">
    <mergeCell ref="E7:H7"/>
    <mergeCell ref="E9:H9"/>
    <mergeCell ref="E18:H18"/>
    <mergeCell ref="E27:H27"/>
    <mergeCell ref="E85:H85"/>
    <mergeCell ref="E87:H87"/>
    <mergeCell ref="E124:H124"/>
    <mergeCell ref="E126:H12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92</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1916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ROUND((SUM(BE123:BE933)),  2)</f>
        <v>0</v>
      </c>
      <c r="G33" s="39"/>
      <c r="H33" s="39"/>
      <c r="I33" s="156">
        <v>0.20999999999999999</v>
      </c>
      <c r="J33" s="155">
        <f>ROUND(((SUM(BE123:BE933))*I33),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ROUND((SUM(BF123:BF933)),  2)</f>
        <v>0</v>
      </c>
      <c r="G34" s="39"/>
      <c r="H34" s="39"/>
      <c r="I34" s="156">
        <v>0.12</v>
      </c>
      <c r="J34" s="155">
        <f>ROUND(((SUM(BF123:BF933))*I34),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ROUND((SUM(BG123:BG933)),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ROUND((SUM(BH123:BH933)),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ROUND((SUM(BI123:BI933)),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003 - SO 01 Gymnázium - zateplení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132</v>
      </c>
      <c r="E97" s="183"/>
      <c r="F97" s="183"/>
      <c r="G97" s="183"/>
      <c r="H97" s="183"/>
      <c r="I97" s="183"/>
      <c r="J97" s="184">
        <f>J124</f>
        <v>0</v>
      </c>
      <c r="K97" s="181"/>
      <c r="L97" s="185"/>
      <c r="S97" s="9"/>
      <c r="T97" s="9"/>
      <c r="U97" s="9"/>
      <c r="V97" s="9"/>
      <c r="W97" s="9"/>
      <c r="X97" s="9"/>
      <c r="Y97" s="9"/>
      <c r="Z97" s="9"/>
      <c r="AA97" s="9"/>
      <c r="AB97" s="9"/>
      <c r="AC97" s="9"/>
      <c r="AD97" s="9"/>
      <c r="AE97" s="9"/>
    </row>
    <row r="98" s="10" customFormat="1" ht="19.92" customHeight="1">
      <c r="A98" s="10"/>
      <c r="B98" s="186"/>
      <c r="C98" s="187"/>
      <c r="D98" s="188" t="s">
        <v>135</v>
      </c>
      <c r="E98" s="189"/>
      <c r="F98" s="189"/>
      <c r="G98" s="189"/>
      <c r="H98" s="189"/>
      <c r="I98" s="189"/>
      <c r="J98" s="190">
        <f>J125</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136</v>
      </c>
      <c r="E99" s="189"/>
      <c r="F99" s="189"/>
      <c r="G99" s="189"/>
      <c r="H99" s="189"/>
      <c r="I99" s="189"/>
      <c r="J99" s="190">
        <f>J801</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137</v>
      </c>
      <c r="E100" s="189"/>
      <c r="F100" s="189"/>
      <c r="G100" s="189"/>
      <c r="H100" s="189"/>
      <c r="I100" s="189"/>
      <c r="J100" s="190">
        <f>J888</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138</v>
      </c>
      <c r="E101" s="189"/>
      <c r="F101" s="189"/>
      <c r="G101" s="189"/>
      <c r="H101" s="189"/>
      <c r="I101" s="189"/>
      <c r="J101" s="190">
        <f>J902</f>
        <v>0</v>
      </c>
      <c r="K101" s="187"/>
      <c r="L101" s="191"/>
      <c r="S101" s="10"/>
      <c r="T101" s="10"/>
      <c r="U101" s="10"/>
      <c r="V101" s="10"/>
      <c r="W101" s="10"/>
      <c r="X101" s="10"/>
      <c r="Y101" s="10"/>
      <c r="Z101" s="10"/>
      <c r="AA101" s="10"/>
      <c r="AB101" s="10"/>
      <c r="AC101" s="10"/>
      <c r="AD101" s="10"/>
      <c r="AE101" s="10"/>
    </row>
    <row r="102" s="9" customFormat="1" ht="24.96" customHeight="1">
      <c r="A102" s="9"/>
      <c r="B102" s="180"/>
      <c r="C102" s="181"/>
      <c r="D102" s="182" t="s">
        <v>139</v>
      </c>
      <c r="E102" s="183"/>
      <c r="F102" s="183"/>
      <c r="G102" s="183"/>
      <c r="H102" s="183"/>
      <c r="I102" s="183"/>
      <c r="J102" s="184">
        <f>J905</f>
        <v>0</v>
      </c>
      <c r="K102" s="181"/>
      <c r="L102" s="185"/>
      <c r="S102" s="9"/>
      <c r="T102" s="9"/>
      <c r="U102" s="9"/>
      <c r="V102" s="9"/>
      <c r="W102" s="9"/>
      <c r="X102" s="9"/>
      <c r="Y102" s="9"/>
      <c r="Z102" s="9"/>
      <c r="AA102" s="9"/>
      <c r="AB102" s="9"/>
      <c r="AC102" s="9"/>
      <c r="AD102" s="9"/>
      <c r="AE102" s="9"/>
    </row>
    <row r="103" s="10" customFormat="1" ht="19.92" customHeight="1">
      <c r="A103" s="10"/>
      <c r="B103" s="186"/>
      <c r="C103" s="187"/>
      <c r="D103" s="188" t="s">
        <v>145</v>
      </c>
      <c r="E103" s="189"/>
      <c r="F103" s="189"/>
      <c r="G103" s="189"/>
      <c r="H103" s="189"/>
      <c r="I103" s="189"/>
      <c r="J103" s="190">
        <f>J906</f>
        <v>0</v>
      </c>
      <c r="K103" s="187"/>
      <c r="L103" s="191"/>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153</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75" t="str">
        <f>E7</f>
        <v>Gymnázium Plasy - nástavba pavilonu č.1</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125</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003 - SO 01 Gymnázium - zateplení</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 xml:space="preserve"> </v>
      </c>
      <c r="G117" s="41"/>
      <c r="H117" s="41"/>
      <c r="I117" s="33" t="s">
        <v>22</v>
      </c>
      <c r="J117" s="80" t="str">
        <f>IF(J12="","",J12)</f>
        <v>17. 3. 2025</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5.15" customHeight="1">
      <c r="A119" s="39"/>
      <c r="B119" s="40"/>
      <c r="C119" s="33" t="s">
        <v>24</v>
      </c>
      <c r="D119" s="41"/>
      <c r="E119" s="41"/>
      <c r="F119" s="28" t="str">
        <f>E15</f>
        <v>Gymnázium a Střední odborná škola, Plasy</v>
      </c>
      <c r="G119" s="41"/>
      <c r="H119" s="41"/>
      <c r="I119" s="33" t="s">
        <v>30</v>
      </c>
      <c r="J119" s="37" t="str">
        <f>E21</f>
        <v>VKV projekt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192"/>
      <c r="B122" s="193"/>
      <c r="C122" s="194" t="s">
        <v>154</v>
      </c>
      <c r="D122" s="195" t="s">
        <v>61</v>
      </c>
      <c r="E122" s="195" t="s">
        <v>57</v>
      </c>
      <c r="F122" s="195" t="s">
        <v>58</v>
      </c>
      <c r="G122" s="195" t="s">
        <v>155</v>
      </c>
      <c r="H122" s="195" t="s">
        <v>156</v>
      </c>
      <c r="I122" s="195" t="s">
        <v>157</v>
      </c>
      <c r="J122" s="195" t="s">
        <v>129</v>
      </c>
      <c r="K122" s="196" t="s">
        <v>158</v>
      </c>
      <c r="L122" s="197"/>
      <c r="M122" s="101" t="s">
        <v>1</v>
      </c>
      <c r="N122" s="102" t="s">
        <v>40</v>
      </c>
      <c r="O122" s="102" t="s">
        <v>159</v>
      </c>
      <c r="P122" s="102" t="s">
        <v>160</v>
      </c>
      <c r="Q122" s="102" t="s">
        <v>161</v>
      </c>
      <c r="R122" s="102" t="s">
        <v>162</v>
      </c>
      <c r="S122" s="102" t="s">
        <v>163</v>
      </c>
      <c r="T122" s="103" t="s">
        <v>164</v>
      </c>
      <c r="U122" s="192"/>
      <c r="V122" s="192"/>
      <c r="W122" s="192"/>
      <c r="X122" s="192"/>
      <c r="Y122" s="192"/>
      <c r="Z122" s="192"/>
      <c r="AA122" s="192"/>
      <c r="AB122" s="192"/>
      <c r="AC122" s="192"/>
      <c r="AD122" s="192"/>
      <c r="AE122" s="192"/>
    </row>
    <row r="123" s="2" customFormat="1" ht="22.8" customHeight="1">
      <c r="A123" s="39"/>
      <c r="B123" s="40"/>
      <c r="C123" s="108" t="s">
        <v>165</v>
      </c>
      <c r="D123" s="41"/>
      <c r="E123" s="41"/>
      <c r="F123" s="41"/>
      <c r="G123" s="41"/>
      <c r="H123" s="41"/>
      <c r="I123" s="41"/>
      <c r="J123" s="198">
        <f>BK123</f>
        <v>0</v>
      </c>
      <c r="K123" s="41"/>
      <c r="L123" s="45"/>
      <c r="M123" s="104"/>
      <c r="N123" s="199"/>
      <c r="O123" s="105"/>
      <c r="P123" s="200">
        <f>P124+P905</f>
        <v>0</v>
      </c>
      <c r="Q123" s="105"/>
      <c r="R123" s="200">
        <f>R124+R905</f>
        <v>37.189649499999994</v>
      </c>
      <c r="S123" s="105"/>
      <c r="T123" s="201">
        <f>T124+T905</f>
        <v>2.4867521199999998</v>
      </c>
      <c r="U123" s="39"/>
      <c r="V123" s="39"/>
      <c r="W123" s="39"/>
      <c r="X123" s="39"/>
      <c r="Y123" s="39"/>
      <c r="Z123" s="39"/>
      <c r="AA123" s="39"/>
      <c r="AB123" s="39"/>
      <c r="AC123" s="39"/>
      <c r="AD123" s="39"/>
      <c r="AE123" s="39"/>
      <c r="AT123" s="18" t="s">
        <v>75</v>
      </c>
      <c r="AU123" s="18" t="s">
        <v>131</v>
      </c>
      <c r="BK123" s="202">
        <f>BK124+BK905</f>
        <v>0</v>
      </c>
    </row>
    <row r="124" s="12" customFormat="1" ht="25.92" customHeight="1">
      <c r="A124" s="12"/>
      <c r="B124" s="203"/>
      <c r="C124" s="204"/>
      <c r="D124" s="205" t="s">
        <v>75</v>
      </c>
      <c r="E124" s="206" t="s">
        <v>166</v>
      </c>
      <c r="F124" s="206" t="s">
        <v>167</v>
      </c>
      <c r="G124" s="204"/>
      <c r="H124" s="204"/>
      <c r="I124" s="207"/>
      <c r="J124" s="208">
        <f>BK124</f>
        <v>0</v>
      </c>
      <c r="K124" s="204"/>
      <c r="L124" s="209"/>
      <c r="M124" s="210"/>
      <c r="N124" s="211"/>
      <c r="O124" s="211"/>
      <c r="P124" s="212">
        <f>P125+P801+P888+P902</f>
        <v>0</v>
      </c>
      <c r="Q124" s="211"/>
      <c r="R124" s="212">
        <f>R125+R801+R888+R902</f>
        <v>36.714611499999997</v>
      </c>
      <c r="S124" s="211"/>
      <c r="T124" s="213">
        <f>T125+T801+T888+T902</f>
        <v>2.1012326199999998</v>
      </c>
      <c r="U124" s="12"/>
      <c r="V124" s="12"/>
      <c r="W124" s="12"/>
      <c r="X124" s="12"/>
      <c r="Y124" s="12"/>
      <c r="Z124" s="12"/>
      <c r="AA124" s="12"/>
      <c r="AB124" s="12"/>
      <c r="AC124" s="12"/>
      <c r="AD124" s="12"/>
      <c r="AE124" s="12"/>
      <c r="AR124" s="214" t="s">
        <v>84</v>
      </c>
      <c r="AT124" s="215" t="s">
        <v>75</v>
      </c>
      <c r="AU124" s="215" t="s">
        <v>76</v>
      </c>
      <c r="AY124" s="214" t="s">
        <v>168</v>
      </c>
      <c r="BK124" s="216">
        <f>BK125+BK801+BK888+BK902</f>
        <v>0</v>
      </c>
    </row>
    <row r="125" s="12" customFormat="1" ht="22.8" customHeight="1">
      <c r="A125" s="12"/>
      <c r="B125" s="203"/>
      <c r="C125" s="204"/>
      <c r="D125" s="205" t="s">
        <v>75</v>
      </c>
      <c r="E125" s="217" t="s">
        <v>210</v>
      </c>
      <c r="F125" s="217" t="s">
        <v>414</v>
      </c>
      <c r="G125" s="204"/>
      <c r="H125" s="204"/>
      <c r="I125" s="207"/>
      <c r="J125" s="218">
        <f>BK125</f>
        <v>0</v>
      </c>
      <c r="K125" s="204"/>
      <c r="L125" s="209"/>
      <c r="M125" s="210"/>
      <c r="N125" s="211"/>
      <c r="O125" s="211"/>
      <c r="P125" s="212">
        <f>SUM(P126:P800)</f>
        <v>0</v>
      </c>
      <c r="Q125" s="211"/>
      <c r="R125" s="212">
        <f>SUM(R126:R800)</f>
        <v>36.714611499999997</v>
      </c>
      <c r="S125" s="211"/>
      <c r="T125" s="213">
        <f>SUM(T126:T800)</f>
        <v>0.0062326200000000003</v>
      </c>
      <c r="U125" s="12"/>
      <c r="V125" s="12"/>
      <c r="W125" s="12"/>
      <c r="X125" s="12"/>
      <c r="Y125" s="12"/>
      <c r="Z125" s="12"/>
      <c r="AA125" s="12"/>
      <c r="AB125" s="12"/>
      <c r="AC125" s="12"/>
      <c r="AD125" s="12"/>
      <c r="AE125" s="12"/>
      <c r="AR125" s="214" t="s">
        <v>84</v>
      </c>
      <c r="AT125" s="215" t="s">
        <v>75</v>
      </c>
      <c r="AU125" s="215" t="s">
        <v>84</v>
      </c>
      <c r="AY125" s="214" t="s">
        <v>168</v>
      </c>
      <c r="BK125" s="216">
        <f>SUM(BK126:BK800)</f>
        <v>0</v>
      </c>
    </row>
    <row r="126" s="2" customFormat="1" ht="21.75" customHeight="1">
      <c r="A126" s="39"/>
      <c r="B126" s="40"/>
      <c r="C126" s="219" t="s">
        <v>84</v>
      </c>
      <c r="D126" s="219" t="s">
        <v>171</v>
      </c>
      <c r="E126" s="220" t="s">
        <v>1917</v>
      </c>
      <c r="F126" s="221" t="s">
        <v>1918</v>
      </c>
      <c r="G126" s="222" t="s">
        <v>174</v>
      </c>
      <c r="H126" s="223">
        <v>65.650000000000006</v>
      </c>
      <c r="I126" s="224"/>
      <c r="J126" s="225">
        <f>ROUND(I126*H126,2)</f>
        <v>0</v>
      </c>
      <c r="K126" s="221" t="s">
        <v>175</v>
      </c>
      <c r="L126" s="45"/>
      <c r="M126" s="226" t="s">
        <v>1</v>
      </c>
      <c r="N126" s="227" t="s">
        <v>41</v>
      </c>
      <c r="O126" s="92"/>
      <c r="P126" s="228">
        <f>O126*H126</f>
        <v>0</v>
      </c>
      <c r="Q126" s="228">
        <v>0.00025999999999999998</v>
      </c>
      <c r="R126" s="228">
        <f>Q126*H126</f>
        <v>0.017069000000000001</v>
      </c>
      <c r="S126" s="228">
        <v>0</v>
      </c>
      <c r="T126" s="229">
        <f>S126*H126</f>
        <v>0</v>
      </c>
      <c r="U126" s="39"/>
      <c r="V126" s="39"/>
      <c r="W126" s="39"/>
      <c r="X126" s="39"/>
      <c r="Y126" s="39"/>
      <c r="Z126" s="39"/>
      <c r="AA126" s="39"/>
      <c r="AB126" s="39"/>
      <c r="AC126" s="39"/>
      <c r="AD126" s="39"/>
      <c r="AE126" s="39"/>
      <c r="AR126" s="230" t="s">
        <v>176</v>
      </c>
      <c r="AT126" s="230" t="s">
        <v>171</v>
      </c>
      <c r="AU126" s="230" t="s">
        <v>86</v>
      </c>
      <c r="AY126" s="18" t="s">
        <v>168</v>
      </c>
      <c r="BE126" s="231">
        <f>IF(N126="základní",J126,0)</f>
        <v>0</v>
      </c>
      <c r="BF126" s="231">
        <f>IF(N126="snížená",J126,0)</f>
        <v>0</v>
      </c>
      <c r="BG126" s="231">
        <f>IF(N126="zákl. přenesená",J126,0)</f>
        <v>0</v>
      </c>
      <c r="BH126" s="231">
        <f>IF(N126="sníž. přenesená",J126,0)</f>
        <v>0</v>
      </c>
      <c r="BI126" s="231">
        <f>IF(N126="nulová",J126,0)</f>
        <v>0</v>
      </c>
      <c r="BJ126" s="18" t="s">
        <v>84</v>
      </c>
      <c r="BK126" s="231">
        <f>ROUND(I126*H126,2)</f>
        <v>0</v>
      </c>
      <c r="BL126" s="18" t="s">
        <v>176</v>
      </c>
      <c r="BM126" s="230" t="s">
        <v>1919</v>
      </c>
    </row>
    <row r="127" s="2" customFormat="1">
      <c r="A127" s="39"/>
      <c r="B127" s="40"/>
      <c r="C127" s="41"/>
      <c r="D127" s="232" t="s">
        <v>178</v>
      </c>
      <c r="E127" s="41"/>
      <c r="F127" s="233" t="s">
        <v>1920</v>
      </c>
      <c r="G127" s="41"/>
      <c r="H127" s="41"/>
      <c r="I127" s="234"/>
      <c r="J127" s="41"/>
      <c r="K127" s="41"/>
      <c r="L127" s="45"/>
      <c r="M127" s="235"/>
      <c r="N127" s="236"/>
      <c r="O127" s="92"/>
      <c r="P127" s="92"/>
      <c r="Q127" s="92"/>
      <c r="R127" s="92"/>
      <c r="S127" s="92"/>
      <c r="T127" s="93"/>
      <c r="U127" s="39"/>
      <c r="V127" s="39"/>
      <c r="W127" s="39"/>
      <c r="X127" s="39"/>
      <c r="Y127" s="39"/>
      <c r="Z127" s="39"/>
      <c r="AA127" s="39"/>
      <c r="AB127" s="39"/>
      <c r="AC127" s="39"/>
      <c r="AD127" s="39"/>
      <c r="AE127" s="39"/>
      <c r="AT127" s="18" t="s">
        <v>178</v>
      </c>
      <c r="AU127" s="18" t="s">
        <v>86</v>
      </c>
    </row>
    <row r="128" s="13" customFormat="1">
      <c r="A128" s="13"/>
      <c r="B128" s="237"/>
      <c r="C128" s="238"/>
      <c r="D128" s="232" t="s">
        <v>180</v>
      </c>
      <c r="E128" s="239" t="s">
        <v>1</v>
      </c>
      <c r="F128" s="240" t="s">
        <v>1921</v>
      </c>
      <c r="G128" s="238"/>
      <c r="H128" s="239" t="s">
        <v>1</v>
      </c>
      <c r="I128" s="241"/>
      <c r="J128" s="238"/>
      <c r="K128" s="238"/>
      <c r="L128" s="242"/>
      <c r="M128" s="243"/>
      <c r="N128" s="244"/>
      <c r="O128" s="244"/>
      <c r="P128" s="244"/>
      <c r="Q128" s="244"/>
      <c r="R128" s="244"/>
      <c r="S128" s="244"/>
      <c r="T128" s="245"/>
      <c r="U128" s="13"/>
      <c r="V128" s="13"/>
      <c r="W128" s="13"/>
      <c r="X128" s="13"/>
      <c r="Y128" s="13"/>
      <c r="Z128" s="13"/>
      <c r="AA128" s="13"/>
      <c r="AB128" s="13"/>
      <c r="AC128" s="13"/>
      <c r="AD128" s="13"/>
      <c r="AE128" s="13"/>
      <c r="AT128" s="246" t="s">
        <v>180</v>
      </c>
      <c r="AU128" s="246" t="s">
        <v>86</v>
      </c>
      <c r="AV128" s="13" t="s">
        <v>84</v>
      </c>
      <c r="AW128" s="13" t="s">
        <v>32</v>
      </c>
      <c r="AX128" s="13" t="s">
        <v>76</v>
      </c>
      <c r="AY128" s="246" t="s">
        <v>168</v>
      </c>
    </row>
    <row r="129" s="14" customFormat="1">
      <c r="A129" s="14"/>
      <c r="B129" s="247"/>
      <c r="C129" s="248"/>
      <c r="D129" s="232" t="s">
        <v>180</v>
      </c>
      <c r="E129" s="249" t="s">
        <v>1</v>
      </c>
      <c r="F129" s="250" t="s">
        <v>1922</v>
      </c>
      <c r="G129" s="248"/>
      <c r="H129" s="251">
        <v>65.650000000000006</v>
      </c>
      <c r="I129" s="252"/>
      <c r="J129" s="248"/>
      <c r="K129" s="248"/>
      <c r="L129" s="253"/>
      <c r="M129" s="254"/>
      <c r="N129" s="255"/>
      <c r="O129" s="255"/>
      <c r="P129" s="255"/>
      <c r="Q129" s="255"/>
      <c r="R129" s="255"/>
      <c r="S129" s="255"/>
      <c r="T129" s="256"/>
      <c r="U129" s="14"/>
      <c r="V129" s="14"/>
      <c r="W129" s="14"/>
      <c r="X129" s="14"/>
      <c r="Y129" s="14"/>
      <c r="Z129" s="14"/>
      <c r="AA129" s="14"/>
      <c r="AB129" s="14"/>
      <c r="AC129" s="14"/>
      <c r="AD129" s="14"/>
      <c r="AE129" s="14"/>
      <c r="AT129" s="257" t="s">
        <v>180</v>
      </c>
      <c r="AU129" s="257" t="s">
        <v>86</v>
      </c>
      <c r="AV129" s="14" t="s">
        <v>86</v>
      </c>
      <c r="AW129" s="14" t="s">
        <v>32</v>
      </c>
      <c r="AX129" s="14" t="s">
        <v>76</v>
      </c>
      <c r="AY129" s="257" t="s">
        <v>168</v>
      </c>
    </row>
    <row r="130" s="15" customFormat="1">
      <c r="A130" s="15"/>
      <c r="B130" s="258"/>
      <c r="C130" s="259"/>
      <c r="D130" s="232" t="s">
        <v>180</v>
      </c>
      <c r="E130" s="260" t="s">
        <v>1</v>
      </c>
      <c r="F130" s="261" t="s">
        <v>184</v>
      </c>
      <c r="G130" s="259"/>
      <c r="H130" s="262">
        <v>65.650000000000006</v>
      </c>
      <c r="I130" s="263"/>
      <c r="J130" s="259"/>
      <c r="K130" s="259"/>
      <c r="L130" s="264"/>
      <c r="M130" s="265"/>
      <c r="N130" s="266"/>
      <c r="O130" s="266"/>
      <c r="P130" s="266"/>
      <c r="Q130" s="266"/>
      <c r="R130" s="266"/>
      <c r="S130" s="266"/>
      <c r="T130" s="267"/>
      <c r="U130" s="15"/>
      <c r="V130" s="15"/>
      <c r="W130" s="15"/>
      <c r="X130" s="15"/>
      <c r="Y130" s="15"/>
      <c r="Z130" s="15"/>
      <c r="AA130" s="15"/>
      <c r="AB130" s="15"/>
      <c r="AC130" s="15"/>
      <c r="AD130" s="15"/>
      <c r="AE130" s="15"/>
      <c r="AT130" s="268" t="s">
        <v>180</v>
      </c>
      <c r="AU130" s="268" t="s">
        <v>86</v>
      </c>
      <c r="AV130" s="15" t="s">
        <v>176</v>
      </c>
      <c r="AW130" s="15" t="s">
        <v>32</v>
      </c>
      <c r="AX130" s="15" t="s">
        <v>84</v>
      </c>
      <c r="AY130" s="268" t="s">
        <v>168</v>
      </c>
    </row>
    <row r="131" s="2" customFormat="1" ht="24.15" customHeight="1">
      <c r="A131" s="39"/>
      <c r="B131" s="40"/>
      <c r="C131" s="219" t="s">
        <v>86</v>
      </c>
      <c r="D131" s="219" t="s">
        <v>171</v>
      </c>
      <c r="E131" s="220" t="s">
        <v>1923</v>
      </c>
      <c r="F131" s="221" t="s">
        <v>1924</v>
      </c>
      <c r="G131" s="222" t="s">
        <v>174</v>
      </c>
      <c r="H131" s="223">
        <v>65.650000000000006</v>
      </c>
      <c r="I131" s="224"/>
      <c r="J131" s="225">
        <f>ROUND(I131*H131,2)</f>
        <v>0</v>
      </c>
      <c r="K131" s="221" t="s">
        <v>175</v>
      </c>
      <c r="L131" s="45"/>
      <c r="M131" s="226" t="s">
        <v>1</v>
      </c>
      <c r="N131" s="227" t="s">
        <v>41</v>
      </c>
      <c r="O131" s="92"/>
      <c r="P131" s="228">
        <f>O131*H131</f>
        <v>0</v>
      </c>
      <c r="Q131" s="228">
        <v>0.020480000000000002</v>
      </c>
      <c r="R131" s="228">
        <f>Q131*H131</f>
        <v>1.3445120000000002</v>
      </c>
      <c r="S131" s="228">
        <v>0</v>
      </c>
      <c r="T131" s="229">
        <f>S131*H131</f>
        <v>0</v>
      </c>
      <c r="U131" s="39"/>
      <c r="V131" s="39"/>
      <c r="W131" s="39"/>
      <c r="X131" s="39"/>
      <c r="Y131" s="39"/>
      <c r="Z131" s="39"/>
      <c r="AA131" s="39"/>
      <c r="AB131" s="39"/>
      <c r="AC131" s="39"/>
      <c r="AD131" s="39"/>
      <c r="AE131" s="39"/>
      <c r="AR131" s="230" t="s">
        <v>176</v>
      </c>
      <c r="AT131" s="230" t="s">
        <v>171</v>
      </c>
      <c r="AU131" s="230" t="s">
        <v>86</v>
      </c>
      <c r="AY131" s="18" t="s">
        <v>168</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176</v>
      </c>
      <c r="BM131" s="230" t="s">
        <v>1925</v>
      </c>
    </row>
    <row r="132" s="2" customFormat="1">
      <c r="A132" s="39"/>
      <c r="B132" s="40"/>
      <c r="C132" s="41"/>
      <c r="D132" s="232" t="s">
        <v>178</v>
      </c>
      <c r="E132" s="41"/>
      <c r="F132" s="233" t="s">
        <v>1926</v>
      </c>
      <c r="G132" s="41"/>
      <c r="H132" s="41"/>
      <c r="I132" s="234"/>
      <c r="J132" s="41"/>
      <c r="K132" s="41"/>
      <c r="L132" s="45"/>
      <c r="M132" s="235"/>
      <c r="N132" s="236"/>
      <c r="O132" s="92"/>
      <c r="P132" s="92"/>
      <c r="Q132" s="92"/>
      <c r="R132" s="92"/>
      <c r="S132" s="92"/>
      <c r="T132" s="93"/>
      <c r="U132" s="39"/>
      <c r="V132" s="39"/>
      <c r="W132" s="39"/>
      <c r="X132" s="39"/>
      <c r="Y132" s="39"/>
      <c r="Z132" s="39"/>
      <c r="AA132" s="39"/>
      <c r="AB132" s="39"/>
      <c r="AC132" s="39"/>
      <c r="AD132" s="39"/>
      <c r="AE132" s="39"/>
      <c r="AT132" s="18" t="s">
        <v>178</v>
      </c>
      <c r="AU132" s="18" t="s">
        <v>86</v>
      </c>
    </row>
    <row r="133" s="13" customFormat="1">
      <c r="A133" s="13"/>
      <c r="B133" s="237"/>
      <c r="C133" s="238"/>
      <c r="D133" s="232" t="s">
        <v>180</v>
      </c>
      <c r="E133" s="239" t="s">
        <v>1</v>
      </c>
      <c r="F133" s="240" t="s">
        <v>1921</v>
      </c>
      <c r="G133" s="238"/>
      <c r="H133" s="239" t="s">
        <v>1</v>
      </c>
      <c r="I133" s="241"/>
      <c r="J133" s="238"/>
      <c r="K133" s="238"/>
      <c r="L133" s="242"/>
      <c r="M133" s="243"/>
      <c r="N133" s="244"/>
      <c r="O133" s="244"/>
      <c r="P133" s="244"/>
      <c r="Q133" s="244"/>
      <c r="R133" s="244"/>
      <c r="S133" s="244"/>
      <c r="T133" s="245"/>
      <c r="U133" s="13"/>
      <c r="V133" s="13"/>
      <c r="W133" s="13"/>
      <c r="X133" s="13"/>
      <c r="Y133" s="13"/>
      <c r="Z133" s="13"/>
      <c r="AA133" s="13"/>
      <c r="AB133" s="13"/>
      <c r="AC133" s="13"/>
      <c r="AD133" s="13"/>
      <c r="AE133" s="13"/>
      <c r="AT133" s="246" t="s">
        <v>180</v>
      </c>
      <c r="AU133" s="246" t="s">
        <v>86</v>
      </c>
      <c r="AV133" s="13" t="s">
        <v>84</v>
      </c>
      <c r="AW133" s="13" t="s">
        <v>32</v>
      </c>
      <c r="AX133" s="13" t="s">
        <v>76</v>
      </c>
      <c r="AY133" s="246" t="s">
        <v>168</v>
      </c>
    </row>
    <row r="134" s="14" customFormat="1">
      <c r="A134" s="14"/>
      <c r="B134" s="247"/>
      <c r="C134" s="248"/>
      <c r="D134" s="232" t="s">
        <v>180</v>
      </c>
      <c r="E134" s="249" t="s">
        <v>1</v>
      </c>
      <c r="F134" s="250" t="s">
        <v>1922</v>
      </c>
      <c r="G134" s="248"/>
      <c r="H134" s="251">
        <v>65.650000000000006</v>
      </c>
      <c r="I134" s="252"/>
      <c r="J134" s="248"/>
      <c r="K134" s="248"/>
      <c r="L134" s="253"/>
      <c r="M134" s="254"/>
      <c r="N134" s="255"/>
      <c r="O134" s="255"/>
      <c r="P134" s="255"/>
      <c r="Q134" s="255"/>
      <c r="R134" s="255"/>
      <c r="S134" s="255"/>
      <c r="T134" s="256"/>
      <c r="U134" s="14"/>
      <c r="V134" s="14"/>
      <c r="W134" s="14"/>
      <c r="X134" s="14"/>
      <c r="Y134" s="14"/>
      <c r="Z134" s="14"/>
      <c r="AA134" s="14"/>
      <c r="AB134" s="14"/>
      <c r="AC134" s="14"/>
      <c r="AD134" s="14"/>
      <c r="AE134" s="14"/>
      <c r="AT134" s="257" t="s">
        <v>180</v>
      </c>
      <c r="AU134" s="257" t="s">
        <v>86</v>
      </c>
      <c r="AV134" s="14" t="s">
        <v>86</v>
      </c>
      <c r="AW134" s="14" t="s">
        <v>32</v>
      </c>
      <c r="AX134" s="14" t="s">
        <v>76</v>
      </c>
      <c r="AY134" s="257" t="s">
        <v>168</v>
      </c>
    </row>
    <row r="135" s="15" customFormat="1">
      <c r="A135" s="15"/>
      <c r="B135" s="258"/>
      <c r="C135" s="259"/>
      <c r="D135" s="232" t="s">
        <v>180</v>
      </c>
      <c r="E135" s="260" t="s">
        <v>1</v>
      </c>
      <c r="F135" s="261" t="s">
        <v>184</v>
      </c>
      <c r="G135" s="259"/>
      <c r="H135" s="262">
        <v>65.650000000000006</v>
      </c>
      <c r="I135" s="263"/>
      <c r="J135" s="259"/>
      <c r="K135" s="259"/>
      <c r="L135" s="264"/>
      <c r="M135" s="265"/>
      <c r="N135" s="266"/>
      <c r="O135" s="266"/>
      <c r="P135" s="266"/>
      <c r="Q135" s="266"/>
      <c r="R135" s="266"/>
      <c r="S135" s="266"/>
      <c r="T135" s="267"/>
      <c r="U135" s="15"/>
      <c r="V135" s="15"/>
      <c r="W135" s="15"/>
      <c r="X135" s="15"/>
      <c r="Y135" s="15"/>
      <c r="Z135" s="15"/>
      <c r="AA135" s="15"/>
      <c r="AB135" s="15"/>
      <c r="AC135" s="15"/>
      <c r="AD135" s="15"/>
      <c r="AE135" s="15"/>
      <c r="AT135" s="268" t="s">
        <v>180</v>
      </c>
      <c r="AU135" s="268" t="s">
        <v>86</v>
      </c>
      <c r="AV135" s="15" t="s">
        <v>176</v>
      </c>
      <c r="AW135" s="15" t="s">
        <v>32</v>
      </c>
      <c r="AX135" s="15" t="s">
        <v>84</v>
      </c>
      <c r="AY135" s="268" t="s">
        <v>168</v>
      </c>
    </row>
    <row r="136" s="2" customFormat="1" ht="24.15" customHeight="1">
      <c r="A136" s="39"/>
      <c r="B136" s="40"/>
      <c r="C136" s="219" t="s">
        <v>169</v>
      </c>
      <c r="D136" s="219" t="s">
        <v>171</v>
      </c>
      <c r="E136" s="220" t="s">
        <v>1927</v>
      </c>
      <c r="F136" s="221" t="s">
        <v>1928</v>
      </c>
      <c r="G136" s="222" t="s">
        <v>174</v>
      </c>
      <c r="H136" s="223">
        <v>65.650000000000006</v>
      </c>
      <c r="I136" s="224"/>
      <c r="J136" s="225">
        <f>ROUND(I136*H136,2)</f>
        <v>0</v>
      </c>
      <c r="K136" s="221" t="s">
        <v>175</v>
      </c>
      <c r="L136" s="45"/>
      <c r="M136" s="226" t="s">
        <v>1</v>
      </c>
      <c r="N136" s="227" t="s">
        <v>41</v>
      </c>
      <c r="O136" s="92"/>
      <c r="P136" s="228">
        <f>O136*H136</f>
        <v>0</v>
      </c>
      <c r="Q136" s="228">
        <v>0.0043800000000000002</v>
      </c>
      <c r="R136" s="228">
        <f>Q136*H136</f>
        <v>0.28754700000000005</v>
      </c>
      <c r="S136" s="228">
        <v>0</v>
      </c>
      <c r="T136" s="229">
        <f>S136*H136</f>
        <v>0</v>
      </c>
      <c r="U136" s="39"/>
      <c r="V136" s="39"/>
      <c r="W136" s="39"/>
      <c r="X136" s="39"/>
      <c r="Y136" s="39"/>
      <c r="Z136" s="39"/>
      <c r="AA136" s="39"/>
      <c r="AB136" s="39"/>
      <c r="AC136" s="39"/>
      <c r="AD136" s="39"/>
      <c r="AE136" s="39"/>
      <c r="AR136" s="230" t="s">
        <v>176</v>
      </c>
      <c r="AT136" s="230" t="s">
        <v>171</v>
      </c>
      <c r="AU136" s="230" t="s">
        <v>86</v>
      </c>
      <c r="AY136" s="18" t="s">
        <v>168</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176</v>
      </c>
      <c r="BM136" s="230" t="s">
        <v>1929</v>
      </c>
    </row>
    <row r="137" s="2" customFormat="1">
      <c r="A137" s="39"/>
      <c r="B137" s="40"/>
      <c r="C137" s="41"/>
      <c r="D137" s="232" t="s">
        <v>178</v>
      </c>
      <c r="E137" s="41"/>
      <c r="F137" s="233" t="s">
        <v>1930</v>
      </c>
      <c r="G137" s="41"/>
      <c r="H137" s="41"/>
      <c r="I137" s="234"/>
      <c r="J137" s="41"/>
      <c r="K137" s="41"/>
      <c r="L137" s="45"/>
      <c r="M137" s="235"/>
      <c r="N137" s="236"/>
      <c r="O137" s="92"/>
      <c r="P137" s="92"/>
      <c r="Q137" s="92"/>
      <c r="R137" s="92"/>
      <c r="S137" s="92"/>
      <c r="T137" s="93"/>
      <c r="U137" s="39"/>
      <c r="V137" s="39"/>
      <c r="W137" s="39"/>
      <c r="X137" s="39"/>
      <c r="Y137" s="39"/>
      <c r="Z137" s="39"/>
      <c r="AA137" s="39"/>
      <c r="AB137" s="39"/>
      <c r="AC137" s="39"/>
      <c r="AD137" s="39"/>
      <c r="AE137" s="39"/>
      <c r="AT137" s="18" t="s">
        <v>178</v>
      </c>
      <c r="AU137" s="18" t="s">
        <v>86</v>
      </c>
    </row>
    <row r="138" s="13" customFormat="1">
      <c r="A138" s="13"/>
      <c r="B138" s="237"/>
      <c r="C138" s="238"/>
      <c r="D138" s="232" t="s">
        <v>180</v>
      </c>
      <c r="E138" s="239" t="s">
        <v>1</v>
      </c>
      <c r="F138" s="240" t="s">
        <v>1921</v>
      </c>
      <c r="G138" s="238"/>
      <c r="H138" s="239" t="s">
        <v>1</v>
      </c>
      <c r="I138" s="241"/>
      <c r="J138" s="238"/>
      <c r="K138" s="238"/>
      <c r="L138" s="242"/>
      <c r="M138" s="243"/>
      <c r="N138" s="244"/>
      <c r="O138" s="244"/>
      <c r="P138" s="244"/>
      <c r="Q138" s="244"/>
      <c r="R138" s="244"/>
      <c r="S138" s="244"/>
      <c r="T138" s="245"/>
      <c r="U138" s="13"/>
      <c r="V138" s="13"/>
      <c r="W138" s="13"/>
      <c r="X138" s="13"/>
      <c r="Y138" s="13"/>
      <c r="Z138" s="13"/>
      <c r="AA138" s="13"/>
      <c r="AB138" s="13"/>
      <c r="AC138" s="13"/>
      <c r="AD138" s="13"/>
      <c r="AE138" s="13"/>
      <c r="AT138" s="246" t="s">
        <v>180</v>
      </c>
      <c r="AU138" s="246" t="s">
        <v>86</v>
      </c>
      <c r="AV138" s="13" t="s">
        <v>84</v>
      </c>
      <c r="AW138" s="13" t="s">
        <v>32</v>
      </c>
      <c r="AX138" s="13" t="s">
        <v>76</v>
      </c>
      <c r="AY138" s="246" t="s">
        <v>168</v>
      </c>
    </row>
    <row r="139" s="14" customFormat="1">
      <c r="A139" s="14"/>
      <c r="B139" s="247"/>
      <c r="C139" s="248"/>
      <c r="D139" s="232" t="s">
        <v>180</v>
      </c>
      <c r="E139" s="249" t="s">
        <v>1</v>
      </c>
      <c r="F139" s="250" t="s">
        <v>1922</v>
      </c>
      <c r="G139" s="248"/>
      <c r="H139" s="251">
        <v>65.650000000000006</v>
      </c>
      <c r="I139" s="252"/>
      <c r="J139" s="248"/>
      <c r="K139" s="248"/>
      <c r="L139" s="253"/>
      <c r="M139" s="254"/>
      <c r="N139" s="255"/>
      <c r="O139" s="255"/>
      <c r="P139" s="255"/>
      <c r="Q139" s="255"/>
      <c r="R139" s="255"/>
      <c r="S139" s="255"/>
      <c r="T139" s="256"/>
      <c r="U139" s="14"/>
      <c r="V139" s="14"/>
      <c r="W139" s="14"/>
      <c r="X139" s="14"/>
      <c r="Y139" s="14"/>
      <c r="Z139" s="14"/>
      <c r="AA139" s="14"/>
      <c r="AB139" s="14"/>
      <c r="AC139" s="14"/>
      <c r="AD139" s="14"/>
      <c r="AE139" s="14"/>
      <c r="AT139" s="257" t="s">
        <v>180</v>
      </c>
      <c r="AU139" s="257" t="s">
        <v>86</v>
      </c>
      <c r="AV139" s="14" t="s">
        <v>86</v>
      </c>
      <c r="AW139" s="14" t="s">
        <v>32</v>
      </c>
      <c r="AX139" s="14" t="s">
        <v>76</v>
      </c>
      <c r="AY139" s="257" t="s">
        <v>168</v>
      </c>
    </row>
    <row r="140" s="15" customFormat="1">
      <c r="A140" s="15"/>
      <c r="B140" s="258"/>
      <c r="C140" s="259"/>
      <c r="D140" s="232" t="s">
        <v>180</v>
      </c>
      <c r="E140" s="260" t="s">
        <v>1</v>
      </c>
      <c r="F140" s="261" t="s">
        <v>184</v>
      </c>
      <c r="G140" s="259"/>
      <c r="H140" s="262">
        <v>65.650000000000006</v>
      </c>
      <c r="I140" s="263"/>
      <c r="J140" s="259"/>
      <c r="K140" s="259"/>
      <c r="L140" s="264"/>
      <c r="M140" s="265"/>
      <c r="N140" s="266"/>
      <c r="O140" s="266"/>
      <c r="P140" s="266"/>
      <c r="Q140" s="266"/>
      <c r="R140" s="266"/>
      <c r="S140" s="266"/>
      <c r="T140" s="267"/>
      <c r="U140" s="15"/>
      <c r="V140" s="15"/>
      <c r="W140" s="15"/>
      <c r="X140" s="15"/>
      <c r="Y140" s="15"/>
      <c r="Z140" s="15"/>
      <c r="AA140" s="15"/>
      <c r="AB140" s="15"/>
      <c r="AC140" s="15"/>
      <c r="AD140" s="15"/>
      <c r="AE140" s="15"/>
      <c r="AT140" s="268" t="s">
        <v>180</v>
      </c>
      <c r="AU140" s="268" t="s">
        <v>86</v>
      </c>
      <c r="AV140" s="15" t="s">
        <v>176</v>
      </c>
      <c r="AW140" s="15" t="s">
        <v>32</v>
      </c>
      <c r="AX140" s="15" t="s">
        <v>84</v>
      </c>
      <c r="AY140" s="268" t="s">
        <v>168</v>
      </c>
    </row>
    <row r="141" s="2" customFormat="1" ht="24.15" customHeight="1">
      <c r="A141" s="39"/>
      <c r="B141" s="40"/>
      <c r="C141" s="219" t="s">
        <v>176</v>
      </c>
      <c r="D141" s="219" t="s">
        <v>171</v>
      </c>
      <c r="E141" s="220" t="s">
        <v>1931</v>
      </c>
      <c r="F141" s="221" t="s">
        <v>1932</v>
      </c>
      <c r="G141" s="222" t="s">
        <v>174</v>
      </c>
      <c r="H141" s="223">
        <v>65.650000000000006</v>
      </c>
      <c r="I141" s="224"/>
      <c r="J141" s="225">
        <f>ROUND(I141*H141,2)</f>
        <v>0</v>
      </c>
      <c r="K141" s="221" t="s">
        <v>175</v>
      </c>
      <c r="L141" s="45"/>
      <c r="M141" s="226" t="s">
        <v>1</v>
      </c>
      <c r="N141" s="227" t="s">
        <v>41</v>
      </c>
      <c r="O141" s="92"/>
      <c r="P141" s="228">
        <f>O141*H141</f>
        <v>0</v>
      </c>
      <c r="Q141" s="228">
        <v>0.00013999999999999999</v>
      </c>
      <c r="R141" s="228">
        <f>Q141*H141</f>
        <v>0.0091909999999999995</v>
      </c>
      <c r="S141" s="228">
        <v>0</v>
      </c>
      <c r="T141" s="229">
        <f>S141*H141</f>
        <v>0</v>
      </c>
      <c r="U141" s="39"/>
      <c r="V141" s="39"/>
      <c r="W141" s="39"/>
      <c r="X141" s="39"/>
      <c r="Y141" s="39"/>
      <c r="Z141" s="39"/>
      <c r="AA141" s="39"/>
      <c r="AB141" s="39"/>
      <c r="AC141" s="39"/>
      <c r="AD141" s="39"/>
      <c r="AE141" s="39"/>
      <c r="AR141" s="230" t="s">
        <v>176</v>
      </c>
      <c r="AT141" s="230" t="s">
        <v>171</v>
      </c>
      <c r="AU141" s="230" t="s">
        <v>86</v>
      </c>
      <c r="AY141" s="18" t="s">
        <v>168</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176</v>
      </c>
      <c r="BM141" s="230" t="s">
        <v>1933</v>
      </c>
    </row>
    <row r="142" s="2" customFormat="1">
      <c r="A142" s="39"/>
      <c r="B142" s="40"/>
      <c r="C142" s="41"/>
      <c r="D142" s="232" t="s">
        <v>178</v>
      </c>
      <c r="E142" s="41"/>
      <c r="F142" s="233" t="s">
        <v>1934</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178</v>
      </c>
      <c r="AU142" s="18" t="s">
        <v>86</v>
      </c>
    </row>
    <row r="143" s="13" customFormat="1">
      <c r="A143" s="13"/>
      <c r="B143" s="237"/>
      <c r="C143" s="238"/>
      <c r="D143" s="232" t="s">
        <v>180</v>
      </c>
      <c r="E143" s="239" t="s">
        <v>1</v>
      </c>
      <c r="F143" s="240" t="s">
        <v>1921</v>
      </c>
      <c r="G143" s="238"/>
      <c r="H143" s="239" t="s">
        <v>1</v>
      </c>
      <c r="I143" s="241"/>
      <c r="J143" s="238"/>
      <c r="K143" s="238"/>
      <c r="L143" s="242"/>
      <c r="M143" s="243"/>
      <c r="N143" s="244"/>
      <c r="O143" s="244"/>
      <c r="P143" s="244"/>
      <c r="Q143" s="244"/>
      <c r="R143" s="244"/>
      <c r="S143" s="244"/>
      <c r="T143" s="245"/>
      <c r="U143" s="13"/>
      <c r="V143" s="13"/>
      <c r="W143" s="13"/>
      <c r="X143" s="13"/>
      <c r="Y143" s="13"/>
      <c r="Z143" s="13"/>
      <c r="AA143" s="13"/>
      <c r="AB143" s="13"/>
      <c r="AC143" s="13"/>
      <c r="AD143" s="13"/>
      <c r="AE143" s="13"/>
      <c r="AT143" s="246" t="s">
        <v>180</v>
      </c>
      <c r="AU143" s="246" t="s">
        <v>86</v>
      </c>
      <c r="AV143" s="13" t="s">
        <v>84</v>
      </c>
      <c r="AW143" s="13" t="s">
        <v>32</v>
      </c>
      <c r="AX143" s="13" t="s">
        <v>76</v>
      </c>
      <c r="AY143" s="246" t="s">
        <v>168</v>
      </c>
    </row>
    <row r="144" s="14" customFormat="1">
      <c r="A144" s="14"/>
      <c r="B144" s="247"/>
      <c r="C144" s="248"/>
      <c r="D144" s="232" t="s">
        <v>180</v>
      </c>
      <c r="E144" s="249" t="s">
        <v>1</v>
      </c>
      <c r="F144" s="250" t="s">
        <v>1922</v>
      </c>
      <c r="G144" s="248"/>
      <c r="H144" s="251">
        <v>65.650000000000006</v>
      </c>
      <c r="I144" s="252"/>
      <c r="J144" s="248"/>
      <c r="K144" s="248"/>
      <c r="L144" s="253"/>
      <c r="M144" s="254"/>
      <c r="N144" s="255"/>
      <c r="O144" s="255"/>
      <c r="P144" s="255"/>
      <c r="Q144" s="255"/>
      <c r="R144" s="255"/>
      <c r="S144" s="255"/>
      <c r="T144" s="256"/>
      <c r="U144" s="14"/>
      <c r="V144" s="14"/>
      <c r="W144" s="14"/>
      <c r="X144" s="14"/>
      <c r="Y144" s="14"/>
      <c r="Z144" s="14"/>
      <c r="AA144" s="14"/>
      <c r="AB144" s="14"/>
      <c r="AC144" s="14"/>
      <c r="AD144" s="14"/>
      <c r="AE144" s="14"/>
      <c r="AT144" s="257" t="s">
        <v>180</v>
      </c>
      <c r="AU144" s="257" t="s">
        <v>86</v>
      </c>
      <c r="AV144" s="14" t="s">
        <v>86</v>
      </c>
      <c r="AW144" s="14" t="s">
        <v>32</v>
      </c>
      <c r="AX144" s="14" t="s">
        <v>76</v>
      </c>
      <c r="AY144" s="257" t="s">
        <v>168</v>
      </c>
    </row>
    <row r="145" s="15" customFormat="1">
      <c r="A145" s="15"/>
      <c r="B145" s="258"/>
      <c r="C145" s="259"/>
      <c r="D145" s="232" t="s">
        <v>180</v>
      </c>
      <c r="E145" s="260" t="s">
        <v>1</v>
      </c>
      <c r="F145" s="261" t="s">
        <v>184</v>
      </c>
      <c r="G145" s="259"/>
      <c r="H145" s="262">
        <v>65.650000000000006</v>
      </c>
      <c r="I145" s="263"/>
      <c r="J145" s="259"/>
      <c r="K145" s="259"/>
      <c r="L145" s="264"/>
      <c r="M145" s="265"/>
      <c r="N145" s="266"/>
      <c r="O145" s="266"/>
      <c r="P145" s="266"/>
      <c r="Q145" s="266"/>
      <c r="R145" s="266"/>
      <c r="S145" s="266"/>
      <c r="T145" s="267"/>
      <c r="U145" s="15"/>
      <c r="V145" s="15"/>
      <c r="W145" s="15"/>
      <c r="X145" s="15"/>
      <c r="Y145" s="15"/>
      <c r="Z145" s="15"/>
      <c r="AA145" s="15"/>
      <c r="AB145" s="15"/>
      <c r="AC145" s="15"/>
      <c r="AD145" s="15"/>
      <c r="AE145" s="15"/>
      <c r="AT145" s="268" t="s">
        <v>180</v>
      </c>
      <c r="AU145" s="268" t="s">
        <v>86</v>
      </c>
      <c r="AV145" s="15" t="s">
        <v>176</v>
      </c>
      <c r="AW145" s="15" t="s">
        <v>32</v>
      </c>
      <c r="AX145" s="15" t="s">
        <v>84</v>
      </c>
      <c r="AY145" s="268" t="s">
        <v>168</v>
      </c>
    </row>
    <row r="146" s="2" customFormat="1" ht="24.15" customHeight="1">
      <c r="A146" s="39"/>
      <c r="B146" s="40"/>
      <c r="C146" s="219" t="s">
        <v>203</v>
      </c>
      <c r="D146" s="219" t="s">
        <v>171</v>
      </c>
      <c r="E146" s="220" t="s">
        <v>1935</v>
      </c>
      <c r="F146" s="221" t="s">
        <v>1936</v>
      </c>
      <c r="G146" s="222" t="s">
        <v>174</v>
      </c>
      <c r="H146" s="223">
        <v>65.650000000000006</v>
      </c>
      <c r="I146" s="224"/>
      <c r="J146" s="225">
        <f>ROUND(I146*H146,2)</f>
        <v>0</v>
      </c>
      <c r="K146" s="221" t="s">
        <v>175</v>
      </c>
      <c r="L146" s="45"/>
      <c r="M146" s="226" t="s">
        <v>1</v>
      </c>
      <c r="N146" s="227" t="s">
        <v>41</v>
      </c>
      <c r="O146" s="92"/>
      <c r="P146" s="228">
        <f>O146*H146</f>
        <v>0</v>
      </c>
      <c r="Q146" s="228">
        <v>0.0033600000000000001</v>
      </c>
      <c r="R146" s="228">
        <f>Q146*H146</f>
        <v>0.22058400000000003</v>
      </c>
      <c r="S146" s="228">
        <v>0</v>
      </c>
      <c r="T146" s="229">
        <f>S146*H146</f>
        <v>0</v>
      </c>
      <c r="U146" s="39"/>
      <c r="V146" s="39"/>
      <c r="W146" s="39"/>
      <c r="X146" s="39"/>
      <c r="Y146" s="39"/>
      <c r="Z146" s="39"/>
      <c r="AA146" s="39"/>
      <c r="AB146" s="39"/>
      <c r="AC146" s="39"/>
      <c r="AD146" s="39"/>
      <c r="AE146" s="39"/>
      <c r="AR146" s="230" t="s">
        <v>176</v>
      </c>
      <c r="AT146" s="230" t="s">
        <v>171</v>
      </c>
      <c r="AU146" s="230" t="s">
        <v>86</v>
      </c>
      <c r="AY146" s="18" t="s">
        <v>168</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176</v>
      </c>
      <c r="BM146" s="230" t="s">
        <v>1937</v>
      </c>
    </row>
    <row r="147" s="2" customFormat="1">
      <c r="A147" s="39"/>
      <c r="B147" s="40"/>
      <c r="C147" s="41"/>
      <c r="D147" s="232" t="s">
        <v>178</v>
      </c>
      <c r="E147" s="41"/>
      <c r="F147" s="233" t="s">
        <v>1938</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178</v>
      </c>
      <c r="AU147" s="18" t="s">
        <v>86</v>
      </c>
    </row>
    <row r="148" s="13" customFormat="1">
      <c r="A148" s="13"/>
      <c r="B148" s="237"/>
      <c r="C148" s="238"/>
      <c r="D148" s="232" t="s">
        <v>180</v>
      </c>
      <c r="E148" s="239" t="s">
        <v>1</v>
      </c>
      <c r="F148" s="240" t="s">
        <v>1921</v>
      </c>
      <c r="G148" s="238"/>
      <c r="H148" s="239" t="s">
        <v>1</v>
      </c>
      <c r="I148" s="241"/>
      <c r="J148" s="238"/>
      <c r="K148" s="238"/>
      <c r="L148" s="242"/>
      <c r="M148" s="243"/>
      <c r="N148" s="244"/>
      <c r="O148" s="244"/>
      <c r="P148" s="244"/>
      <c r="Q148" s="244"/>
      <c r="R148" s="244"/>
      <c r="S148" s="244"/>
      <c r="T148" s="245"/>
      <c r="U148" s="13"/>
      <c r="V148" s="13"/>
      <c r="W148" s="13"/>
      <c r="X148" s="13"/>
      <c r="Y148" s="13"/>
      <c r="Z148" s="13"/>
      <c r="AA148" s="13"/>
      <c r="AB148" s="13"/>
      <c r="AC148" s="13"/>
      <c r="AD148" s="13"/>
      <c r="AE148" s="13"/>
      <c r="AT148" s="246" t="s">
        <v>180</v>
      </c>
      <c r="AU148" s="246" t="s">
        <v>86</v>
      </c>
      <c r="AV148" s="13" t="s">
        <v>84</v>
      </c>
      <c r="AW148" s="13" t="s">
        <v>32</v>
      </c>
      <c r="AX148" s="13" t="s">
        <v>76</v>
      </c>
      <c r="AY148" s="246" t="s">
        <v>168</v>
      </c>
    </row>
    <row r="149" s="14" customFormat="1">
      <c r="A149" s="14"/>
      <c r="B149" s="247"/>
      <c r="C149" s="248"/>
      <c r="D149" s="232" t="s">
        <v>180</v>
      </c>
      <c r="E149" s="249" t="s">
        <v>1</v>
      </c>
      <c r="F149" s="250" t="s">
        <v>1922</v>
      </c>
      <c r="G149" s="248"/>
      <c r="H149" s="251">
        <v>65.650000000000006</v>
      </c>
      <c r="I149" s="252"/>
      <c r="J149" s="248"/>
      <c r="K149" s="248"/>
      <c r="L149" s="253"/>
      <c r="M149" s="254"/>
      <c r="N149" s="255"/>
      <c r="O149" s="255"/>
      <c r="P149" s="255"/>
      <c r="Q149" s="255"/>
      <c r="R149" s="255"/>
      <c r="S149" s="255"/>
      <c r="T149" s="256"/>
      <c r="U149" s="14"/>
      <c r="V149" s="14"/>
      <c r="W149" s="14"/>
      <c r="X149" s="14"/>
      <c r="Y149" s="14"/>
      <c r="Z149" s="14"/>
      <c r="AA149" s="14"/>
      <c r="AB149" s="14"/>
      <c r="AC149" s="14"/>
      <c r="AD149" s="14"/>
      <c r="AE149" s="14"/>
      <c r="AT149" s="257" t="s">
        <v>180</v>
      </c>
      <c r="AU149" s="257" t="s">
        <v>86</v>
      </c>
      <c r="AV149" s="14" t="s">
        <v>86</v>
      </c>
      <c r="AW149" s="14" t="s">
        <v>32</v>
      </c>
      <c r="AX149" s="14" t="s">
        <v>76</v>
      </c>
      <c r="AY149" s="257" t="s">
        <v>168</v>
      </c>
    </row>
    <row r="150" s="15" customFormat="1">
      <c r="A150" s="15"/>
      <c r="B150" s="258"/>
      <c r="C150" s="259"/>
      <c r="D150" s="232" t="s">
        <v>180</v>
      </c>
      <c r="E150" s="260" t="s">
        <v>1</v>
      </c>
      <c r="F150" s="261" t="s">
        <v>184</v>
      </c>
      <c r="G150" s="259"/>
      <c r="H150" s="262">
        <v>65.650000000000006</v>
      </c>
      <c r="I150" s="263"/>
      <c r="J150" s="259"/>
      <c r="K150" s="259"/>
      <c r="L150" s="264"/>
      <c r="M150" s="265"/>
      <c r="N150" s="266"/>
      <c r="O150" s="266"/>
      <c r="P150" s="266"/>
      <c r="Q150" s="266"/>
      <c r="R150" s="266"/>
      <c r="S150" s="266"/>
      <c r="T150" s="267"/>
      <c r="U150" s="15"/>
      <c r="V150" s="15"/>
      <c r="W150" s="15"/>
      <c r="X150" s="15"/>
      <c r="Y150" s="15"/>
      <c r="Z150" s="15"/>
      <c r="AA150" s="15"/>
      <c r="AB150" s="15"/>
      <c r="AC150" s="15"/>
      <c r="AD150" s="15"/>
      <c r="AE150" s="15"/>
      <c r="AT150" s="268" t="s">
        <v>180</v>
      </c>
      <c r="AU150" s="268" t="s">
        <v>86</v>
      </c>
      <c r="AV150" s="15" t="s">
        <v>176</v>
      </c>
      <c r="AW150" s="15" t="s">
        <v>32</v>
      </c>
      <c r="AX150" s="15" t="s">
        <v>84</v>
      </c>
      <c r="AY150" s="268" t="s">
        <v>168</v>
      </c>
    </row>
    <row r="151" s="2" customFormat="1" ht="16.5" customHeight="1">
      <c r="A151" s="39"/>
      <c r="B151" s="40"/>
      <c r="C151" s="219" t="s">
        <v>210</v>
      </c>
      <c r="D151" s="219" t="s">
        <v>171</v>
      </c>
      <c r="E151" s="220" t="s">
        <v>1640</v>
      </c>
      <c r="F151" s="221" t="s">
        <v>1641</v>
      </c>
      <c r="G151" s="222" t="s">
        <v>174</v>
      </c>
      <c r="H151" s="223">
        <v>1509.8810000000001</v>
      </c>
      <c r="I151" s="224"/>
      <c r="J151" s="225">
        <f>ROUND(I151*H151,2)</f>
        <v>0</v>
      </c>
      <c r="K151" s="221" t="s">
        <v>226</v>
      </c>
      <c r="L151" s="45"/>
      <c r="M151" s="226" t="s">
        <v>1</v>
      </c>
      <c r="N151" s="227" t="s">
        <v>41</v>
      </c>
      <c r="O151" s="92"/>
      <c r="P151" s="228">
        <f>O151*H151</f>
        <v>0</v>
      </c>
      <c r="Q151" s="228">
        <v>0.00025999999999999998</v>
      </c>
      <c r="R151" s="228">
        <f>Q151*H151</f>
        <v>0.39256905999999997</v>
      </c>
      <c r="S151" s="228">
        <v>0</v>
      </c>
      <c r="T151" s="229">
        <f>S151*H151</f>
        <v>0</v>
      </c>
      <c r="U151" s="39"/>
      <c r="V151" s="39"/>
      <c r="W151" s="39"/>
      <c r="X151" s="39"/>
      <c r="Y151" s="39"/>
      <c r="Z151" s="39"/>
      <c r="AA151" s="39"/>
      <c r="AB151" s="39"/>
      <c r="AC151" s="39"/>
      <c r="AD151" s="39"/>
      <c r="AE151" s="39"/>
      <c r="AR151" s="230" t="s">
        <v>176</v>
      </c>
      <c r="AT151" s="230" t="s">
        <v>171</v>
      </c>
      <c r="AU151" s="230" t="s">
        <v>86</v>
      </c>
      <c r="AY151" s="18" t="s">
        <v>168</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176</v>
      </c>
      <c r="BM151" s="230" t="s">
        <v>1939</v>
      </c>
    </row>
    <row r="152" s="2" customFormat="1">
      <c r="A152" s="39"/>
      <c r="B152" s="40"/>
      <c r="C152" s="41"/>
      <c r="D152" s="232" t="s">
        <v>178</v>
      </c>
      <c r="E152" s="41"/>
      <c r="F152" s="233" t="s">
        <v>1643</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178</v>
      </c>
      <c r="AU152" s="18" t="s">
        <v>86</v>
      </c>
    </row>
    <row r="153" s="13" customFormat="1">
      <c r="A153" s="13"/>
      <c r="B153" s="237"/>
      <c r="C153" s="238"/>
      <c r="D153" s="232" t="s">
        <v>180</v>
      </c>
      <c r="E153" s="239" t="s">
        <v>1</v>
      </c>
      <c r="F153" s="240" t="s">
        <v>1940</v>
      </c>
      <c r="G153" s="238"/>
      <c r="H153" s="239" t="s">
        <v>1</v>
      </c>
      <c r="I153" s="241"/>
      <c r="J153" s="238"/>
      <c r="K153" s="238"/>
      <c r="L153" s="242"/>
      <c r="M153" s="243"/>
      <c r="N153" s="244"/>
      <c r="O153" s="244"/>
      <c r="P153" s="244"/>
      <c r="Q153" s="244"/>
      <c r="R153" s="244"/>
      <c r="S153" s="244"/>
      <c r="T153" s="245"/>
      <c r="U153" s="13"/>
      <c r="V153" s="13"/>
      <c r="W153" s="13"/>
      <c r="X153" s="13"/>
      <c r="Y153" s="13"/>
      <c r="Z153" s="13"/>
      <c r="AA153" s="13"/>
      <c r="AB153" s="13"/>
      <c r="AC153" s="13"/>
      <c r="AD153" s="13"/>
      <c r="AE153" s="13"/>
      <c r="AT153" s="246" t="s">
        <v>180</v>
      </c>
      <c r="AU153" s="246" t="s">
        <v>86</v>
      </c>
      <c r="AV153" s="13" t="s">
        <v>84</v>
      </c>
      <c r="AW153" s="13" t="s">
        <v>32</v>
      </c>
      <c r="AX153" s="13" t="s">
        <v>76</v>
      </c>
      <c r="AY153" s="246" t="s">
        <v>168</v>
      </c>
    </row>
    <row r="154" s="13" customFormat="1">
      <c r="A154" s="13"/>
      <c r="B154" s="237"/>
      <c r="C154" s="238"/>
      <c r="D154" s="232" t="s">
        <v>180</v>
      </c>
      <c r="E154" s="239" t="s">
        <v>1</v>
      </c>
      <c r="F154" s="240" t="s">
        <v>1941</v>
      </c>
      <c r="G154" s="238"/>
      <c r="H154" s="239" t="s">
        <v>1</v>
      </c>
      <c r="I154" s="241"/>
      <c r="J154" s="238"/>
      <c r="K154" s="238"/>
      <c r="L154" s="242"/>
      <c r="M154" s="243"/>
      <c r="N154" s="244"/>
      <c r="O154" s="244"/>
      <c r="P154" s="244"/>
      <c r="Q154" s="244"/>
      <c r="R154" s="244"/>
      <c r="S154" s="244"/>
      <c r="T154" s="245"/>
      <c r="U154" s="13"/>
      <c r="V154" s="13"/>
      <c r="W154" s="13"/>
      <c r="X154" s="13"/>
      <c r="Y154" s="13"/>
      <c r="Z154" s="13"/>
      <c r="AA154" s="13"/>
      <c r="AB154" s="13"/>
      <c r="AC154" s="13"/>
      <c r="AD154" s="13"/>
      <c r="AE154" s="13"/>
      <c r="AT154" s="246" t="s">
        <v>180</v>
      </c>
      <c r="AU154" s="246" t="s">
        <v>86</v>
      </c>
      <c r="AV154" s="13" t="s">
        <v>84</v>
      </c>
      <c r="AW154" s="13" t="s">
        <v>32</v>
      </c>
      <c r="AX154" s="13" t="s">
        <v>76</v>
      </c>
      <c r="AY154" s="246" t="s">
        <v>168</v>
      </c>
    </row>
    <row r="155" s="14" customFormat="1">
      <c r="A155" s="14"/>
      <c r="B155" s="247"/>
      <c r="C155" s="248"/>
      <c r="D155" s="232" t="s">
        <v>180</v>
      </c>
      <c r="E155" s="249" t="s">
        <v>1</v>
      </c>
      <c r="F155" s="250" t="s">
        <v>1942</v>
      </c>
      <c r="G155" s="248"/>
      <c r="H155" s="251">
        <v>13</v>
      </c>
      <c r="I155" s="252"/>
      <c r="J155" s="248"/>
      <c r="K155" s="248"/>
      <c r="L155" s="253"/>
      <c r="M155" s="254"/>
      <c r="N155" s="255"/>
      <c r="O155" s="255"/>
      <c r="P155" s="255"/>
      <c r="Q155" s="255"/>
      <c r="R155" s="255"/>
      <c r="S155" s="255"/>
      <c r="T155" s="256"/>
      <c r="U155" s="14"/>
      <c r="V155" s="14"/>
      <c r="W155" s="14"/>
      <c r="X155" s="14"/>
      <c r="Y155" s="14"/>
      <c r="Z155" s="14"/>
      <c r="AA155" s="14"/>
      <c r="AB155" s="14"/>
      <c r="AC155" s="14"/>
      <c r="AD155" s="14"/>
      <c r="AE155" s="14"/>
      <c r="AT155" s="257" t="s">
        <v>180</v>
      </c>
      <c r="AU155" s="257" t="s">
        <v>86</v>
      </c>
      <c r="AV155" s="14" t="s">
        <v>86</v>
      </c>
      <c r="AW155" s="14" t="s">
        <v>32</v>
      </c>
      <c r="AX155" s="14" t="s">
        <v>76</v>
      </c>
      <c r="AY155" s="257" t="s">
        <v>168</v>
      </c>
    </row>
    <row r="156" s="13" customFormat="1">
      <c r="A156" s="13"/>
      <c r="B156" s="237"/>
      <c r="C156" s="238"/>
      <c r="D156" s="232" t="s">
        <v>180</v>
      </c>
      <c r="E156" s="239" t="s">
        <v>1</v>
      </c>
      <c r="F156" s="240" t="s">
        <v>1943</v>
      </c>
      <c r="G156" s="238"/>
      <c r="H156" s="239" t="s">
        <v>1</v>
      </c>
      <c r="I156" s="241"/>
      <c r="J156" s="238"/>
      <c r="K156" s="238"/>
      <c r="L156" s="242"/>
      <c r="M156" s="243"/>
      <c r="N156" s="244"/>
      <c r="O156" s="244"/>
      <c r="P156" s="244"/>
      <c r="Q156" s="244"/>
      <c r="R156" s="244"/>
      <c r="S156" s="244"/>
      <c r="T156" s="245"/>
      <c r="U156" s="13"/>
      <c r="V156" s="13"/>
      <c r="W156" s="13"/>
      <c r="X156" s="13"/>
      <c r="Y156" s="13"/>
      <c r="Z156" s="13"/>
      <c r="AA156" s="13"/>
      <c r="AB156" s="13"/>
      <c r="AC156" s="13"/>
      <c r="AD156" s="13"/>
      <c r="AE156" s="13"/>
      <c r="AT156" s="246" t="s">
        <v>180</v>
      </c>
      <c r="AU156" s="246" t="s">
        <v>86</v>
      </c>
      <c r="AV156" s="13" t="s">
        <v>84</v>
      </c>
      <c r="AW156" s="13" t="s">
        <v>32</v>
      </c>
      <c r="AX156" s="13" t="s">
        <v>76</v>
      </c>
      <c r="AY156" s="246" t="s">
        <v>168</v>
      </c>
    </row>
    <row r="157" s="14" customFormat="1">
      <c r="A157" s="14"/>
      <c r="B157" s="247"/>
      <c r="C157" s="248"/>
      <c r="D157" s="232" t="s">
        <v>180</v>
      </c>
      <c r="E157" s="249" t="s">
        <v>1</v>
      </c>
      <c r="F157" s="250" t="s">
        <v>1944</v>
      </c>
      <c r="G157" s="248"/>
      <c r="H157" s="251">
        <v>14.1</v>
      </c>
      <c r="I157" s="252"/>
      <c r="J157" s="248"/>
      <c r="K157" s="248"/>
      <c r="L157" s="253"/>
      <c r="M157" s="254"/>
      <c r="N157" s="255"/>
      <c r="O157" s="255"/>
      <c r="P157" s="255"/>
      <c r="Q157" s="255"/>
      <c r="R157" s="255"/>
      <c r="S157" s="255"/>
      <c r="T157" s="256"/>
      <c r="U157" s="14"/>
      <c r="V157" s="14"/>
      <c r="W157" s="14"/>
      <c r="X157" s="14"/>
      <c r="Y157" s="14"/>
      <c r="Z157" s="14"/>
      <c r="AA157" s="14"/>
      <c r="AB157" s="14"/>
      <c r="AC157" s="14"/>
      <c r="AD157" s="14"/>
      <c r="AE157" s="14"/>
      <c r="AT157" s="257" t="s">
        <v>180</v>
      </c>
      <c r="AU157" s="257" t="s">
        <v>86</v>
      </c>
      <c r="AV157" s="14" t="s">
        <v>86</v>
      </c>
      <c r="AW157" s="14" t="s">
        <v>32</v>
      </c>
      <c r="AX157" s="14" t="s">
        <v>76</v>
      </c>
      <c r="AY157" s="257" t="s">
        <v>168</v>
      </c>
    </row>
    <row r="158" s="13" customFormat="1">
      <c r="A158" s="13"/>
      <c r="B158" s="237"/>
      <c r="C158" s="238"/>
      <c r="D158" s="232" t="s">
        <v>180</v>
      </c>
      <c r="E158" s="239" t="s">
        <v>1</v>
      </c>
      <c r="F158" s="240" t="s">
        <v>1945</v>
      </c>
      <c r="G158" s="238"/>
      <c r="H158" s="239" t="s">
        <v>1</v>
      </c>
      <c r="I158" s="241"/>
      <c r="J158" s="238"/>
      <c r="K158" s="238"/>
      <c r="L158" s="242"/>
      <c r="M158" s="243"/>
      <c r="N158" s="244"/>
      <c r="O158" s="244"/>
      <c r="P158" s="244"/>
      <c r="Q158" s="244"/>
      <c r="R158" s="244"/>
      <c r="S158" s="244"/>
      <c r="T158" s="245"/>
      <c r="U158" s="13"/>
      <c r="V158" s="13"/>
      <c r="W158" s="13"/>
      <c r="X158" s="13"/>
      <c r="Y158" s="13"/>
      <c r="Z158" s="13"/>
      <c r="AA158" s="13"/>
      <c r="AB158" s="13"/>
      <c r="AC158" s="13"/>
      <c r="AD158" s="13"/>
      <c r="AE158" s="13"/>
      <c r="AT158" s="246" t="s">
        <v>180</v>
      </c>
      <c r="AU158" s="246" t="s">
        <v>86</v>
      </c>
      <c r="AV158" s="13" t="s">
        <v>84</v>
      </c>
      <c r="AW158" s="13" t="s">
        <v>32</v>
      </c>
      <c r="AX158" s="13" t="s">
        <v>76</v>
      </c>
      <c r="AY158" s="246" t="s">
        <v>168</v>
      </c>
    </row>
    <row r="159" s="14" customFormat="1">
      <c r="A159" s="14"/>
      <c r="B159" s="247"/>
      <c r="C159" s="248"/>
      <c r="D159" s="232" t="s">
        <v>180</v>
      </c>
      <c r="E159" s="249" t="s">
        <v>1</v>
      </c>
      <c r="F159" s="250" t="s">
        <v>1946</v>
      </c>
      <c r="G159" s="248"/>
      <c r="H159" s="251">
        <v>4.5999999999999996</v>
      </c>
      <c r="I159" s="252"/>
      <c r="J159" s="248"/>
      <c r="K159" s="248"/>
      <c r="L159" s="253"/>
      <c r="M159" s="254"/>
      <c r="N159" s="255"/>
      <c r="O159" s="255"/>
      <c r="P159" s="255"/>
      <c r="Q159" s="255"/>
      <c r="R159" s="255"/>
      <c r="S159" s="255"/>
      <c r="T159" s="256"/>
      <c r="U159" s="14"/>
      <c r="V159" s="14"/>
      <c r="W159" s="14"/>
      <c r="X159" s="14"/>
      <c r="Y159" s="14"/>
      <c r="Z159" s="14"/>
      <c r="AA159" s="14"/>
      <c r="AB159" s="14"/>
      <c r="AC159" s="14"/>
      <c r="AD159" s="14"/>
      <c r="AE159" s="14"/>
      <c r="AT159" s="257" t="s">
        <v>180</v>
      </c>
      <c r="AU159" s="257" t="s">
        <v>86</v>
      </c>
      <c r="AV159" s="14" t="s">
        <v>86</v>
      </c>
      <c r="AW159" s="14" t="s">
        <v>32</v>
      </c>
      <c r="AX159" s="14" t="s">
        <v>76</v>
      </c>
      <c r="AY159" s="257" t="s">
        <v>168</v>
      </c>
    </row>
    <row r="160" s="13" customFormat="1">
      <c r="A160" s="13"/>
      <c r="B160" s="237"/>
      <c r="C160" s="238"/>
      <c r="D160" s="232" t="s">
        <v>180</v>
      </c>
      <c r="E160" s="239" t="s">
        <v>1</v>
      </c>
      <c r="F160" s="240" t="s">
        <v>1947</v>
      </c>
      <c r="G160" s="238"/>
      <c r="H160" s="239" t="s">
        <v>1</v>
      </c>
      <c r="I160" s="241"/>
      <c r="J160" s="238"/>
      <c r="K160" s="238"/>
      <c r="L160" s="242"/>
      <c r="M160" s="243"/>
      <c r="N160" s="244"/>
      <c r="O160" s="244"/>
      <c r="P160" s="244"/>
      <c r="Q160" s="244"/>
      <c r="R160" s="244"/>
      <c r="S160" s="244"/>
      <c r="T160" s="245"/>
      <c r="U160" s="13"/>
      <c r="V160" s="13"/>
      <c r="W160" s="13"/>
      <c r="X160" s="13"/>
      <c r="Y160" s="13"/>
      <c r="Z160" s="13"/>
      <c r="AA160" s="13"/>
      <c r="AB160" s="13"/>
      <c r="AC160" s="13"/>
      <c r="AD160" s="13"/>
      <c r="AE160" s="13"/>
      <c r="AT160" s="246" t="s">
        <v>180</v>
      </c>
      <c r="AU160" s="246" t="s">
        <v>86</v>
      </c>
      <c r="AV160" s="13" t="s">
        <v>84</v>
      </c>
      <c r="AW160" s="13" t="s">
        <v>32</v>
      </c>
      <c r="AX160" s="13" t="s">
        <v>76</v>
      </c>
      <c r="AY160" s="246" t="s">
        <v>168</v>
      </c>
    </row>
    <row r="161" s="14" customFormat="1">
      <c r="A161" s="14"/>
      <c r="B161" s="247"/>
      <c r="C161" s="248"/>
      <c r="D161" s="232" t="s">
        <v>180</v>
      </c>
      <c r="E161" s="249" t="s">
        <v>1</v>
      </c>
      <c r="F161" s="250" t="s">
        <v>1948</v>
      </c>
      <c r="G161" s="248"/>
      <c r="H161" s="251">
        <v>3.6000000000000001</v>
      </c>
      <c r="I161" s="252"/>
      <c r="J161" s="248"/>
      <c r="K161" s="248"/>
      <c r="L161" s="253"/>
      <c r="M161" s="254"/>
      <c r="N161" s="255"/>
      <c r="O161" s="255"/>
      <c r="P161" s="255"/>
      <c r="Q161" s="255"/>
      <c r="R161" s="255"/>
      <c r="S161" s="255"/>
      <c r="T161" s="256"/>
      <c r="U161" s="14"/>
      <c r="V161" s="14"/>
      <c r="W161" s="14"/>
      <c r="X161" s="14"/>
      <c r="Y161" s="14"/>
      <c r="Z161" s="14"/>
      <c r="AA161" s="14"/>
      <c r="AB161" s="14"/>
      <c r="AC161" s="14"/>
      <c r="AD161" s="14"/>
      <c r="AE161" s="14"/>
      <c r="AT161" s="257" t="s">
        <v>180</v>
      </c>
      <c r="AU161" s="257" t="s">
        <v>86</v>
      </c>
      <c r="AV161" s="14" t="s">
        <v>86</v>
      </c>
      <c r="AW161" s="14" t="s">
        <v>32</v>
      </c>
      <c r="AX161" s="14" t="s">
        <v>76</v>
      </c>
      <c r="AY161" s="257" t="s">
        <v>168</v>
      </c>
    </row>
    <row r="162" s="16" customFormat="1">
      <c r="A162" s="16"/>
      <c r="B162" s="280"/>
      <c r="C162" s="281"/>
      <c r="D162" s="232" t="s">
        <v>180</v>
      </c>
      <c r="E162" s="282" t="s">
        <v>1</v>
      </c>
      <c r="F162" s="283" t="s">
        <v>565</v>
      </c>
      <c r="G162" s="281"/>
      <c r="H162" s="284">
        <v>35.300000000000004</v>
      </c>
      <c r="I162" s="285"/>
      <c r="J162" s="281"/>
      <c r="K162" s="281"/>
      <c r="L162" s="286"/>
      <c r="M162" s="287"/>
      <c r="N162" s="288"/>
      <c r="O162" s="288"/>
      <c r="P162" s="288"/>
      <c r="Q162" s="288"/>
      <c r="R162" s="288"/>
      <c r="S162" s="288"/>
      <c r="T162" s="289"/>
      <c r="U162" s="16"/>
      <c r="V162" s="16"/>
      <c r="W162" s="16"/>
      <c r="X162" s="16"/>
      <c r="Y162" s="16"/>
      <c r="Z162" s="16"/>
      <c r="AA162" s="16"/>
      <c r="AB162" s="16"/>
      <c r="AC162" s="16"/>
      <c r="AD162" s="16"/>
      <c r="AE162" s="16"/>
      <c r="AT162" s="290" t="s">
        <v>180</v>
      </c>
      <c r="AU162" s="290" t="s">
        <v>86</v>
      </c>
      <c r="AV162" s="16" t="s">
        <v>169</v>
      </c>
      <c r="AW162" s="16" t="s">
        <v>32</v>
      </c>
      <c r="AX162" s="16" t="s">
        <v>76</v>
      </c>
      <c r="AY162" s="290" t="s">
        <v>168</v>
      </c>
    </row>
    <row r="163" s="13" customFormat="1">
      <c r="A163" s="13"/>
      <c r="B163" s="237"/>
      <c r="C163" s="238"/>
      <c r="D163" s="232" t="s">
        <v>180</v>
      </c>
      <c r="E163" s="239" t="s">
        <v>1</v>
      </c>
      <c r="F163" s="240" t="s">
        <v>1949</v>
      </c>
      <c r="G163" s="238"/>
      <c r="H163" s="239" t="s">
        <v>1</v>
      </c>
      <c r="I163" s="241"/>
      <c r="J163" s="238"/>
      <c r="K163" s="238"/>
      <c r="L163" s="242"/>
      <c r="M163" s="243"/>
      <c r="N163" s="244"/>
      <c r="O163" s="244"/>
      <c r="P163" s="244"/>
      <c r="Q163" s="244"/>
      <c r="R163" s="244"/>
      <c r="S163" s="244"/>
      <c r="T163" s="245"/>
      <c r="U163" s="13"/>
      <c r="V163" s="13"/>
      <c r="W163" s="13"/>
      <c r="X163" s="13"/>
      <c r="Y163" s="13"/>
      <c r="Z163" s="13"/>
      <c r="AA163" s="13"/>
      <c r="AB163" s="13"/>
      <c r="AC163" s="13"/>
      <c r="AD163" s="13"/>
      <c r="AE163" s="13"/>
      <c r="AT163" s="246" t="s">
        <v>180</v>
      </c>
      <c r="AU163" s="246" t="s">
        <v>86</v>
      </c>
      <c r="AV163" s="13" t="s">
        <v>84</v>
      </c>
      <c r="AW163" s="13" t="s">
        <v>32</v>
      </c>
      <c r="AX163" s="13" t="s">
        <v>76</v>
      </c>
      <c r="AY163" s="246" t="s">
        <v>168</v>
      </c>
    </row>
    <row r="164" s="13" customFormat="1">
      <c r="A164" s="13"/>
      <c r="B164" s="237"/>
      <c r="C164" s="238"/>
      <c r="D164" s="232" t="s">
        <v>180</v>
      </c>
      <c r="E164" s="239" t="s">
        <v>1</v>
      </c>
      <c r="F164" s="240" t="s">
        <v>1941</v>
      </c>
      <c r="G164" s="238"/>
      <c r="H164" s="239" t="s">
        <v>1</v>
      </c>
      <c r="I164" s="241"/>
      <c r="J164" s="238"/>
      <c r="K164" s="238"/>
      <c r="L164" s="242"/>
      <c r="M164" s="243"/>
      <c r="N164" s="244"/>
      <c r="O164" s="244"/>
      <c r="P164" s="244"/>
      <c r="Q164" s="244"/>
      <c r="R164" s="244"/>
      <c r="S164" s="244"/>
      <c r="T164" s="245"/>
      <c r="U164" s="13"/>
      <c r="V164" s="13"/>
      <c r="W164" s="13"/>
      <c r="X164" s="13"/>
      <c r="Y164" s="13"/>
      <c r="Z164" s="13"/>
      <c r="AA164" s="13"/>
      <c r="AB164" s="13"/>
      <c r="AC164" s="13"/>
      <c r="AD164" s="13"/>
      <c r="AE164" s="13"/>
      <c r="AT164" s="246" t="s">
        <v>180</v>
      </c>
      <c r="AU164" s="246" t="s">
        <v>86</v>
      </c>
      <c r="AV164" s="13" t="s">
        <v>84</v>
      </c>
      <c r="AW164" s="13" t="s">
        <v>32</v>
      </c>
      <c r="AX164" s="13" t="s">
        <v>76</v>
      </c>
      <c r="AY164" s="246" t="s">
        <v>168</v>
      </c>
    </row>
    <row r="165" s="14" customFormat="1">
      <c r="A165" s="14"/>
      <c r="B165" s="247"/>
      <c r="C165" s="248"/>
      <c r="D165" s="232" t="s">
        <v>180</v>
      </c>
      <c r="E165" s="249" t="s">
        <v>1</v>
      </c>
      <c r="F165" s="250" t="s">
        <v>1950</v>
      </c>
      <c r="G165" s="248"/>
      <c r="H165" s="251">
        <v>455.69999999999999</v>
      </c>
      <c r="I165" s="252"/>
      <c r="J165" s="248"/>
      <c r="K165" s="248"/>
      <c r="L165" s="253"/>
      <c r="M165" s="254"/>
      <c r="N165" s="255"/>
      <c r="O165" s="255"/>
      <c r="P165" s="255"/>
      <c r="Q165" s="255"/>
      <c r="R165" s="255"/>
      <c r="S165" s="255"/>
      <c r="T165" s="256"/>
      <c r="U165" s="14"/>
      <c r="V165" s="14"/>
      <c r="W165" s="14"/>
      <c r="X165" s="14"/>
      <c r="Y165" s="14"/>
      <c r="Z165" s="14"/>
      <c r="AA165" s="14"/>
      <c r="AB165" s="14"/>
      <c r="AC165" s="14"/>
      <c r="AD165" s="14"/>
      <c r="AE165" s="14"/>
      <c r="AT165" s="257" t="s">
        <v>180</v>
      </c>
      <c r="AU165" s="257" t="s">
        <v>86</v>
      </c>
      <c r="AV165" s="14" t="s">
        <v>86</v>
      </c>
      <c r="AW165" s="14" t="s">
        <v>32</v>
      </c>
      <c r="AX165" s="14" t="s">
        <v>76</v>
      </c>
      <c r="AY165" s="257" t="s">
        <v>168</v>
      </c>
    </row>
    <row r="166" s="13" customFormat="1">
      <c r="A166" s="13"/>
      <c r="B166" s="237"/>
      <c r="C166" s="238"/>
      <c r="D166" s="232" t="s">
        <v>180</v>
      </c>
      <c r="E166" s="239" t="s">
        <v>1</v>
      </c>
      <c r="F166" s="240" t="s">
        <v>1943</v>
      </c>
      <c r="G166" s="238"/>
      <c r="H166" s="239" t="s">
        <v>1</v>
      </c>
      <c r="I166" s="241"/>
      <c r="J166" s="238"/>
      <c r="K166" s="238"/>
      <c r="L166" s="242"/>
      <c r="M166" s="243"/>
      <c r="N166" s="244"/>
      <c r="O166" s="244"/>
      <c r="P166" s="244"/>
      <c r="Q166" s="244"/>
      <c r="R166" s="244"/>
      <c r="S166" s="244"/>
      <c r="T166" s="245"/>
      <c r="U166" s="13"/>
      <c r="V166" s="13"/>
      <c r="W166" s="13"/>
      <c r="X166" s="13"/>
      <c r="Y166" s="13"/>
      <c r="Z166" s="13"/>
      <c r="AA166" s="13"/>
      <c r="AB166" s="13"/>
      <c r="AC166" s="13"/>
      <c r="AD166" s="13"/>
      <c r="AE166" s="13"/>
      <c r="AT166" s="246" t="s">
        <v>180</v>
      </c>
      <c r="AU166" s="246" t="s">
        <v>86</v>
      </c>
      <c r="AV166" s="13" t="s">
        <v>84</v>
      </c>
      <c r="AW166" s="13" t="s">
        <v>32</v>
      </c>
      <c r="AX166" s="13" t="s">
        <v>76</v>
      </c>
      <c r="AY166" s="246" t="s">
        <v>168</v>
      </c>
    </row>
    <row r="167" s="14" customFormat="1">
      <c r="A167" s="14"/>
      <c r="B167" s="247"/>
      <c r="C167" s="248"/>
      <c r="D167" s="232" t="s">
        <v>180</v>
      </c>
      <c r="E167" s="249" t="s">
        <v>1</v>
      </c>
      <c r="F167" s="250" t="s">
        <v>1951</v>
      </c>
      <c r="G167" s="248"/>
      <c r="H167" s="251">
        <v>744.61500000000001</v>
      </c>
      <c r="I167" s="252"/>
      <c r="J167" s="248"/>
      <c r="K167" s="248"/>
      <c r="L167" s="253"/>
      <c r="M167" s="254"/>
      <c r="N167" s="255"/>
      <c r="O167" s="255"/>
      <c r="P167" s="255"/>
      <c r="Q167" s="255"/>
      <c r="R167" s="255"/>
      <c r="S167" s="255"/>
      <c r="T167" s="256"/>
      <c r="U167" s="14"/>
      <c r="V167" s="14"/>
      <c r="W167" s="14"/>
      <c r="X167" s="14"/>
      <c r="Y167" s="14"/>
      <c r="Z167" s="14"/>
      <c r="AA167" s="14"/>
      <c r="AB167" s="14"/>
      <c r="AC167" s="14"/>
      <c r="AD167" s="14"/>
      <c r="AE167" s="14"/>
      <c r="AT167" s="257" t="s">
        <v>180</v>
      </c>
      <c r="AU167" s="257" t="s">
        <v>86</v>
      </c>
      <c r="AV167" s="14" t="s">
        <v>86</v>
      </c>
      <c r="AW167" s="14" t="s">
        <v>32</v>
      </c>
      <c r="AX167" s="14" t="s">
        <v>76</v>
      </c>
      <c r="AY167" s="257" t="s">
        <v>168</v>
      </c>
    </row>
    <row r="168" s="14" customFormat="1">
      <c r="A168" s="14"/>
      <c r="B168" s="247"/>
      <c r="C168" s="248"/>
      <c r="D168" s="232" t="s">
        <v>180</v>
      </c>
      <c r="E168" s="249" t="s">
        <v>1</v>
      </c>
      <c r="F168" s="250" t="s">
        <v>1952</v>
      </c>
      <c r="G168" s="248"/>
      <c r="H168" s="251">
        <v>-200.857</v>
      </c>
      <c r="I168" s="252"/>
      <c r="J168" s="248"/>
      <c r="K168" s="248"/>
      <c r="L168" s="253"/>
      <c r="M168" s="254"/>
      <c r="N168" s="255"/>
      <c r="O168" s="255"/>
      <c r="P168" s="255"/>
      <c r="Q168" s="255"/>
      <c r="R168" s="255"/>
      <c r="S168" s="255"/>
      <c r="T168" s="256"/>
      <c r="U168" s="14"/>
      <c r="V168" s="14"/>
      <c r="W168" s="14"/>
      <c r="X168" s="14"/>
      <c r="Y168" s="14"/>
      <c r="Z168" s="14"/>
      <c r="AA168" s="14"/>
      <c r="AB168" s="14"/>
      <c r="AC168" s="14"/>
      <c r="AD168" s="14"/>
      <c r="AE168" s="14"/>
      <c r="AT168" s="257" t="s">
        <v>180</v>
      </c>
      <c r="AU168" s="257" t="s">
        <v>86</v>
      </c>
      <c r="AV168" s="14" t="s">
        <v>86</v>
      </c>
      <c r="AW168" s="14" t="s">
        <v>32</v>
      </c>
      <c r="AX168" s="14" t="s">
        <v>76</v>
      </c>
      <c r="AY168" s="257" t="s">
        <v>168</v>
      </c>
    </row>
    <row r="169" s="13" customFormat="1">
      <c r="A169" s="13"/>
      <c r="B169" s="237"/>
      <c r="C169" s="238"/>
      <c r="D169" s="232" t="s">
        <v>180</v>
      </c>
      <c r="E169" s="239" t="s">
        <v>1</v>
      </c>
      <c r="F169" s="240" t="s">
        <v>1945</v>
      </c>
      <c r="G169" s="238"/>
      <c r="H169" s="239" t="s">
        <v>1</v>
      </c>
      <c r="I169" s="241"/>
      <c r="J169" s="238"/>
      <c r="K169" s="238"/>
      <c r="L169" s="242"/>
      <c r="M169" s="243"/>
      <c r="N169" s="244"/>
      <c r="O169" s="244"/>
      <c r="P169" s="244"/>
      <c r="Q169" s="244"/>
      <c r="R169" s="244"/>
      <c r="S169" s="244"/>
      <c r="T169" s="245"/>
      <c r="U169" s="13"/>
      <c r="V169" s="13"/>
      <c r="W169" s="13"/>
      <c r="X169" s="13"/>
      <c r="Y169" s="13"/>
      <c r="Z169" s="13"/>
      <c r="AA169" s="13"/>
      <c r="AB169" s="13"/>
      <c r="AC169" s="13"/>
      <c r="AD169" s="13"/>
      <c r="AE169" s="13"/>
      <c r="AT169" s="246" t="s">
        <v>180</v>
      </c>
      <c r="AU169" s="246" t="s">
        <v>86</v>
      </c>
      <c r="AV169" s="13" t="s">
        <v>84</v>
      </c>
      <c r="AW169" s="13" t="s">
        <v>32</v>
      </c>
      <c r="AX169" s="13" t="s">
        <v>76</v>
      </c>
      <c r="AY169" s="246" t="s">
        <v>168</v>
      </c>
    </row>
    <row r="170" s="14" customFormat="1">
      <c r="A170" s="14"/>
      <c r="B170" s="247"/>
      <c r="C170" s="248"/>
      <c r="D170" s="232" t="s">
        <v>180</v>
      </c>
      <c r="E170" s="249" t="s">
        <v>1</v>
      </c>
      <c r="F170" s="250" t="s">
        <v>1953</v>
      </c>
      <c r="G170" s="248"/>
      <c r="H170" s="251">
        <v>122.3</v>
      </c>
      <c r="I170" s="252"/>
      <c r="J170" s="248"/>
      <c r="K170" s="248"/>
      <c r="L170" s="253"/>
      <c r="M170" s="254"/>
      <c r="N170" s="255"/>
      <c r="O170" s="255"/>
      <c r="P170" s="255"/>
      <c r="Q170" s="255"/>
      <c r="R170" s="255"/>
      <c r="S170" s="255"/>
      <c r="T170" s="256"/>
      <c r="U170" s="14"/>
      <c r="V170" s="14"/>
      <c r="W170" s="14"/>
      <c r="X170" s="14"/>
      <c r="Y170" s="14"/>
      <c r="Z170" s="14"/>
      <c r="AA170" s="14"/>
      <c r="AB170" s="14"/>
      <c r="AC170" s="14"/>
      <c r="AD170" s="14"/>
      <c r="AE170" s="14"/>
      <c r="AT170" s="257" t="s">
        <v>180</v>
      </c>
      <c r="AU170" s="257" t="s">
        <v>86</v>
      </c>
      <c r="AV170" s="14" t="s">
        <v>86</v>
      </c>
      <c r="AW170" s="14" t="s">
        <v>32</v>
      </c>
      <c r="AX170" s="14" t="s">
        <v>76</v>
      </c>
      <c r="AY170" s="257" t="s">
        <v>168</v>
      </c>
    </row>
    <row r="171" s="13" customFormat="1">
      <c r="A171" s="13"/>
      <c r="B171" s="237"/>
      <c r="C171" s="238"/>
      <c r="D171" s="232" t="s">
        <v>180</v>
      </c>
      <c r="E171" s="239" t="s">
        <v>1</v>
      </c>
      <c r="F171" s="240" t="s">
        <v>1947</v>
      </c>
      <c r="G171" s="238"/>
      <c r="H171" s="239" t="s">
        <v>1</v>
      </c>
      <c r="I171" s="241"/>
      <c r="J171" s="238"/>
      <c r="K171" s="238"/>
      <c r="L171" s="242"/>
      <c r="M171" s="243"/>
      <c r="N171" s="244"/>
      <c r="O171" s="244"/>
      <c r="P171" s="244"/>
      <c r="Q171" s="244"/>
      <c r="R171" s="244"/>
      <c r="S171" s="244"/>
      <c r="T171" s="245"/>
      <c r="U171" s="13"/>
      <c r="V171" s="13"/>
      <c r="W171" s="13"/>
      <c r="X171" s="13"/>
      <c r="Y171" s="13"/>
      <c r="Z171" s="13"/>
      <c r="AA171" s="13"/>
      <c r="AB171" s="13"/>
      <c r="AC171" s="13"/>
      <c r="AD171" s="13"/>
      <c r="AE171" s="13"/>
      <c r="AT171" s="246" t="s">
        <v>180</v>
      </c>
      <c r="AU171" s="246" t="s">
        <v>86</v>
      </c>
      <c r="AV171" s="13" t="s">
        <v>84</v>
      </c>
      <c r="AW171" s="13" t="s">
        <v>32</v>
      </c>
      <c r="AX171" s="13" t="s">
        <v>76</v>
      </c>
      <c r="AY171" s="246" t="s">
        <v>168</v>
      </c>
    </row>
    <row r="172" s="14" customFormat="1">
      <c r="A172" s="14"/>
      <c r="B172" s="247"/>
      <c r="C172" s="248"/>
      <c r="D172" s="232" t="s">
        <v>180</v>
      </c>
      <c r="E172" s="249" t="s">
        <v>1</v>
      </c>
      <c r="F172" s="250" t="s">
        <v>1954</v>
      </c>
      <c r="G172" s="248"/>
      <c r="H172" s="251">
        <v>141.08000000000001</v>
      </c>
      <c r="I172" s="252"/>
      <c r="J172" s="248"/>
      <c r="K172" s="248"/>
      <c r="L172" s="253"/>
      <c r="M172" s="254"/>
      <c r="N172" s="255"/>
      <c r="O172" s="255"/>
      <c r="P172" s="255"/>
      <c r="Q172" s="255"/>
      <c r="R172" s="255"/>
      <c r="S172" s="255"/>
      <c r="T172" s="256"/>
      <c r="U172" s="14"/>
      <c r="V172" s="14"/>
      <c r="W172" s="14"/>
      <c r="X172" s="14"/>
      <c r="Y172" s="14"/>
      <c r="Z172" s="14"/>
      <c r="AA172" s="14"/>
      <c r="AB172" s="14"/>
      <c r="AC172" s="14"/>
      <c r="AD172" s="14"/>
      <c r="AE172" s="14"/>
      <c r="AT172" s="257" t="s">
        <v>180</v>
      </c>
      <c r="AU172" s="257" t="s">
        <v>86</v>
      </c>
      <c r="AV172" s="14" t="s">
        <v>86</v>
      </c>
      <c r="AW172" s="14" t="s">
        <v>32</v>
      </c>
      <c r="AX172" s="14" t="s">
        <v>76</v>
      </c>
      <c r="AY172" s="257" t="s">
        <v>168</v>
      </c>
    </row>
    <row r="173" s="16" customFormat="1">
      <c r="A173" s="16"/>
      <c r="B173" s="280"/>
      <c r="C173" s="281"/>
      <c r="D173" s="232" t="s">
        <v>180</v>
      </c>
      <c r="E173" s="282" t="s">
        <v>1</v>
      </c>
      <c r="F173" s="283" t="s">
        <v>565</v>
      </c>
      <c r="G173" s="281"/>
      <c r="H173" s="284">
        <v>1262.838</v>
      </c>
      <c r="I173" s="285"/>
      <c r="J173" s="281"/>
      <c r="K173" s="281"/>
      <c r="L173" s="286"/>
      <c r="M173" s="287"/>
      <c r="N173" s="288"/>
      <c r="O173" s="288"/>
      <c r="P173" s="288"/>
      <c r="Q173" s="288"/>
      <c r="R173" s="288"/>
      <c r="S173" s="288"/>
      <c r="T173" s="289"/>
      <c r="U173" s="16"/>
      <c r="V173" s="16"/>
      <c r="W173" s="16"/>
      <c r="X173" s="16"/>
      <c r="Y173" s="16"/>
      <c r="Z173" s="16"/>
      <c r="AA173" s="16"/>
      <c r="AB173" s="16"/>
      <c r="AC173" s="16"/>
      <c r="AD173" s="16"/>
      <c r="AE173" s="16"/>
      <c r="AT173" s="290" t="s">
        <v>180</v>
      </c>
      <c r="AU173" s="290" t="s">
        <v>86</v>
      </c>
      <c r="AV173" s="16" t="s">
        <v>169</v>
      </c>
      <c r="AW173" s="16" t="s">
        <v>32</v>
      </c>
      <c r="AX173" s="16" t="s">
        <v>76</v>
      </c>
      <c r="AY173" s="290" t="s">
        <v>168</v>
      </c>
    </row>
    <row r="174" s="13" customFormat="1">
      <c r="A174" s="13"/>
      <c r="B174" s="237"/>
      <c r="C174" s="238"/>
      <c r="D174" s="232" t="s">
        <v>180</v>
      </c>
      <c r="E174" s="239" t="s">
        <v>1</v>
      </c>
      <c r="F174" s="240" t="s">
        <v>1955</v>
      </c>
      <c r="G174" s="238"/>
      <c r="H174" s="239" t="s">
        <v>1</v>
      </c>
      <c r="I174" s="241"/>
      <c r="J174" s="238"/>
      <c r="K174" s="238"/>
      <c r="L174" s="242"/>
      <c r="M174" s="243"/>
      <c r="N174" s="244"/>
      <c r="O174" s="244"/>
      <c r="P174" s="244"/>
      <c r="Q174" s="244"/>
      <c r="R174" s="244"/>
      <c r="S174" s="244"/>
      <c r="T174" s="245"/>
      <c r="U174" s="13"/>
      <c r="V174" s="13"/>
      <c r="W174" s="13"/>
      <c r="X174" s="13"/>
      <c r="Y174" s="13"/>
      <c r="Z174" s="13"/>
      <c r="AA174" s="13"/>
      <c r="AB174" s="13"/>
      <c r="AC174" s="13"/>
      <c r="AD174" s="13"/>
      <c r="AE174" s="13"/>
      <c r="AT174" s="246" t="s">
        <v>180</v>
      </c>
      <c r="AU174" s="246" t="s">
        <v>86</v>
      </c>
      <c r="AV174" s="13" t="s">
        <v>84</v>
      </c>
      <c r="AW174" s="13" t="s">
        <v>32</v>
      </c>
      <c r="AX174" s="13" t="s">
        <v>76</v>
      </c>
      <c r="AY174" s="246" t="s">
        <v>168</v>
      </c>
    </row>
    <row r="175" s="13" customFormat="1">
      <c r="A175" s="13"/>
      <c r="B175" s="237"/>
      <c r="C175" s="238"/>
      <c r="D175" s="232" t="s">
        <v>180</v>
      </c>
      <c r="E175" s="239" t="s">
        <v>1</v>
      </c>
      <c r="F175" s="240" t="s">
        <v>1941</v>
      </c>
      <c r="G175" s="238"/>
      <c r="H175" s="239" t="s">
        <v>1</v>
      </c>
      <c r="I175" s="241"/>
      <c r="J175" s="238"/>
      <c r="K175" s="238"/>
      <c r="L175" s="242"/>
      <c r="M175" s="243"/>
      <c r="N175" s="244"/>
      <c r="O175" s="244"/>
      <c r="P175" s="244"/>
      <c r="Q175" s="244"/>
      <c r="R175" s="244"/>
      <c r="S175" s="244"/>
      <c r="T175" s="245"/>
      <c r="U175" s="13"/>
      <c r="V175" s="13"/>
      <c r="W175" s="13"/>
      <c r="X175" s="13"/>
      <c r="Y175" s="13"/>
      <c r="Z175" s="13"/>
      <c r="AA175" s="13"/>
      <c r="AB175" s="13"/>
      <c r="AC175" s="13"/>
      <c r="AD175" s="13"/>
      <c r="AE175" s="13"/>
      <c r="AT175" s="246" t="s">
        <v>180</v>
      </c>
      <c r="AU175" s="246" t="s">
        <v>86</v>
      </c>
      <c r="AV175" s="13" t="s">
        <v>84</v>
      </c>
      <c r="AW175" s="13" t="s">
        <v>32</v>
      </c>
      <c r="AX175" s="13" t="s">
        <v>76</v>
      </c>
      <c r="AY175" s="246" t="s">
        <v>168</v>
      </c>
    </row>
    <row r="176" s="14" customFormat="1">
      <c r="A176" s="14"/>
      <c r="B176" s="247"/>
      <c r="C176" s="248"/>
      <c r="D176" s="232" t="s">
        <v>180</v>
      </c>
      <c r="E176" s="249" t="s">
        <v>1</v>
      </c>
      <c r="F176" s="250" t="s">
        <v>1956</v>
      </c>
      <c r="G176" s="248"/>
      <c r="H176" s="251">
        <v>67.412999999999997</v>
      </c>
      <c r="I176" s="252"/>
      <c r="J176" s="248"/>
      <c r="K176" s="248"/>
      <c r="L176" s="253"/>
      <c r="M176" s="254"/>
      <c r="N176" s="255"/>
      <c r="O176" s="255"/>
      <c r="P176" s="255"/>
      <c r="Q176" s="255"/>
      <c r="R176" s="255"/>
      <c r="S176" s="255"/>
      <c r="T176" s="256"/>
      <c r="U176" s="14"/>
      <c r="V176" s="14"/>
      <c r="W176" s="14"/>
      <c r="X176" s="14"/>
      <c r="Y176" s="14"/>
      <c r="Z176" s="14"/>
      <c r="AA176" s="14"/>
      <c r="AB176" s="14"/>
      <c r="AC176" s="14"/>
      <c r="AD176" s="14"/>
      <c r="AE176" s="14"/>
      <c r="AT176" s="257" t="s">
        <v>180</v>
      </c>
      <c r="AU176" s="257" t="s">
        <v>86</v>
      </c>
      <c r="AV176" s="14" t="s">
        <v>86</v>
      </c>
      <c r="AW176" s="14" t="s">
        <v>32</v>
      </c>
      <c r="AX176" s="14" t="s">
        <v>76</v>
      </c>
      <c r="AY176" s="257" t="s">
        <v>168</v>
      </c>
    </row>
    <row r="177" s="13" customFormat="1">
      <c r="A177" s="13"/>
      <c r="B177" s="237"/>
      <c r="C177" s="238"/>
      <c r="D177" s="232" t="s">
        <v>180</v>
      </c>
      <c r="E177" s="239" t="s">
        <v>1</v>
      </c>
      <c r="F177" s="240" t="s">
        <v>1943</v>
      </c>
      <c r="G177" s="238"/>
      <c r="H177" s="239" t="s">
        <v>1</v>
      </c>
      <c r="I177" s="241"/>
      <c r="J177" s="238"/>
      <c r="K177" s="238"/>
      <c r="L177" s="242"/>
      <c r="M177" s="243"/>
      <c r="N177" s="244"/>
      <c r="O177" s="244"/>
      <c r="P177" s="244"/>
      <c r="Q177" s="244"/>
      <c r="R177" s="244"/>
      <c r="S177" s="244"/>
      <c r="T177" s="245"/>
      <c r="U177" s="13"/>
      <c r="V177" s="13"/>
      <c r="W177" s="13"/>
      <c r="X177" s="13"/>
      <c r="Y177" s="13"/>
      <c r="Z177" s="13"/>
      <c r="AA177" s="13"/>
      <c r="AB177" s="13"/>
      <c r="AC177" s="13"/>
      <c r="AD177" s="13"/>
      <c r="AE177" s="13"/>
      <c r="AT177" s="246" t="s">
        <v>180</v>
      </c>
      <c r="AU177" s="246" t="s">
        <v>86</v>
      </c>
      <c r="AV177" s="13" t="s">
        <v>84</v>
      </c>
      <c r="AW177" s="13" t="s">
        <v>32</v>
      </c>
      <c r="AX177" s="13" t="s">
        <v>76</v>
      </c>
      <c r="AY177" s="246" t="s">
        <v>168</v>
      </c>
    </row>
    <row r="178" s="14" customFormat="1">
      <c r="A178" s="14"/>
      <c r="B178" s="247"/>
      <c r="C178" s="248"/>
      <c r="D178" s="232" t="s">
        <v>180</v>
      </c>
      <c r="E178" s="249" t="s">
        <v>1</v>
      </c>
      <c r="F178" s="250" t="s">
        <v>1957</v>
      </c>
      <c r="G178" s="248"/>
      <c r="H178" s="251">
        <v>21.024999999999999</v>
      </c>
      <c r="I178" s="252"/>
      <c r="J178" s="248"/>
      <c r="K178" s="248"/>
      <c r="L178" s="253"/>
      <c r="M178" s="254"/>
      <c r="N178" s="255"/>
      <c r="O178" s="255"/>
      <c r="P178" s="255"/>
      <c r="Q178" s="255"/>
      <c r="R178" s="255"/>
      <c r="S178" s="255"/>
      <c r="T178" s="256"/>
      <c r="U178" s="14"/>
      <c r="V178" s="14"/>
      <c r="W178" s="14"/>
      <c r="X178" s="14"/>
      <c r="Y178" s="14"/>
      <c r="Z178" s="14"/>
      <c r="AA178" s="14"/>
      <c r="AB178" s="14"/>
      <c r="AC178" s="14"/>
      <c r="AD178" s="14"/>
      <c r="AE178" s="14"/>
      <c r="AT178" s="257" t="s">
        <v>180</v>
      </c>
      <c r="AU178" s="257" t="s">
        <v>86</v>
      </c>
      <c r="AV178" s="14" t="s">
        <v>86</v>
      </c>
      <c r="AW178" s="14" t="s">
        <v>32</v>
      </c>
      <c r="AX178" s="14" t="s">
        <v>76</v>
      </c>
      <c r="AY178" s="257" t="s">
        <v>168</v>
      </c>
    </row>
    <row r="179" s="13" customFormat="1">
      <c r="A179" s="13"/>
      <c r="B179" s="237"/>
      <c r="C179" s="238"/>
      <c r="D179" s="232" t="s">
        <v>180</v>
      </c>
      <c r="E179" s="239" t="s">
        <v>1</v>
      </c>
      <c r="F179" s="240" t="s">
        <v>1945</v>
      </c>
      <c r="G179" s="238"/>
      <c r="H179" s="239" t="s">
        <v>1</v>
      </c>
      <c r="I179" s="241"/>
      <c r="J179" s="238"/>
      <c r="K179" s="238"/>
      <c r="L179" s="242"/>
      <c r="M179" s="243"/>
      <c r="N179" s="244"/>
      <c r="O179" s="244"/>
      <c r="P179" s="244"/>
      <c r="Q179" s="244"/>
      <c r="R179" s="244"/>
      <c r="S179" s="244"/>
      <c r="T179" s="245"/>
      <c r="U179" s="13"/>
      <c r="V179" s="13"/>
      <c r="W179" s="13"/>
      <c r="X179" s="13"/>
      <c r="Y179" s="13"/>
      <c r="Z179" s="13"/>
      <c r="AA179" s="13"/>
      <c r="AB179" s="13"/>
      <c r="AC179" s="13"/>
      <c r="AD179" s="13"/>
      <c r="AE179" s="13"/>
      <c r="AT179" s="246" t="s">
        <v>180</v>
      </c>
      <c r="AU179" s="246" t="s">
        <v>86</v>
      </c>
      <c r="AV179" s="13" t="s">
        <v>84</v>
      </c>
      <c r="AW179" s="13" t="s">
        <v>32</v>
      </c>
      <c r="AX179" s="13" t="s">
        <v>76</v>
      </c>
      <c r="AY179" s="246" t="s">
        <v>168</v>
      </c>
    </row>
    <row r="180" s="14" customFormat="1">
      <c r="A180" s="14"/>
      <c r="B180" s="247"/>
      <c r="C180" s="248"/>
      <c r="D180" s="232" t="s">
        <v>180</v>
      </c>
      <c r="E180" s="249" t="s">
        <v>1</v>
      </c>
      <c r="F180" s="250" t="s">
        <v>1958</v>
      </c>
      <c r="G180" s="248"/>
      <c r="H180" s="251">
        <v>14.116</v>
      </c>
      <c r="I180" s="252"/>
      <c r="J180" s="248"/>
      <c r="K180" s="248"/>
      <c r="L180" s="253"/>
      <c r="M180" s="254"/>
      <c r="N180" s="255"/>
      <c r="O180" s="255"/>
      <c r="P180" s="255"/>
      <c r="Q180" s="255"/>
      <c r="R180" s="255"/>
      <c r="S180" s="255"/>
      <c r="T180" s="256"/>
      <c r="U180" s="14"/>
      <c r="V180" s="14"/>
      <c r="W180" s="14"/>
      <c r="X180" s="14"/>
      <c r="Y180" s="14"/>
      <c r="Z180" s="14"/>
      <c r="AA180" s="14"/>
      <c r="AB180" s="14"/>
      <c r="AC180" s="14"/>
      <c r="AD180" s="14"/>
      <c r="AE180" s="14"/>
      <c r="AT180" s="257" t="s">
        <v>180</v>
      </c>
      <c r="AU180" s="257" t="s">
        <v>86</v>
      </c>
      <c r="AV180" s="14" t="s">
        <v>86</v>
      </c>
      <c r="AW180" s="14" t="s">
        <v>32</v>
      </c>
      <c r="AX180" s="14" t="s">
        <v>76</v>
      </c>
      <c r="AY180" s="257" t="s">
        <v>168</v>
      </c>
    </row>
    <row r="181" s="13" customFormat="1">
      <c r="A181" s="13"/>
      <c r="B181" s="237"/>
      <c r="C181" s="238"/>
      <c r="D181" s="232" t="s">
        <v>180</v>
      </c>
      <c r="E181" s="239" t="s">
        <v>1</v>
      </c>
      <c r="F181" s="240" t="s">
        <v>1947</v>
      </c>
      <c r="G181" s="238"/>
      <c r="H181" s="239" t="s">
        <v>1</v>
      </c>
      <c r="I181" s="241"/>
      <c r="J181" s="238"/>
      <c r="K181" s="238"/>
      <c r="L181" s="242"/>
      <c r="M181" s="243"/>
      <c r="N181" s="244"/>
      <c r="O181" s="244"/>
      <c r="P181" s="244"/>
      <c r="Q181" s="244"/>
      <c r="R181" s="244"/>
      <c r="S181" s="244"/>
      <c r="T181" s="245"/>
      <c r="U181" s="13"/>
      <c r="V181" s="13"/>
      <c r="W181" s="13"/>
      <c r="X181" s="13"/>
      <c r="Y181" s="13"/>
      <c r="Z181" s="13"/>
      <c r="AA181" s="13"/>
      <c r="AB181" s="13"/>
      <c r="AC181" s="13"/>
      <c r="AD181" s="13"/>
      <c r="AE181" s="13"/>
      <c r="AT181" s="246" t="s">
        <v>180</v>
      </c>
      <c r="AU181" s="246" t="s">
        <v>86</v>
      </c>
      <c r="AV181" s="13" t="s">
        <v>84</v>
      </c>
      <c r="AW181" s="13" t="s">
        <v>32</v>
      </c>
      <c r="AX181" s="13" t="s">
        <v>76</v>
      </c>
      <c r="AY181" s="246" t="s">
        <v>168</v>
      </c>
    </row>
    <row r="182" s="14" customFormat="1">
      <c r="A182" s="14"/>
      <c r="B182" s="247"/>
      <c r="C182" s="248"/>
      <c r="D182" s="232" t="s">
        <v>180</v>
      </c>
      <c r="E182" s="249" t="s">
        <v>1</v>
      </c>
      <c r="F182" s="250" t="s">
        <v>1959</v>
      </c>
      <c r="G182" s="248"/>
      <c r="H182" s="251">
        <v>7.3700000000000001</v>
      </c>
      <c r="I182" s="252"/>
      <c r="J182" s="248"/>
      <c r="K182" s="248"/>
      <c r="L182" s="253"/>
      <c r="M182" s="254"/>
      <c r="N182" s="255"/>
      <c r="O182" s="255"/>
      <c r="P182" s="255"/>
      <c r="Q182" s="255"/>
      <c r="R182" s="255"/>
      <c r="S182" s="255"/>
      <c r="T182" s="256"/>
      <c r="U182" s="14"/>
      <c r="V182" s="14"/>
      <c r="W182" s="14"/>
      <c r="X182" s="14"/>
      <c r="Y182" s="14"/>
      <c r="Z182" s="14"/>
      <c r="AA182" s="14"/>
      <c r="AB182" s="14"/>
      <c r="AC182" s="14"/>
      <c r="AD182" s="14"/>
      <c r="AE182" s="14"/>
      <c r="AT182" s="257" t="s">
        <v>180</v>
      </c>
      <c r="AU182" s="257" t="s">
        <v>86</v>
      </c>
      <c r="AV182" s="14" t="s">
        <v>86</v>
      </c>
      <c r="AW182" s="14" t="s">
        <v>32</v>
      </c>
      <c r="AX182" s="14" t="s">
        <v>76</v>
      </c>
      <c r="AY182" s="257" t="s">
        <v>168</v>
      </c>
    </row>
    <row r="183" s="16" customFormat="1">
      <c r="A183" s="16"/>
      <c r="B183" s="280"/>
      <c r="C183" s="281"/>
      <c r="D183" s="232" t="s">
        <v>180</v>
      </c>
      <c r="E183" s="282" t="s">
        <v>1</v>
      </c>
      <c r="F183" s="283" t="s">
        <v>565</v>
      </c>
      <c r="G183" s="281"/>
      <c r="H183" s="284">
        <v>109.92399999999999</v>
      </c>
      <c r="I183" s="285"/>
      <c r="J183" s="281"/>
      <c r="K183" s="281"/>
      <c r="L183" s="286"/>
      <c r="M183" s="287"/>
      <c r="N183" s="288"/>
      <c r="O183" s="288"/>
      <c r="P183" s="288"/>
      <c r="Q183" s="288"/>
      <c r="R183" s="288"/>
      <c r="S183" s="288"/>
      <c r="T183" s="289"/>
      <c r="U183" s="16"/>
      <c r="V183" s="16"/>
      <c r="W183" s="16"/>
      <c r="X183" s="16"/>
      <c r="Y183" s="16"/>
      <c r="Z183" s="16"/>
      <c r="AA183" s="16"/>
      <c r="AB183" s="16"/>
      <c r="AC183" s="16"/>
      <c r="AD183" s="16"/>
      <c r="AE183" s="16"/>
      <c r="AT183" s="290" t="s">
        <v>180</v>
      </c>
      <c r="AU183" s="290" t="s">
        <v>86</v>
      </c>
      <c r="AV183" s="16" t="s">
        <v>169</v>
      </c>
      <c r="AW183" s="16" t="s">
        <v>32</v>
      </c>
      <c r="AX183" s="16" t="s">
        <v>76</v>
      </c>
      <c r="AY183" s="290" t="s">
        <v>168</v>
      </c>
    </row>
    <row r="184" s="13" customFormat="1">
      <c r="A184" s="13"/>
      <c r="B184" s="237"/>
      <c r="C184" s="238"/>
      <c r="D184" s="232" t="s">
        <v>180</v>
      </c>
      <c r="E184" s="239" t="s">
        <v>1</v>
      </c>
      <c r="F184" s="240" t="s">
        <v>1960</v>
      </c>
      <c r="G184" s="238"/>
      <c r="H184" s="239" t="s">
        <v>1</v>
      </c>
      <c r="I184" s="241"/>
      <c r="J184" s="238"/>
      <c r="K184" s="238"/>
      <c r="L184" s="242"/>
      <c r="M184" s="243"/>
      <c r="N184" s="244"/>
      <c r="O184" s="244"/>
      <c r="P184" s="244"/>
      <c r="Q184" s="244"/>
      <c r="R184" s="244"/>
      <c r="S184" s="244"/>
      <c r="T184" s="245"/>
      <c r="U184" s="13"/>
      <c r="V184" s="13"/>
      <c r="W184" s="13"/>
      <c r="X184" s="13"/>
      <c r="Y184" s="13"/>
      <c r="Z184" s="13"/>
      <c r="AA184" s="13"/>
      <c r="AB184" s="13"/>
      <c r="AC184" s="13"/>
      <c r="AD184" s="13"/>
      <c r="AE184" s="13"/>
      <c r="AT184" s="246" t="s">
        <v>180</v>
      </c>
      <c r="AU184" s="246" t="s">
        <v>86</v>
      </c>
      <c r="AV184" s="13" t="s">
        <v>84</v>
      </c>
      <c r="AW184" s="13" t="s">
        <v>32</v>
      </c>
      <c r="AX184" s="13" t="s">
        <v>76</v>
      </c>
      <c r="AY184" s="246" t="s">
        <v>168</v>
      </c>
    </row>
    <row r="185" s="13" customFormat="1">
      <c r="A185" s="13"/>
      <c r="B185" s="237"/>
      <c r="C185" s="238"/>
      <c r="D185" s="232" t="s">
        <v>180</v>
      </c>
      <c r="E185" s="239" t="s">
        <v>1</v>
      </c>
      <c r="F185" s="240" t="s">
        <v>1941</v>
      </c>
      <c r="G185" s="238"/>
      <c r="H185" s="239" t="s">
        <v>1</v>
      </c>
      <c r="I185" s="241"/>
      <c r="J185" s="238"/>
      <c r="K185" s="238"/>
      <c r="L185" s="242"/>
      <c r="M185" s="243"/>
      <c r="N185" s="244"/>
      <c r="O185" s="244"/>
      <c r="P185" s="244"/>
      <c r="Q185" s="244"/>
      <c r="R185" s="244"/>
      <c r="S185" s="244"/>
      <c r="T185" s="245"/>
      <c r="U185" s="13"/>
      <c r="V185" s="13"/>
      <c r="W185" s="13"/>
      <c r="X185" s="13"/>
      <c r="Y185" s="13"/>
      <c r="Z185" s="13"/>
      <c r="AA185" s="13"/>
      <c r="AB185" s="13"/>
      <c r="AC185" s="13"/>
      <c r="AD185" s="13"/>
      <c r="AE185" s="13"/>
      <c r="AT185" s="246" t="s">
        <v>180</v>
      </c>
      <c r="AU185" s="246" t="s">
        <v>86</v>
      </c>
      <c r="AV185" s="13" t="s">
        <v>84</v>
      </c>
      <c r="AW185" s="13" t="s">
        <v>32</v>
      </c>
      <c r="AX185" s="13" t="s">
        <v>76</v>
      </c>
      <c r="AY185" s="246" t="s">
        <v>168</v>
      </c>
    </row>
    <row r="186" s="14" customFormat="1">
      <c r="A186" s="14"/>
      <c r="B186" s="247"/>
      <c r="C186" s="248"/>
      <c r="D186" s="232" t="s">
        <v>180</v>
      </c>
      <c r="E186" s="249" t="s">
        <v>1</v>
      </c>
      <c r="F186" s="250" t="s">
        <v>1961</v>
      </c>
      <c r="G186" s="248"/>
      <c r="H186" s="251">
        <v>36.765000000000001</v>
      </c>
      <c r="I186" s="252"/>
      <c r="J186" s="248"/>
      <c r="K186" s="248"/>
      <c r="L186" s="253"/>
      <c r="M186" s="254"/>
      <c r="N186" s="255"/>
      <c r="O186" s="255"/>
      <c r="P186" s="255"/>
      <c r="Q186" s="255"/>
      <c r="R186" s="255"/>
      <c r="S186" s="255"/>
      <c r="T186" s="256"/>
      <c r="U186" s="14"/>
      <c r="V186" s="14"/>
      <c r="W186" s="14"/>
      <c r="X186" s="14"/>
      <c r="Y186" s="14"/>
      <c r="Z186" s="14"/>
      <c r="AA186" s="14"/>
      <c r="AB186" s="14"/>
      <c r="AC186" s="14"/>
      <c r="AD186" s="14"/>
      <c r="AE186" s="14"/>
      <c r="AT186" s="257" t="s">
        <v>180</v>
      </c>
      <c r="AU186" s="257" t="s">
        <v>86</v>
      </c>
      <c r="AV186" s="14" t="s">
        <v>86</v>
      </c>
      <c r="AW186" s="14" t="s">
        <v>32</v>
      </c>
      <c r="AX186" s="14" t="s">
        <v>76</v>
      </c>
      <c r="AY186" s="257" t="s">
        <v>168</v>
      </c>
    </row>
    <row r="187" s="13" customFormat="1">
      <c r="A187" s="13"/>
      <c r="B187" s="237"/>
      <c r="C187" s="238"/>
      <c r="D187" s="232" t="s">
        <v>180</v>
      </c>
      <c r="E187" s="239" t="s">
        <v>1</v>
      </c>
      <c r="F187" s="240" t="s">
        <v>1943</v>
      </c>
      <c r="G187" s="238"/>
      <c r="H187" s="239" t="s">
        <v>1</v>
      </c>
      <c r="I187" s="241"/>
      <c r="J187" s="238"/>
      <c r="K187" s="238"/>
      <c r="L187" s="242"/>
      <c r="M187" s="243"/>
      <c r="N187" s="244"/>
      <c r="O187" s="244"/>
      <c r="P187" s="244"/>
      <c r="Q187" s="244"/>
      <c r="R187" s="244"/>
      <c r="S187" s="244"/>
      <c r="T187" s="245"/>
      <c r="U187" s="13"/>
      <c r="V187" s="13"/>
      <c r="W187" s="13"/>
      <c r="X187" s="13"/>
      <c r="Y187" s="13"/>
      <c r="Z187" s="13"/>
      <c r="AA187" s="13"/>
      <c r="AB187" s="13"/>
      <c r="AC187" s="13"/>
      <c r="AD187" s="13"/>
      <c r="AE187" s="13"/>
      <c r="AT187" s="246" t="s">
        <v>180</v>
      </c>
      <c r="AU187" s="246" t="s">
        <v>86</v>
      </c>
      <c r="AV187" s="13" t="s">
        <v>84</v>
      </c>
      <c r="AW187" s="13" t="s">
        <v>32</v>
      </c>
      <c r="AX187" s="13" t="s">
        <v>76</v>
      </c>
      <c r="AY187" s="246" t="s">
        <v>168</v>
      </c>
    </row>
    <row r="188" s="14" customFormat="1">
      <c r="A188" s="14"/>
      <c r="B188" s="247"/>
      <c r="C188" s="248"/>
      <c r="D188" s="232" t="s">
        <v>180</v>
      </c>
      <c r="E188" s="249" t="s">
        <v>1</v>
      </c>
      <c r="F188" s="250" t="s">
        <v>1962</v>
      </c>
      <c r="G188" s="248"/>
      <c r="H188" s="251">
        <v>43.994</v>
      </c>
      <c r="I188" s="252"/>
      <c r="J188" s="248"/>
      <c r="K188" s="248"/>
      <c r="L188" s="253"/>
      <c r="M188" s="254"/>
      <c r="N188" s="255"/>
      <c r="O188" s="255"/>
      <c r="P188" s="255"/>
      <c r="Q188" s="255"/>
      <c r="R188" s="255"/>
      <c r="S188" s="255"/>
      <c r="T188" s="256"/>
      <c r="U188" s="14"/>
      <c r="V188" s="14"/>
      <c r="W188" s="14"/>
      <c r="X188" s="14"/>
      <c r="Y188" s="14"/>
      <c r="Z188" s="14"/>
      <c r="AA188" s="14"/>
      <c r="AB188" s="14"/>
      <c r="AC188" s="14"/>
      <c r="AD188" s="14"/>
      <c r="AE188" s="14"/>
      <c r="AT188" s="257" t="s">
        <v>180</v>
      </c>
      <c r="AU188" s="257" t="s">
        <v>86</v>
      </c>
      <c r="AV188" s="14" t="s">
        <v>86</v>
      </c>
      <c r="AW188" s="14" t="s">
        <v>32</v>
      </c>
      <c r="AX188" s="14" t="s">
        <v>76</v>
      </c>
      <c r="AY188" s="257" t="s">
        <v>168</v>
      </c>
    </row>
    <row r="189" s="13" customFormat="1">
      <c r="A189" s="13"/>
      <c r="B189" s="237"/>
      <c r="C189" s="238"/>
      <c r="D189" s="232" t="s">
        <v>180</v>
      </c>
      <c r="E189" s="239" t="s">
        <v>1</v>
      </c>
      <c r="F189" s="240" t="s">
        <v>1945</v>
      </c>
      <c r="G189" s="238"/>
      <c r="H189" s="239" t="s">
        <v>1</v>
      </c>
      <c r="I189" s="241"/>
      <c r="J189" s="238"/>
      <c r="K189" s="238"/>
      <c r="L189" s="242"/>
      <c r="M189" s="243"/>
      <c r="N189" s="244"/>
      <c r="O189" s="244"/>
      <c r="P189" s="244"/>
      <c r="Q189" s="244"/>
      <c r="R189" s="244"/>
      <c r="S189" s="244"/>
      <c r="T189" s="245"/>
      <c r="U189" s="13"/>
      <c r="V189" s="13"/>
      <c r="W189" s="13"/>
      <c r="X189" s="13"/>
      <c r="Y189" s="13"/>
      <c r="Z189" s="13"/>
      <c r="AA189" s="13"/>
      <c r="AB189" s="13"/>
      <c r="AC189" s="13"/>
      <c r="AD189" s="13"/>
      <c r="AE189" s="13"/>
      <c r="AT189" s="246" t="s">
        <v>180</v>
      </c>
      <c r="AU189" s="246" t="s">
        <v>86</v>
      </c>
      <c r="AV189" s="13" t="s">
        <v>84</v>
      </c>
      <c r="AW189" s="13" t="s">
        <v>32</v>
      </c>
      <c r="AX189" s="13" t="s">
        <v>76</v>
      </c>
      <c r="AY189" s="246" t="s">
        <v>168</v>
      </c>
    </row>
    <row r="190" s="14" customFormat="1">
      <c r="A190" s="14"/>
      <c r="B190" s="247"/>
      <c r="C190" s="248"/>
      <c r="D190" s="232" t="s">
        <v>180</v>
      </c>
      <c r="E190" s="249" t="s">
        <v>1</v>
      </c>
      <c r="F190" s="250" t="s">
        <v>1963</v>
      </c>
      <c r="G190" s="248"/>
      <c r="H190" s="251">
        <v>11.609999999999999</v>
      </c>
      <c r="I190" s="252"/>
      <c r="J190" s="248"/>
      <c r="K190" s="248"/>
      <c r="L190" s="253"/>
      <c r="M190" s="254"/>
      <c r="N190" s="255"/>
      <c r="O190" s="255"/>
      <c r="P190" s="255"/>
      <c r="Q190" s="255"/>
      <c r="R190" s="255"/>
      <c r="S190" s="255"/>
      <c r="T190" s="256"/>
      <c r="U190" s="14"/>
      <c r="V190" s="14"/>
      <c r="W190" s="14"/>
      <c r="X190" s="14"/>
      <c r="Y190" s="14"/>
      <c r="Z190" s="14"/>
      <c r="AA190" s="14"/>
      <c r="AB190" s="14"/>
      <c r="AC190" s="14"/>
      <c r="AD190" s="14"/>
      <c r="AE190" s="14"/>
      <c r="AT190" s="257" t="s">
        <v>180</v>
      </c>
      <c r="AU190" s="257" t="s">
        <v>86</v>
      </c>
      <c r="AV190" s="14" t="s">
        <v>86</v>
      </c>
      <c r="AW190" s="14" t="s">
        <v>32</v>
      </c>
      <c r="AX190" s="14" t="s">
        <v>76</v>
      </c>
      <c r="AY190" s="257" t="s">
        <v>168</v>
      </c>
    </row>
    <row r="191" s="13" customFormat="1">
      <c r="A191" s="13"/>
      <c r="B191" s="237"/>
      <c r="C191" s="238"/>
      <c r="D191" s="232" t="s">
        <v>180</v>
      </c>
      <c r="E191" s="239" t="s">
        <v>1</v>
      </c>
      <c r="F191" s="240" t="s">
        <v>1947</v>
      </c>
      <c r="G191" s="238"/>
      <c r="H191" s="239" t="s">
        <v>1</v>
      </c>
      <c r="I191" s="241"/>
      <c r="J191" s="238"/>
      <c r="K191" s="238"/>
      <c r="L191" s="242"/>
      <c r="M191" s="243"/>
      <c r="N191" s="244"/>
      <c r="O191" s="244"/>
      <c r="P191" s="244"/>
      <c r="Q191" s="244"/>
      <c r="R191" s="244"/>
      <c r="S191" s="244"/>
      <c r="T191" s="245"/>
      <c r="U191" s="13"/>
      <c r="V191" s="13"/>
      <c r="W191" s="13"/>
      <c r="X191" s="13"/>
      <c r="Y191" s="13"/>
      <c r="Z191" s="13"/>
      <c r="AA191" s="13"/>
      <c r="AB191" s="13"/>
      <c r="AC191" s="13"/>
      <c r="AD191" s="13"/>
      <c r="AE191" s="13"/>
      <c r="AT191" s="246" t="s">
        <v>180</v>
      </c>
      <c r="AU191" s="246" t="s">
        <v>86</v>
      </c>
      <c r="AV191" s="13" t="s">
        <v>84</v>
      </c>
      <c r="AW191" s="13" t="s">
        <v>32</v>
      </c>
      <c r="AX191" s="13" t="s">
        <v>76</v>
      </c>
      <c r="AY191" s="246" t="s">
        <v>168</v>
      </c>
    </row>
    <row r="192" s="14" customFormat="1">
      <c r="A192" s="14"/>
      <c r="B192" s="247"/>
      <c r="C192" s="248"/>
      <c r="D192" s="232" t="s">
        <v>180</v>
      </c>
      <c r="E192" s="249" t="s">
        <v>1</v>
      </c>
      <c r="F192" s="250" t="s">
        <v>1964</v>
      </c>
      <c r="G192" s="248"/>
      <c r="H192" s="251">
        <v>5.8049999999999997</v>
      </c>
      <c r="I192" s="252"/>
      <c r="J192" s="248"/>
      <c r="K192" s="248"/>
      <c r="L192" s="253"/>
      <c r="M192" s="254"/>
      <c r="N192" s="255"/>
      <c r="O192" s="255"/>
      <c r="P192" s="255"/>
      <c r="Q192" s="255"/>
      <c r="R192" s="255"/>
      <c r="S192" s="255"/>
      <c r="T192" s="256"/>
      <c r="U192" s="14"/>
      <c r="V192" s="14"/>
      <c r="W192" s="14"/>
      <c r="X192" s="14"/>
      <c r="Y192" s="14"/>
      <c r="Z192" s="14"/>
      <c r="AA192" s="14"/>
      <c r="AB192" s="14"/>
      <c r="AC192" s="14"/>
      <c r="AD192" s="14"/>
      <c r="AE192" s="14"/>
      <c r="AT192" s="257" t="s">
        <v>180</v>
      </c>
      <c r="AU192" s="257" t="s">
        <v>86</v>
      </c>
      <c r="AV192" s="14" t="s">
        <v>86</v>
      </c>
      <c r="AW192" s="14" t="s">
        <v>32</v>
      </c>
      <c r="AX192" s="14" t="s">
        <v>76</v>
      </c>
      <c r="AY192" s="257" t="s">
        <v>168</v>
      </c>
    </row>
    <row r="193" s="16" customFormat="1">
      <c r="A193" s="16"/>
      <c r="B193" s="280"/>
      <c r="C193" s="281"/>
      <c r="D193" s="232" t="s">
        <v>180</v>
      </c>
      <c r="E193" s="282" t="s">
        <v>1</v>
      </c>
      <c r="F193" s="283" t="s">
        <v>565</v>
      </c>
      <c r="G193" s="281"/>
      <c r="H193" s="284">
        <v>98.174000000000007</v>
      </c>
      <c r="I193" s="285"/>
      <c r="J193" s="281"/>
      <c r="K193" s="281"/>
      <c r="L193" s="286"/>
      <c r="M193" s="287"/>
      <c r="N193" s="288"/>
      <c r="O193" s="288"/>
      <c r="P193" s="288"/>
      <c r="Q193" s="288"/>
      <c r="R193" s="288"/>
      <c r="S193" s="288"/>
      <c r="T193" s="289"/>
      <c r="U193" s="16"/>
      <c r="V193" s="16"/>
      <c r="W193" s="16"/>
      <c r="X193" s="16"/>
      <c r="Y193" s="16"/>
      <c r="Z193" s="16"/>
      <c r="AA193" s="16"/>
      <c r="AB193" s="16"/>
      <c r="AC193" s="16"/>
      <c r="AD193" s="16"/>
      <c r="AE193" s="16"/>
      <c r="AT193" s="290" t="s">
        <v>180</v>
      </c>
      <c r="AU193" s="290" t="s">
        <v>86</v>
      </c>
      <c r="AV193" s="16" t="s">
        <v>169</v>
      </c>
      <c r="AW193" s="16" t="s">
        <v>32</v>
      </c>
      <c r="AX193" s="16" t="s">
        <v>76</v>
      </c>
      <c r="AY193" s="290" t="s">
        <v>168</v>
      </c>
    </row>
    <row r="194" s="13" customFormat="1">
      <c r="A194" s="13"/>
      <c r="B194" s="237"/>
      <c r="C194" s="238"/>
      <c r="D194" s="232" t="s">
        <v>180</v>
      </c>
      <c r="E194" s="239" t="s">
        <v>1</v>
      </c>
      <c r="F194" s="240" t="s">
        <v>1965</v>
      </c>
      <c r="G194" s="238"/>
      <c r="H194" s="239" t="s">
        <v>1</v>
      </c>
      <c r="I194" s="241"/>
      <c r="J194" s="238"/>
      <c r="K194" s="238"/>
      <c r="L194" s="242"/>
      <c r="M194" s="243"/>
      <c r="N194" s="244"/>
      <c r="O194" s="244"/>
      <c r="P194" s="244"/>
      <c r="Q194" s="244"/>
      <c r="R194" s="244"/>
      <c r="S194" s="244"/>
      <c r="T194" s="245"/>
      <c r="U194" s="13"/>
      <c r="V194" s="13"/>
      <c r="W194" s="13"/>
      <c r="X194" s="13"/>
      <c r="Y194" s="13"/>
      <c r="Z194" s="13"/>
      <c r="AA194" s="13"/>
      <c r="AB194" s="13"/>
      <c r="AC194" s="13"/>
      <c r="AD194" s="13"/>
      <c r="AE194" s="13"/>
      <c r="AT194" s="246" t="s">
        <v>180</v>
      </c>
      <c r="AU194" s="246" t="s">
        <v>86</v>
      </c>
      <c r="AV194" s="13" t="s">
        <v>84</v>
      </c>
      <c r="AW194" s="13" t="s">
        <v>32</v>
      </c>
      <c r="AX194" s="13" t="s">
        <v>76</v>
      </c>
      <c r="AY194" s="246" t="s">
        <v>168</v>
      </c>
    </row>
    <row r="195" s="13" customFormat="1">
      <c r="A195" s="13"/>
      <c r="B195" s="237"/>
      <c r="C195" s="238"/>
      <c r="D195" s="232" t="s">
        <v>180</v>
      </c>
      <c r="E195" s="239" t="s">
        <v>1</v>
      </c>
      <c r="F195" s="240" t="s">
        <v>1941</v>
      </c>
      <c r="G195" s="238"/>
      <c r="H195" s="239" t="s">
        <v>1</v>
      </c>
      <c r="I195" s="241"/>
      <c r="J195" s="238"/>
      <c r="K195" s="238"/>
      <c r="L195" s="242"/>
      <c r="M195" s="243"/>
      <c r="N195" s="244"/>
      <c r="O195" s="244"/>
      <c r="P195" s="244"/>
      <c r="Q195" s="244"/>
      <c r="R195" s="244"/>
      <c r="S195" s="244"/>
      <c r="T195" s="245"/>
      <c r="U195" s="13"/>
      <c r="V195" s="13"/>
      <c r="W195" s="13"/>
      <c r="X195" s="13"/>
      <c r="Y195" s="13"/>
      <c r="Z195" s="13"/>
      <c r="AA195" s="13"/>
      <c r="AB195" s="13"/>
      <c r="AC195" s="13"/>
      <c r="AD195" s="13"/>
      <c r="AE195" s="13"/>
      <c r="AT195" s="246" t="s">
        <v>180</v>
      </c>
      <c r="AU195" s="246" t="s">
        <v>86</v>
      </c>
      <c r="AV195" s="13" t="s">
        <v>84</v>
      </c>
      <c r="AW195" s="13" t="s">
        <v>32</v>
      </c>
      <c r="AX195" s="13" t="s">
        <v>76</v>
      </c>
      <c r="AY195" s="246" t="s">
        <v>168</v>
      </c>
    </row>
    <row r="196" s="14" customFormat="1">
      <c r="A196" s="14"/>
      <c r="B196" s="247"/>
      <c r="C196" s="248"/>
      <c r="D196" s="232" t="s">
        <v>180</v>
      </c>
      <c r="E196" s="249" t="s">
        <v>1</v>
      </c>
      <c r="F196" s="250" t="s">
        <v>1966</v>
      </c>
      <c r="G196" s="248"/>
      <c r="H196" s="251">
        <v>1.6200000000000001</v>
      </c>
      <c r="I196" s="252"/>
      <c r="J196" s="248"/>
      <c r="K196" s="248"/>
      <c r="L196" s="253"/>
      <c r="M196" s="254"/>
      <c r="N196" s="255"/>
      <c r="O196" s="255"/>
      <c r="P196" s="255"/>
      <c r="Q196" s="255"/>
      <c r="R196" s="255"/>
      <c r="S196" s="255"/>
      <c r="T196" s="256"/>
      <c r="U196" s="14"/>
      <c r="V196" s="14"/>
      <c r="W196" s="14"/>
      <c r="X196" s="14"/>
      <c r="Y196" s="14"/>
      <c r="Z196" s="14"/>
      <c r="AA196" s="14"/>
      <c r="AB196" s="14"/>
      <c r="AC196" s="14"/>
      <c r="AD196" s="14"/>
      <c r="AE196" s="14"/>
      <c r="AT196" s="257" t="s">
        <v>180</v>
      </c>
      <c r="AU196" s="257" t="s">
        <v>86</v>
      </c>
      <c r="AV196" s="14" t="s">
        <v>86</v>
      </c>
      <c r="AW196" s="14" t="s">
        <v>32</v>
      </c>
      <c r="AX196" s="14" t="s">
        <v>76</v>
      </c>
      <c r="AY196" s="257" t="s">
        <v>168</v>
      </c>
    </row>
    <row r="197" s="13" customFormat="1">
      <c r="A197" s="13"/>
      <c r="B197" s="237"/>
      <c r="C197" s="238"/>
      <c r="D197" s="232" t="s">
        <v>180</v>
      </c>
      <c r="E197" s="239" t="s">
        <v>1</v>
      </c>
      <c r="F197" s="240" t="s">
        <v>1945</v>
      </c>
      <c r="G197" s="238"/>
      <c r="H197" s="239" t="s">
        <v>1</v>
      </c>
      <c r="I197" s="241"/>
      <c r="J197" s="238"/>
      <c r="K197" s="238"/>
      <c r="L197" s="242"/>
      <c r="M197" s="243"/>
      <c r="N197" s="244"/>
      <c r="O197" s="244"/>
      <c r="P197" s="244"/>
      <c r="Q197" s="244"/>
      <c r="R197" s="244"/>
      <c r="S197" s="244"/>
      <c r="T197" s="245"/>
      <c r="U197" s="13"/>
      <c r="V197" s="13"/>
      <c r="W197" s="13"/>
      <c r="X197" s="13"/>
      <c r="Y197" s="13"/>
      <c r="Z197" s="13"/>
      <c r="AA197" s="13"/>
      <c r="AB197" s="13"/>
      <c r="AC197" s="13"/>
      <c r="AD197" s="13"/>
      <c r="AE197" s="13"/>
      <c r="AT197" s="246" t="s">
        <v>180</v>
      </c>
      <c r="AU197" s="246" t="s">
        <v>86</v>
      </c>
      <c r="AV197" s="13" t="s">
        <v>84</v>
      </c>
      <c r="AW197" s="13" t="s">
        <v>32</v>
      </c>
      <c r="AX197" s="13" t="s">
        <v>76</v>
      </c>
      <c r="AY197" s="246" t="s">
        <v>168</v>
      </c>
    </row>
    <row r="198" s="14" customFormat="1">
      <c r="A198" s="14"/>
      <c r="B198" s="247"/>
      <c r="C198" s="248"/>
      <c r="D198" s="232" t="s">
        <v>180</v>
      </c>
      <c r="E198" s="249" t="s">
        <v>1</v>
      </c>
      <c r="F198" s="250" t="s">
        <v>1967</v>
      </c>
      <c r="G198" s="248"/>
      <c r="H198" s="251">
        <v>2.0249999999999999</v>
      </c>
      <c r="I198" s="252"/>
      <c r="J198" s="248"/>
      <c r="K198" s="248"/>
      <c r="L198" s="253"/>
      <c r="M198" s="254"/>
      <c r="N198" s="255"/>
      <c r="O198" s="255"/>
      <c r="P198" s="255"/>
      <c r="Q198" s="255"/>
      <c r="R198" s="255"/>
      <c r="S198" s="255"/>
      <c r="T198" s="256"/>
      <c r="U198" s="14"/>
      <c r="V198" s="14"/>
      <c r="W198" s="14"/>
      <c r="X198" s="14"/>
      <c r="Y198" s="14"/>
      <c r="Z198" s="14"/>
      <c r="AA198" s="14"/>
      <c r="AB198" s="14"/>
      <c r="AC198" s="14"/>
      <c r="AD198" s="14"/>
      <c r="AE198" s="14"/>
      <c r="AT198" s="257" t="s">
        <v>180</v>
      </c>
      <c r="AU198" s="257" t="s">
        <v>86</v>
      </c>
      <c r="AV198" s="14" t="s">
        <v>86</v>
      </c>
      <c r="AW198" s="14" t="s">
        <v>32</v>
      </c>
      <c r="AX198" s="14" t="s">
        <v>76</v>
      </c>
      <c r="AY198" s="257" t="s">
        <v>168</v>
      </c>
    </row>
    <row r="199" s="16" customFormat="1">
      <c r="A199" s="16"/>
      <c r="B199" s="280"/>
      <c r="C199" s="281"/>
      <c r="D199" s="232" t="s">
        <v>180</v>
      </c>
      <c r="E199" s="282" t="s">
        <v>1</v>
      </c>
      <c r="F199" s="283" t="s">
        <v>565</v>
      </c>
      <c r="G199" s="281"/>
      <c r="H199" s="284">
        <v>3.645</v>
      </c>
      <c r="I199" s="285"/>
      <c r="J199" s="281"/>
      <c r="K199" s="281"/>
      <c r="L199" s="286"/>
      <c r="M199" s="287"/>
      <c r="N199" s="288"/>
      <c r="O199" s="288"/>
      <c r="P199" s="288"/>
      <c r="Q199" s="288"/>
      <c r="R199" s="288"/>
      <c r="S199" s="288"/>
      <c r="T199" s="289"/>
      <c r="U199" s="16"/>
      <c r="V199" s="16"/>
      <c r="W199" s="16"/>
      <c r="X199" s="16"/>
      <c r="Y199" s="16"/>
      <c r="Z199" s="16"/>
      <c r="AA199" s="16"/>
      <c r="AB199" s="16"/>
      <c r="AC199" s="16"/>
      <c r="AD199" s="16"/>
      <c r="AE199" s="16"/>
      <c r="AT199" s="290" t="s">
        <v>180</v>
      </c>
      <c r="AU199" s="290" t="s">
        <v>86</v>
      </c>
      <c r="AV199" s="16" t="s">
        <v>169</v>
      </c>
      <c r="AW199" s="16" t="s">
        <v>32</v>
      </c>
      <c r="AX199" s="16" t="s">
        <v>76</v>
      </c>
      <c r="AY199" s="290" t="s">
        <v>168</v>
      </c>
    </row>
    <row r="200" s="15" customFormat="1">
      <c r="A200" s="15"/>
      <c r="B200" s="258"/>
      <c r="C200" s="259"/>
      <c r="D200" s="232" t="s">
        <v>180</v>
      </c>
      <c r="E200" s="260" t="s">
        <v>1</v>
      </c>
      <c r="F200" s="261" t="s">
        <v>184</v>
      </c>
      <c r="G200" s="259"/>
      <c r="H200" s="262">
        <v>1509.8809999999999</v>
      </c>
      <c r="I200" s="263"/>
      <c r="J200" s="259"/>
      <c r="K200" s="259"/>
      <c r="L200" s="264"/>
      <c r="M200" s="265"/>
      <c r="N200" s="266"/>
      <c r="O200" s="266"/>
      <c r="P200" s="266"/>
      <c r="Q200" s="266"/>
      <c r="R200" s="266"/>
      <c r="S200" s="266"/>
      <c r="T200" s="267"/>
      <c r="U200" s="15"/>
      <c r="V200" s="15"/>
      <c r="W200" s="15"/>
      <c r="X200" s="15"/>
      <c r="Y200" s="15"/>
      <c r="Z200" s="15"/>
      <c r="AA200" s="15"/>
      <c r="AB200" s="15"/>
      <c r="AC200" s="15"/>
      <c r="AD200" s="15"/>
      <c r="AE200" s="15"/>
      <c r="AT200" s="268" t="s">
        <v>180</v>
      </c>
      <c r="AU200" s="268" t="s">
        <v>86</v>
      </c>
      <c r="AV200" s="15" t="s">
        <v>176</v>
      </c>
      <c r="AW200" s="15" t="s">
        <v>32</v>
      </c>
      <c r="AX200" s="15" t="s">
        <v>84</v>
      </c>
      <c r="AY200" s="268" t="s">
        <v>168</v>
      </c>
    </row>
    <row r="201" s="2" customFormat="1" ht="24.15" customHeight="1">
      <c r="A201" s="39"/>
      <c r="B201" s="40"/>
      <c r="C201" s="219" t="s">
        <v>217</v>
      </c>
      <c r="D201" s="219" t="s">
        <v>171</v>
      </c>
      <c r="E201" s="220" t="s">
        <v>1968</v>
      </c>
      <c r="F201" s="221" t="s">
        <v>1969</v>
      </c>
      <c r="G201" s="222" t="s">
        <v>174</v>
      </c>
      <c r="H201" s="223">
        <v>41.399999999999999</v>
      </c>
      <c r="I201" s="224"/>
      <c r="J201" s="225">
        <f>ROUND(I201*H201,2)</f>
        <v>0</v>
      </c>
      <c r="K201" s="221" t="s">
        <v>226</v>
      </c>
      <c r="L201" s="45"/>
      <c r="M201" s="226" t="s">
        <v>1</v>
      </c>
      <c r="N201" s="227" t="s">
        <v>41</v>
      </c>
      <c r="O201" s="92"/>
      <c r="P201" s="228">
        <f>O201*H201</f>
        <v>0</v>
      </c>
      <c r="Q201" s="228">
        <v>0.020480000000000002</v>
      </c>
      <c r="R201" s="228">
        <f>Q201*H201</f>
        <v>0.84787200000000007</v>
      </c>
      <c r="S201" s="228">
        <v>0</v>
      </c>
      <c r="T201" s="229">
        <f>S201*H201</f>
        <v>0</v>
      </c>
      <c r="U201" s="39"/>
      <c r="V201" s="39"/>
      <c r="W201" s="39"/>
      <c r="X201" s="39"/>
      <c r="Y201" s="39"/>
      <c r="Z201" s="39"/>
      <c r="AA201" s="39"/>
      <c r="AB201" s="39"/>
      <c r="AC201" s="39"/>
      <c r="AD201" s="39"/>
      <c r="AE201" s="39"/>
      <c r="AR201" s="230" t="s">
        <v>176</v>
      </c>
      <c r="AT201" s="230" t="s">
        <v>171</v>
      </c>
      <c r="AU201" s="230" t="s">
        <v>86</v>
      </c>
      <c r="AY201" s="18" t="s">
        <v>168</v>
      </c>
      <c r="BE201" s="231">
        <f>IF(N201="základní",J201,0)</f>
        <v>0</v>
      </c>
      <c r="BF201" s="231">
        <f>IF(N201="snížená",J201,0)</f>
        <v>0</v>
      </c>
      <c r="BG201" s="231">
        <f>IF(N201="zákl. přenesená",J201,0)</f>
        <v>0</v>
      </c>
      <c r="BH201" s="231">
        <f>IF(N201="sníž. přenesená",J201,0)</f>
        <v>0</v>
      </c>
      <c r="BI201" s="231">
        <f>IF(N201="nulová",J201,0)</f>
        <v>0</v>
      </c>
      <c r="BJ201" s="18" t="s">
        <v>84</v>
      </c>
      <c r="BK201" s="231">
        <f>ROUND(I201*H201,2)</f>
        <v>0</v>
      </c>
      <c r="BL201" s="18" t="s">
        <v>176</v>
      </c>
      <c r="BM201" s="230" t="s">
        <v>1970</v>
      </c>
    </row>
    <row r="202" s="2" customFormat="1">
      <c r="A202" s="39"/>
      <c r="B202" s="40"/>
      <c r="C202" s="41"/>
      <c r="D202" s="232" t="s">
        <v>178</v>
      </c>
      <c r="E202" s="41"/>
      <c r="F202" s="233" t="s">
        <v>1971</v>
      </c>
      <c r="G202" s="41"/>
      <c r="H202" s="41"/>
      <c r="I202" s="234"/>
      <c r="J202" s="41"/>
      <c r="K202" s="41"/>
      <c r="L202" s="45"/>
      <c r="M202" s="235"/>
      <c r="N202" s="236"/>
      <c r="O202" s="92"/>
      <c r="P202" s="92"/>
      <c r="Q202" s="92"/>
      <c r="R202" s="92"/>
      <c r="S202" s="92"/>
      <c r="T202" s="93"/>
      <c r="U202" s="39"/>
      <c r="V202" s="39"/>
      <c r="W202" s="39"/>
      <c r="X202" s="39"/>
      <c r="Y202" s="39"/>
      <c r="Z202" s="39"/>
      <c r="AA202" s="39"/>
      <c r="AB202" s="39"/>
      <c r="AC202" s="39"/>
      <c r="AD202" s="39"/>
      <c r="AE202" s="39"/>
      <c r="AT202" s="18" t="s">
        <v>178</v>
      </c>
      <c r="AU202" s="18" t="s">
        <v>86</v>
      </c>
    </row>
    <row r="203" s="13" customFormat="1">
      <c r="A203" s="13"/>
      <c r="B203" s="237"/>
      <c r="C203" s="238"/>
      <c r="D203" s="232" t="s">
        <v>180</v>
      </c>
      <c r="E203" s="239" t="s">
        <v>1</v>
      </c>
      <c r="F203" s="240" t="s">
        <v>1972</v>
      </c>
      <c r="G203" s="238"/>
      <c r="H203" s="239" t="s">
        <v>1</v>
      </c>
      <c r="I203" s="241"/>
      <c r="J203" s="238"/>
      <c r="K203" s="238"/>
      <c r="L203" s="242"/>
      <c r="M203" s="243"/>
      <c r="N203" s="244"/>
      <c r="O203" s="244"/>
      <c r="P203" s="244"/>
      <c r="Q203" s="244"/>
      <c r="R203" s="244"/>
      <c r="S203" s="244"/>
      <c r="T203" s="245"/>
      <c r="U203" s="13"/>
      <c r="V203" s="13"/>
      <c r="W203" s="13"/>
      <c r="X203" s="13"/>
      <c r="Y203" s="13"/>
      <c r="Z203" s="13"/>
      <c r="AA203" s="13"/>
      <c r="AB203" s="13"/>
      <c r="AC203" s="13"/>
      <c r="AD203" s="13"/>
      <c r="AE203" s="13"/>
      <c r="AT203" s="246" t="s">
        <v>180</v>
      </c>
      <c r="AU203" s="246" t="s">
        <v>86</v>
      </c>
      <c r="AV203" s="13" t="s">
        <v>84</v>
      </c>
      <c r="AW203" s="13" t="s">
        <v>32</v>
      </c>
      <c r="AX203" s="13" t="s">
        <v>76</v>
      </c>
      <c r="AY203" s="246" t="s">
        <v>168</v>
      </c>
    </row>
    <row r="204" s="14" customFormat="1">
      <c r="A204" s="14"/>
      <c r="B204" s="247"/>
      <c r="C204" s="248"/>
      <c r="D204" s="232" t="s">
        <v>180</v>
      </c>
      <c r="E204" s="249" t="s">
        <v>1</v>
      </c>
      <c r="F204" s="250" t="s">
        <v>1973</v>
      </c>
      <c r="G204" s="248"/>
      <c r="H204" s="251">
        <v>41.399999999999999</v>
      </c>
      <c r="I204" s="252"/>
      <c r="J204" s="248"/>
      <c r="K204" s="248"/>
      <c r="L204" s="253"/>
      <c r="M204" s="254"/>
      <c r="N204" s="255"/>
      <c r="O204" s="255"/>
      <c r="P204" s="255"/>
      <c r="Q204" s="255"/>
      <c r="R204" s="255"/>
      <c r="S204" s="255"/>
      <c r="T204" s="256"/>
      <c r="U204" s="14"/>
      <c r="V204" s="14"/>
      <c r="W204" s="14"/>
      <c r="X204" s="14"/>
      <c r="Y204" s="14"/>
      <c r="Z204" s="14"/>
      <c r="AA204" s="14"/>
      <c r="AB204" s="14"/>
      <c r="AC204" s="14"/>
      <c r="AD204" s="14"/>
      <c r="AE204" s="14"/>
      <c r="AT204" s="257" t="s">
        <v>180</v>
      </c>
      <c r="AU204" s="257" t="s">
        <v>86</v>
      </c>
      <c r="AV204" s="14" t="s">
        <v>86</v>
      </c>
      <c r="AW204" s="14" t="s">
        <v>32</v>
      </c>
      <c r="AX204" s="14" t="s">
        <v>84</v>
      </c>
      <c r="AY204" s="257" t="s">
        <v>168</v>
      </c>
    </row>
    <row r="205" s="2" customFormat="1" ht="44.25" customHeight="1">
      <c r="A205" s="39"/>
      <c r="B205" s="40"/>
      <c r="C205" s="219" t="s">
        <v>223</v>
      </c>
      <c r="D205" s="219" t="s">
        <v>171</v>
      </c>
      <c r="E205" s="220" t="s">
        <v>1974</v>
      </c>
      <c r="F205" s="221" t="s">
        <v>1975</v>
      </c>
      <c r="G205" s="222" t="s">
        <v>174</v>
      </c>
      <c r="H205" s="223">
        <v>145.22399999999999</v>
      </c>
      <c r="I205" s="224"/>
      <c r="J205" s="225">
        <f>ROUND(I205*H205,2)</f>
        <v>0</v>
      </c>
      <c r="K205" s="221" t="s">
        <v>175</v>
      </c>
      <c r="L205" s="45"/>
      <c r="M205" s="226" t="s">
        <v>1</v>
      </c>
      <c r="N205" s="227" t="s">
        <v>41</v>
      </c>
      <c r="O205" s="92"/>
      <c r="P205" s="228">
        <f>O205*H205</f>
        <v>0</v>
      </c>
      <c r="Q205" s="228">
        <v>0.0085199999999999998</v>
      </c>
      <c r="R205" s="228">
        <f>Q205*H205</f>
        <v>1.2373084799999998</v>
      </c>
      <c r="S205" s="228">
        <v>0</v>
      </c>
      <c r="T205" s="229">
        <f>S205*H205</f>
        <v>0</v>
      </c>
      <c r="U205" s="39"/>
      <c r="V205" s="39"/>
      <c r="W205" s="39"/>
      <c r="X205" s="39"/>
      <c r="Y205" s="39"/>
      <c r="Z205" s="39"/>
      <c r="AA205" s="39"/>
      <c r="AB205" s="39"/>
      <c r="AC205" s="39"/>
      <c r="AD205" s="39"/>
      <c r="AE205" s="39"/>
      <c r="AR205" s="230" t="s">
        <v>176</v>
      </c>
      <c r="AT205" s="230" t="s">
        <v>171</v>
      </c>
      <c r="AU205" s="230" t="s">
        <v>86</v>
      </c>
      <c r="AY205" s="18" t="s">
        <v>168</v>
      </c>
      <c r="BE205" s="231">
        <f>IF(N205="základní",J205,0)</f>
        <v>0</v>
      </c>
      <c r="BF205" s="231">
        <f>IF(N205="snížená",J205,0)</f>
        <v>0</v>
      </c>
      <c r="BG205" s="231">
        <f>IF(N205="zákl. přenesená",J205,0)</f>
        <v>0</v>
      </c>
      <c r="BH205" s="231">
        <f>IF(N205="sníž. přenesená",J205,0)</f>
        <v>0</v>
      </c>
      <c r="BI205" s="231">
        <f>IF(N205="nulová",J205,0)</f>
        <v>0</v>
      </c>
      <c r="BJ205" s="18" t="s">
        <v>84</v>
      </c>
      <c r="BK205" s="231">
        <f>ROUND(I205*H205,2)</f>
        <v>0</v>
      </c>
      <c r="BL205" s="18" t="s">
        <v>176</v>
      </c>
      <c r="BM205" s="230" t="s">
        <v>1976</v>
      </c>
    </row>
    <row r="206" s="2" customFormat="1">
      <c r="A206" s="39"/>
      <c r="B206" s="40"/>
      <c r="C206" s="41"/>
      <c r="D206" s="232" t="s">
        <v>178</v>
      </c>
      <c r="E206" s="41"/>
      <c r="F206" s="233" t="s">
        <v>1977</v>
      </c>
      <c r="G206" s="41"/>
      <c r="H206" s="41"/>
      <c r="I206" s="234"/>
      <c r="J206" s="41"/>
      <c r="K206" s="41"/>
      <c r="L206" s="45"/>
      <c r="M206" s="235"/>
      <c r="N206" s="236"/>
      <c r="O206" s="92"/>
      <c r="P206" s="92"/>
      <c r="Q206" s="92"/>
      <c r="R206" s="92"/>
      <c r="S206" s="92"/>
      <c r="T206" s="93"/>
      <c r="U206" s="39"/>
      <c r="V206" s="39"/>
      <c r="W206" s="39"/>
      <c r="X206" s="39"/>
      <c r="Y206" s="39"/>
      <c r="Z206" s="39"/>
      <c r="AA206" s="39"/>
      <c r="AB206" s="39"/>
      <c r="AC206" s="39"/>
      <c r="AD206" s="39"/>
      <c r="AE206" s="39"/>
      <c r="AT206" s="18" t="s">
        <v>178</v>
      </c>
      <c r="AU206" s="18" t="s">
        <v>86</v>
      </c>
    </row>
    <row r="207" s="13" customFormat="1">
      <c r="A207" s="13"/>
      <c r="B207" s="237"/>
      <c r="C207" s="238"/>
      <c r="D207" s="232" t="s">
        <v>180</v>
      </c>
      <c r="E207" s="239" t="s">
        <v>1</v>
      </c>
      <c r="F207" s="240" t="s">
        <v>1940</v>
      </c>
      <c r="G207" s="238"/>
      <c r="H207" s="239" t="s">
        <v>1</v>
      </c>
      <c r="I207" s="241"/>
      <c r="J207" s="238"/>
      <c r="K207" s="238"/>
      <c r="L207" s="242"/>
      <c r="M207" s="243"/>
      <c r="N207" s="244"/>
      <c r="O207" s="244"/>
      <c r="P207" s="244"/>
      <c r="Q207" s="244"/>
      <c r="R207" s="244"/>
      <c r="S207" s="244"/>
      <c r="T207" s="245"/>
      <c r="U207" s="13"/>
      <c r="V207" s="13"/>
      <c r="W207" s="13"/>
      <c r="X207" s="13"/>
      <c r="Y207" s="13"/>
      <c r="Z207" s="13"/>
      <c r="AA207" s="13"/>
      <c r="AB207" s="13"/>
      <c r="AC207" s="13"/>
      <c r="AD207" s="13"/>
      <c r="AE207" s="13"/>
      <c r="AT207" s="246" t="s">
        <v>180</v>
      </c>
      <c r="AU207" s="246" t="s">
        <v>86</v>
      </c>
      <c r="AV207" s="13" t="s">
        <v>84</v>
      </c>
      <c r="AW207" s="13" t="s">
        <v>32</v>
      </c>
      <c r="AX207" s="13" t="s">
        <v>76</v>
      </c>
      <c r="AY207" s="246" t="s">
        <v>168</v>
      </c>
    </row>
    <row r="208" s="13" customFormat="1">
      <c r="A208" s="13"/>
      <c r="B208" s="237"/>
      <c r="C208" s="238"/>
      <c r="D208" s="232" t="s">
        <v>180</v>
      </c>
      <c r="E208" s="239" t="s">
        <v>1</v>
      </c>
      <c r="F208" s="240" t="s">
        <v>1941</v>
      </c>
      <c r="G208" s="238"/>
      <c r="H208" s="239" t="s">
        <v>1</v>
      </c>
      <c r="I208" s="241"/>
      <c r="J208" s="238"/>
      <c r="K208" s="238"/>
      <c r="L208" s="242"/>
      <c r="M208" s="243"/>
      <c r="N208" s="244"/>
      <c r="O208" s="244"/>
      <c r="P208" s="244"/>
      <c r="Q208" s="244"/>
      <c r="R208" s="244"/>
      <c r="S208" s="244"/>
      <c r="T208" s="245"/>
      <c r="U208" s="13"/>
      <c r="V208" s="13"/>
      <c r="W208" s="13"/>
      <c r="X208" s="13"/>
      <c r="Y208" s="13"/>
      <c r="Z208" s="13"/>
      <c r="AA208" s="13"/>
      <c r="AB208" s="13"/>
      <c r="AC208" s="13"/>
      <c r="AD208" s="13"/>
      <c r="AE208" s="13"/>
      <c r="AT208" s="246" t="s">
        <v>180</v>
      </c>
      <c r="AU208" s="246" t="s">
        <v>86</v>
      </c>
      <c r="AV208" s="13" t="s">
        <v>84</v>
      </c>
      <c r="AW208" s="13" t="s">
        <v>32</v>
      </c>
      <c r="AX208" s="13" t="s">
        <v>76</v>
      </c>
      <c r="AY208" s="246" t="s">
        <v>168</v>
      </c>
    </row>
    <row r="209" s="14" customFormat="1">
      <c r="A209" s="14"/>
      <c r="B209" s="247"/>
      <c r="C209" s="248"/>
      <c r="D209" s="232" t="s">
        <v>180</v>
      </c>
      <c r="E209" s="249" t="s">
        <v>1</v>
      </c>
      <c r="F209" s="250" t="s">
        <v>1942</v>
      </c>
      <c r="G209" s="248"/>
      <c r="H209" s="251">
        <v>13</v>
      </c>
      <c r="I209" s="252"/>
      <c r="J209" s="248"/>
      <c r="K209" s="248"/>
      <c r="L209" s="253"/>
      <c r="M209" s="254"/>
      <c r="N209" s="255"/>
      <c r="O209" s="255"/>
      <c r="P209" s="255"/>
      <c r="Q209" s="255"/>
      <c r="R209" s="255"/>
      <c r="S209" s="255"/>
      <c r="T209" s="256"/>
      <c r="U209" s="14"/>
      <c r="V209" s="14"/>
      <c r="W209" s="14"/>
      <c r="X209" s="14"/>
      <c r="Y209" s="14"/>
      <c r="Z209" s="14"/>
      <c r="AA209" s="14"/>
      <c r="AB209" s="14"/>
      <c r="AC209" s="14"/>
      <c r="AD209" s="14"/>
      <c r="AE209" s="14"/>
      <c r="AT209" s="257" t="s">
        <v>180</v>
      </c>
      <c r="AU209" s="257" t="s">
        <v>86</v>
      </c>
      <c r="AV209" s="14" t="s">
        <v>86</v>
      </c>
      <c r="AW209" s="14" t="s">
        <v>32</v>
      </c>
      <c r="AX209" s="14" t="s">
        <v>76</v>
      </c>
      <c r="AY209" s="257" t="s">
        <v>168</v>
      </c>
    </row>
    <row r="210" s="13" customFormat="1">
      <c r="A210" s="13"/>
      <c r="B210" s="237"/>
      <c r="C210" s="238"/>
      <c r="D210" s="232" t="s">
        <v>180</v>
      </c>
      <c r="E210" s="239" t="s">
        <v>1</v>
      </c>
      <c r="F210" s="240" t="s">
        <v>1943</v>
      </c>
      <c r="G210" s="238"/>
      <c r="H210" s="239" t="s">
        <v>1</v>
      </c>
      <c r="I210" s="241"/>
      <c r="J210" s="238"/>
      <c r="K210" s="238"/>
      <c r="L210" s="242"/>
      <c r="M210" s="243"/>
      <c r="N210" s="244"/>
      <c r="O210" s="244"/>
      <c r="P210" s="244"/>
      <c r="Q210" s="244"/>
      <c r="R210" s="244"/>
      <c r="S210" s="244"/>
      <c r="T210" s="245"/>
      <c r="U210" s="13"/>
      <c r="V210" s="13"/>
      <c r="W210" s="13"/>
      <c r="X210" s="13"/>
      <c r="Y210" s="13"/>
      <c r="Z210" s="13"/>
      <c r="AA210" s="13"/>
      <c r="AB210" s="13"/>
      <c r="AC210" s="13"/>
      <c r="AD210" s="13"/>
      <c r="AE210" s="13"/>
      <c r="AT210" s="246" t="s">
        <v>180</v>
      </c>
      <c r="AU210" s="246" t="s">
        <v>86</v>
      </c>
      <c r="AV210" s="13" t="s">
        <v>84</v>
      </c>
      <c r="AW210" s="13" t="s">
        <v>32</v>
      </c>
      <c r="AX210" s="13" t="s">
        <v>76</v>
      </c>
      <c r="AY210" s="246" t="s">
        <v>168</v>
      </c>
    </row>
    <row r="211" s="14" customFormat="1">
      <c r="A211" s="14"/>
      <c r="B211" s="247"/>
      <c r="C211" s="248"/>
      <c r="D211" s="232" t="s">
        <v>180</v>
      </c>
      <c r="E211" s="249" t="s">
        <v>1</v>
      </c>
      <c r="F211" s="250" t="s">
        <v>1944</v>
      </c>
      <c r="G211" s="248"/>
      <c r="H211" s="251">
        <v>14.1</v>
      </c>
      <c r="I211" s="252"/>
      <c r="J211" s="248"/>
      <c r="K211" s="248"/>
      <c r="L211" s="253"/>
      <c r="M211" s="254"/>
      <c r="N211" s="255"/>
      <c r="O211" s="255"/>
      <c r="P211" s="255"/>
      <c r="Q211" s="255"/>
      <c r="R211" s="255"/>
      <c r="S211" s="255"/>
      <c r="T211" s="256"/>
      <c r="U211" s="14"/>
      <c r="V211" s="14"/>
      <c r="W211" s="14"/>
      <c r="X211" s="14"/>
      <c r="Y211" s="14"/>
      <c r="Z211" s="14"/>
      <c r="AA211" s="14"/>
      <c r="AB211" s="14"/>
      <c r="AC211" s="14"/>
      <c r="AD211" s="14"/>
      <c r="AE211" s="14"/>
      <c r="AT211" s="257" t="s">
        <v>180</v>
      </c>
      <c r="AU211" s="257" t="s">
        <v>86</v>
      </c>
      <c r="AV211" s="14" t="s">
        <v>86</v>
      </c>
      <c r="AW211" s="14" t="s">
        <v>32</v>
      </c>
      <c r="AX211" s="14" t="s">
        <v>76</v>
      </c>
      <c r="AY211" s="257" t="s">
        <v>168</v>
      </c>
    </row>
    <row r="212" s="13" customFormat="1">
      <c r="A212" s="13"/>
      <c r="B212" s="237"/>
      <c r="C212" s="238"/>
      <c r="D212" s="232" t="s">
        <v>180</v>
      </c>
      <c r="E212" s="239" t="s">
        <v>1</v>
      </c>
      <c r="F212" s="240" t="s">
        <v>1945</v>
      </c>
      <c r="G212" s="238"/>
      <c r="H212" s="239" t="s">
        <v>1</v>
      </c>
      <c r="I212" s="241"/>
      <c r="J212" s="238"/>
      <c r="K212" s="238"/>
      <c r="L212" s="242"/>
      <c r="M212" s="243"/>
      <c r="N212" s="244"/>
      <c r="O212" s="244"/>
      <c r="P212" s="244"/>
      <c r="Q212" s="244"/>
      <c r="R212" s="244"/>
      <c r="S212" s="244"/>
      <c r="T212" s="245"/>
      <c r="U212" s="13"/>
      <c r="V212" s="13"/>
      <c r="W212" s="13"/>
      <c r="X212" s="13"/>
      <c r="Y212" s="13"/>
      <c r="Z212" s="13"/>
      <c r="AA212" s="13"/>
      <c r="AB212" s="13"/>
      <c r="AC212" s="13"/>
      <c r="AD212" s="13"/>
      <c r="AE212" s="13"/>
      <c r="AT212" s="246" t="s">
        <v>180</v>
      </c>
      <c r="AU212" s="246" t="s">
        <v>86</v>
      </c>
      <c r="AV212" s="13" t="s">
        <v>84</v>
      </c>
      <c r="AW212" s="13" t="s">
        <v>32</v>
      </c>
      <c r="AX212" s="13" t="s">
        <v>76</v>
      </c>
      <c r="AY212" s="246" t="s">
        <v>168</v>
      </c>
    </row>
    <row r="213" s="14" customFormat="1">
      <c r="A213" s="14"/>
      <c r="B213" s="247"/>
      <c r="C213" s="248"/>
      <c r="D213" s="232" t="s">
        <v>180</v>
      </c>
      <c r="E213" s="249" t="s">
        <v>1</v>
      </c>
      <c r="F213" s="250" t="s">
        <v>1946</v>
      </c>
      <c r="G213" s="248"/>
      <c r="H213" s="251">
        <v>4.5999999999999996</v>
      </c>
      <c r="I213" s="252"/>
      <c r="J213" s="248"/>
      <c r="K213" s="248"/>
      <c r="L213" s="253"/>
      <c r="M213" s="254"/>
      <c r="N213" s="255"/>
      <c r="O213" s="255"/>
      <c r="P213" s="255"/>
      <c r="Q213" s="255"/>
      <c r="R213" s="255"/>
      <c r="S213" s="255"/>
      <c r="T213" s="256"/>
      <c r="U213" s="14"/>
      <c r="V213" s="14"/>
      <c r="W213" s="14"/>
      <c r="X213" s="14"/>
      <c r="Y213" s="14"/>
      <c r="Z213" s="14"/>
      <c r="AA213" s="14"/>
      <c r="AB213" s="14"/>
      <c r="AC213" s="14"/>
      <c r="AD213" s="14"/>
      <c r="AE213" s="14"/>
      <c r="AT213" s="257" t="s">
        <v>180</v>
      </c>
      <c r="AU213" s="257" t="s">
        <v>86</v>
      </c>
      <c r="AV213" s="14" t="s">
        <v>86</v>
      </c>
      <c r="AW213" s="14" t="s">
        <v>32</v>
      </c>
      <c r="AX213" s="14" t="s">
        <v>76</v>
      </c>
      <c r="AY213" s="257" t="s">
        <v>168</v>
      </c>
    </row>
    <row r="214" s="13" customFormat="1">
      <c r="A214" s="13"/>
      <c r="B214" s="237"/>
      <c r="C214" s="238"/>
      <c r="D214" s="232" t="s">
        <v>180</v>
      </c>
      <c r="E214" s="239" t="s">
        <v>1</v>
      </c>
      <c r="F214" s="240" t="s">
        <v>1947</v>
      </c>
      <c r="G214" s="238"/>
      <c r="H214" s="239" t="s">
        <v>1</v>
      </c>
      <c r="I214" s="241"/>
      <c r="J214" s="238"/>
      <c r="K214" s="238"/>
      <c r="L214" s="242"/>
      <c r="M214" s="243"/>
      <c r="N214" s="244"/>
      <c r="O214" s="244"/>
      <c r="P214" s="244"/>
      <c r="Q214" s="244"/>
      <c r="R214" s="244"/>
      <c r="S214" s="244"/>
      <c r="T214" s="245"/>
      <c r="U214" s="13"/>
      <c r="V214" s="13"/>
      <c r="W214" s="13"/>
      <c r="X214" s="13"/>
      <c r="Y214" s="13"/>
      <c r="Z214" s="13"/>
      <c r="AA214" s="13"/>
      <c r="AB214" s="13"/>
      <c r="AC214" s="13"/>
      <c r="AD214" s="13"/>
      <c r="AE214" s="13"/>
      <c r="AT214" s="246" t="s">
        <v>180</v>
      </c>
      <c r="AU214" s="246" t="s">
        <v>86</v>
      </c>
      <c r="AV214" s="13" t="s">
        <v>84</v>
      </c>
      <c r="AW214" s="13" t="s">
        <v>32</v>
      </c>
      <c r="AX214" s="13" t="s">
        <v>76</v>
      </c>
      <c r="AY214" s="246" t="s">
        <v>168</v>
      </c>
    </row>
    <row r="215" s="14" customFormat="1">
      <c r="A215" s="14"/>
      <c r="B215" s="247"/>
      <c r="C215" s="248"/>
      <c r="D215" s="232" t="s">
        <v>180</v>
      </c>
      <c r="E215" s="249" t="s">
        <v>1</v>
      </c>
      <c r="F215" s="250" t="s">
        <v>1948</v>
      </c>
      <c r="G215" s="248"/>
      <c r="H215" s="251">
        <v>3.6000000000000001</v>
      </c>
      <c r="I215" s="252"/>
      <c r="J215" s="248"/>
      <c r="K215" s="248"/>
      <c r="L215" s="253"/>
      <c r="M215" s="254"/>
      <c r="N215" s="255"/>
      <c r="O215" s="255"/>
      <c r="P215" s="255"/>
      <c r="Q215" s="255"/>
      <c r="R215" s="255"/>
      <c r="S215" s="255"/>
      <c r="T215" s="256"/>
      <c r="U215" s="14"/>
      <c r="V215" s="14"/>
      <c r="W215" s="14"/>
      <c r="X215" s="14"/>
      <c r="Y215" s="14"/>
      <c r="Z215" s="14"/>
      <c r="AA215" s="14"/>
      <c r="AB215" s="14"/>
      <c r="AC215" s="14"/>
      <c r="AD215" s="14"/>
      <c r="AE215" s="14"/>
      <c r="AT215" s="257" t="s">
        <v>180</v>
      </c>
      <c r="AU215" s="257" t="s">
        <v>86</v>
      </c>
      <c r="AV215" s="14" t="s">
        <v>86</v>
      </c>
      <c r="AW215" s="14" t="s">
        <v>32</v>
      </c>
      <c r="AX215" s="14" t="s">
        <v>76</v>
      </c>
      <c r="AY215" s="257" t="s">
        <v>168</v>
      </c>
    </row>
    <row r="216" s="16" customFormat="1">
      <c r="A216" s="16"/>
      <c r="B216" s="280"/>
      <c r="C216" s="281"/>
      <c r="D216" s="232" t="s">
        <v>180</v>
      </c>
      <c r="E216" s="282" t="s">
        <v>1</v>
      </c>
      <c r="F216" s="283" t="s">
        <v>565</v>
      </c>
      <c r="G216" s="281"/>
      <c r="H216" s="284">
        <v>35.300000000000004</v>
      </c>
      <c r="I216" s="285"/>
      <c r="J216" s="281"/>
      <c r="K216" s="281"/>
      <c r="L216" s="286"/>
      <c r="M216" s="287"/>
      <c r="N216" s="288"/>
      <c r="O216" s="288"/>
      <c r="P216" s="288"/>
      <c r="Q216" s="288"/>
      <c r="R216" s="288"/>
      <c r="S216" s="288"/>
      <c r="T216" s="289"/>
      <c r="U216" s="16"/>
      <c r="V216" s="16"/>
      <c r="W216" s="16"/>
      <c r="X216" s="16"/>
      <c r="Y216" s="16"/>
      <c r="Z216" s="16"/>
      <c r="AA216" s="16"/>
      <c r="AB216" s="16"/>
      <c r="AC216" s="16"/>
      <c r="AD216" s="16"/>
      <c r="AE216" s="16"/>
      <c r="AT216" s="290" t="s">
        <v>180</v>
      </c>
      <c r="AU216" s="290" t="s">
        <v>86</v>
      </c>
      <c r="AV216" s="16" t="s">
        <v>169</v>
      </c>
      <c r="AW216" s="16" t="s">
        <v>32</v>
      </c>
      <c r="AX216" s="16" t="s">
        <v>76</v>
      </c>
      <c r="AY216" s="290" t="s">
        <v>168</v>
      </c>
    </row>
    <row r="217" s="13" customFormat="1">
      <c r="A217" s="13"/>
      <c r="B217" s="237"/>
      <c r="C217" s="238"/>
      <c r="D217" s="232" t="s">
        <v>180</v>
      </c>
      <c r="E217" s="239" t="s">
        <v>1</v>
      </c>
      <c r="F217" s="240" t="s">
        <v>1955</v>
      </c>
      <c r="G217" s="238"/>
      <c r="H217" s="239" t="s">
        <v>1</v>
      </c>
      <c r="I217" s="241"/>
      <c r="J217" s="238"/>
      <c r="K217" s="238"/>
      <c r="L217" s="242"/>
      <c r="M217" s="243"/>
      <c r="N217" s="244"/>
      <c r="O217" s="244"/>
      <c r="P217" s="244"/>
      <c r="Q217" s="244"/>
      <c r="R217" s="244"/>
      <c r="S217" s="244"/>
      <c r="T217" s="245"/>
      <c r="U217" s="13"/>
      <c r="V217" s="13"/>
      <c r="W217" s="13"/>
      <c r="X217" s="13"/>
      <c r="Y217" s="13"/>
      <c r="Z217" s="13"/>
      <c r="AA217" s="13"/>
      <c r="AB217" s="13"/>
      <c r="AC217" s="13"/>
      <c r="AD217" s="13"/>
      <c r="AE217" s="13"/>
      <c r="AT217" s="246" t="s">
        <v>180</v>
      </c>
      <c r="AU217" s="246" t="s">
        <v>86</v>
      </c>
      <c r="AV217" s="13" t="s">
        <v>84</v>
      </c>
      <c r="AW217" s="13" t="s">
        <v>32</v>
      </c>
      <c r="AX217" s="13" t="s">
        <v>76</v>
      </c>
      <c r="AY217" s="246" t="s">
        <v>168</v>
      </c>
    </row>
    <row r="218" s="13" customFormat="1">
      <c r="A218" s="13"/>
      <c r="B218" s="237"/>
      <c r="C218" s="238"/>
      <c r="D218" s="232" t="s">
        <v>180</v>
      </c>
      <c r="E218" s="239" t="s">
        <v>1</v>
      </c>
      <c r="F218" s="240" t="s">
        <v>1941</v>
      </c>
      <c r="G218" s="238"/>
      <c r="H218" s="239" t="s">
        <v>1</v>
      </c>
      <c r="I218" s="241"/>
      <c r="J218" s="238"/>
      <c r="K218" s="238"/>
      <c r="L218" s="242"/>
      <c r="M218" s="243"/>
      <c r="N218" s="244"/>
      <c r="O218" s="244"/>
      <c r="P218" s="244"/>
      <c r="Q218" s="244"/>
      <c r="R218" s="244"/>
      <c r="S218" s="244"/>
      <c r="T218" s="245"/>
      <c r="U218" s="13"/>
      <c r="V218" s="13"/>
      <c r="W218" s="13"/>
      <c r="X218" s="13"/>
      <c r="Y218" s="13"/>
      <c r="Z218" s="13"/>
      <c r="AA218" s="13"/>
      <c r="AB218" s="13"/>
      <c r="AC218" s="13"/>
      <c r="AD218" s="13"/>
      <c r="AE218" s="13"/>
      <c r="AT218" s="246" t="s">
        <v>180</v>
      </c>
      <c r="AU218" s="246" t="s">
        <v>86</v>
      </c>
      <c r="AV218" s="13" t="s">
        <v>84</v>
      </c>
      <c r="AW218" s="13" t="s">
        <v>32</v>
      </c>
      <c r="AX218" s="13" t="s">
        <v>76</v>
      </c>
      <c r="AY218" s="246" t="s">
        <v>168</v>
      </c>
    </row>
    <row r="219" s="14" customFormat="1">
      <c r="A219" s="14"/>
      <c r="B219" s="247"/>
      <c r="C219" s="248"/>
      <c r="D219" s="232" t="s">
        <v>180</v>
      </c>
      <c r="E219" s="249" t="s">
        <v>1</v>
      </c>
      <c r="F219" s="250" t="s">
        <v>1956</v>
      </c>
      <c r="G219" s="248"/>
      <c r="H219" s="251">
        <v>67.412999999999997</v>
      </c>
      <c r="I219" s="252"/>
      <c r="J219" s="248"/>
      <c r="K219" s="248"/>
      <c r="L219" s="253"/>
      <c r="M219" s="254"/>
      <c r="N219" s="255"/>
      <c r="O219" s="255"/>
      <c r="P219" s="255"/>
      <c r="Q219" s="255"/>
      <c r="R219" s="255"/>
      <c r="S219" s="255"/>
      <c r="T219" s="256"/>
      <c r="U219" s="14"/>
      <c r="V219" s="14"/>
      <c r="W219" s="14"/>
      <c r="X219" s="14"/>
      <c r="Y219" s="14"/>
      <c r="Z219" s="14"/>
      <c r="AA219" s="14"/>
      <c r="AB219" s="14"/>
      <c r="AC219" s="14"/>
      <c r="AD219" s="14"/>
      <c r="AE219" s="14"/>
      <c r="AT219" s="257" t="s">
        <v>180</v>
      </c>
      <c r="AU219" s="257" t="s">
        <v>86</v>
      </c>
      <c r="AV219" s="14" t="s">
        <v>86</v>
      </c>
      <c r="AW219" s="14" t="s">
        <v>32</v>
      </c>
      <c r="AX219" s="14" t="s">
        <v>76</v>
      </c>
      <c r="AY219" s="257" t="s">
        <v>168</v>
      </c>
    </row>
    <row r="220" s="13" customFormat="1">
      <c r="A220" s="13"/>
      <c r="B220" s="237"/>
      <c r="C220" s="238"/>
      <c r="D220" s="232" t="s">
        <v>180</v>
      </c>
      <c r="E220" s="239" t="s">
        <v>1</v>
      </c>
      <c r="F220" s="240" t="s">
        <v>1943</v>
      </c>
      <c r="G220" s="238"/>
      <c r="H220" s="239" t="s">
        <v>1</v>
      </c>
      <c r="I220" s="241"/>
      <c r="J220" s="238"/>
      <c r="K220" s="238"/>
      <c r="L220" s="242"/>
      <c r="M220" s="243"/>
      <c r="N220" s="244"/>
      <c r="O220" s="244"/>
      <c r="P220" s="244"/>
      <c r="Q220" s="244"/>
      <c r="R220" s="244"/>
      <c r="S220" s="244"/>
      <c r="T220" s="245"/>
      <c r="U220" s="13"/>
      <c r="V220" s="13"/>
      <c r="W220" s="13"/>
      <c r="X220" s="13"/>
      <c r="Y220" s="13"/>
      <c r="Z220" s="13"/>
      <c r="AA220" s="13"/>
      <c r="AB220" s="13"/>
      <c r="AC220" s="13"/>
      <c r="AD220" s="13"/>
      <c r="AE220" s="13"/>
      <c r="AT220" s="246" t="s">
        <v>180</v>
      </c>
      <c r="AU220" s="246" t="s">
        <v>86</v>
      </c>
      <c r="AV220" s="13" t="s">
        <v>84</v>
      </c>
      <c r="AW220" s="13" t="s">
        <v>32</v>
      </c>
      <c r="AX220" s="13" t="s">
        <v>76</v>
      </c>
      <c r="AY220" s="246" t="s">
        <v>168</v>
      </c>
    </row>
    <row r="221" s="14" customFormat="1">
      <c r="A221" s="14"/>
      <c r="B221" s="247"/>
      <c r="C221" s="248"/>
      <c r="D221" s="232" t="s">
        <v>180</v>
      </c>
      <c r="E221" s="249" t="s">
        <v>1</v>
      </c>
      <c r="F221" s="250" t="s">
        <v>1957</v>
      </c>
      <c r="G221" s="248"/>
      <c r="H221" s="251">
        <v>21.024999999999999</v>
      </c>
      <c r="I221" s="252"/>
      <c r="J221" s="248"/>
      <c r="K221" s="248"/>
      <c r="L221" s="253"/>
      <c r="M221" s="254"/>
      <c r="N221" s="255"/>
      <c r="O221" s="255"/>
      <c r="P221" s="255"/>
      <c r="Q221" s="255"/>
      <c r="R221" s="255"/>
      <c r="S221" s="255"/>
      <c r="T221" s="256"/>
      <c r="U221" s="14"/>
      <c r="V221" s="14"/>
      <c r="W221" s="14"/>
      <c r="X221" s="14"/>
      <c r="Y221" s="14"/>
      <c r="Z221" s="14"/>
      <c r="AA221" s="14"/>
      <c r="AB221" s="14"/>
      <c r="AC221" s="14"/>
      <c r="AD221" s="14"/>
      <c r="AE221" s="14"/>
      <c r="AT221" s="257" t="s">
        <v>180</v>
      </c>
      <c r="AU221" s="257" t="s">
        <v>86</v>
      </c>
      <c r="AV221" s="14" t="s">
        <v>86</v>
      </c>
      <c r="AW221" s="14" t="s">
        <v>32</v>
      </c>
      <c r="AX221" s="14" t="s">
        <v>76</v>
      </c>
      <c r="AY221" s="257" t="s">
        <v>168</v>
      </c>
    </row>
    <row r="222" s="13" customFormat="1">
      <c r="A222" s="13"/>
      <c r="B222" s="237"/>
      <c r="C222" s="238"/>
      <c r="D222" s="232" t="s">
        <v>180</v>
      </c>
      <c r="E222" s="239" t="s">
        <v>1</v>
      </c>
      <c r="F222" s="240" t="s">
        <v>1945</v>
      </c>
      <c r="G222" s="238"/>
      <c r="H222" s="239" t="s">
        <v>1</v>
      </c>
      <c r="I222" s="241"/>
      <c r="J222" s="238"/>
      <c r="K222" s="238"/>
      <c r="L222" s="242"/>
      <c r="M222" s="243"/>
      <c r="N222" s="244"/>
      <c r="O222" s="244"/>
      <c r="P222" s="244"/>
      <c r="Q222" s="244"/>
      <c r="R222" s="244"/>
      <c r="S222" s="244"/>
      <c r="T222" s="245"/>
      <c r="U222" s="13"/>
      <c r="V222" s="13"/>
      <c r="W222" s="13"/>
      <c r="X222" s="13"/>
      <c r="Y222" s="13"/>
      <c r="Z222" s="13"/>
      <c r="AA222" s="13"/>
      <c r="AB222" s="13"/>
      <c r="AC222" s="13"/>
      <c r="AD222" s="13"/>
      <c r="AE222" s="13"/>
      <c r="AT222" s="246" t="s">
        <v>180</v>
      </c>
      <c r="AU222" s="246" t="s">
        <v>86</v>
      </c>
      <c r="AV222" s="13" t="s">
        <v>84</v>
      </c>
      <c r="AW222" s="13" t="s">
        <v>32</v>
      </c>
      <c r="AX222" s="13" t="s">
        <v>76</v>
      </c>
      <c r="AY222" s="246" t="s">
        <v>168</v>
      </c>
    </row>
    <row r="223" s="14" customFormat="1">
      <c r="A223" s="14"/>
      <c r="B223" s="247"/>
      <c r="C223" s="248"/>
      <c r="D223" s="232" t="s">
        <v>180</v>
      </c>
      <c r="E223" s="249" t="s">
        <v>1</v>
      </c>
      <c r="F223" s="250" t="s">
        <v>1958</v>
      </c>
      <c r="G223" s="248"/>
      <c r="H223" s="251">
        <v>14.116</v>
      </c>
      <c r="I223" s="252"/>
      <c r="J223" s="248"/>
      <c r="K223" s="248"/>
      <c r="L223" s="253"/>
      <c r="M223" s="254"/>
      <c r="N223" s="255"/>
      <c r="O223" s="255"/>
      <c r="P223" s="255"/>
      <c r="Q223" s="255"/>
      <c r="R223" s="255"/>
      <c r="S223" s="255"/>
      <c r="T223" s="256"/>
      <c r="U223" s="14"/>
      <c r="V223" s="14"/>
      <c r="W223" s="14"/>
      <c r="X223" s="14"/>
      <c r="Y223" s="14"/>
      <c r="Z223" s="14"/>
      <c r="AA223" s="14"/>
      <c r="AB223" s="14"/>
      <c r="AC223" s="14"/>
      <c r="AD223" s="14"/>
      <c r="AE223" s="14"/>
      <c r="AT223" s="257" t="s">
        <v>180</v>
      </c>
      <c r="AU223" s="257" t="s">
        <v>86</v>
      </c>
      <c r="AV223" s="14" t="s">
        <v>86</v>
      </c>
      <c r="AW223" s="14" t="s">
        <v>32</v>
      </c>
      <c r="AX223" s="14" t="s">
        <v>76</v>
      </c>
      <c r="AY223" s="257" t="s">
        <v>168</v>
      </c>
    </row>
    <row r="224" s="13" customFormat="1">
      <c r="A224" s="13"/>
      <c r="B224" s="237"/>
      <c r="C224" s="238"/>
      <c r="D224" s="232" t="s">
        <v>180</v>
      </c>
      <c r="E224" s="239" t="s">
        <v>1</v>
      </c>
      <c r="F224" s="240" t="s">
        <v>1947</v>
      </c>
      <c r="G224" s="238"/>
      <c r="H224" s="239" t="s">
        <v>1</v>
      </c>
      <c r="I224" s="241"/>
      <c r="J224" s="238"/>
      <c r="K224" s="238"/>
      <c r="L224" s="242"/>
      <c r="M224" s="243"/>
      <c r="N224" s="244"/>
      <c r="O224" s="244"/>
      <c r="P224" s="244"/>
      <c r="Q224" s="244"/>
      <c r="R224" s="244"/>
      <c r="S224" s="244"/>
      <c r="T224" s="245"/>
      <c r="U224" s="13"/>
      <c r="V224" s="13"/>
      <c r="W224" s="13"/>
      <c r="X224" s="13"/>
      <c r="Y224" s="13"/>
      <c r="Z224" s="13"/>
      <c r="AA224" s="13"/>
      <c r="AB224" s="13"/>
      <c r="AC224" s="13"/>
      <c r="AD224" s="13"/>
      <c r="AE224" s="13"/>
      <c r="AT224" s="246" t="s">
        <v>180</v>
      </c>
      <c r="AU224" s="246" t="s">
        <v>86</v>
      </c>
      <c r="AV224" s="13" t="s">
        <v>84</v>
      </c>
      <c r="AW224" s="13" t="s">
        <v>32</v>
      </c>
      <c r="AX224" s="13" t="s">
        <v>76</v>
      </c>
      <c r="AY224" s="246" t="s">
        <v>168</v>
      </c>
    </row>
    <row r="225" s="14" customFormat="1">
      <c r="A225" s="14"/>
      <c r="B225" s="247"/>
      <c r="C225" s="248"/>
      <c r="D225" s="232" t="s">
        <v>180</v>
      </c>
      <c r="E225" s="249" t="s">
        <v>1</v>
      </c>
      <c r="F225" s="250" t="s">
        <v>1959</v>
      </c>
      <c r="G225" s="248"/>
      <c r="H225" s="251">
        <v>7.3700000000000001</v>
      </c>
      <c r="I225" s="252"/>
      <c r="J225" s="248"/>
      <c r="K225" s="248"/>
      <c r="L225" s="253"/>
      <c r="M225" s="254"/>
      <c r="N225" s="255"/>
      <c r="O225" s="255"/>
      <c r="P225" s="255"/>
      <c r="Q225" s="255"/>
      <c r="R225" s="255"/>
      <c r="S225" s="255"/>
      <c r="T225" s="256"/>
      <c r="U225" s="14"/>
      <c r="V225" s="14"/>
      <c r="W225" s="14"/>
      <c r="X225" s="14"/>
      <c r="Y225" s="14"/>
      <c r="Z225" s="14"/>
      <c r="AA225" s="14"/>
      <c r="AB225" s="14"/>
      <c r="AC225" s="14"/>
      <c r="AD225" s="14"/>
      <c r="AE225" s="14"/>
      <c r="AT225" s="257" t="s">
        <v>180</v>
      </c>
      <c r="AU225" s="257" t="s">
        <v>86</v>
      </c>
      <c r="AV225" s="14" t="s">
        <v>86</v>
      </c>
      <c r="AW225" s="14" t="s">
        <v>32</v>
      </c>
      <c r="AX225" s="14" t="s">
        <v>76</v>
      </c>
      <c r="AY225" s="257" t="s">
        <v>168</v>
      </c>
    </row>
    <row r="226" s="16" customFormat="1">
      <c r="A226" s="16"/>
      <c r="B226" s="280"/>
      <c r="C226" s="281"/>
      <c r="D226" s="232" t="s">
        <v>180</v>
      </c>
      <c r="E226" s="282" t="s">
        <v>1</v>
      </c>
      <c r="F226" s="283" t="s">
        <v>565</v>
      </c>
      <c r="G226" s="281"/>
      <c r="H226" s="284">
        <v>109.92399999999999</v>
      </c>
      <c r="I226" s="285"/>
      <c r="J226" s="281"/>
      <c r="K226" s="281"/>
      <c r="L226" s="286"/>
      <c r="M226" s="287"/>
      <c r="N226" s="288"/>
      <c r="O226" s="288"/>
      <c r="P226" s="288"/>
      <c r="Q226" s="288"/>
      <c r="R226" s="288"/>
      <c r="S226" s="288"/>
      <c r="T226" s="289"/>
      <c r="U226" s="16"/>
      <c r="V226" s="16"/>
      <c r="W226" s="16"/>
      <c r="X226" s="16"/>
      <c r="Y226" s="16"/>
      <c r="Z226" s="16"/>
      <c r="AA226" s="16"/>
      <c r="AB226" s="16"/>
      <c r="AC226" s="16"/>
      <c r="AD226" s="16"/>
      <c r="AE226" s="16"/>
      <c r="AT226" s="290" t="s">
        <v>180</v>
      </c>
      <c r="AU226" s="290" t="s">
        <v>86</v>
      </c>
      <c r="AV226" s="16" t="s">
        <v>169</v>
      </c>
      <c r="AW226" s="16" t="s">
        <v>32</v>
      </c>
      <c r="AX226" s="16" t="s">
        <v>76</v>
      </c>
      <c r="AY226" s="290" t="s">
        <v>168</v>
      </c>
    </row>
    <row r="227" s="15" customFormat="1">
      <c r="A227" s="15"/>
      <c r="B227" s="258"/>
      <c r="C227" s="259"/>
      <c r="D227" s="232" t="s">
        <v>180</v>
      </c>
      <c r="E227" s="260" t="s">
        <v>1</v>
      </c>
      <c r="F227" s="261" t="s">
        <v>184</v>
      </c>
      <c r="G227" s="259"/>
      <c r="H227" s="262">
        <v>145.22399999999999</v>
      </c>
      <c r="I227" s="263"/>
      <c r="J227" s="259"/>
      <c r="K227" s="259"/>
      <c r="L227" s="264"/>
      <c r="M227" s="265"/>
      <c r="N227" s="266"/>
      <c r="O227" s="266"/>
      <c r="P227" s="266"/>
      <c r="Q227" s="266"/>
      <c r="R227" s="266"/>
      <c r="S227" s="266"/>
      <c r="T227" s="267"/>
      <c r="U227" s="15"/>
      <c r="V227" s="15"/>
      <c r="W227" s="15"/>
      <c r="X227" s="15"/>
      <c r="Y227" s="15"/>
      <c r="Z227" s="15"/>
      <c r="AA227" s="15"/>
      <c r="AB227" s="15"/>
      <c r="AC227" s="15"/>
      <c r="AD227" s="15"/>
      <c r="AE227" s="15"/>
      <c r="AT227" s="268" t="s">
        <v>180</v>
      </c>
      <c r="AU227" s="268" t="s">
        <v>86</v>
      </c>
      <c r="AV227" s="15" t="s">
        <v>176</v>
      </c>
      <c r="AW227" s="15" t="s">
        <v>32</v>
      </c>
      <c r="AX227" s="15" t="s">
        <v>84</v>
      </c>
      <c r="AY227" s="268" t="s">
        <v>168</v>
      </c>
    </row>
    <row r="228" s="2" customFormat="1" ht="24.15" customHeight="1">
      <c r="A228" s="39"/>
      <c r="B228" s="40"/>
      <c r="C228" s="270" t="s">
        <v>230</v>
      </c>
      <c r="D228" s="270" t="s">
        <v>348</v>
      </c>
      <c r="E228" s="271" t="s">
        <v>1978</v>
      </c>
      <c r="F228" s="272" t="s">
        <v>1979</v>
      </c>
      <c r="G228" s="273" t="s">
        <v>174</v>
      </c>
      <c r="H228" s="274">
        <v>115.42</v>
      </c>
      <c r="I228" s="275"/>
      <c r="J228" s="276">
        <f>ROUND(I228*H228,2)</f>
        <v>0</v>
      </c>
      <c r="K228" s="272" t="s">
        <v>175</v>
      </c>
      <c r="L228" s="277"/>
      <c r="M228" s="278" t="s">
        <v>1</v>
      </c>
      <c r="N228" s="279" t="s">
        <v>41</v>
      </c>
      <c r="O228" s="92"/>
      <c r="P228" s="228">
        <f>O228*H228</f>
        <v>0</v>
      </c>
      <c r="Q228" s="228">
        <v>0.0035999999999999999</v>
      </c>
      <c r="R228" s="228">
        <f>Q228*H228</f>
        <v>0.41551199999999999</v>
      </c>
      <c r="S228" s="228">
        <v>0</v>
      </c>
      <c r="T228" s="229">
        <f>S228*H228</f>
        <v>0</v>
      </c>
      <c r="U228" s="39"/>
      <c r="V228" s="39"/>
      <c r="W228" s="39"/>
      <c r="X228" s="39"/>
      <c r="Y228" s="39"/>
      <c r="Z228" s="39"/>
      <c r="AA228" s="39"/>
      <c r="AB228" s="39"/>
      <c r="AC228" s="39"/>
      <c r="AD228" s="39"/>
      <c r="AE228" s="39"/>
      <c r="AR228" s="230" t="s">
        <v>223</v>
      </c>
      <c r="AT228" s="230" t="s">
        <v>348</v>
      </c>
      <c r="AU228" s="230" t="s">
        <v>86</v>
      </c>
      <c r="AY228" s="18" t="s">
        <v>168</v>
      </c>
      <c r="BE228" s="231">
        <f>IF(N228="základní",J228,0)</f>
        <v>0</v>
      </c>
      <c r="BF228" s="231">
        <f>IF(N228="snížená",J228,0)</f>
        <v>0</v>
      </c>
      <c r="BG228" s="231">
        <f>IF(N228="zákl. přenesená",J228,0)</f>
        <v>0</v>
      </c>
      <c r="BH228" s="231">
        <f>IF(N228="sníž. přenesená",J228,0)</f>
        <v>0</v>
      </c>
      <c r="BI228" s="231">
        <f>IF(N228="nulová",J228,0)</f>
        <v>0</v>
      </c>
      <c r="BJ228" s="18" t="s">
        <v>84</v>
      </c>
      <c r="BK228" s="231">
        <f>ROUND(I228*H228,2)</f>
        <v>0</v>
      </c>
      <c r="BL228" s="18" t="s">
        <v>176</v>
      </c>
      <c r="BM228" s="230" t="s">
        <v>1980</v>
      </c>
    </row>
    <row r="229" s="2" customFormat="1">
      <c r="A229" s="39"/>
      <c r="B229" s="40"/>
      <c r="C229" s="41"/>
      <c r="D229" s="232" t="s">
        <v>178</v>
      </c>
      <c r="E229" s="41"/>
      <c r="F229" s="233" t="s">
        <v>1979</v>
      </c>
      <c r="G229" s="41"/>
      <c r="H229" s="41"/>
      <c r="I229" s="234"/>
      <c r="J229" s="41"/>
      <c r="K229" s="41"/>
      <c r="L229" s="45"/>
      <c r="M229" s="235"/>
      <c r="N229" s="236"/>
      <c r="O229" s="92"/>
      <c r="P229" s="92"/>
      <c r="Q229" s="92"/>
      <c r="R229" s="92"/>
      <c r="S229" s="92"/>
      <c r="T229" s="93"/>
      <c r="U229" s="39"/>
      <c r="V229" s="39"/>
      <c r="W229" s="39"/>
      <c r="X229" s="39"/>
      <c r="Y229" s="39"/>
      <c r="Z229" s="39"/>
      <c r="AA229" s="39"/>
      <c r="AB229" s="39"/>
      <c r="AC229" s="39"/>
      <c r="AD229" s="39"/>
      <c r="AE229" s="39"/>
      <c r="AT229" s="18" t="s">
        <v>178</v>
      </c>
      <c r="AU229" s="18" t="s">
        <v>86</v>
      </c>
    </row>
    <row r="230" s="13" customFormat="1">
      <c r="A230" s="13"/>
      <c r="B230" s="237"/>
      <c r="C230" s="238"/>
      <c r="D230" s="232" t="s">
        <v>180</v>
      </c>
      <c r="E230" s="239" t="s">
        <v>1</v>
      </c>
      <c r="F230" s="240" t="s">
        <v>1955</v>
      </c>
      <c r="G230" s="238"/>
      <c r="H230" s="239" t="s">
        <v>1</v>
      </c>
      <c r="I230" s="241"/>
      <c r="J230" s="238"/>
      <c r="K230" s="238"/>
      <c r="L230" s="242"/>
      <c r="M230" s="243"/>
      <c r="N230" s="244"/>
      <c r="O230" s="244"/>
      <c r="P230" s="244"/>
      <c r="Q230" s="244"/>
      <c r="R230" s="244"/>
      <c r="S230" s="244"/>
      <c r="T230" s="245"/>
      <c r="U230" s="13"/>
      <c r="V230" s="13"/>
      <c r="W230" s="13"/>
      <c r="X230" s="13"/>
      <c r="Y230" s="13"/>
      <c r="Z230" s="13"/>
      <c r="AA230" s="13"/>
      <c r="AB230" s="13"/>
      <c r="AC230" s="13"/>
      <c r="AD230" s="13"/>
      <c r="AE230" s="13"/>
      <c r="AT230" s="246" t="s">
        <v>180</v>
      </c>
      <c r="AU230" s="246" t="s">
        <v>86</v>
      </c>
      <c r="AV230" s="13" t="s">
        <v>84</v>
      </c>
      <c r="AW230" s="13" t="s">
        <v>32</v>
      </c>
      <c r="AX230" s="13" t="s">
        <v>76</v>
      </c>
      <c r="AY230" s="246" t="s">
        <v>168</v>
      </c>
    </row>
    <row r="231" s="13" customFormat="1">
      <c r="A231" s="13"/>
      <c r="B231" s="237"/>
      <c r="C231" s="238"/>
      <c r="D231" s="232" t="s">
        <v>180</v>
      </c>
      <c r="E231" s="239" t="s">
        <v>1</v>
      </c>
      <c r="F231" s="240" t="s">
        <v>1941</v>
      </c>
      <c r="G231" s="238"/>
      <c r="H231" s="239" t="s">
        <v>1</v>
      </c>
      <c r="I231" s="241"/>
      <c r="J231" s="238"/>
      <c r="K231" s="238"/>
      <c r="L231" s="242"/>
      <c r="M231" s="243"/>
      <c r="N231" s="244"/>
      <c r="O231" s="244"/>
      <c r="P231" s="244"/>
      <c r="Q231" s="244"/>
      <c r="R231" s="244"/>
      <c r="S231" s="244"/>
      <c r="T231" s="245"/>
      <c r="U231" s="13"/>
      <c r="V231" s="13"/>
      <c r="W231" s="13"/>
      <c r="X231" s="13"/>
      <c r="Y231" s="13"/>
      <c r="Z231" s="13"/>
      <c r="AA231" s="13"/>
      <c r="AB231" s="13"/>
      <c r="AC231" s="13"/>
      <c r="AD231" s="13"/>
      <c r="AE231" s="13"/>
      <c r="AT231" s="246" t="s">
        <v>180</v>
      </c>
      <c r="AU231" s="246" t="s">
        <v>86</v>
      </c>
      <c r="AV231" s="13" t="s">
        <v>84</v>
      </c>
      <c r="AW231" s="13" t="s">
        <v>32</v>
      </c>
      <c r="AX231" s="13" t="s">
        <v>76</v>
      </c>
      <c r="AY231" s="246" t="s">
        <v>168</v>
      </c>
    </row>
    <row r="232" s="14" customFormat="1">
      <c r="A232" s="14"/>
      <c r="B232" s="247"/>
      <c r="C232" s="248"/>
      <c r="D232" s="232" t="s">
        <v>180</v>
      </c>
      <c r="E232" s="249" t="s">
        <v>1</v>
      </c>
      <c r="F232" s="250" t="s">
        <v>1956</v>
      </c>
      <c r="G232" s="248"/>
      <c r="H232" s="251">
        <v>67.412999999999997</v>
      </c>
      <c r="I232" s="252"/>
      <c r="J232" s="248"/>
      <c r="K232" s="248"/>
      <c r="L232" s="253"/>
      <c r="M232" s="254"/>
      <c r="N232" s="255"/>
      <c r="O232" s="255"/>
      <c r="P232" s="255"/>
      <c r="Q232" s="255"/>
      <c r="R232" s="255"/>
      <c r="S232" s="255"/>
      <c r="T232" s="256"/>
      <c r="U232" s="14"/>
      <c r="V232" s="14"/>
      <c r="W232" s="14"/>
      <c r="X232" s="14"/>
      <c r="Y232" s="14"/>
      <c r="Z232" s="14"/>
      <c r="AA232" s="14"/>
      <c r="AB232" s="14"/>
      <c r="AC232" s="14"/>
      <c r="AD232" s="14"/>
      <c r="AE232" s="14"/>
      <c r="AT232" s="257" t="s">
        <v>180</v>
      </c>
      <c r="AU232" s="257" t="s">
        <v>86</v>
      </c>
      <c r="AV232" s="14" t="s">
        <v>86</v>
      </c>
      <c r="AW232" s="14" t="s">
        <v>32</v>
      </c>
      <c r="AX232" s="14" t="s">
        <v>76</v>
      </c>
      <c r="AY232" s="257" t="s">
        <v>168</v>
      </c>
    </row>
    <row r="233" s="13" customFormat="1">
      <c r="A233" s="13"/>
      <c r="B233" s="237"/>
      <c r="C233" s="238"/>
      <c r="D233" s="232" t="s">
        <v>180</v>
      </c>
      <c r="E233" s="239" t="s">
        <v>1</v>
      </c>
      <c r="F233" s="240" t="s">
        <v>1943</v>
      </c>
      <c r="G233" s="238"/>
      <c r="H233" s="239" t="s">
        <v>1</v>
      </c>
      <c r="I233" s="241"/>
      <c r="J233" s="238"/>
      <c r="K233" s="238"/>
      <c r="L233" s="242"/>
      <c r="M233" s="243"/>
      <c r="N233" s="244"/>
      <c r="O233" s="244"/>
      <c r="P233" s="244"/>
      <c r="Q233" s="244"/>
      <c r="R233" s="244"/>
      <c r="S233" s="244"/>
      <c r="T233" s="245"/>
      <c r="U233" s="13"/>
      <c r="V233" s="13"/>
      <c r="W233" s="13"/>
      <c r="X233" s="13"/>
      <c r="Y233" s="13"/>
      <c r="Z233" s="13"/>
      <c r="AA233" s="13"/>
      <c r="AB233" s="13"/>
      <c r="AC233" s="13"/>
      <c r="AD233" s="13"/>
      <c r="AE233" s="13"/>
      <c r="AT233" s="246" t="s">
        <v>180</v>
      </c>
      <c r="AU233" s="246" t="s">
        <v>86</v>
      </c>
      <c r="AV233" s="13" t="s">
        <v>84</v>
      </c>
      <c r="AW233" s="13" t="s">
        <v>32</v>
      </c>
      <c r="AX233" s="13" t="s">
        <v>76</v>
      </c>
      <c r="AY233" s="246" t="s">
        <v>168</v>
      </c>
    </row>
    <row r="234" s="14" customFormat="1">
      <c r="A234" s="14"/>
      <c r="B234" s="247"/>
      <c r="C234" s="248"/>
      <c r="D234" s="232" t="s">
        <v>180</v>
      </c>
      <c r="E234" s="249" t="s">
        <v>1</v>
      </c>
      <c r="F234" s="250" t="s">
        <v>1957</v>
      </c>
      <c r="G234" s="248"/>
      <c r="H234" s="251">
        <v>21.024999999999999</v>
      </c>
      <c r="I234" s="252"/>
      <c r="J234" s="248"/>
      <c r="K234" s="248"/>
      <c r="L234" s="253"/>
      <c r="M234" s="254"/>
      <c r="N234" s="255"/>
      <c r="O234" s="255"/>
      <c r="P234" s="255"/>
      <c r="Q234" s="255"/>
      <c r="R234" s="255"/>
      <c r="S234" s="255"/>
      <c r="T234" s="256"/>
      <c r="U234" s="14"/>
      <c r="V234" s="14"/>
      <c r="W234" s="14"/>
      <c r="X234" s="14"/>
      <c r="Y234" s="14"/>
      <c r="Z234" s="14"/>
      <c r="AA234" s="14"/>
      <c r="AB234" s="14"/>
      <c r="AC234" s="14"/>
      <c r="AD234" s="14"/>
      <c r="AE234" s="14"/>
      <c r="AT234" s="257" t="s">
        <v>180</v>
      </c>
      <c r="AU234" s="257" t="s">
        <v>86</v>
      </c>
      <c r="AV234" s="14" t="s">
        <v>86</v>
      </c>
      <c r="AW234" s="14" t="s">
        <v>32</v>
      </c>
      <c r="AX234" s="14" t="s">
        <v>76</v>
      </c>
      <c r="AY234" s="257" t="s">
        <v>168</v>
      </c>
    </row>
    <row r="235" s="13" customFormat="1">
      <c r="A235" s="13"/>
      <c r="B235" s="237"/>
      <c r="C235" s="238"/>
      <c r="D235" s="232" t="s">
        <v>180</v>
      </c>
      <c r="E235" s="239" t="s">
        <v>1</v>
      </c>
      <c r="F235" s="240" t="s">
        <v>1945</v>
      </c>
      <c r="G235" s="238"/>
      <c r="H235" s="239" t="s">
        <v>1</v>
      </c>
      <c r="I235" s="241"/>
      <c r="J235" s="238"/>
      <c r="K235" s="238"/>
      <c r="L235" s="242"/>
      <c r="M235" s="243"/>
      <c r="N235" s="244"/>
      <c r="O235" s="244"/>
      <c r="P235" s="244"/>
      <c r="Q235" s="244"/>
      <c r="R235" s="244"/>
      <c r="S235" s="244"/>
      <c r="T235" s="245"/>
      <c r="U235" s="13"/>
      <c r="V235" s="13"/>
      <c r="W235" s="13"/>
      <c r="X235" s="13"/>
      <c r="Y235" s="13"/>
      <c r="Z235" s="13"/>
      <c r="AA235" s="13"/>
      <c r="AB235" s="13"/>
      <c r="AC235" s="13"/>
      <c r="AD235" s="13"/>
      <c r="AE235" s="13"/>
      <c r="AT235" s="246" t="s">
        <v>180</v>
      </c>
      <c r="AU235" s="246" t="s">
        <v>86</v>
      </c>
      <c r="AV235" s="13" t="s">
        <v>84</v>
      </c>
      <c r="AW235" s="13" t="s">
        <v>32</v>
      </c>
      <c r="AX235" s="13" t="s">
        <v>76</v>
      </c>
      <c r="AY235" s="246" t="s">
        <v>168</v>
      </c>
    </row>
    <row r="236" s="14" customFormat="1">
      <c r="A236" s="14"/>
      <c r="B236" s="247"/>
      <c r="C236" s="248"/>
      <c r="D236" s="232" t="s">
        <v>180</v>
      </c>
      <c r="E236" s="249" t="s">
        <v>1</v>
      </c>
      <c r="F236" s="250" t="s">
        <v>1958</v>
      </c>
      <c r="G236" s="248"/>
      <c r="H236" s="251">
        <v>14.116</v>
      </c>
      <c r="I236" s="252"/>
      <c r="J236" s="248"/>
      <c r="K236" s="248"/>
      <c r="L236" s="253"/>
      <c r="M236" s="254"/>
      <c r="N236" s="255"/>
      <c r="O236" s="255"/>
      <c r="P236" s="255"/>
      <c r="Q236" s="255"/>
      <c r="R236" s="255"/>
      <c r="S236" s="255"/>
      <c r="T236" s="256"/>
      <c r="U236" s="14"/>
      <c r="V236" s="14"/>
      <c r="W236" s="14"/>
      <c r="X236" s="14"/>
      <c r="Y236" s="14"/>
      <c r="Z236" s="14"/>
      <c r="AA236" s="14"/>
      <c r="AB236" s="14"/>
      <c r="AC236" s="14"/>
      <c r="AD236" s="14"/>
      <c r="AE236" s="14"/>
      <c r="AT236" s="257" t="s">
        <v>180</v>
      </c>
      <c r="AU236" s="257" t="s">
        <v>86</v>
      </c>
      <c r="AV236" s="14" t="s">
        <v>86</v>
      </c>
      <c r="AW236" s="14" t="s">
        <v>32</v>
      </c>
      <c r="AX236" s="14" t="s">
        <v>76</v>
      </c>
      <c r="AY236" s="257" t="s">
        <v>168</v>
      </c>
    </row>
    <row r="237" s="13" customFormat="1">
      <c r="A237" s="13"/>
      <c r="B237" s="237"/>
      <c r="C237" s="238"/>
      <c r="D237" s="232" t="s">
        <v>180</v>
      </c>
      <c r="E237" s="239" t="s">
        <v>1</v>
      </c>
      <c r="F237" s="240" t="s">
        <v>1947</v>
      </c>
      <c r="G237" s="238"/>
      <c r="H237" s="239" t="s">
        <v>1</v>
      </c>
      <c r="I237" s="241"/>
      <c r="J237" s="238"/>
      <c r="K237" s="238"/>
      <c r="L237" s="242"/>
      <c r="M237" s="243"/>
      <c r="N237" s="244"/>
      <c r="O237" s="244"/>
      <c r="P237" s="244"/>
      <c r="Q237" s="244"/>
      <c r="R237" s="244"/>
      <c r="S237" s="244"/>
      <c r="T237" s="245"/>
      <c r="U237" s="13"/>
      <c r="V237" s="13"/>
      <c r="W237" s="13"/>
      <c r="X237" s="13"/>
      <c r="Y237" s="13"/>
      <c r="Z237" s="13"/>
      <c r="AA237" s="13"/>
      <c r="AB237" s="13"/>
      <c r="AC237" s="13"/>
      <c r="AD237" s="13"/>
      <c r="AE237" s="13"/>
      <c r="AT237" s="246" t="s">
        <v>180</v>
      </c>
      <c r="AU237" s="246" t="s">
        <v>86</v>
      </c>
      <c r="AV237" s="13" t="s">
        <v>84</v>
      </c>
      <c r="AW237" s="13" t="s">
        <v>32</v>
      </c>
      <c r="AX237" s="13" t="s">
        <v>76</v>
      </c>
      <c r="AY237" s="246" t="s">
        <v>168</v>
      </c>
    </row>
    <row r="238" s="14" customFormat="1">
      <c r="A238" s="14"/>
      <c r="B238" s="247"/>
      <c r="C238" s="248"/>
      <c r="D238" s="232" t="s">
        <v>180</v>
      </c>
      <c r="E238" s="249" t="s">
        <v>1</v>
      </c>
      <c r="F238" s="250" t="s">
        <v>1959</v>
      </c>
      <c r="G238" s="248"/>
      <c r="H238" s="251">
        <v>7.3700000000000001</v>
      </c>
      <c r="I238" s="252"/>
      <c r="J238" s="248"/>
      <c r="K238" s="248"/>
      <c r="L238" s="253"/>
      <c r="M238" s="254"/>
      <c r="N238" s="255"/>
      <c r="O238" s="255"/>
      <c r="P238" s="255"/>
      <c r="Q238" s="255"/>
      <c r="R238" s="255"/>
      <c r="S238" s="255"/>
      <c r="T238" s="256"/>
      <c r="U238" s="14"/>
      <c r="V238" s="14"/>
      <c r="W238" s="14"/>
      <c r="X238" s="14"/>
      <c r="Y238" s="14"/>
      <c r="Z238" s="14"/>
      <c r="AA238" s="14"/>
      <c r="AB238" s="14"/>
      <c r="AC238" s="14"/>
      <c r="AD238" s="14"/>
      <c r="AE238" s="14"/>
      <c r="AT238" s="257" t="s">
        <v>180</v>
      </c>
      <c r="AU238" s="257" t="s">
        <v>86</v>
      </c>
      <c r="AV238" s="14" t="s">
        <v>86</v>
      </c>
      <c r="AW238" s="14" t="s">
        <v>32</v>
      </c>
      <c r="AX238" s="14" t="s">
        <v>76</v>
      </c>
      <c r="AY238" s="257" t="s">
        <v>168</v>
      </c>
    </row>
    <row r="239" s="16" customFormat="1">
      <c r="A239" s="16"/>
      <c r="B239" s="280"/>
      <c r="C239" s="281"/>
      <c r="D239" s="232" t="s">
        <v>180</v>
      </c>
      <c r="E239" s="282" t="s">
        <v>1</v>
      </c>
      <c r="F239" s="283" t="s">
        <v>565</v>
      </c>
      <c r="G239" s="281"/>
      <c r="H239" s="284">
        <v>109.92399999999999</v>
      </c>
      <c r="I239" s="285"/>
      <c r="J239" s="281"/>
      <c r="K239" s="281"/>
      <c r="L239" s="286"/>
      <c r="M239" s="287"/>
      <c r="N239" s="288"/>
      <c r="O239" s="288"/>
      <c r="P239" s="288"/>
      <c r="Q239" s="288"/>
      <c r="R239" s="288"/>
      <c r="S239" s="288"/>
      <c r="T239" s="289"/>
      <c r="U239" s="16"/>
      <c r="V239" s="16"/>
      <c r="W239" s="16"/>
      <c r="X239" s="16"/>
      <c r="Y239" s="16"/>
      <c r="Z239" s="16"/>
      <c r="AA239" s="16"/>
      <c r="AB239" s="16"/>
      <c r="AC239" s="16"/>
      <c r="AD239" s="16"/>
      <c r="AE239" s="16"/>
      <c r="AT239" s="290" t="s">
        <v>180</v>
      </c>
      <c r="AU239" s="290" t="s">
        <v>86</v>
      </c>
      <c r="AV239" s="16" t="s">
        <v>169</v>
      </c>
      <c r="AW239" s="16" t="s">
        <v>32</v>
      </c>
      <c r="AX239" s="16" t="s">
        <v>76</v>
      </c>
      <c r="AY239" s="290" t="s">
        <v>168</v>
      </c>
    </row>
    <row r="240" s="15" customFormat="1">
      <c r="A240" s="15"/>
      <c r="B240" s="258"/>
      <c r="C240" s="259"/>
      <c r="D240" s="232" t="s">
        <v>180</v>
      </c>
      <c r="E240" s="260" t="s">
        <v>1</v>
      </c>
      <c r="F240" s="261" t="s">
        <v>184</v>
      </c>
      <c r="G240" s="259"/>
      <c r="H240" s="262">
        <v>109.92399999999999</v>
      </c>
      <c r="I240" s="263"/>
      <c r="J240" s="259"/>
      <c r="K240" s="259"/>
      <c r="L240" s="264"/>
      <c r="M240" s="265"/>
      <c r="N240" s="266"/>
      <c r="O240" s="266"/>
      <c r="P240" s="266"/>
      <c r="Q240" s="266"/>
      <c r="R240" s="266"/>
      <c r="S240" s="266"/>
      <c r="T240" s="267"/>
      <c r="U240" s="15"/>
      <c r="V240" s="15"/>
      <c r="W240" s="15"/>
      <c r="X240" s="15"/>
      <c r="Y240" s="15"/>
      <c r="Z240" s="15"/>
      <c r="AA240" s="15"/>
      <c r="AB240" s="15"/>
      <c r="AC240" s="15"/>
      <c r="AD240" s="15"/>
      <c r="AE240" s="15"/>
      <c r="AT240" s="268" t="s">
        <v>180</v>
      </c>
      <c r="AU240" s="268" t="s">
        <v>86</v>
      </c>
      <c r="AV240" s="15" t="s">
        <v>176</v>
      </c>
      <c r="AW240" s="15" t="s">
        <v>32</v>
      </c>
      <c r="AX240" s="15" t="s">
        <v>84</v>
      </c>
      <c r="AY240" s="268" t="s">
        <v>168</v>
      </c>
    </row>
    <row r="241" s="14" customFormat="1">
      <c r="A241" s="14"/>
      <c r="B241" s="247"/>
      <c r="C241" s="248"/>
      <c r="D241" s="232" t="s">
        <v>180</v>
      </c>
      <c r="E241" s="248"/>
      <c r="F241" s="250" t="s">
        <v>1981</v>
      </c>
      <c r="G241" s="248"/>
      <c r="H241" s="251">
        <v>115.42</v>
      </c>
      <c r="I241" s="252"/>
      <c r="J241" s="248"/>
      <c r="K241" s="248"/>
      <c r="L241" s="253"/>
      <c r="M241" s="254"/>
      <c r="N241" s="255"/>
      <c r="O241" s="255"/>
      <c r="P241" s="255"/>
      <c r="Q241" s="255"/>
      <c r="R241" s="255"/>
      <c r="S241" s="255"/>
      <c r="T241" s="256"/>
      <c r="U241" s="14"/>
      <c r="V241" s="14"/>
      <c r="W241" s="14"/>
      <c r="X241" s="14"/>
      <c r="Y241" s="14"/>
      <c r="Z241" s="14"/>
      <c r="AA241" s="14"/>
      <c r="AB241" s="14"/>
      <c r="AC241" s="14"/>
      <c r="AD241" s="14"/>
      <c r="AE241" s="14"/>
      <c r="AT241" s="257" t="s">
        <v>180</v>
      </c>
      <c r="AU241" s="257" t="s">
        <v>86</v>
      </c>
      <c r="AV241" s="14" t="s">
        <v>86</v>
      </c>
      <c r="AW241" s="14" t="s">
        <v>4</v>
      </c>
      <c r="AX241" s="14" t="s">
        <v>84</v>
      </c>
      <c r="AY241" s="257" t="s">
        <v>168</v>
      </c>
    </row>
    <row r="242" s="2" customFormat="1" ht="16.5" customHeight="1">
      <c r="A242" s="39"/>
      <c r="B242" s="40"/>
      <c r="C242" s="270" t="s">
        <v>237</v>
      </c>
      <c r="D242" s="270" t="s">
        <v>348</v>
      </c>
      <c r="E242" s="271" t="s">
        <v>1982</v>
      </c>
      <c r="F242" s="272" t="s">
        <v>1983</v>
      </c>
      <c r="G242" s="273" t="s">
        <v>174</v>
      </c>
      <c r="H242" s="274">
        <v>37.064999999999998</v>
      </c>
      <c r="I242" s="275"/>
      <c r="J242" s="276">
        <f>ROUND(I242*H242,2)</f>
        <v>0</v>
      </c>
      <c r="K242" s="272" t="s">
        <v>175</v>
      </c>
      <c r="L242" s="277"/>
      <c r="M242" s="278" t="s">
        <v>1</v>
      </c>
      <c r="N242" s="279" t="s">
        <v>41</v>
      </c>
      <c r="O242" s="92"/>
      <c r="P242" s="228">
        <f>O242*H242</f>
        <v>0</v>
      </c>
      <c r="Q242" s="228">
        <v>0.0027599999999999999</v>
      </c>
      <c r="R242" s="228">
        <f>Q242*H242</f>
        <v>0.10229939999999999</v>
      </c>
      <c r="S242" s="228">
        <v>0</v>
      </c>
      <c r="T242" s="229">
        <f>S242*H242</f>
        <v>0</v>
      </c>
      <c r="U242" s="39"/>
      <c r="V242" s="39"/>
      <c r="W242" s="39"/>
      <c r="X242" s="39"/>
      <c r="Y242" s="39"/>
      <c r="Z242" s="39"/>
      <c r="AA242" s="39"/>
      <c r="AB242" s="39"/>
      <c r="AC242" s="39"/>
      <c r="AD242" s="39"/>
      <c r="AE242" s="39"/>
      <c r="AR242" s="230" t="s">
        <v>223</v>
      </c>
      <c r="AT242" s="230" t="s">
        <v>348</v>
      </c>
      <c r="AU242" s="230" t="s">
        <v>86</v>
      </c>
      <c r="AY242" s="18" t="s">
        <v>168</v>
      </c>
      <c r="BE242" s="231">
        <f>IF(N242="základní",J242,0)</f>
        <v>0</v>
      </c>
      <c r="BF242" s="231">
        <f>IF(N242="snížená",J242,0)</f>
        <v>0</v>
      </c>
      <c r="BG242" s="231">
        <f>IF(N242="zákl. přenesená",J242,0)</f>
        <v>0</v>
      </c>
      <c r="BH242" s="231">
        <f>IF(N242="sníž. přenesená",J242,0)</f>
        <v>0</v>
      </c>
      <c r="BI242" s="231">
        <f>IF(N242="nulová",J242,0)</f>
        <v>0</v>
      </c>
      <c r="BJ242" s="18" t="s">
        <v>84</v>
      </c>
      <c r="BK242" s="231">
        <f>ROUND(I242*H242,2)</f>
        <v>0</v>
      </c>
      <c r="BL242" s="18" t="s">
        <v>176</v>
      </c>
      <c r="BM242" s="230" t="s">
        <v>1984</v>
      </c>
    </row>
    <row r="243" s="2" customFormat="1">
      <c r="A243" s="39"/>
      <c r="B243" s="40"/>
      <c r="C243" s="41"/>
      <c r="D243" s="232" t="s">
        <v>178</v>
      </c>
      <c r="E243" s="41"/>
      <c r="F243" s="233" t="s">
        <v>1983</v>
      </c>
      <c r="G243" s="41"/>
      <c r="H243" s="41"/>
      <c r="I243" s="234"/>
      <c r="J243" s="41"/>
      <c r="K243" s="41"/>
      <c r="L243" s="45"/>
      <c r="M243" s="235"/>
      <c r="N243" s="236"/>
      <c r="O243" s="92"/>
      <c r="P243" s="92"/>
      <c r="Q243" s="92"/>
      <c r="R243" s="92"/>
      <c r="S243" s="92"/>
      <c r="T243" s="93"/>
      <c r="U243" s="39"/>
      <c r="V243" s="39"/>
      <c r="W243" s="39"/>
      <c r="X243" s="39"/>
      <c r="Y243" s="39"/>
      <c r="Z243" s="39"/>
      <c r="AA243" s="39"/>
      <c r="AB243" s="39"/>
      <c r="AC243" s="39"/>
      <c r="AD243" s="39"/>
      <c r="AE243" s="39"/>
      <c r="AT243" s="18" t="s">
        <v>178</v>
      </c>
      <c r="AU243" s="18" t="s">
        <v>86</v>
      </c>
    </row>
    <row r="244" s="13" customFormat="1">
      <c r="A244" s="13"/>
      <c r="B244" s="237"/>
      <c r="C244" s="238"/>
      <c r="D244" s="232" t="s">
        <v>180</v>
      </c>
      <c r="E244" s="239" t="s">
        <v>1</v>
      </c>
      <c r="F244" s="240" t="s">
        <v>1940</v>
      </c>
      <c r="G244" s="238"/>
      <c r="H244" s="239" t="s">
        <v>1</v>
      </c>
      <c r="I244" s="241"/>
      <c r="J244" s="238"/>
      <c r="K244" s="238"/>
      <c r="L244" s="242"/>
      <c r="M244" s="243"/>
      <c r="N244" s="244"/>
      <c r="O244" s="244"/>
      <c r="P244" s="244"/>
      <c r="Q244" s="244"/>
      <c r="R244" s="244"/>
      <c r="S244" s="244"/>
      <c r="T244" s="245"/>
      <c r="U244" s="13"/>
      <c r="V244" s="13"/>
      <c r="W244" s="13"/>
      <c r="X244" s="13"/>
      <c r="Y244" s="13"/>
      <c r="Z244" s="13"/>
      <c r="AA244" s="13"/>
      <c r="AB244" s="13"/>
      <c r="AC244" s="13"/>
      <c r="AD244" s="13"/>
      <c r="AE244" s="13"/>
      <c r="AT244" s="246" t="s">
        <v>180</v>
      </c>
      <c r="AU244" s="246" t="s">
        <v>86</v>
      </c>
      <c r="AV244" s="13" t="s">
        <v>84</v>
      </c>
      <c r="AW244" s="13" t="s">
        <v>32</v>
      </c>
      <c r="AX244" s="13" t="s">
        <v>76</v>
      </c>
      <c r="AY244" s="246" t="s">
        <v>168</v>
      </c>
    </row>
    <row r="245" s="13" customFormat="1">
      <c r="A245" s="13"/>
      <c r="B245" s="237"/>
      <c r="C245" s="238"/>
      <c r="D245" s="232" t="s">
        <v>180</v>
      </c>
      <c r="E245" s="239" t="s">
        <v>1</v>
      </c>
      <c r="F245" s="240" t="s">
        <v>1941</v>
      </c>
      <c r="G245" s="238"/>
      <c r="H245" s="239" t="s">
        <v>1</v>
      </c>
      <c r="I245" s="241"/>
      <c r="J245" s="238"/>
      <c r="K245" s="238"/>
      <c r="L245" s="242"/>
      <c r="M245" s="243"/>
      <c r="N245" s="244"/>
      <c r="O245" s="244"/>
      <c r="P245" s="244"/>
      <c r="Q245" s="244"/>
      <c r="R245" s="244"/>
      <c r="S245" s="244"/>
      <c r="T245" s="245"/>
      <c r="U245" s="13"/>
      <c r="V245" s="13"/>
      <c r="W245" s="13"/>
      <c r="X245" s="13"/>
      <c r="Y245" s="13"/>
      <c r="Z245" s="13"/>
      <c r="AA245" s="13"/>
      <c r="AB245" s="13"/>
      <c r="AC245" s="13"/>
      <c r="AD245" s="13"/>
      <c r="AE245" s="13"/>
      <c r="AT245" s="246" t="s">
        <v>180</v>
      </c>
      <c r="AU245" s="246" t="s">
        <v>86</v>
      </c>
      <c r="AV245" s="13" t="s">
        <v>84</v>
      </c>
      <c r="AW245" s="13" t="s">
        <v>32</v>
      </c>
      <c r="AX245" s="13" t="s">
        <v>76</v>
      </c>
      <c r="AY245" s="246" t="s">
        <v>168</v>
      </c>
    </row>
    <row r="246" s="14" customFormat="1">
      <c r="A246" s="14"/>
      <c r="B246" s="247"/>
      <c r="C246" s="248"/>
      <c r="D246" s="232" t="s">
        <v>180</v>
      </c>
      <c r="E246" s="249" t="s">
        <v>1</v>
      </c>
      <c r="F246" s="250" t="s">
        <v>1942</v>
      </c>
      <c r="G246" s="248"/>
      <c r="H246" s="251">
        <v>13</v>
      </c>
      <c r="I246" s="252"/>
      <c r="J246" s="248"/>
      <c r="K246" s="248"/>
      <c r="L246" s="253"/>
      <c r="M246" s="254"/>
      <c r="N246" s="255"/>
      <c r="O246" s="255"/>
      <c r="P246" s="255"/>
      <c r="Q246" s="255"/>
      <c r="R246" s="255"/>
      <c r="S246" s="255"/>
      <c r="T246" s="256"/>
      <c r="U246" s="14"/>
      <c r="V246" s="14"/>
      <c r="W246" s="14"/>
      <c r="X246" s="14"/>
      <c r="Y246" s="14"/>
      <c r="Z246" s="14"/>
      <c r="AA246" s="14"/>
      <c r="AB246" s="14"/>
      <c r="AC246" s="14"/>
      <c r="AD246" s="14"/>
      <c r="AE246" s="14"/>
      <c r="AT246" s="257" t="s">
        <v>180</v>
      </c>
      <c r="AU246" s="257" t="s">
        <v>86</v>
      </c>
      <c r="AV246" s="14" t="s">
        <v>86</v>
      </c>
      <c r="AW246" s="14" t="s">
        <v>32</v>
      </c>
      <c r="AX246" s="14" t="s">
        <v>76</v>
      </c>
      <c r="AY246" s="257" t="s">
        <v>168</v>
      </c>
    </row>
    <row r="247" s="13" customFormat="1">
      <c r="A247" s="13"/>
      <c r="B247" s="237"/>
      <c r="C247" s="238"/>
      <c r="D247" s="232" t="s">
        <v>180</v>
      </c>
      <c r="E247" s="239" t="s">
        <v>1</v>
      </c>
      <c r="F247" s="240" t="s">
        <v>1943</v>
      </c>
      <c r="G247" s="238"/>
      <c r="H247" s="239" t="s">
        <v>1</v>
      </c>
      <c r="I247" s="241"/>
      <c r="J247" s="238"/>
      <c r="K247" s="238"/>
      <c r="L247" s="242"/>
      <c r="M247" s="243"/>
      <c r="N247" s="244"/>
      <c r="O247" s="244"/>
      <c r="P247" s="244"/>
      <c r="Q247" s="244"/>
      <c r="R247" s="244"/>
      <c r="S247" s="244"/>
      <c r="T247" s="245"/>
      <c r="U247" s="13"/>
      <c r="V247" s="13"/>
      <c r="W247" s="13"/>
      <c r="X247" s="13"/>
      <c r="Y247" s="13"/>
      <c r="Z247" s="13"/>
      <c r="AA247" s="13"/>
      <c r="AB247" s="13"/>
      <c r="AC247" s="13"/>
      <c r="AD247" s="13"/>
      <c r="AE247" s="13"/>
      <c r="AT247" s="246" t="s">
        <v>180</v>
      </c>
      <c r="AU247" s="246" t="s">
        <v>86</v>
      </c>
      <c r="AV247" s="13" t="s">
        <v>84</v>
      </c>
      <c r="AW247" s="13" t="s">
        <v>32</v>
      </c>
      <c r="AX247" s="13" t="s">
        <v>76</v>
      </c>
      <c r="AY247" s="246" t="s">
        <v>168</v>
      </c>
    </row>
    <row r="248" s="14" customFormat="1">
      <c r="A248" s="14"/>
      <c r="B248" s="247"/>
      <c r="C248" s="248"/>
      <c r="D248" s="232" t="s">
        <v>180</v>
      </c>
      <c r="E248" s="249" t="s">
        <v>1</v>
      </c>
      <c r="F248" s="250" t="s">
        <v>1944</v>
      </c>
      <c r="G248" s="248"/>
      <c r="H248" s="251">
        <v>14.1</v>
      </c>
      <c r="I248" s="252"/>
      <c r="J248" s="248"/>
      <c r="K248" s="248"/>
      <c r="L248" s="253"/>
      <c r="M248" s="254"/>
      <c r="N248" s="255"/>
      <c r="O248" s="255"/>
      <c r="P248" s="255"/>
      <c r="Q248" s="255"/>
      <c r="R248" s="255"/>
      <c r="S248" s="255"/>
      <c r="T248" s="256"/>
      <c r="U248" s="14"/>
      <c r="V248" s="14"/>
      <c r="W248" s="14"/>
      <c r="X248" s="14"/>
      <c r="Y248" s="14"/>
      <c r="Z248" s="14"/>
      <c r="AA248" s="14"/>
      <c r="AB248" s="14"/>
      <c r="AC248" s="14"/>
      <c r="AD248" s="14"/>
      <c r="AE248" s="14"/>
      <c r="AT248" s="257" t="s">
        <v>180</v>
      </c>
      <c r="AU248" s="257" t="s">
        <v>86</v>
      </c>
      <c r="AV248" s="14" t="s">
        <v>86</v>
      </c>
      <c r="AW248" s="14" t="s">
        <v>32</v>
      </c>
      <c r="AX248" s="14" t="s">
        <v>76</v>
      </c>
      <c r="AY248" s="257" t="s">
        <v>168</v>
      </c>
    </row>
    <row r="249" s="13" customFormat="1">
      <c r="A249" s="13"/>
      <c r="B249" s="237"/>
      <c r="C249" s="238"/>
      <c r="D249" s="232" t="s">
        <v>180</v>
      </c>
      <c r="E249" s="239" t="s">
        <v>1</v>
      </c>
      <c r="F249" s="240" t="s">
        <v>1945</v>
      </c>
      <c r="G249" s="238"/>
      <c r="H249" s="239" t="s">
        <v>1</v>
      </c>
      <c r="I249" s="241"/>
      <c r="J249" s="238"/>
      <c r="K249" s="238"/>
      <c r="L249" s="242"/>
      <c r="M249" s="243"/>
      <c r="N249" s="244"/>
      <c r="O249" s="244"/>
      <c r="P249" s="244"/>
      <c r="Q249" s="244"/>
      <c r="R249" s="244"/>
      <c r="S249" s="244"/>
      <c r="T249" s="245"/>
      <c r="U249" s="13"/>
      <c r="V249" s="13"/>
      <c r="W249" s="13"/>
      <c r="X249" s="13"/>
      <c r="Y249" s="13"/>
      <c r="Z249" s="13"/>
      <c r="AA249" s="13"/>
      <c r="AB249" s="13"/>
      <c r="AC249" s="13"/>
      <c r="AD249" s="13"/>
      <c r="AE249" s="13"/>
      <c r="AT249" s="246" t="s">
        <v>180</v>
      </c>
      <c r="AU249" s="246" t="s">
        <v>86</v>
      </c>
      <c r="AV249" s="13" t="s">
        <v>84</v>
      </c>
      <c r="AW249" s="13" t="s">
        <v>32</v>
      </c>
      <c r="AX249" s="13" t="s">
        <v>76</v>
      </c>
      <c r="AY249" s="246" t="s">
        <v>168</v>
      </c>
    </row>
    <row r="250" s="14" customFormat="1">
      <c r="A250" s="14"/>
      <c r="B250" s="247"/>
      <c r="C250" s="248"/>
      <c r="D250" s="232" t="s">
        <v>180</v>
      </c>
      <c r="E250" s="249" t="s">
        <v>1</v>
      </c>
      <c r="F250" s="250" t="s">
        <v>1946</v>
      </c>
      <c r="G250" s="248"/>
      <c r="H250" s="251">
        <v>4.5999999999999996</v>
      </c>
      <c r="I250" s="252"/>
      <c r="J250" s="248"/>
      <c r="K250" s="248"/>
      <c r="L250" s="253"/>
      <c r="M250" s="254"/>
      <c r="N250" s="255"/>
      <c r="O250" s="255"/>
      <c r="P250" s="255"/>
      <c r="Q250" s="255"/>
      <c r="R250" s="255"/>
      <c r="S250" s="255"/>
      <c r="T250" s="256"/>
      <c r="U250" s="14"/>
      <c r="V250" s="14"/>
      <c r="W250" s="14"/>
      <c r="X250" s="14"/>
      <c r="Y250" s="14"/>
      <c r="Z250" s="14"/>
      <c r="AA250" s="14"/>
      <c r="AB250" s="14"/>
      <c r="AC250" s="14"/>
      <c r="AD250" s="14"/>
      <c r="AE250" s="14"/>
      <c r="AT250" s="257" t="s">
        <v>180</v>
      </c>
      <c r="AU250" s="257" t="s">
        <v>86</v>
      </c>
      <c r="AV250" s="14" t="s">
        <v>86</v>
      </c>
      <c r="AW250" s="14" t="s">
        <v>32</v>
      </c>
      <c r="AX250" s="14" t="s">
        <v>76</v>
      </c>
      <c r="AY250" s="257" t="s">
        <v>168</v>
      </c>
    </row>
    <row r="251" s="13" customFormat="1">
      <c r="A251" s="13"/>
      <c r="B251" s="237"/>
      <c r="C251" s="238"/>
      <c r="D251" s="232" t="s">
        <v>180</v>
      </c>
      <c r="E251" s="239" t="s">
        <v>1</v>
      </c>
      <c r="F251" s="240" t="s">
        <v>1947</v>
      </c>
      <c r="G251" s="238"/>
      <c r="H251" s="239" t="s">
        <v>1</v>
      </c>
      <c r="I251" s="241"/>
      <c r="J251" s="238"/>
      <c r="K251" s="238"/>
      <c r="L251" s="242"/>
      <c r="M251" s="243"/>
      <c r="N251" s="244"/>
      <c r="O251" s="244"/>
      <c r="P251" s="244"/>
      <c r="Q251" s="244"/>
      <c r="R251" s="244"/>
      <c r="S251" s="244"/>
      <c r="T251" s="245"/>
      <c r="U251" s="13"/>
      <c r="V251" s="13"/>
      <c r="W251" s="13"/>
      <c r="X251" s="13"/>
      <c r="Y251" s="13"/>
      <c r="Z251" s="13"/>
      <c r="AA251" s="13"/>
      <c r="AB251" s="13"/>
      <c r="AC251" s="13"/>
      <c r="AD251" s="13"/>
      <c r="AE251" s="13"/>
      <c r="AT251" s="246" t="s">
        <v>180</v>
      </c>
      <c r="AU251" s="246" t="s">
        <v>86</v>
      </c>
      <c r="AV251" s="13" t="s">
        <v>84</v>
      </c>
      <c r="AW251" s="13" t="s">
        <v>32</v>
      </c>
      <c r="AX251" s="13" t="s">
        <v>76</v>
      </c>
      <c r="AY251" s="246" t="s">
        <v>168</v>
      </c>
    </row>
    <row r="252" s="14" customFormat="1">
      <c r="A252" s="14"/>
      <c r="B252" s="247"/>
      <c r="C252" s="248"/>
      <c r="D252" s="232" t="s">
        <v>180</v>
      </c>
      <c r="E252" s="249" t="s">
        <v>1</v>
      </c>
      <c r="F252" s="250" t="s">
        <v>1948</v>
      </c>
      <c r="G252" s="248"/>
      <c r="H252" s="251">
        <v>3.6000000000000001</v>
      </c>
      <c r="I252" s="252"/>
      <c r="J252" s="248"/>
      <c r="K252" s="248"/>
      <c r="L252" s="253"/>
      <c r="M252" s="254"/>
      <c r="N252" s="255"/>
      <c r="O252" s="255"/>
      <c r="P252" s="255"/>
      <c r="Q252" s="255"/>
      <c r="R252" s="255"/>
      <c r="S252" s="255"/>
      <c r="T252" s="256"/>
      <c r="U252" s="14"/>
      <c r="V252" s="14"/>
      <c r="W252" s="14"/>
      <c r="X252" s="14"/>
      <c r="Y252" s="14"/>
      <c r="Z252" s="14"/>
      <c r="AA252" s="14"/>
      <c r="AB252" s="14"/>
      <c r="AC252" s="14"/>
      <c r="AD252" s="14"/>
      <c r="AE252" s="14"/>
      <c r="AT252" s="257" t="s">
        <v>180</v>
      </c>
      <c r="AU252" s="257" t="s">
        <v>86</v>
      </c>
      <c r="AV252" s="14" t="s">
        <v>86</v>
      </c>
      <c r="AW252" s="14" t="s">
        <v>32</v>
      </c>
      <c r="AX252" s="14" t="s">
        <v>76</v>
      </c>
      <c r="AY252" s="257" t="s">
        <v>168</v>
      </c>
    </row>
    <row r="253" s="16" customFormat="1">
      <c r="A253" s="16"/>
      <c r="B253" s="280"/>
      <c r="C253" s="281"/>
      <c r="D253" s="232" t="s">
        <v>180</v>
      </c>
      <c r="E253" s="282" t="s">
        <v>1</v>
      </c>
      <c r="F253" s="283" t="s">
        <v>565</v>
      </c>
      <c r="G253" s="281"/>
      <c r="H253" s="284">
        <v>35.300000000000004</v>
      </c>
      <c r="I253" s="285"/>
      <c r="J253" s="281"/>
      <c r="K253" s="281"/>
      <c r="L253" s="286"/>
      <c r="M253" s="287"/>
      <c r="N253" s="288"/>
      <c r="O253" s="288"/>
      <c r="P253" s="288"/>
      <c r="Q253" s="288"/>
      <c r="R253" s="288"/>
      <c r="S253" s="288"/>
      <c r="T253" s="289"/>
      <c r="U253" s="16"/>
      <c r="V253" s="16"/>
      <c r="W253" s="16"/>
      <c r="X253" s="16"/>
      <c r="Y253" s="16"/>
      <c r="Z253" s="16"/>
      <c r="AA253" s="16"/>
      <c r="AB253" s="16"/>
      <c r="AC253" s="16"/>
      <c r="AD253" s="16"/>
      <c r="AE253" s="16"/>
      <c r="AT253" s="290" t="s">
        <v>180</v>
      </c>
      <c r="AU253" s="290" t="s">
        <v>86</v>
      </c>
      <c r="AV253" s="16" t="s">
        <v>169</v>
      </c>
      <c r="AW253" s="16" t="s">
        <v>32</v>
      </c>
      <c r="AX253" s="16" t="s">
        <v>76</v>
      </c>
      <c r="AY253" s="290" t="s">
        <v>168</v>
      </c>
    </row>
    <row r="254" s="15" customFormat="1">
      <c r="A254" s="15"/>
      <c r="B254" s="258"/>
      <c r="C254" s="259"/>
      <c r="D254" s="232" t="s">
        <v>180</v>
      </c>
      <c r="E254" s="260" t="s">
        <v>1</v>
      </c>
      <c r="F254" s="261" t="s">
        <v>184</v>
      </c>
      <c r="G254" s="259"/>
      <c r="H254" s="262">
        <v>35.300000000000004</v>
      </c>
      <c r="I254" s="263"/>
      <c r="J254" s="259"/>
      <c r="K254" s="259"/>
      <c r="L254" s="264"/>
      <c r="M254" s="265"/>
      <c r="N254" s="266"/>
      <c r="O254" s="266"/>
      <c r="P254" s="266"/>
      <c r="Q254" s="266"/>
      <c r="R254" s="266"/>
      <c r="S254" s="266"/>
      <c r="T254" s="267"/>
      <c r="U254" s="15"/>
      <c r="V254" s="15"/>
      <c r="W254" s="15"/>
      <c r="X254" s="15"/>
      <c r="Y254" s="15"/>
      <c r="Z254" s="15"/>
      <c r="AA254" s="15"/>
      <c r="AB254" s="15"/>
      <c r="AC254" s="15"/>
      <c r="AD254" s="15"/>
      <c r="AE254" s="15"/>
      <c r="AT254" s="268" t="s">
        <v>180</v>
      </c>
      <c r="AU254" s="268" t="s">
        <v>86</v>
      </c>
      <c r="AV254" s="15" t="s">
        <v>176</v>
      </c>
      <c r="AW254" s="15" t="s">
        <v>32</v>
      </c>
      <c r="AX254" s="15" t="s">
        <v>84</v>
      </c>
      <c r="AY254" s="268" t="s">
        <v>168</v>
      </c>
    </row>
    <row r="255" s="14" customFormat="1">
      <c r="A255" s="14"/>
      <c r="B255" s="247"/>
      <c r="C255" s="248"/>
      <c r="D255" s="232" t="s">
        <v>180</v>
      </c>
      <c r="E255" s="248"/>
      <c r="F255" s="250" t="s">
        <v>1985</v>
      </c>
      <c r="G255" s="248"/>
      <c r="H255" s="251">
        <v>37.064999999999998</v>
      </c>
      <c r="I255" s="252"/>
      <c r="J255" s="248"/>
      <c r="K255" s="248"/>
      <c r="L255" s="253"/>
      <c r="M255" s="254"/>
      <c r="N255" s="255"/>
      <c r="O255" s="255"/>
      <c r="P255" s="255"/>
      <c r="Q255" s="255"/>
      <c r="R255" s="255"/>
      <c r="S255" s="255"/>
      <c r="T255" s="256"/>
      <c r="U255" s="14"/>
      <c r="V255" s="14"/>
      <c r="W255" s="14"/>
      <c r="X255" s="14"/>
      <c r="Y255" s="14"/>
      <c r="Z255" s="14"/>
      <c r="AA255" s="14"/>
      <c r="AB255" s="14"/>
      <c r="AC255" s="14"/>
      <c r="AD255" s="14"/>
      <c r="AE255" s="14"/>
      <c r="AT255" s="257" t="s">
        <v>180</v>
      </c>
      <c r="AU255" s="257" t="s">
        <v>86</v>
      </c>
      <c r="AV255" s="14" t="s">
        <v>86</v>
      </c>
      <c r="AW255" s="14" t="s">
        <v>4</v>
      </c>
      <c r="AX255" s="14" t="s">
        <v>84</v>
      </c>
      <c r="AY255" s="257" t="s">
        <v>168</v>
      </c>
    </row>
    <row r="256" s="2" customFormat="1" ht="24.15" customHeight="1">
      <c r="A256" s="39"/>
      <c r="B256" s="40"/>
      <c r="C256" s="219" t="s">
        <v>244</v>
      </c>
      <c r="D256" s="219" t="s">
        <v>171</v>
      </c>
      <c r="E256" s="220" t="s">
        <v>1986</v>
      </c>
      <c r="F256" s="221" t="s">
        <v>1987</v>
      </c>
      <c r="G256" s="222" t="s">
        <v>174</v>
      </c>
      <c r="H256" s="223">
        <v>31.824000000000002</v>
      </c>
      <c r="I256" s="224"/>
      <c r="J256" s="225">
        <f>ROUND(I256*H256,2)</f>
        <v>0</v>
      </c>
      <c r="K256" s="221" t="s">
        <v>175</v>
      </c>
      <c r="L256" s="45"/>
      <c r="M256" s="226" t="s">
        <v>1</v>
      </c>
      <c r="N256" s="227" t="s">
        <v>41</v>
      </c>
      <c r="O256" s="92"/>
      <c r="P256" s="228">
        <f>O256*H256</f>
        <v>0</v>
      </c>
      <c r="Q256" s="228">
        <v>0.00025999999999999998</v>
      </c>
      <c r="R256" s="228">
        <f>Q256*H256</f>
        <v>0.0082742400000000004</v>
      </c>
      <c r="S256" s="228">
        <v>0</v>
      </c>
      <c r="T256" s="229">
        <f>S256*H256</f>
        <v>0</v>
      </c>
      <c r="U256" s="39"/>
      <c r="V256" s="39"/>
      <c r="W256" s="39"/>
      <c r="X256" s="39"/>
      <c r="Y256" s="39"/>
      <c r="Z256" s="39"/>
      <c r="AA256" s="39"/>
      <c r="AB256" s="39"/>
      <c r="AC256" s="39"/>
      <c r="AD256" s="39"/>
      <c r="AE256" s="39"/>
      <c r="AR256" s="230" t="s">
        <v>176</v>
      </c>
      <c r="AT256" s="230" t="s">
        <v>171</v>
      </c>
      <c r="AU256" s="230" t="s">
        <v>86</v>
      </c>
      <c r="AY256" s="18" t="s">
        <v>168</v>
      </c>
      <c r="BE256" s="231">
        <f>IF(N256="základní",J256,0)</f>
        <v>0</v>
      </c>
      <c r="BF256" s="231">
        <f>IF(N256="snížená",J256,0)</f>
        <v>0</v>
      </c>
      <c r="BG256" s="231">
        <f>IF(N256="zákl. přenesená",J256,0)</f>
        <v>0</v>
      </c>
      <c r="BH256" s="231">
        <f>IF(N256="sníž. přenesená",J256,0)</f>
        <v>0</v>
      </c>
      <c r="BI256" s="231">
        <f>IF(N256="nulová",J256,0)</f>
        <v>0</v>
      </c>
      <c r="BJ256" s="18" t="s">
        <v>84</v>
      </c>
      <c r="BK256" s="231">
        <f>ROUND(I256*H256,2)</f>
        <v>0</v>
      </c>
      <c r="BL256" s="18" t="s">
        <v>176</v>
      </c>
      <c r="BM256" s="230" t="s">
        <v>1988</v>
      </c>
    </row>
    <row r="257" s="2" customFormat="1">
      <c r="A257" s="39"/>
      <c r="B257" s="40"/>
      <c r="C257" s="41"/>
      <c r="D257" s="232" t="s">
        <v>178</v>
      </c>
      <c r="E257" s="41"/>
      <c r="F257" s="233" t="s">
        <v>1989</v>
      </c>
      <c r="G257" s="41"/>
      <c r="H257" s="41"/>
      <c r="I257" s="234"/>
      <c r="J257" s="41"/>
      <c r="K257" s="41"/>
      <c r="L257" s="45"/>
      <c r="M257" s="235"/>
      <c r="N257" s="236"/>
      <c r="O257" s="92"/>
      <c r="P257" s="92"/>
      <c r="Q257" s="92"/>
      <c r="R257" s="92"/>
      <c r="S257" s="92"/>
      <c r="T257" s="93"/>
      <c r="U257" s="39"/>
      <c r="V257" s="39"/>
      <c r="W257" s="39"/>
      <c r="X257" s="39"/>
      <c r="Y257" s="39"/>
      <c r="Z257" s="39"/>
      <c r="AA257" s="39"/>
      <c r="AB257" s="39"/>
      <c r="AC257" s="39"/>
      <c r="AD257" s="39"/>
      <c r="AE257" s="39"/>
      <c r="AT257" s="18" t="s">
        <v>178</v>
      </c>
      <c r="AU257" s="18" t="s">
        <v>86</v>
      </c>
    </row>
    <row r="258" s="13" customFormat="1">
      <c r="A258" s="13"/>
      <c r="B258" s="237"/>
      <c r="C258" s="238"/>
      <c r="D258" s="232" t="s">
        <v>180</v>
      </c>
      <c r="E258" s="239" t="s">
        <v>1</v>
      </c>
      <c r="F258" s="240" t="s">
        <v>1921</v>
      </c>
      <c r="G258" s="238"/>
      <c r="H258" s="239" t="s">
        <v>1</v>
      </c>
      <c r="I258" s="241"/>
      <c r="J258" s="238"/>
      <c r="K258" s="238"/>
      <c r="L258" s="242"/>
      <c r="M258" s="243"/>
      <c r="N258" s="244"/>
      <c r="O258" s="244"/>
      <c r="P258" s="244"/>
      <c r="Q258" s="244"/>
      <c r="R258" s="244"/>
      <c r="S258" s="244"/>
      <c r="T258" s="245"/>
      <c r="U258" s="13"/>
      <c r="V258" s="13"/>
      <c r="W258" s="13"/>
      <c r="X258" s="13"/>
      <c r="Y258" s="13"/>
      <c r="Z258" s="13"/>
      <c r="AA258" s="13"/>
      <c r="AB258" s="13"/>
      <c r="AC258" s="13"/>
      <c r="AD258" s="13"/>
      <c r="AE258" s="13"/>
      <c r="AT258" s="246" t="s">
        <v>180</v>
      </c>
      <c r="AU258" s="246" t="s">
        <v>86</v>
      </c>
      <c r="AV258" s="13" t="s">
        <v>84</v>
      </c>
      <c r="AW258" s="13" t="s">
        <v>32</v>
      </c>
      <c r="AX258" s="13" t="s">
        <v>76</v>
      </c>
      <c r="AY258" s="246" t="s">
        <v>168</v>
      </c>
    </row>
    <row r="259" s="14" customFormat="1">
      <c r="A259" s="14"/>
      <c r="B259" s="247"/>
      <c r="C259" s="248"/>
      <c r="D259" s="232" t="s">
        <v>180</v>
      </c>
      <c r="E259" s="249" t="s">
        <v>1</v>
      </c>
      <c r="F259" s="250" t="s">
        <v>1990</v>
      </c>
      <c r="G259" s="248"/>
      <c r="H259" s="251">
        <v>31.824000000000002</v>
      </c>
      <c r="I259" s="252"/>
      <c r="J259" s="248"/>
      <c r="K259" s="248"/>
      <c r="L259" s="253"/>
      <c r="M259" s="254"/>
      <c r="N259" s="255"/>
      <c r="O259" s="255"/>
      <c r="P259" s="255"/>
      <c r="Q259" s="255"/>
      <c r="R259" s="255"/>
      <c r="S259" s="255"/>
      <c r="T259" s="256"/>
      <c r="U259" s="14"/>
      <c r="V259" s="14"/>
      <c r="W259" s="14"/>
      <c r="X259" s="14"/>
      <c r="Y259" s="14"/>
      <c r="Z259" s="14"/>
      <c r="AA259" s="14"/>
      <c r="AB259" s="14"/>
      <c r="AC259" s="14"/>
      <c r="AD259" s="14"/>
      <c r="AE259" s="14"/>
      <c r="AT259" s="257" t="s">
        <v>180</v>
      </c>
      <c r="AU259" s="257" t="s">
        <v>86</v>
      </c>
      <c r="AV259" s="14" t="s">
        <v>86</v>
      </c>
      <c r="AW259" s="14" t="s">
        <v>32</v>
      </c>
      <c r="AX259" s="14" t="s">
        <v>76</v>
      </c>
      <c r="AY259" s="257" t="s">
        <v>168</v>
      </c>
    </row>
    <row r="260" s="15" customFormat="1">
      <c r="A260" s="15"/>
      <c r="B260" s="258"/>
      <c r="C260" s="259"/>
      <c r="D260" s="232" t="s">
        <v>180</v>
      </c>
      <c r="E260" s="260" t="s">
        <v>1</v>
      </c>
      <c r="F260" s="261" t="s">
        <v>184</v>
      </c>
      <c r="G260" s="259"/>
      <c r="H260" s="262">
        <v>31.824000000000002</v>
      </c>
      <c r="I260" s="263"/>
      <c r="J260" s="259"/>
      <c r="K260" s="259"/>
      <c r="L260" s="264"/>
      <c r="M260" s="265"/>
      <c r="N260" s="266"/>
      <c r="O260" s="266"/>
      <c r="P260" s="266"/>
      <c r="Q260" s="266"/>
      <c r="R260" s="266"/>
      <c r="S260" s="266"/>
      <c r="T260" s="267"/>
      <c r="U260" s="15"/>
      <c r="V260" s="15"/>
      <c r="W260" s="15"/>
      <c r="X260" s="15"/>
      <c r="Y260" s="15"/>
      <c r="Z260" s="15"/>
      <c r="AA260" s="15"/>
      <c r="AB260" s="15"/>
      <c r="AC260" s="15"/>
      <c r="AD260" s="15"/>
      <c r="AE260" s="15"/>
      <c r="AT260" s="268" t="s">
        <v>180</v>
      </c>
      <c r="AU260" s="268" t="s">
        <v>86</v>
      </c>
      <c r="AV260" s="15" t="s">
        <v>176</v>
      </c>
      <c r="AW260" s="15" t="s">
        <v>32</v>
      </c>
      <c r="AX260" s="15" t="s">
        <v>84</v>
      </c>
      <c r="AY260" s="268" t="s">
        <v>168</v>
      </c>
    </row>
    <row r="261" s="2" customFormat="1" ht="24.15" customHeight="1">
      <c r="A261" s="39"/>
      <c r="B261" s="40"/>
      <c r="C261" s="219" t="s">
        <v>8</v>
      </c>
      <c r="D261" s="219" t="s">
        <v>171</v>
      </c>
      <c r="E261" s="220" t="s">
        <v>1991</v>
      </c>
      <c r="F261" s="221" t="s">
        <v>1992</v>
      </c>
      <c r="G261" s="222" t="s">
        <v>174</v>
      </c>
      <c r="H261" s="223">
        <v>31.824000000000002</v>
      </c>
      <c r="I261" s="224"/>
      <c r="J261" s="225">
        <f>ROUND(I261*H261,2)</f>
        <v>0</v>
      </c>
      <c r="K261" s="221" t="s">
        <v>175</v>
      </c>
      <c r="L261" s="45"/>
      <c r="M261" s="226" t="s">
        <v>1</v>
      </c>
      <c r="N261" s="227" t="s">
        <v>41</v>
      </c>
      <c r="O261" s="92"/>
      <c r="P261" s="228">
        <f>O261*H261</f>
        <v>0</v>
      </c>
      <c r="Q261" s="228">
        <v>0.020480000000000002</v>
      </c>
      <c r="R261" s="228">
        <f>Q261*H261</f>
        <v>0.65175552000000003</v>
      </c>
      <c r="S261" s="228">
        <v>0</v>
      </c>
      <c r="T261" s="229">
        <f>S261*H261</f>
        <v>0</v>
      </c>
      <c r="U261" s="39"/>
      <c r="V261" s="39"/>
      <c r="W261" s="39"/>
      <c r="X261" s="39"/>
      <c r="Y261" s="39"/>
      <c r="Z261" s="39"/>
      <c r="AA261" s="39"/>
      <c r="AB261" s="39"/>
      <c r="AC261" s="39"/>
      <c r="AD261" s="39"/>
      <c r="AE261" s="39"/>
      <c r="AR261" s="230" t="s">
        <v>176</v>
      </c>
      <c r="AT261" s="230" t="s">
        <v>171</v>
      </c>
      <c r="AU261" s="230" t="s">
        <v>86</v>
      </c>
      <c r="AY261" s="18" t="s">
        <v>168</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176</v>
      </c>
      <c r="BM261" s="230" t="s">
        <v>1993</v>
      </c>
    </row>
    <row r="262" s="2" customFormat="1">
      <c r="A262" s="39"/>
      <c r="B262" s="40"/>
      <c r="C262" s="41"/>
      <c r="D262" s="232" t="s">
        <v>178</v>
      </c>
      <c r="E262" s="41"/>
      <c r="F262" s="233" t="s">
        <v>1994</v>
      </c>
      <c r="G262" s="41"/>
      <c r="H262" s="41"/>
      <c r="I262" s="234"/>
      <c r="J262" s="41"/>
      <c r="K262" s="41"/>
      <c r="L262" s="45"/>
      <c r="M262" s="235"/>
      <c r="N262" s="236"/>
      <c r="O262" s="92"/>
      <c r="P262" s="92"/>
      <c r="Q262" s="92"/>
      <c r="R262" s="92"/>
      <c r="S262" s="92"/>
      <c r="T262" s="93"/>
      <c r="U262" s="39"/>
      <c r="V262" s="39"/>
      <c r="W262" s="39"/>
      <c r="X262" s="39"/>
      <c r="Y262" s="39"/>
      <c r="Z262" s="39"/>
      <c r="AA262" s="39"/>
      <c r="AB262" s="39"/>
      <c r="AC262" s="39"/>
      <c r="AD262" s="39"/>
      <c r="AE262" s="39"/>
      <c r="AT262" s="18" t="s">
        <v>178</v>
      </c>
      <c r="AU262" s="18" t="s">
        <v>86</v>
      </c>
    </row>
    <row r="263" s="13" customFormat="1">
      <c r="A263" s="13"/>
      <c r="B263" s="237"/>
      <c r="C263" s="238"/>
      <c r="D263" s="232" t="s">
        <v>180</v>
      </c>
      <c r="E263" s="239" t="s">
        <v>1</v>
      </c>
      <c r="F263" s="240" t="s">
        <v>1921</v>
      </c>
      <c r="G263" s="238"/>
      <c r="H263" s="239" t="s">
        <v>1</v>
      </c>
      <c r="I263" s="241"/>
      <c r="J263" s="238"/>
      <c r="K263" s="238"/>
      <c r="L263" s="242"/>
      <c r="M263" s="243"/>
      <c r="N263" s="244"/>
      <c r="O263" s="244"/>
      <c r="P263" s="244"/>
      <c r="Q263" s="244"/>
      <c r="R263" s="244"/>
      <c r="S263" s="244"/>
      <c r="T263" s="245"/>
      <c r="U263" s="13"/>
      <c r="V263" s="13"/>
      <c r="W263" s="13"/>
      <c r="X263" s="13"/>
      <c r="Y263" s="13"/>
      <c r="Z263" s="13"/>
      <c r="AA263" s="13"/>
      <c r="AB263" s="13"/>
      <c r="AC263" s="13"/>
      <c r="AD263" s="13"/>
      <c r="AE263" s="13"/>
      <c r="AT263" s="246" t="s">
        <v>180</v>
      </c>
      <c r="AU263" s="246" t="s">
        <v>86</v>
      </c>
      <c r="AV263" s="13" t="s">
        <v>84</v>
      </c>
      <c r="AW263" s="13" t="s">
        <v>32</v>
      </c>
      <c r="AX263" s="13" t="s">
        <v>76</v>
      </c>
      <c r="AY263" s="246" t="s">
        <v>168</v>
      </c>
    </row>
    <row r="264" s="14" customFormat="1">
      <c r="A264" s="14"/>
      <c r="B264" s="247"/>
      <c r="C264" s="248"/>
      <c r="D264" s="232" t="s">
        <v>180</v>
      </c>
      <c r="E264" s="249" t="s">
        <v>1</v>
      </c>
      <c r="F264" s="250" t="s">
        <v>1990</v>
      </c>
      <c r="G264" s="248"/>
      <c r="H264" s="251">
        <v>31.824000000000002</v>
      </c>
      <c r="I264" s="252"/>
      <c r="J264" s="248"/>
      <c r="K264" s="248"/>
      <c r="L264" s="253"/>
      <c r="M264" s="254"/>
      <c r="N264" s="255"/>
      <c r="O264" s="255"/>
      <c r="P264" s="255"/>
      <c r="Q264" s="255"/>
      <c r="R264" s="255"/>
      <c r="S264" s="255"/>
      <c r="T264" s="256"/>
      <c r="U264" s="14"/>
      <c r="V264" s="14"/>
      <c r="W264" s="14"/>
      <c r="X264" s="14"/>
      <c r="Y264" s="14"/>
      <c r="Z264" s="14"/>
      <c r="AA264" s="14"/>
      <c r="AB264" s="14"/>
      <c r="AC264" s="14"/>
      <c r="AD264" s="14"/>
      <c r="AE264" s="14"/>
      <c r="AT264" s="257" t="s">
        <v>180</v>
      </c>
      <c r="AU264" s="257" t="s">
        <v>86</v>
      </c>
      <c r="AV264" s="14" t="s">
        <v>86</v>
      </c>
      <c r="AW264" s="14" t="s">
        <v>32</v>
      </c>
      <c r="AX264" s="14" t="s">
        <v>76</v>
      </c>
      <c r="AY264" s="257" t="s">
        <v>168</v>
      </c>
    </row>
    <row r="265" s="15" customFormat="1">
      <c r="A265" s="15"/>
      <c r="B265" s="258"/>
      <c r="C265" s="259"/>
      <c r="D265" s="232" t="s">
        <v>180</v>
      </c>
      <c r="E265" s="260" t="s">
        <v>1</v>
      </c>
      <c r="F265" s="261" t="s">
        <v>184</v>
      </c>
      <c r="G265" s="259"/>
      <c r="H265" s="262">
        <v>31.824000000000002</v>
      </c>
      <c r="I265" s="263"/>
      <c r="J265" s="259"/>
      <c r="K265" s="259"/>
      <c r="L265" s="264"/>
      <c r="M265" s="265"/>
      <c r="N265" s="266"/>
      <c r="O265" s="266"/>
      <c r="P265" s="266"/>
      <c r="Q265" s="266"/>
      <c r="R265" s="266"/>
      <c r="S265" s="266"/>
      <c r="T265" s="267"/>
      <c r="U265" s="15"/>
      <c r="V265" s="15"/>
      <c r="W265" s="15"/>
      <c r="X265" s="15"/>
      <c r="Y265" s="15"/>
      <c r="Z265" s="15"/>
      <c r="AA265" s="15"/>
      <c r="AB265" s="15"/>
      <c r="AC265" s="15"/>
      <c r="AD265" s="15"/>
      <c r="AE265" s="15"/>
      <c r="AT265" s="268" t="s">
        <v>180</v>
      </c>
      <c r="AU265" s="268" t="s">
        <v>86</v>
      </c>
      <c r="AV265" s="15" t="s">
        <v>176</v>
      </c>
      <c r="AW265" s="15" t="s">
        <v>32</v>
      </c>
      <c r="AX265" s="15" t="s">
        <v>84</v>
      </c>
      <c r="AY265" s="268" t="s">
        <v>168</v>
      </c>
    </row>
    <row r="266" s="2" customFormat="1" ht="24.15" customHeight="1">
      <c r="A266" s="39"/>
      <c r="B266" s="40"/>
      <c r="C266" s="219" t="s">
        <v>255</v>
      </c>
      <c r="D266" s="219" t="s">
        <v>171</v>
      </c>
      <c r="E266" s="220" t="s">
        <v>476</v>
      </c>
      <c r="F266" s="221" t="s">
        <v>477</v>
      </c>
      <c r="G266" s="222" t="s">
        <v>174</v>
      </c>
      <c r="H266" s="223">
        <v>31.824000000000002</v>
      </c>
      <c r="I266" s="224"/>
      <c r="J266" s="225">
        <f>ROUND(I266*H266,2)</f>
        <v>0</v>
      </c>
      <c r="K266" s="221" t="s">
        <v>175</v>
      </c>
      <c r="L266" s="45"/>
      <c r="M266" s="226" t="s">
        <v>1</v>
      </c>
      <c r="N266" s="227" t="s">
        <v>41</v>
      </c>
      <c r="O266" s="92"/>
      <c r="P266" s="228">
        <f>O266*H266</f>
        <v>0</v>
      </c>
      <c r="Q266" s="228">
        <v>0.0044099999999999999</v>
      </c>
      <c r="R266" s="228">
        <f>Q266*H266</f>
        <v>0.14034384</v>
      </c>
      <c r="S266" s="228">
        <v>0</v>
      </c>
      <c r="T266" s="229">
        <f>S266*H266</f>
        <v>0</v>
      </c>
      <c r="U266" s="39"/>
      <c r="V266" s="39"/>
      <c r="W266" s="39"/>
      <c r="X266" s="39"/>
      <c r="Y266" s="39"/>
      <c r="Z266" s="39"/>
      <c r="AA266" s="39"/>
      <c r="AB266" s="39"/>
      <c r="AC266" s="39"/>
      <c r="AD266" s="39"/>
      <c r="AE266" s="39"/>
      <c r="AR266" s="230" t="s">
        <v>176</v>
      </c>
      <c r="AT266" s="230" t="s">
        <v>171</v>
      </c>
      <c r="AU266" s="230" t="s">
        <v>86</v>
      </c>
      <c r="AY266" s="18" t="s">
        <v>168</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176</v>
      </c>
      <c r="BM266" s="230" t="s">
        <v>1995</v>
      </c>
    </row>
    <row r="267" s="2" customFormat="1">
      <c r="A267" s="39"/>
      <c r="B267" s="40"/>
      <c r="C267" s="41"/>
      <c r="D267" s="232" t="s">
        <v>178</v>
      </c>
      <c r="E267" s="41"/>
      <c r="F267" s="233" t="s">
        <v>479</v>
      </c>
      <c r="G267" s="41"/>
      <c r="H267" s="41"/>
      <c r="I267" s="234"/>
      <c r="J267" s="41"/>
      <c r="K267" s="41"/>
      <c r="L267" s="45"/>
      <c r="M267" s="235"/>
      <c r="N267" s="236"/>
      <c r="O267" s="92"/>
      <c r="P267" s="92"/>
      <c r="Q267" s="92"/>
      <c r="R267" s="92"/>
      <c r="S267" s="92"/>
      <c r="T267" s="93"/>
      <c r="U267" s="39"/>
      <c r="V267" s="39"/>
      <c r="W267" s="39"/>
      <c r="X267" s="39"/>
      <c r="Y267" s="39"/>
      <c r="Z267" s="39"/>
      <c r="AA267" s="39"/>
      <c r="AB267" s="39"/>
      <c r="AC267" s="39"/>
      <c r="AD267" s="39"/>
      <c r="AE267" s="39"/>
      <c r="AT267" s="18" t="s">
        <v>178</v>
      </c>
      <c r="AU267" s="18" t="s">
        <v>86</v>
      </c>
    </row>
    <row r="268" s="13" customFormat="1">
      <c r="A268" s="13"/>
      <c r="B268" s="237"/>
      <c r="C268" s="238"/>
      <c r="D268" s="232" t="s">
        <v>180</v>
      </c>
      <c r="E268" s="239" t="s">
        <v>1</v>
      </c>
      <c r="F268" s="240" t="s">
        <v>1921</v>
      </c>
      <c r="G268" s="238"/>
      <c r="H268" s="239" t="s">
        <v>1</v>
      </c>
      <c r="I268" s="241"/>
      <c r="J268" s="238"/>
      <c r="K268" s="238"/>
      <c r="L268" s="242"/>
      <c r="M268" s="243"/>
      <c r="N268" s="244"/>
      <c r="O268" s="244"/>
      <c r="P268" s="244"/>
      <c r="Q268" s="244"/>
      <c r="R268" s="244"/>
      <c r="S268" s="244"/>
      <c r="T268" s="245"/>
      <c r="U268" s="13"/>
      <c r="V268" s="13"/>
      <c r="W268" s="13"/>
      <c r="X268" s="13"/>
      <c r="Y268" s="13"/>
      <c r="Z268" s="13"/>
      <c r="AA268" s="13"/>
      <c r="AB268" s="13"/>
      <c r="AC268" s="13"/>
      <c r="AD268" s="13"/>
      <c r="AE268" s="13"/>
      <c r="AT268" s="246" t="s">
        <v>180</v>
      </c>
      <c r="AU268" s="246" t="s">
        <v>86</v>
      </c>
      <c r="AV268" s="13" t="s">
        <v>84</v>
      </c>
      <c r="AW268" s="13" t="s">
        <v>32</v>
      </c>
      <c r="AX268" s="13" t="s">
        <v>76</v>
      </c>
      <c r="AY268" s="246" t="s">
        <v>168</v>
      </c>
    </row>
    <row r="269" s="14" customFormat="1">
      <c r="A269" s="14"/>
      <c r="B269" s="247"/>
      <c r="C269" s="248"/>
      <c r="D269" s="232" t="s">
        <v>180</v>
      </c>
      <c r="E269" s="249" t="s">
        <v>1</v>
      </c>
      <c r="F269" s="250" t="s">
        <v>1990</v>
      </c>
      <c r="G269" s="248"/>
      <c r="H269" s="251">
        <v>31.824000000000002</v>
      </c>
      <c r="I269" s="252"/>
      <c r="J269" s="248"/>
      <c r="K269" s="248"/>
      <c r="L269" s="253"/>
      <c r="M269" s="254"/>
      <c r="N269" s="255"/>
      <c r="O269" s="255"/>
      <c r="P269" s="255"/>
      <c r="Q269" s="255"/>
      <c r="R269" s="255"/>
      <c r="S269" s="255"/>
      <c r="T269" s="256"/>
      <c r="U269" s="14"/>
      <c r="V269" s="14"/>
      <c r="W269" s="14"/>
      <c r="X269" s="14"/>
      <c r="Y269" s="14"/>
      <c r="Z269" s="14"/>
      <c r="AA269" s="14"/>
      <c r="AB269" s="14"/>
      <c r="AC269" s="14"/>
      <c r="AD269" s="14"/>
      <c r="AE269" s="14"/>
      <c r="AT269" s="257" t="s">
        <v>180</v>
      </c>
      <c r="AU269" s="257" t="s">
        <v>86</v>
      </c>
      <c r="AV269" s="14" t="s">
        <v>86</v>
      </c>
      <c r="AW269" s="14" t="s">
        <v>32</v>
      </c>
      <c r="AX269" s="14" t="s">
        <v>76</v>
      </c>
      <c r="AY269" s="257" t="s">
        <v>168</v>
      </c>
    </row>
    <row r="270" s="15" customFormat="1">
      <c r="A270" s="15"/>
      <c r="B270" s="258"/>
      <c r="C270" s="259"/>
      <c r="D270" s="232" t="s">
        <v>180</v>
      </c>
      <c r="E270" s="260" t="s">
        <v>1</v>
      </c>
      <c r="F270" s="261" t="s">
        <v>184</v>
      </c>
      <c r="G270" s="259"/>
      <c r="H270" s="262">
        <v>31.824000000000002</v>
      </c>
      <c r="I270" s="263"/>
      <c r="J270" s="259"/>
      <c r="K270" s="259"/>
      <c r="L270" s="264"/>
      <c r="M270" s="265"/>
      <c r="N270" s="266"/>
      <c r="O270" s="266"/>
      <c r="P270" s="266"/>
      <c r="Q270" s="266"/>
      <c r="R270" s="266"/>
      <c r="S270" s="266"/>
      <c r="T270" s="267"/>
      <c r="U270" s="15"/>
      <c r="V270" s="15"/>
      <c r="W270" s="15"/>
      <c r="X270" s="15"/>
      <c r="Y270" s="15"/>
      <c r="Z270" s="15"/>
      <c r="AA270" s="15"/>
      <c r="AB270" s="15"/>
      <c r="AC270" s="15"/>
      <c r="AD270" s="15"/>
      <c r="AE270" s="15"/>
      <c r="AT270" s="268" t="s">
        <v>180</v>
      </c>
      <c r="AU270" s="268" t="s">
        <v>86</v>
      </c>
      <c r="AV270" s="15" t="s">
        <v>176</v>
      </c>
      <c r="AW270" s="15" t="s">
        <v>32</v>
      </c>
      <c r="AX270" s="15" t="s">
        <v>84</v>
      </c>
      <c r="AY270" s="268" t="s">
        <v>168</v>
      </c>
    </row>
    <row r="271" s="2" customFormat="1" ht="44.25" customHeight="1">
      <c r="A271" s="39"/>
      <c r="B271" s="40"/>
      <c r="C271" s="219" t="s">
        <v>261</v>
      </c>
      <c r="D271" s="219" t="s">
        <v>171</v>
      </c>
      <c r="E271" s="220" t="s">
        <v>1996</v>
      </c>
      <c r="F271" s="221" t="s">
        <v>1997</v>
      </c>
      <c r="G271" s="222" t="s">
        <v>174</v>
      </c>
      <c r="H271" s="223">
        <v>1262.838</v>
      </c>
      <c r="I271" s="224"/>
      <c r="J271" s="225">
        <f>ROUND(I271*H271,2)</f>
        <v>0</v>
      </c>
      <c r="K271" s="221" t="s">
        <v>226</v>
      </c>
      <c r="L271" s="45"/>
      <c r="M271" s="226" t="s">
        <v>1</v>
      </c>
      <c r="N271" s="227" t="s">
        <v>41</v>
      </c>
      <c r="O271" s="92"/>
      <c r="P271" s="228">
        <f>O271*H271</f>
        <v>0</v>
      </c>
      <c r="Q271" s="228">
        <v>0.0086</v>
      </c>
      <c r="R271" s="228">
        <f>Q271*H271</f>
        <v>10.8604068</v>
      </c>
      <c r="S271" s="228">
        <v>0</v>
      </c>
      <c r="T271" s="229">
        <f>S271*H271</f>
        <v>0</v>
      </c>
      <c r="U271" s="39"/>
      <c r="V271" s="39"/>
      <c r="W271" s="39"/>
      <c r="X271" s="39"/>
      <c r="Y271" s="39"/>
      <c r="Z271" s="39"/>
      <c r="AA271" s="39"/>
      <c r="AB271" s="39"/>
      <c r="AC271" s="39"/>
      <c r="AD271" s="39"/>
      <c r="AE271" s="39"/>
      <c r="AR271" s="230" t="s">
        <v>176</v>
      </c>
      <c r="AT271" s="230" t="s">
        <v>171</v>
      </c>
      <c r="AU271" s="230" t="s">
        <v>86</v>
      </c>
      <c r="AY271" s="18" t="s">
        <v>168</v>
      </c>
      <c r="BE271" s="231">
        <f>IF(N271="základní",J271,0)</f>
        <v>0</v>
      </c>
      <c r="BF271" s="231">
        <f>IF(N271="snížená",J271,0)</f>
        <v>0</v>
      </c>
      <c r="BG271" s="231">
        <f>IF(N271="zákl. přenesená",J271,0)</f>
        <v>0</v>
      </c>
      <c r="BH271" s="231">
        <f>IF(N271="sníž. přenesená",J271,0)</f>
        <v>0</v>
      </c>
      <c r="BI271" s="231">
        <f>IF(N271="nulová",J271,0)</f>
        <v>0</v>
      </c>
      <c r="BJ271" s="18" t="s">
        <v>84</v>
      </c>
      <c r="BK271" s="231">
        <f>ROUND(I271*H271,2)</f>
        <v>0</v>
      </c>
      <c r="BL271" s="18" t="s">
        <v>176</v>
      </c>
      <c r="BM271" s="230" t="s">
        <v>1998</v>
      </c>
    </row>
    <row r="272" s="2" customFormat="1">
      <c r="A272" s="39"/>
      <c r="B272" s="40"/>
      <c r="C272" s="41"/>
      <c r="D272" s="232" t="s">
        <v>178</v>
      </c>
      <c r="E272" s="41"/>
      <c r="F272" s="233" t="s">
        <v>1999</v>
      </c>
      <c r="G272" s="41"/>
      <c r="H272" s="41"/>
      <c r="I272" s="234"/>
      <c r="J272" s="41"/>
      <c r="K272" s="41"/>
      <c r="L272" s="45"/>
      <c r="M272" s="235"/>
      <c r="N272" s="236"/>
      <c r="O272" s="92"/>
      <c r="P272" s="92"/>
      <c r="Q272" s="92"/>
      <c r="R272" s="92"/>
      <c r="S272" s="92"/>
      <c r="T272" s="93"/>
      <c r="U272" s="39"/>
      <c r="V272" s="39"/>
      <c r="W272" s="39"/>
      <c r="X272" s="39"/>
      <c r="Y272" s="39"/>
      <c r="Z272" s="39"/>
      <c r="AA272" s="39"/>
      <c r="AB272" s="39"/>
      <c r="AC272" s="39"/>
      <c r="AD272" s="39"/>
      <c r="AE272" s="39"/>
      <c r="AT272" s="18" t="s">
        <v>178</v>
      </c>
      <c r="AU272" s="18" t="s">
        <v>86</v>
      </c>
    </row>
    <row r="273" s="13" customFormat="1">
      <c r="A273" s="13"/>
      <c r="B273" s="237"/>
      <c r="C273" s="238"/>
      <c r="D273" s="232" t="s">
        <v>180</v>
      </c>
      <c r="E273" s="239" t="s">
        <v>1</v>
      </c>
      <c r="F273" s="240" t="s">
        <v>1949</v>
      </c>
      <c r="G273" s="238"/>
      <c r="H273" s="239" t="s">
        <v>1</v>
      </c>
      <c r="I273" s="241"/>
      <c r="J273" s="238"/>
      <c r="K273" s="238"/>
      <c r="L273" s="242"/>
      <c r="M273" s="243"/>
      <c r="N273" s="244"/>
      <c r="O273" s="244"/>
      <c r="P273" s="244"/>
      <c r="Q273" s="244"/>
      <c r="R273" s="244"/>
      <c r="S273" s="244"/>
      <c r="T273" s="245"/>
      <c r="U273" s="13"/>
      <c r="V273" s="13"/>
      <c r="W273" s="13"/>
      <c r="X273" s="13"/>
      <c r="Y273" s="13"/>
      <c r="Z273" s="13"/>
      <c r="AA273" s="13"/>
      <c r="AB273" s="13"/>
      <c r="AC273" s="13"/>
      <c r="AD273" s="13"/>
      <c r="AE273" s="13"/>
      <c r="AT273" s="246" t="s">
        <v>180</v>
      </c>
      <c r="AU273" s="246" t="s">
        <v>86</v>
      </c>
      <c r="AV273" s="13" t="s">
        <v>84</v>
      </c>
      <c r="AW273" s="13" t="s">
        <v>32</v>
      </c>
      <c r="AX273" s="13" t="s">
        <v>76</v>
      </c>
      <c r="AY273" s="246" t="s">
        <v>168</v>
      </c>
    </row>
    <row r="274" s="13" customFormat="1">
      <c r="A274" s="13"/>
      <c r="B274" s="237"/>
      <c r="C274" s="238"/>
      <c r="D274" s="232" t="s">
        <v>180</v>
      </c>
      <c r="E274" s="239" t="s">
        <v>1</v>
      </c>
      <c r="F274" s="240" t="s">
        <v>1941</v>
      </c>
      <c r="G274" s="238"/>
      <c r="H274" s="239" t="s">
        <v>1</v>
      </c>
      <c r="I274" s="241"/>
      <c r="J274" s="238"/>
      <c r="K274" s="238"/>
      <c r="L274" s="242"/>
      <c r="M274" s="243"/>
      <c r="N274" s="244"/>
      <c r="O274" s="244"/>
      <c r="P274" s="244"/>
      <c r="Q274" s="244"/>
      <c r="R274" s="244"/>
      <c r="S274" s="244"/>
      <c r="T274" s="245"/>
      <c r="U274" s="13"/>
      <c r="V274" s="13"/>
      <c r="W274" s="13"/>
      <c r="X274" s="13"/>
      <c r="Y274" s="13"/>
      <c r="Z274" s="13"/>
      <c r="AA274" s="13"/>
      <c r="AB274" s="13"/>
      <c r="AC274" s="13"/>
      <c r="AD274" s="13"/>
      <c r="AE274" s="13"/>
      <c r="AT274" s="246" t="s">
        <v>180</v>
      </c>
      <c r="AU274" s="246" t="s">
        <v>86</v>
      </c>
      <c r="AV274" s="13" t="s">
        <v>84</v>
      </c>
      <c r="AW274" s="13" t="s">
        <v>32</v>
      </c>
      <c r="AX274" s="13" t="s">
        <v>76</v>
      </c>
      <c r="AY274" s="246" t="s">
        <v>168</v>
      </c>
    </row>
    <row r="275" s="14" customFormat="1">
      <c r="A275" s="14"/>
      <c r="B275" s="247"/>
      <c r="C275" s="248"/>
      <c r="D275" s="232" t="s">
        <v>180</v>
      </c>
      <c r="E275" s="249" t="s">
        <v>1</v>
      </c>
      <c r="F275" s="250" t="s">
        <v>1950</v>
      </c>
      <c r="G275" s="248"/>
      <c r="H275" s="251">
        <v>455.69999999999999</v>
      </c>
      <c r="I275" s="252"/>
      <c r="J275" s="248"/>
      <c r="K275" s="248"/>
      <c r="L275" s="253"/>
      <c r="M275" s="254"/>
      <c r="N275" s="255"/>
      <c r="O275" s="255"/>
      <c r="P275" s="255"/>
      <c r="Q275" s="255"/>
      <c r="R275" s="255"/>
      <c r="S275" s="255"/>
      <c r="T275" s="256"/>
      <c r="U275" s="14"/>
      <c r="V275" s="14"/>
      <c r="W275" s="14"/>
      <c r="X275" s="14"/>
      <c r="Y275" s="14"/>
      <c r="Z275" s="14"/>
      <c r="AA275" s="14"/>
      <c r="AB275" s="14"/>
      <c r="AC275" s="14"/>
      <c r="AD275" s="14"/>
      <c r="AE275" s="14"/>
      <c r="AT275" s="257" t="s">
        <v>180</v>
      </c>
      <c r="AU275" s="257" t="s">
        <v>86</v>
      </c>
      <c r="AV275" s="14" t="s">
        <v>86</v>
      </c>
      <c r="AW275" s="14" t="s">
        <v>32</v>
      </c>
      <c r="AX275" s="14" t="s">
        <v>76</v>
      </c>
      <c r="AY275" s="257" t="s">
        <v>168</v>
      </c>
    </row>
    <row r="276" s="13" customFormat="1">
      <c r="A276" s="13"/>
      <c r="B276" s="237"/>
      <c r="C276" s="238"/>
      <c r="D276" s="232" t="s">
        <v>180</v>
      </c>
      <c r="E276" s="239" t="s">
        <v>1</v>
      </c>
      <c r="F276" s="240" t="s">
        <v>1943</v>
      </c>
      <c r="G276" s="238"/>
      <c r="H276" s="239" t="s">
        <v>1</v>
      </c>
      <c r="I276" s="241"/>
      <c r="J276" s="238"/>
      <c r="K276" s="238"/>
      <c r="L276" s="242"/>
      <c r="M276" s="243"/>
      <c r="N276" s="244"/>
      <c r="O276" s="244"/>
      <c r="P276" s="244"/>
      <c r="Q276" s="244"/>
      <c r="R276" s="244"/>
      <c r="S276" s="244"/>
      <c r="T276" s="245"/>
      <c r="U276" s="13"/>
      <c r="V276" s="13"/>
      <c r="W276" s="13"/>
      <c r="X276" s="13"/>
      <c r="Y276" s="13"/>
      <c r="Z276" s="13"/>
      <c r="AA276" s="13"/>
      <c r="AB276" s="13"/>
      <c r="AC276" s="13"/>
      <c r="AD276" s="13"/>
      <c r="AE276" s="13"/>
      <c r="AT276" s="246" t="s">
        <v>180</v>
      </c>
      <c r="AU276" s="246" t="s">
        <v>86</v>
      </c>
      <c r="AV276" s="13" t="s">
        <v>84</v>
      </c>
      <c r="AW276" s="13" t="s">
        <v>32</v>
      </c>
      <c r="AX276" s="13" t="s">
        <v>76</v>
      </c>
      <c r="AY276" s="246" t="s">
        <v>168</v>
      </c>
    </row>
    <row r="277" s="14" customFormat="1">
      <c r="A277" s="14"/>
      <c r="B277" s="247"/>
      <c r="C277" s="248"/>
      <c r="D277" s="232" t="s">
        <v>180</v>
      </c>
      <c r="E277" s="249" t="s">
        <v>1</v>
      </c>
      <c r="F277" s="250" t="s">
        <v>1951</v>
      </c>
      <c r="G277" s="248"/>
      <c r="H277" s="251">
        <v>744.61500000000001</v>
      </c>
      <c r="I277" s="252"/>
      <c r="J277" s="248"/>
      <c r="K277" s="248"/>
      <c r="L277" s="253"/>
      <c r="M277" s="254"/>
      <c r="N277" s="255"/>
      <c r="O277" s="255"/>
      <c r="P277" s="255"/>
      <c r="Q277" s="255"/>
      <c r="R277" s="255"/>
      <c r="S277" s="255"/>
      <c r="T277" s="256"/>
      <c r="U277" s="14"/>
      <c r="V277" s="14"/>
      <c r="W277" s="14"/>
      <c r="X277" s="14"/>
      <c r="Y277" s="14"/>
      <c r="Z277" s="14"/>
      <c r="AA277" s="14"/>
      <c r="AB277" s="14"/>
      <c r="AC277" s="14"/>
      <c r="AD277" s="14"/>
      <c r="AE277" s="14"/>
      <c r="AT277" s="257" t="s">
        <v>180</v>
      </c>
      <c r="AU277" s="257" t="s">
        <v>86</v>
      </c>
      <c r="AV277" s="14" t="s">
        <v>86</v>
      </c>
      <c r="AW277" s="14" t="s">
        <v>32</v>
      </c>
      <c r="AX277" s="14" t="s">
        <v>76</v>
      </c>
      <c r="AY277" s="257" t="s">
        <v>168</v>
      </c>
    </row>
    <row r="278" s="14" customFormat="1">
      <c r="A278" s="14"/>
      <c r="B278" s="247"/>
      <c r="C278" s="248"/>
      <c r="D278" s="232" t="s">
        <v>180</v>
      </c>
      <c r="E278" s="249" t="s">
        <v>1</v>
      </c>
      <c r="F278" s="250" t="s">
        <v>1952</v>
      </c>
      <c r="G278" s="248"/>
      <c r="H278" s="251">
        <v>-200.857</v>
      </c>
      <c r="I278" s="252"/>
      <c r="J278" s="248"/>
      <c r="K278" s="248"/>
      <c r="L278" s="253"/>
      <c r="M278" s="254"/>
      <c r="N278" s="255"/>
      <c r="O278" s="255"/>
      <c r="P278" s="255"/>
      <c r="Q278" s="255"/>
      <c r="R278" s="255"/>
      <c r="S278" s="255"/>
      <c r="T278" s="256"/>
      <c r="U278" s="14"/>
      <c r="V278" s="14"/>
      <c r="W278" s="14"/>
      <c r="X278" s="14"/>
      <c r="Y278" s="14"/>
      <c r="Z278" s="14"/>
      <c r="AA278" s="14"/>
      <c r="AB278" s="14"/>
      <c r="AC278" s="14"/>
      <c r="AD278" s="14"/>
      <c r="AE278" s="14"/>
      <c r="AT278" s="257" t="s">
        <v>180</v>
      </c>
      <c r="AU278" s="257" t="s">
        <v>86</v>
      </c>
      <c r="AV278" s="14" t="s">
        <v>86</v>
      </c>
      <c r="AW278" s="14" t="s">
        <v>32</v>
      </c>
      <c r="AX278" s="14" t="s">
        <v>76</v>
      </c>
      <c r="AY278" s="257" t="s">
        <v>168</v>
      </c>
    </row>
    <row r="279" s="13" customFormat="1">
      <c r="A279" s="13"/>
      <c r="B279" s="237"/>
      <c r="C279" s="238"/>
      <c r="D279" s="232" t="s">
        <v>180</v>
      </c>
      <c r="E279" s="239" t="s">
        <v>1</v>
      </c>
      <c r="F279" s="240" t="s">
        <v>1945</v>
      </c>
      <c r="G279" s="238"/>
      <c r="H279" s="239" t="s">
        <v>1</v>
      </c>
      <c r="I279" s="241"/>
      <c r="J279" s="238"/>
      <c r="K279" s="238"/>
      <c r="L279" s="242"/>
      <c r="M279" s="243"/>
      <c r="N279" s="244"/>
      <c r="O279" s="244"/>
      <c r="P279" s="244"/>
      <c r="Q279" s="244"/>
      <c r="R279" s="244"/>
      <c r="S279" s="244"/>
      <c r="T279" s="245"/>
      <c r="U279" s="13"/>
      <c r="V279" s="13"/>
      <c r="W279" s="13"/>
      <c r="X279" s="13"/>
      <c r="Y279" s="13"/>
      <c r="Z279" s="13"/>
      <c r="AA279" s="13"/>
      <c r="AB279" s="13"/>
      <c r="AC279" s="13"/>
      <c r="AD279" s="13"/>
      <c r="AE279" s="13"/>
      <c r="AT279" s="246" t="s">
        <v>180</v>
      </c>
      <c r="AU279" s="246" t="s">
        <v>86</v>
      </c>
      <c r="AV279" s="13" t="s">
        <v>84</v>
      </c>
      <c r="AW279" s="13" t="s">
        <v>32</v>
      </c>
      <c r="AX279" s="13" t="s">
        <v>76</v>
      </c>
      <c r="AY279" s="246" t="s">
        <v>168</v>
      </c>
    </row>
    <row r="280" s="14" customFormat="1">
      <c r="A280" s="14"/>
      <c r="B280" s="247"/>
      <c r="C280" s="248"/>
      <c r="D280" s="232" t="s">
        <v>180</v>
      </c>
      <c r="E280" s="249" t="s">
        <v>1</v>
      </c>
      <c r="F280" s="250" t="s">
        <v>1953</v>
      </c>
      <c r="G280" s="248"/>
      <c r="H280" s="251">
        <v>122.3</v>
      </c>
      <c r="I280" s="252"/>
      <c r="J280" s="248"/>
      <c r="K280" s="248"/>
      <c r="L280" s="253"/>
      <c r="M280" s="254"/>
      <c r="N280" s="255"/>
      <c r="O280" s="255"/>
      <c r="P280" s="255"/>
      <c r="Q280" s="255"/>
      <c r="R280" s="255"/>
      <c r="S280" s="255"/>
      <c r="T280" s="256"/>
      <c r="U280" s="14"/>
      <c r="V280" s="14"/>
      <c r="W280" s="14"/>
      <c r="X280" s="14"/>
      <c r="Y280" s="14"/>
      <c r="Z280" s="14"/>
      <c r="AA280" s="14"/>
      <c r="AB280" s="14"/>
      <c r="AC280" s="14"/>
      <c r="AD280" s="14"/>
      <c r="AE280" s="14"/>
      <c r="AT280" s="257" t="s">
        <v>180</v>
      </c>
      <c r="AU280" s="257" t="s">
        <v>86</v>
      </c>
      <c r="AV280" s="14" t="s">
        <v>86</v>
      </c>
      <c r="AW280" s="14" t="s">
        <v>32</v>
      </c>
      <c r="AX280" s="14" t="s">
        <v>76</v>
      </c>
      <c r="AY280" s="257" t="s">
        <v>168</v>
      </c>
    </row>
    <row r="281" s="13" customFormat="1">
      <c r="A281" s="13"/>
      <c r="B281" s="237"/>
      <c r="C281" s="238"/>
      <c r="D281" s="232" t="s">
        <v>180</v>
      </c>
      <c r="E281" s="239" t="s">
        <v>1</v>
      </c>
      <c r="F281" s="240" t="s">
        <v>1947</v>
      </c>
      <c r="G281" s="238"/>
      <c r="H281" s="239" t="s">
        <v>1</v>
      </c>
      <c r="I281" s="241"/>
      <c r="J281" s="238"/>
      <c r="K281" s="238"/>
      <c r="L281" s="242"/>
      <c r="M281" s="243"/>
      <c r="N281" s="244"/>
      <c r="O281" s="244"/>
      <c r="P281" s="244"/>
      <c r="Q281" s="244"/>
      <c r="R281" s="244"/>
      <c r="S281" s="244"/>
      <c r="T281" s="245"/>
      <c r="U281" s="13"/>
      <c r="V281" s="13"/>
      <c r="W281" s="13"/>
      <c r="X281" s="13"/>
      <c r="Y281" s="13"/>
      <c r="Z281" s="13"/>
      <c r="AA281" s="13"/>
      <c r="AB281" s="13"/>
      <c r="AC281" s="13"/>
      <c r="AD281" s="13"/>
      <c r="AE281" s="13"/>
      <c r="AT281" s="246" t="s">
        <v>180</v>
      </c>
      <c r="AU281" s="246" t="s">
        <v>86</v>
      </c>
      <c r="AV281" s="13" t="s">
        <v>84</v>
      </c>
      <c r="AW281" s="13" t="s">
        <v>32</v>
      </c>
      <c r="AX281" s="13" t="s">
        <v>76</v>
      </c>
      <c r="AY281" s="246" t="s">
        <v>168</v>
      </c>
    </row>
    <row r="282" s="14" customFormat="1">
      <c r="A282" s="14"/>
      <c r="B282" s="247"/>
      <c r="C282" s="248"/>
      <c r="D282" s="232" t="s">
        <v>180</v>
      </c>
      <c r="E282" s="249" t="s">
        <v>1</v>
      </c>
      <c r="F282" s="250" t="s">
        <v>1954</v>
      </c>
      <c r="G282" s="248"/>
      <c r="H282" s="251">
        <v>141.08000000000001</v>
      </c>
      <c r="I282" s="252"/>
      <c r="J282" s="248"/>
      <c r="K282" s="248"/>
      <c r="L282" s="253"/>
      <c r="M282" s="254"/>
      <c r="N282" s="255"/>
      <c r="O282" s="255"/>
      <c r="P282" s="255"/>
      <c r="Q282" s="255"/>
      <c r="R282" s="255"/>
      <c r="S282" s="255"/>
      <c r="T282" s="256"/>
      <c r="U282" s="14"/>
      <c r="V282" s="14"/>
      <c r="W282" s="14"/>
      <c r="X282" s="14"/>
      <c r="Y282" s="14"/>
      <c r="Z282" s="14"/>
      <c r="AA282" s="14"/>
      <c r="AB282" s="14"/>
      <c r="AC282" s="14"/>
      <c r="AD282" s="14"/>
      <c r="AE282" s="14"/>
      <c r="AT282" s="257" t="s">
        <v>180</v>
      </c>
      <c r="AU282" s="257" t="s">
        <v>86</v>
      </c>
      <c r="AV282" s="14" t="s">
        <v>86</v>
      </c>
      <c r="AW282" s="14" t="s">
        <v>32</v>
      </c>
      <c r="AX282" s="14" t="s">
        <v>76</v>
      </c>
      <c r="AY282" s="257" t="s">
        <v>168</v>
      </c>
    </row>
    <row r="283" s="16" customFormat="1">
      <c r="A283" s="16"/>
      <c r="B283" s="280"/>
      <c r="C283" s="281"/>
      <c r="D283" s="232" t="s">
        <v>180</v>
      </c>
      <c r="E283" s="282" t="s">
        <v>1</v>
      </c>
      <c r="F283" s="283" t="s">
        <v>565</v>
      </c>
      <c r="G283" s="281"/>
      <c r="H283" s="284">
        <v>1262.838</v>
      </c>
      <c r="I283" s="285"/>
      <c r="J283" s="281"/>
      <c r="K283" s="281"/>
      <c r="L283" s="286"/>
      <c r="M283" s="287"/>
      <c r="N283" s="288"/>
      <c r="O283" s="288"/>
      <c r="P283" s="288"/>
      <c r="Q283" s="288"/>
      <c r="R283" s="288"/>
      <c r="S283" s="288"/>
      <c r="T283" s="289"/>
      <c r="U283" s="16"/>
      <c r="V283" s="16"/>
      <c r="W283" s="16"/>
      <c r="X283" s="16"/>
      <c r="Y283" s="16"/>
      <c r="Z283" s="16"/>
      <c r="AA283" s="16"/>
      <c r="AB283" s="16"/>
      <c r="AC283" s="16"/>
      <c r="AD283" s="16"/>
      <c r="AE283" s="16"/>
      <c r="AT283" s="290" t="s">
        <v>180</v>
      </c>
      <c r="AU283" s="290" t="s">
        <v>86</v>
      </c>
      <c r="AV283" s="16" t="s">
        <v>169</v>
      </c>
      <c r="AW283" s="16" t="s">
        <v>32</v>
      </c>
      <c r="AX283" s="16" t="s">
        <v>76</v>
      </c>
      <c r="AY283" s="290" t="s">
        <v>168</v>
      </c>
    </row>
    <row r="284" s="15" customFormat="1">
      <c r="A284" s="15"/>
      <c r="B284" s="258"/>
      <c r="C284" s="259"/>
      <c r="D284" s="232" t="s">
        <v>180</v>
      </c>
      <c r="E284" s="260" t="s">
        <v>1</v>
      </c>
      <c r="F284" s="261" t="s">
        <v>184</v>
      </c>
      <c r="G284" s="259"/>
      <c r="H284" s="262">
        <v>1262.838</v>
      </c>
      <c r="I284" s="263"/>
      <c r="J284" s="259"/>
      <c r="K284" s="259"/>
      <c r="L284" s="264"/>
      <c r="M284" s="265"/>
      <c r="N284" s="266"/>
      <c r="O284" s="266"/>
      <c r="P284" s="266"/>
      <c r="Q284" s="266"/>
      <c r="R284" s="266"/>
      <c r="S284" s="266"/>
      <c r="T284" s="267"/>
      <c r="U284" s="15"/>
      <c r="V284" s="15"/>
      <c r="W284" s="15"/>
      <c r="X284" s="15"/>
      <c r="Y284" s="15"/>
      <c r="Z284" s="15"/>
      <c r="AA284" s="15"/>
      <c r="AB284" s="15"/>
      <c r="AC284" s="15"/>
      <c r="AD284" s="15"/>
      <c r="AE284" s="15"/>
      <c r="AT284" s="268" t="s">
        <v>180</v>
      </c>
      <c r="AU284" s="268" t="s">
        <v>86</v>
      </c>
      <c r="AV284" s="15" t="s">
        <v>176</v>
      </c>
      <c r="AW284" s="15" t="s">
        <v>32</v>
      </c>
      <c r="AX284" s="15" t="s">
        <v>84</v>
      </c>
      <c r="AY284" s="268" t="s">
        <v>168</v>
      </c>
    </row>
    <row r="285" s="2" customFormat="1" ht="16.5" customHeight="1">
      <c r="A285" s="39"/>
      <c r="B285" s="40"/>
      <c r="C285" s="270" t="s">
        <v>267</v>
      </c>
      <c r="D285" s="270" t="s">
        <v>348</v>
      </c>
      <c r="E285" s="271" t="s">
        <v>2000</v>
      </c>
      <c r="F285" s="272" t="s">
        <v>2001</v>
      </c>
      <c r="G285" s="273" t="s">
        <v>174</v>
      </c>
      <c r="H285" s="274">
        <v>1325.98</v>
      </c>
      <c r="I285" s="275"/>
      <c r="J285" s="276">
        <f>ROUND(I285*H285,2)</f>
        <v>0</v>
      </c>
      <c r="K285" s="272" t="s">
        <v>226</v>
      </c>
      <c r="L285" s="277"/>
      <c r="M285" s="278" t="s">
        <v>1</v>
      </c>
      <c r="N285" s="279" t="s">
        <v>41</v>
      </c>
      <c r="O285" s="92"/>
      <c r="P285" s="228">
        <f>O285*H285</f>
        <v>0</v>
      </c>
      <c r="Q285" s="228">
        <v>0.0036800000000000001</v>
      </c>
      <c r="R285" s="228">
        <f>Q285*H285</f>
        <v>4.8796064000000001</v>
      </c>
      <c r="S285" s="228">
        <v>0</v>
      </c>
      <c r="T285" s="229">
        <f>S285*H285</f>
        <v>0</v>
      </c>
      <c r="U285" s="39"/>
      <c r="V285" s="39"/>
      <c r="W285" s="39"/>
      <c r="X285" s="39"/>
      <c r="Y285" s="39"/>
      <c r="Z285" s="39"/>
      <c r="AA285" s="39"/>
      <c r="AB285" s="39"/>
      <c r="AC285" s="39"/>
      <c r="AD285" s="39"/>
      <c r="AE285" s="39"/>
      <c r="AR285" s="230" t="s">
        <v>223</v>
      </c>
      <c r="AT285" s="230" t="s">
        <v>348</v>
      </c>
      <c r="AU285" s="230" t="s">
        <v>86</v>
      </c>
      <c r="AY285" s="18" t="s">
        <v>168</v>
      </c>
      <c r="BE285" s="231">
        <f>IF(N285="základní",J285,0)</f>
        <v>0</v>
      </c>
      <c r="BF285" s="231">
        <f>IF(N285="snížená",J285,0)</f>
        <v>0</v>
      </c>
      <c r="BG285" s="231">
        <f>IF(N285="zákl. přenesená",J285,0)</f>
        <v>0</v>
      </c>
      <c r="BH285" s="231">
        <f>IF(N285="sníž. přenesená",J285,0)</f>
        <v>0</v>
      </c>
      <c r="BI285" s="231">
        <f>IF(N285="nulová",J285,0)</f>
        <v>0</v>
      </c>
      <c r="BJ285" s="18" t="s">
        <v>84</v>
      </c>
      <c r="BK285" s="231">
        <f>ROUND(I285*H285,2)</f>
        <v>0</v>
      </c>
      <c r="BL285" s="18" t="s">
        <v>176</v>
      </c>
      <c r="BM285" s="230" t="s">
        <v>2002</v>
      </c>
    </row>
    <row r="286" s="2" customFormat="1">
      <c r="A286" s="39"/>
      <c r="B286" s="40"/>
      <c r="C286" s="41"/>
      <c r="D286" s="232" t="s">
        <v>178</v>
      </c>
      <c r="E286" s="41"/>
      <c r="F286" s="233" t="s">
        <v>2001</v>
      </c>
      <c r="G286" s="41"/>
      <c r="H286" s="41"/>
      <c r="I286" s="234"/>
      <c r="J286" s="41"/>
      <c r="K286" s="41"/>
      <c r="L286" s="45"/>
      <c r="M286" s="235"/>
      <c r="N286" s="236"/>
      <c r="O286" s="92"/>
      <c r="P286" s="92"/>
      <c r="Q286" s="92"/>
      <c r="R286" s="92"/>
      <c r="S286" s="92"/>
      <c r="T286" s="93"/>
      <c r="U286" s="39"/>
      <c r="V286" s="39"/>
      <c r="W286" s="39"/>
      <c r="X286" s="39"/>
      <c r="Y286" s="39"/>
      <c r="Z286" s="39"/>
      <c r="AA286" s="39"/>
      <c r="AB286" s="39"/>
      <c r="AC286" s="39"/>
      <c r="AD286" s="39"/>
      <c r="AE286" s="39"/>
      <c r="AT286" s="18" t="s">
        <v>178</v>
      </c>
      <c r="AU286" s="18" t="s">
        <v>86</v>
      </c>
    </row>
    <row r="287" s="13" customFormat="1">
      <c r="A287" s="13"/>
      <c r="B287" s="237"/>
      <c r="C287" s="238"/>
      <c r="D287" s="232" t="s">
        <v>180</v>
      </c>
      <c r="E287" s="239" t="s">
        <v>1</v>
      </c>
      <c r="F287" s="240" t="s">
        <v>1949</v>
      </c>
      <c r="G287" s="238"/>
      <c r="H287" s="239" t="s">
        <v>1</v>
      </c>
      <c r="I287" s="241"/>
      <c r="J287" s="238"/>
      <c r="K287" s="238"/>
      <c r="L287" s="242"/>
      <c r="M287" s="243"/>
      <c r="N287" s="244"/>
      <c r="O287" s="244"/>
      <c r="P287" s="244"/>
      <c r="Q287" s="244"/>
      <c r="R287" s="244"/>
      <c r="S287" s="244"/>
      <c r="T287" s="245"/>
      <c r="U287" s="13"/>
      <c r="V287" s="13"/>
      <c r="W287" s="13"/>
      <c r="X287" s="13"/>
      <c r="Y287" s="13"/>
      <c r="Z287" s="13"/>
      <c r="AA287" s="13"/>
      <c r="AB287" s="13"/>
      <c r="AC287" s="13"/>
      <c r="AD287" s="13"/>
      <c r="AE287" s="13"/>
      <c r="AT287" s="246" t="s">
        <v>180</v>
      </c>
      <c r="AU287" s="246" t="s">
        <v>86</v>
      </c>
      <c r="AV287" s="13" t="s">
        <v>84</v>
      </c>
      <c r="AW287" s="13" t="s">
        <v>32</v>
      </c>
      <c r="AX287" s="13" t="s">
        <v>76</v>
      </c>
      <c r="AY287" s="246" t="s">
        <v>168</v>
      </c>
    </row>
    <row r="288" s="13" customFormat="1">
      <c r="A288" s="13"/>
      <c r="B288" s="237"/>
      <c r="C288" s="238"/>
      <c r="D288" s="232" t="s">
        <v>180</v>
      </c>
      <c r="E288" s="239" t="s">
        <v>1</v>
      </c>
      <c r="F288" s="240" t="s">
        <v>1941</v>
      </c>
      <c r="G288" s="238"/>
      <c r="H288" s="239" t="s">
        <v>1</v>
      </c>
      <c r="I288" s="241"/>
      <c r="J288" s="238"/>
      <c r="K288" s="238"/>
      <c r="L288" s="242"/>
      <c r="M288" s="243"/>
      <c r="N288" s="244"/>
      <c r="O288" s="244"/>
      <c r="P288" s="244"/>
      <c r="Q288" s="244"/>
      <c r="R288" s="244"/>
      <c r="S288" s="244"/>
      <c r="T288" s="245"/>
      <c r="U288" s="13"/>
      <c r="V288" s="13"/>
      <c r="W288" s="13"/>
      <c r="X288" s="13"/>
      <c r="Y288" s="13"/>
      <c r="Z288" s="13"/>
      <c r="AA288" s="13"/>
      <c r="AB288" s="13"/>
      <c r="AC288" s="13"/>
      <c r="AD288" s="13"/>
      <c r="AE288" s="13"/>
      <c r="AT288" s="246" t="s">
        <v>180</v>
      </c>
      <c r="AU288" s="246" t="s">
        <v>86</v>
      </c>
      <c r="AV288" s="13" t="s">
        <v>84</v>
      </c>
      <c r="AW288" s="13" t="s">
        <v>32</v>
      </c>
      <c r="AX288" s="13" t="s">
        <v>76</v>
      </c>
      <c r="AY288" s="246" t="s">
        <v>168</v>
      </c>
    </row>
    <row r="289" s="14" customFormat="1">
      <c r="A289" s="14"/>
      <c r="B289" s="247"/>
      <c r="C289" s="248"/>
      <c r="D289" s="232" t="s">
        <v>180</v>
      </c>
      <c r="E289" s="249" t="s">
        <v>1</v>
      </c>
      <c r="F289" s="250" t="s">
        <v>1950</v>
      </c>
      <c r="G289" s="248"/>
      <c r="H289" s="251">
        <v>455.69999999999999</v>
      </c>
      <c r="I289" s="252"/>
      <c r="J289" s="248"/>
      <c r="K289" s="248"/>
      <c r="L289" s="253"/>
      <c r="M289" s="254"/>
      <c r="N289" s="255"/>
      <c r="O289" s="255"/>
      <c r="P289" s="255"/>
      <c r="Q289" s="255"/>
      <c r="R289" s="255"/>
      <c r="S289" s="255"/>
      <c r="T289" s="256"/>
      <c r="U289" s="14"/>
      <c r="V289" s="14"/>
      <c r="W289" s="14"/>
      <c r="X289" s="14"/>
      <c r="Y289" s="14"/>
      <c r="Z289" s="14"/>
      <c r="AA289" s="14"/>
      <c r="AB289" s="14"/>
      <c r="AC289" s="14"/>
      <c r="AD289" s="14"/>
      <c r="AE289" s="14"/>
      <c r="AT289" s="257" t="s">
        <v>180</v>
      </c>
      <c r="AU289" s="257" t="s">
        <v>86</v>
      </c>
      <c r="AV289" s="14" t="s">
        <v>86</v>
      </c>
      <c r="AW289" s="14" t="s">
        <v>32</v>
      </c>
      <c r="AX289" s="14" t="s">
        <v>76</v>
      </c>
      <c r="AY289" s="257" t="s">
        <v>168</v>
      </c>
    </row>
    <row r="290" s="13" customFormat="1">
      <c r="A290" s="13"/>
      <c r="B290" s="237"/>
      <c r="C290" s="238"/>
      <c r="D290" s="232" t="s">
        <v>180</v>
      </c>
      <c r="E290" s="239" t="s">
        <v>1</v>
      </c>
      <c r="F290" s="240" t="s">
        <v>1943</v>
      </c>
      <c r="G290" s="238"/>
      <c r="H290" s="239" t="s">
        <v>1</v>
      </c>
      <c r="I290" s="241"/>
      <c r="J290" s="238"/>
      <c r="K290" s="238"/>
      <c r="L290" s="242"/>
      <c r="M290" s="243"/>
      <c r="N290" s="244"/>
      <c r="O290" s="244"/>
      <c r="P290" s="244"/>
      <c r="Q290" s="244"/>
      <c r="R290" s="244"/>
      <c r="S290" s="244"/>
      <c r="T290" s="245"/>
      <c r="U290" s="13"/>
      <c r="V290" s="13"/>
      <c r="W290" s="13"/>
      <c r="X290" s="13"/>
      <c r="Y290" s="13"/>
      <c r="Z290" s="13"/>
      <c r="AA290" s="13"/>
      <c r="AB290" s="13"/>
      <c r="AC290" s="13"/>
      <c r="AD290" s="13"/>
      <c r="AE290" s="13"/>
      <c r="AT290" s="246" t="s">
        <v>180</v>
      </c>
      <c r="AU290" s="246" t="s">
        <v>86</v>
      </c>
      <c r="AV290" s="13" t="s">
        <v>84</v>
      </c>
      <c r="AW290" s="13" t="s">
        <v>32</v>
      </c>
      <c r="AX290" s="13" t="s">
        <v>76</v>
      </c>
      <c r="AY290" s="246" t="s">
        <v>168</v>
      </c>
    </row>
    <row r="291" s="14" customFormat="1">
      <c r="A291" s="14"/>
      <c r="B291" s="247"/>
      <c r="C291" s="248"/>
      <c r="D291" s="232" t="s">
        <v>180</v>
      </c>
      <c r="E291" s="249" t="s">
        <v>1</v>
      </c>
      <c r="F291" s="250" t="s">
        <v>1951</v>
      </c>
      <c r="G291" s="248"/>
      <c r="H291" s="251">
        <v>744.61500000000001</v>
      </c>
      <c r="I291" s="252"/>
      <c r="J291" s="248"/>
      <c r="K291" s="248"/>
      <c r="L291" s="253"/>
      <c r="M291" s="254"/>
      <c r="N291" s="255"/>
      <c r="O291" s="255"/>
      <c r="P291" s="255"/>
      <c r="Q291" s="255"/>
      <c r="R291" s="255"/>
      <c r="S291" s="255"/>
      <c r="T291" s="256"/>
      <c r="U291" s="14"/>
      <c r="V291" s="14"/>
      <c r="W291" s="14"/>
      <c r="X291" s="14"/>
      <c r="Y291" s="14"/>
      <c r="Z291" s="14"/>
      <c r="AA291" s="14"/>
      <c r="AB291" s="14"/>
      <c r="AC291" s="14"/>
      <c r="AD291" s="14"/>
      <c r="AE291" s="14"/>
      <c r="AT291" s="257" t="s">
        <v>180</v>
      </c>
      <c r="AU291" s="257" t="s">
        <v>86</v>
      </c>
      <c r="AV291" s="14" t="s">
        <v>86</v>
      </c>
      <c r="AW291" s="14" t="s">
        <v>32</v>
      </c>
      <c r="AX291" s="14" t="s">
        <v>76</v>
      </c>
      <c r="AY291" s="257" t="s">
        <v>168</v>
      </c>
    </row>
    <row r="292" s="14" customFormat="1">
      <c r="A292" s="14"/>
      <c r="B292" s="247"/>
      <c r="C292" s="248"/>
      <c r="D292" s="232" t="s">
        <v>180</v>
      </c>
      <c r="E292" s="249" t="s">
        <v>1</v>
      </c>
      <c r="F292" s="250" t="s">
        <v>1952</v>
      </c>
      <c r="G292" s="248"/>
      <c r="H292" s="251">
        <v>-200.857</v>
      </c>
      <c r="I292" s="252"/>
      <c r="J292" s="248"/>
      <c r="K292" s="248"/>
      <c r="L292" s="253"/>
      <c r="M292" s="254"/>
      <c r="N292" s="255"/>
      <c r="O292" s="255"/>
      <c r="P292" s="255"/>
      <c r="Q292" s="255"/>
      <c r="R292" s="255"/>
      <c r="S292" s="255"/>
      <c r="T292" s="256"/>
      <c r="U292" s="14"/>
      <c r="V292" s="14"/>
      <c r="W292" s="14"/>
      <c r="X292" s="14"/>
      <c r="Y292" s="14"/>
      <c r="Z292" s="14"/>
      <c r="AA292" s="14"/>
      <c r="AB292" s="14"/>
      <c r="AC292" s="14"/>
      <c r="AD292" s="14"/>
      <c r="AE292" s="14"/>
      <c r="AT292" s="257" t="s">
        <v>180</v>
      </c>
      <c r="AU292" s="257" t="s">
        <v>86</v>
      </c>
      <c r="AV292" s="14" t="s">
        <v>86</v>
      </c>
      <c r="AW292" s="14" t="s">
        <v>32</v>
      </c>
      <c r="AX292" s="14" t="s">
        <v>76</v>
      </c>
      <c r="AY292" s="257" t="s">
        <v>168</v>
      </c>
    </row>
    <row r="293" s="13" customFormat="1">
      <c r="A293" s="13"/>
      <c r="B293" s="237"/>
      <c r="C293" s="238"/>
      <c r="D293" s="232" t="s">
        <v>180</v>
      </c>
      <c r="E293" s="239" t="s">
        <v>1</v>
      </c>
      <c r="F293" s="240" t="s">
        <v>1945</v>
      </c>
      <c r="G293" s="238"/>
      <c r="H293" s="239" t="s">
        <v>1</v>
      </c>
      <c r="I293" s="241"/>
      <c r="J293" s="238"/>
      <c r="K293" s="238"/>
      <c r="L293" s="242"/>
      <c r="M293" s="243"/>
      <c r="N293" s="244"/>
      <c r="O293" s="244"/>
      <c r="P293" s="244"/>
      <c r="Q293" s="244"/>
      <c r="R293" s="244"/>
      <c r="S293" s="244"/>
      <c r="T293" s="245"/>
      <c r="U293" s="13"/>
      <c r="V293" s="13"/>
      <c r="W293" s="13"/>
      <c r="X293" s="13"/>
      <c r="Y293" s="13"/>
      <c r="Z293" s="13"/>
      <c r="AA293" s="13"/>
      <c r="AB293" s="13"/>
      <c r="AC293" s="13"/>
      <c r="AD293" s="13"/>
      <c r="AE293" s="13"/>
      <c r="AT293" s="246" t="s">
        <v>180</v>
      </c>
      <c r="AU293" s="246" t="s">
        <v>86</v>
      </c>
      <c r="AV293" s="13" t="s">
        <v>84</v>
      </c>
      <c r="AW293" s="13" t="s">
        <v>32</v>
      </c>
      <c r="AX293" s="13" t="s">
        <v>76</v>
      </c>
      <c r="AY293" s="246" t="s">
        <v>168</v>
      </c>
    </row>
    <row r="294" s="14" customFormat="1">
      <c r="A294" s="14"/>
      <c r="B294" s="247"/>
      <c r="C294" s="248"/>
      <c r="D294" s="232" t="s">
        <v>180</v>
      </c>
      <c r="E294" s="249" t="s">
        <v>1</v>
      </c>
      <c r="F294" s="250" t="s">
        <v>1953</v>
      </c>
      <c r="G294" s="248"/>
      <c r="H294" s="251">
        <v>122.3</v>
      </c>
      <c r="I294" s="252"/>
      <c r="J294" s="248"/>
      <c r="K294" s="248"/>
      <c r="L294" s="253"/>
      <c r="M294" s="254"/>
      <c r="N294" s="255"/>
      <c r="O294" s="255"/>
      <c r="P294" s="255"/>
      <c r="Q294" s="255"/>
      <c r="R294" s="255"/>
      <c r="S294" s="255"/>
      <c r="T294" s="256"/>
      <c r="U294" s="14"/>
      <c r="V294" s="14"/>
      <c r="W294" s="14"/>
      <c r="X294" s="14"/>
      <c r="Y294" s="14"/>
      <c r="Z294" s="14"/>
      <c r="AA294" s="14"/>
      <c r="AB294" s="14"/>
      <c r="AC294" s="14"/>
      <c r="AD294" s="14"/>
      <c r="AE294" s="14"/>
      <c r="AT294" s="257" t="s">
        <v>180</v>
      </c>
      <c r="AU294" s="257" t="s">
        <v>86</v>
      </c>
      <c r="AV294" s="14" t="s">
        <v>86</v>
      </c>
      <c r="AW294" s="14" t="s">
        <v>32</v>
      </c>
      <c r="AX294" s="14" t="s">
        <v>76</v>
      </c>
      <c r="AY294" s="257" t="s">
        <v>168</v>
      </c>
    </row>
    <row r="295" s="13" customFormat="1">
      <c r="A295" s="13"/>
      <c r="B295" s="237"/>
      <c r="C295" s="238"/>
      <c r="D295" s="232" t="s">
        <v>180</v>
      </c>
      <c r="E295" s="239" t="s">
        <v>1</v>
      </c>
      <c r="F295" s="240" t="s">
        <v>1947</v>
      </c>
      <c r="G295" s="238"/>
      <c r="H295" s="239" t="s">
        <v>1</v>
      </c>
      <c r="I295" s="241"/>
      <c r="J295" s="238"/>
      <c r="K295" s="238"/>
      <c r="L295" s="242"/>
      <c r="M295" s="243"/>
      <c r="N295" s="244"/>
      <c r="O295" s="244"/>
      <c r="P295" s="244"/>
      <c r="Q295" s="244"/>
      <c r="R295" s="244"/>
      <c r="S295" s="244"/>
      <c r="T295" s="245"/>
      <c r="U295" s="13"/>
      <c r="V295" s="13"/>
      <c r="W295" s="13"/>
      <c r="X295" s="13"/>
      <c r="Y295" s="13"/>
      <c r="Z295" s="13"/>
      <c r="AA295" s="13"/>
      <c r="AB295" s="13"/>
      <c r="AC295" s="13"/>
      <c r="AD295" s="13"/>
      <c r="AE295" s="13"/>
      <c r="AT295" s="246" t="s">
        <v>180</v>
      </c>
      <c r="AU295" s="246" t="s">
        <v>86</v>
      </c>
      <c r="AV295" s="13" t="s">
        <v>84</v>
      </c>
      <c r="AW295" s="13" t="s">
        <v>32</v>
      </c>
      <c r="AX295" s="13" t="s">
        <v>76</v>
      </c>
      <c r="AY295" s="246" t="s">
        <v>168</v>
      </c>
    </row>
    <row r="296" s="14" customFormat="1">
      <c r="A296" s="14"/>
      <c r="B296" s="247"/>
      <c r="C296" s="248"/>
      <c r="D296" s="232" t="s">
        <v>180</v>
      </c>
      <c r="E296" s="249" t="s">
        <v>1</v>
      </c>
      <c r="F296" s="250" t="s">
        <v>1954</v>
      </c>
      <c r="G296" s="248"/>
      <c r="H296" s="251">
        <v>141.08000000000001</v>
      </c>
      <c r="I296" s="252"/>
      <c r="J296" s="248"/>
      <c r="K296" s="248"/>
      <c r="L296" s="253"/>
      <c r="M296" s="254"/>
      <c r="N296" s="255"/>
      <c r="O296" s="255"/>
      <c r="P296" s="255"/>
      <c r="Q296" s="255"/>
      <c r="R296" s="255"/>
      <c r="S296" s="255"/>
      <c r="T296" s="256"/>
      <c r="U296" s="14"/>
      <c r="V296" s="14"/>
      <c r="W296" s="14"/>
      <c r="X296" s="14"/>
      <c r="Y296" s="14"/>
      <c r="Z296" s="14"/>
      <c r="AA296" s="14"/>
      <c r="AB296" s="14"/>
      <c r="AC296" s="14"/>
      <c r="AD296" s="14"/>
      <c r="AE296" s="14"/>
      <c r="AT296" s="257" t="s">
        <v>180</v>
      </c>
      <c r="AU296" s="257" t="s">
        <v>86</v>
      </c>
      <c r="AV296" s="14" t="s">
        <v>86</v>
      </c>
      <c r="AW296" s="14" t="s">
        <v>32</v>
      </c>
      <c r="AX296" s="14" t="s">
        <v>76</v>
      </c>
      <c r="AY296" s="257" t="s">
        <v>168</v>
      </c>
    </row>
    <row r="297" s="16" customFormat="1">
      <c r="A297" s="16"/>
      <c r="B297" s="280"/>
      <c r="C297" s="281"/>
      <c r="D297" s="232" t="s">
        <v>180</v>
      </c>
      <c r="E297" s="282" t="s">
        <v>1</v>
      </c>
      <c r="F297" s="283" t="s">
        <v>565</v>
      </c>
      <c r="G297" s="281"/>
      <c r="H297" s="284">
        <v>1262.838</v>
      </c>
      <c r="I297" s="285"/>
      <c r="J297" s="281"/>
      <c r="K297" s="281"/>
      <c r="L297" s="286"/>
      <c r="M297" s="287"/>
      <c r="N297" s="288"/>
      <c r="O297" s="288"/>
      <c r="P297" s="288"/>
      <c r="Q297" s="288"/>
      <c r="R297" s="288"/>
      <c r="S297" s="288"/>
      <c r="T297" s="289"/>
      <c r="U297" s="16"/>
      <c r="V297" s="16"/>
      <c r="W297" s="16"/>
      <c r="X297" s="16"/>
      <c r="Y297" s="16"/>
      <c r="Z297" s="16"/>
      <c r="AA297" s="16"/>
      <c r="AB297" s="16"/>
      <c r="AC297" s="16"/>
      <c r="AD297" s="16"/>
      <c r="AE297" s="16"/>
      <c r="AT297" s="290" t="s">
        <v>180</v>
      </c>
      <c r="AU297" s="290" t="s">
        <v>86</v>
      </c>
      <c r="AV297" s="16" t="s">
        <v>169</v>
      </c>
      <c r="AW297" s="16" t="s">
        <v>32</v>
      </c>
      <c r="AX297" s="16" t="s">
        <v>76</v>
      </c>
      <c r="AY297" s="290" t="s">
        <v>168</v>
      </c>
    </row>
    <row r="298" s="15" customFormat="1">
      <c r="A298" s="15"/>
      <c r="B298" s="258"/>
      <c r="C298" s="259"/>
      <c r="D298" s="232" t="s">
        <v>180</v>
      </c>
      <c r="E298" s="260" t="s">
        <v>1</v>
      </c>
      <c r="F298" s="261" t="s">
        <v>184</v>
      </c>
      <c r="G298" s="259"/>
      <c r="H298" s="262">
        <v>1262.838</v>
      </c>
      <c r="I298" s="263"/>
      <c r="J298" s="259"/>
      <c r="K298" s="259"/>
      <c r="L298" s="264"/>
      <c r="M298" s="265"/>
      <c r="N298" s="266"/>
      <c r="O298" s="266"/>
      <c r="P298" s="266"/>
      <c r="Q298" s="266"/>
      <c r="R298" s="266"/>
      <c r="S298" s="266"/>
      <c r="T298" s="267"/>
      <c r="U298" s="15"/>
      <c r="V298" s="15"/>
      <c r="W298" s="15"/>
      <c r="X298" s="15"/>
      <c r="Y298" s="15"/>
      <c r="Z298" s="15"/>
      <c r="AA298" s="15"/>
      <c r="AB298" s="15"/>
      <c r="AC298" s="15"/>
      <c r="AD298" s="15"/>
      <c r="AE298" s="15"/>
      <c r="AT298" s="268" t="s">
        <v>180</v>
      </c>
      <c r="AU298" s="268" t="s">
        <v>86</v>
      </c>
      <c r="AV298" s="15" t="s">
        <v>176</v>
      </c>
      <c r="AW298" s="15" t="s">
        <v>32</v>
      </c>
      <c r="AX298" s="15" t="s">
        <v>84</v>
      </c>
      <c r="AY298" s="268" t="s">
        <v>168</v>
      </c>
    </row>
    <row r="299" s="14" customFormat="1">
      <c r="A299" s="14"/>
      <c r="B299" s="247"/>
      <c r="C299" s="248"/>
      <c r="D299" s="232" t="s">
        <v>180</v>
      </c>
      <c r="E299" s="248"/>
      <c r="F299" s="250" t="s">
        <v>2003</v>
      </c>
      <c r="G299" s="248"/>
      <c r="H299" s="251">
        <v>1325.98</v>
      </c>
      <c r="I299" s="252"/>
      <c r="J299" s="248"/>
      <c r="K299" s="248"/>
      <c r="L299" s="253"/>
      <c r="M299" s="254"/>
      <c r="N299" s="255"/>
      <c r="O299" s="255"/>
      <c r="P299" s="255"/>
      <c r="Q299" s="255"/>
      <c r="R299" s="255"/>
      <c r="S299" s="255"/>
      <c r="T299" s="256"/>
      <c r="U299" s="14"/>
      <c r="V299" s="14"/>
      <c r="W299" s="14"/>
      <c r="X299" s="14"/>
      <c r="Y299" s="14"/>
      <c r="Z299" s="14"/>
      <c r="AA299" s="14"/>
      <c r="AB299" s="14"/>
      <c r="AC299" s="14"/>
      <c r="AD299" s="14"/>
      <c r="AE299" s="14"/>
      <c r="AT299" s="257" t="s">
        <v>180</v>
      </c>
      <c r="AU299" s="257" t="s">
        <v>86</v>
      </c>
      <c r="AV299" s="14" t="s">
        <v>86</v>
      </c>
      <c r="AW299" s="14" t="s">
        <v>4</v>
      </c>
      <c r="AX299" s="14" t="s">
        <v>84</v>
      </c>
      <c r="AY299" s="257" t="s">
        <v>168</v>
      </c>
    </row>
    <row r="300" s="2" customFormat="1" ht="24.15" customHeight="1">
      <c r="A300" s="39"/>
      <c r="B300" s="40"/>
      <c r="C300" s="219" t="s">
        <v>273</v>
      </c>
      <c r="D300" s="219" t="s">
        <v>171</v>
      </c>
      <c r="E300" s="220" t="s">
        <v>2004</v>
      </c>
      <c r="F300" s="221" t="s">
        <v>2005</v>
      </c>
      <c r="G300" s="222" t="s">
        <v>174</v>
      </c>
      <c r="H300" s="223">
        <v>113.569</v>
      </c>
      <c r="I300" s="224"/>
      <c r="J300" s="225">
        <f>ROUND(I300*H300,2)</f>
        <v>0</v>
      </c>
      <c r="K300" s="221" t="s">
        <v>226</v>
      </c>
      <c r="L300" s="45"/>
      <c r="M300" s="226" t="s">
        <v>1</v>
      </c>
      <c r="N300" s="227" t="s">
        <v>41</v>
      </c>
      <c r="O300" s="92"/>
      <c r="P300" s="228">
        <f>O300*H300</f>
        <v>0</v>
      </c>
      <c r="Q300" s="228">
        <v>0.00018000000000000001</v>
      </c>
      <c r="R300" s="228">
        <f>Q300*H300</f>
        <v>0.020442420000000003</v>
      </c>
      <c r="S300" s="228">
        <v>0</v>
      </c>
      <c r="T300" s="229">
        <f>S300*H300</f>
        <v>0</v>
      </c>
      <c r="U300" s="39"/>
      <c r="V300" s="39"/>
      <c r="W300" s="39"/>
      <c r="X300" s="39"/>
      <c r="Y300" s="39"/>
      <c r="Z300" s="39"/>
      <c r="AA300" s="39"/>
      <c r="AB300" s="39"/>
      <c r="AC300" s="39"/>
      <c r="AD300" s="39"/>
      <c r="AE300" s="39"/>
      <c r="AR300" s="230" t="s">
        <v>176</v>
      </c>
      <c r="AT300" s="230" t="s">
        <v>171</v>
      </c>
      <c r="AU300" s="230" t="s">
        <v>86</v>
      </c>
      <c r="AY300" s="18" t="s">
        <v>168</v>
      </c>
      <c r="BE300" s="231">
        <f>IF(N300="základní",J300,0)</f>
        <v>0</v>
      </c>
      <c r="BF300" s="231">
        <f>IF(N300="snížená",J300,0)</f>
        <v>0</v>
      </c>
      <c r="BG300" s="231">
        <f>IF(N300="zákl. přenesená",J300,0)</f>
        <v>0</v>
      </c>
      <c r="BH300" s="231">
        <f>IF(N300="sníž. přenesená",J300,0)</f>
        <v>0</v>
      </c>
      <c r="BI300" s="231">
        <f>IF(N300="nulová",J300,0)</f>
        <v>0</v>
      </c>
      <c r="BJ300" s="18" t="s">
        <v>84</v>
      </c>
      <c r="BK300" s="231">
        <f>ROUND(I300*H300,2)</f>
        <v>0</v>
      </c>
      <c r="BL300" s="18" t="s">
        <v>176</v>
      </c>
      <c r="BM300" s="230" t="s">
        <v>2006</v>
      </c>
    </row>
    <row r="301" s="2" customFormat="1">
      <c r="A301" s="39"/>
      <c r="B301" s="40"/>
      <c r="C301" s="41"/>
      <c r="D301" s="232" t="s">
        <v>178</v>
      </c>
      <c r="E301" s="41"/>
      <c r="F301" s="233" t="s">
        <v>2007</v>
      </c>
      <c r="G301" s="41"/>
      <c r="H301" s="41"/>
      <c r="I301" s="234"/>
      <c r="J301" s="41"/>
      <c r="K301" s="41"/>
      <c r="L301" s="45"/>
      <c r="M301" s="235"/>
      <c r="N301" s="236"/>
      <c r="O301" s="92"/>
      <c r="P301" s="92"/>
      <c r="Q301" s="92"/>
      <c r="R301" s="92"/>
      <c r="S301" s="92"/>
      <c r="T301" s="93"/>
      <c r="U301" s="39"/>
      <c r="V301" s="39"/>
      <c r="W301" s="39"/>
      <c r="X301" s="39"/>
      <c r="Y301" s="39"/>
      <c r="Z301" s="39"/>
      <c r="AA301" s="39"/>
      <c r="AB301" s="39"/>
      <c r="AC301" s="39"/>
      <c r="AD301" s="39"/>
      <c r="AE301" s="39"/>
      <c r="AT301" s="18" t="s">
        <v>178</v>
      </c>
      <c r="AU301" s="18" t="s">
        <v>86</v>
      </c>
    </row>
    <row r="302" s="13" customFormat="1">
      <c r="A302" s="13"/>
      <c r="B302" s="237"/>
      <c r="C302" s="238"/>
      <c r="D302" s="232" t="s">
        <v>180</v>
      </c>
      <c r="E302" s="239" t="s">
        <v>1</v>
      </c>
      <c r="F302" s="240" t="s">
        <v>1955</v>
      </c>
      <c r="G302" s="238"/>
      <c r="H302" s="239" t="s">
        <v>1</v>
      </c>
      <c r="I302" s="241"/>
      <c r="J302" s="238"/>
      <c r="K302" s="238"/>
      <c r="L302" s="242"/>
      <c r="M302" s="243"/>
      <c r="N302" s="244"/>
      <c r="O302" s="244"/>
      <c r="P302" s="244"/>
      <c r="Q302" s="244"/>
      <c r="R302" s="244"/>
      <c r="S302" s="244"/>
      <c r="T302" s="245"/>
      <c r="U302" s="13"/>
      <c r="V302" s="13"/>
      <c r="W302" s="13"/>
      <c r="X302" s="13"/>
      <c r="Y302" s="13"/>
      <c r="Z302" s="13"/>
      <c r="AA302" s="13"/>
      <c r="AB302" s="13"/>
      <c r="AC302" s="13"/>
      <c r="AD302" s="13"/>
      <c r="AE302" s="13"/>
      <c r="AT302" s="246" t="s">
        <v>180</v>
      </c>
      <c r="AU302" s="246" t="s">
        <v>86</v>
      </c>
      <c r="AV302" s="13" t="s">
        <v>84</v>
      </c>
      <c r="AW302" s="13" t="s">
        <v>32</v>
      </c>
      <c r="AX302" s="13" t="s">
        <v>76</v>
      </c>
      <c r="AY302" s="246" t="s">
        <v>168</v>
      </c>
    </row>
    <row r="303" s="13" customFormat="1">
      <c r="A303" s="13"/>
      <c r="B303" s="237"/>
      <c r="C303" s="238"/>
      <c r="D303" s="232" t="s">
        <v>180</v>
      </c>
      <c r="E303" s="239" t="s">
        <v>1</v>
      </c>
      <c r="F303" s="240" t="s">
        <v>1941</v>
      </c>
      <c r="G303" s="238"/>
      <c r="H303" s="239" t="s">
        <v>1</v>
      </c>
      <c r="I303" s="241"/>
      <c r="J303" s="238"/>
      <c r="K303" s="238"/>
      <c r="L303" s="242"/>
      <c r="M303" s="243"/>
      <c r="N303" s="244"/>
      <c r="O303" s="244"/>
      <c r="P303" s="244"/>
      <c r="Q303" s="244"/>
      <c r="R303" s="244"/>
      <c r="S303" s="244"/>
      <c r="T303" s="245"/>
      <c r="U303" s="13"/>
      <c r="V303" s="13"/>
      <c r="W303" s="13"/>
      <c r="X303" s="13"/>
      <c r="Y303" s="13"/>
      <c r="Z303" s="13"/>
      <c r="AA303" s="13"/>
      <c r="AB303" s="13"/>
      <c r="AC303" s="13"/>
      <c r="AD303" s="13"/>
      <c r="AE303" s="13"/>
      <c r="AT303" s="246" t="s">
        <v>180</v>
      </c>
      <c r="AU303" s="246" t="s">
        <v>86</v>
      </c>
      <c r="AV303" s="13" t="s">
        <v>84</v>
      </c>
      <c r="AW303" s="13" t="s">
        <v>32</v>
      </c>
      <c r="AX303" s="13" t="s">
        <v>76</v>
      </c>
      <c r="AY303" s="246" t="s">
        <v>168</v>
      </c>
    </row>
    <row r="304" s="14" customFormat="1">
      <c r="A304" s="14"/>
      <c r="B304" s="247"/>
      <c r="C304" s="248"/>
      <c r="D304" s="232" t="s">
        <v>180</v>
      </c>
      <c r="E304" s="249" t="s">
        <v>1</v>
      </c>
      <c r="F304" s="250" t="s">
        <v>1956</v>
      </c>
      <c r="G304" s="248"/>
      <c r="H304" s="251">
        <v>67.412999999999997</v>
      </c>
      <c r="I304" s="252"/>
      <c r="J304" s="248"/>
      <c r="K304" s="248"/>
      <c r="L304" s="253"/>
      <c r="M304" s="254"/>
      <c r="N304" s="255"/>
      <c r="O304" s="255"/>
      <c r="P304" s="255"/>
      <c r="Q304" s="255"/>
      <c r="R304" s="255"/>
      <c r="S304" s="255"/>
      <c r="T304" s="256"/>
      <c r="U304" s="14"/>
      <c r="V304" s="14"/>
      <c r="W304" s="14"/>
      <c r="X304" s="14"/>
      <c r="Y304" s="14"/>
      <c r="Z304" s="14"/>
      <c r="AA304" s="14"/>
      <c r="AB304" s="14"/>
      <c r="AC304" s="14"/>
      <c r="AD304" s="14"/>
      <c r="AE304" s="14"/>
      <c r="AT304" s="257" t="s">
        <v>180</v>
      </c>
      <c r="AU304" s="257" t="s">
        <v>86</v>
      </c>
      <c r="AV304" s="14" t="s">
        <v>86</v>
      </c>
      <c r="AW304" s="14" t="s">
        <v>32</v>
      </c>
      <c r="AX304" s="14" t="s">
        <v>76</v>
      </c>
      <c r="AY304" s="257" t="s">
        <v>168</v>
      </c>
    </row>
    <row r="305" s="13" customFormat="1">
      <c r="A305" s="13"/>
      <c r="B305" s="237"/>
      <c r="C305" s="238"/>
      <c r="D305" s="232" t="s">
        <v>180</v>
      </c>
      <c r="E305" s="239" t="s">
        <v>1</v>
      </c>
      <c r="F305" s="240" t="s">
        <v>1943</v>
      </c>
      <c r="G305" s="238"/>
      <c r="H305" s="239" t="s">
        <v>1</v>
      </c>
      <c r="I305" s="241"/>
      <c r="J305" s="238"/>
      <c r="K305" s="238"/>
      <c r="L305" s="242"/>
      <c r="M305" s="243"/>
      <c r="N305" s="244"/>
      <c r="O305" s="244"/>
      <c r="P305" s="244"/>
      <c r="Q305" s="244"/>
      <c r="R305" s="244"/>
      <c r="S305" s="244"/>
      <c r="T305" s="245"/>
      <c r="U305" s="13"/>
      <c r="V305" s="13"/>
      <c r="W305" s="13"/>
      <c r="X305" s="13"/>
      <c r="Y305" s="13"/>
      <c r="Z305" s="13"/>
      <c r="AA305" s="13"/>
      <c r="AB305" s="13"/>
      <c r="AC305" s="13"/>
      <c r="AD305" s="13"/>
      <c r="AE305" s="13"/>
      <c r="AT305" s="246" t="s">
        <v>180</v>
      </c>
      <c r="AU305" s="246" t="s">
        <v>86</v>
      </c>
      <c r="AV305" s="13" t="s">
        <v>84</v>
      </c>
      <c r="AW305" s="13" t="s">
        <v>32</v>
      </c>
      <c r="AX305" s="13" t="s">
        <v>76</v>
      </c>
      <c r="AY305" s="246" t="s">
        <v>168</v>
      </c>
    </row>
    <row r="306" s="14" customFormat="1">
      <c r="A306" s="14"/>
      <c r="B306" s="247"/>
      <c r="C306" s="248"/>
      <c r="D306" s="232" t="s">
        <v>180</v>
      </c>
      <c r="E306" s="249" t="s">
        <v>1</v>
      </c>
      <c r="F306" s="250" t="s">
        <v>1957</v>
      </c>
      <c r="G306" s="248"/>
      <c r="H306" s="251">
        <v>21.024999999999999</v>
      </c>
      <c r="I306" s="252"/>
      <c r="J306" s="248"/>
      <c r="K306" s="248"/>
      <c r="L306" s="253"/>
      <c r="M306" s="254"/>
      <c r="N306" s="255"/>
      <c r="O306" s="255"/>
      <c r="P306" s="255"/>
      <c r="Q306" s="255"/>
      <c r="R306" s="255"/>
      <c r="S306" s="255"/>
      <c r="T306" s="256"/>
      <c r="U306" s="14"/>
      <c r="V306" s="14"/>
      <c r="W306" s="14"/>
      <c r="X306" s="14"/>
      <c r="Y306" s="14"/>
      <c r="Z306" s="14"/>
      <c r="AA306" s="14"/>
      <c r="AB306" s="14"/>
      <c r="AC306" s="14"/>
      <c r="AD306" s="14"/>
      <c r="AE306" s="14"/>
      <c r="AT306" s="257" t="s">
        <v>180</v>
      </c>
      <c r="AU306" s="257" t="s">
        <v>86</v>
      </c>
      <c r="AV306" s="14" t="s">
        <v>86</v>
      </c>
      <c r="AW306" s="14" t="s">
        <v>32</v>
      </c>
      <c r="AX306" s="14" t="s">
        <v>76</v>
      </c>
      <c r="AY306" s="257" t="s">
        <v>168</v>
      </c>
    </row>
    <row r="307" s="13" customFormat="1">
      <c r="A307" s="13"/>
      <c r="B307" s="237"/>
      <c r="C307" s="238"/>
      <c r="D307" s="232" t="s">
        <v>180</v>
      </c>
      <c r="E307" s="239" t="s">
        <v>1</v>
      </c>
      <c r="F307" s="240" t="s">
        <v>1945</v>
      </c>
      <c r="G307" s="238"/>
      <c r="H307" s="239" t="s">
        <v>1</v>
      </c>
      <c r="I307" s="241"/>
      <c r="J307" s="238"/>
      <c r="K307" s="238"/>
      <c r="L307" s="242"/>
      <c r="M307" s="243"/>
      <c r="N307" s="244"/>
      <c r="O307" s="244"/>
      <c r="P307" s="244"/>
      <c r="Q307" s="244"/>
      <c r="R307" s="244"/>
      <c r="S307" s="244"/>
      <c r="T307" s="245"/>
      <c r="U307" s="13"/>
      <c r="V307" s="13"/>
      <c r="W307" s="13"/>
      <c r="X307" s="13"/>
      <c r="Y307" s="13"/>
      <c r="Z307" s="13"/>
      <c r="AA307" s="13"/>
      <c r="AB307" s="13"/>
      <c r="AC307" s="13"/>
      <c r="AD307" s="13"/>
      <c r="AE307" s="13"/>
      <c r="AT307" s="246" t="s">
        <v>180</v>
      </c>
      <c r="AU307" s="246" t="s">
        <v>86</v>
      </c>
      <c r="AV307" s="13" t="s">
        <v>84</v>
      </c>
      <c r="AW307" s="13" t="s">
        <v>32</v>
      </c>
      <c r="AX307" s="13" t="s">
        <v>76</v>
      </c>
      <c r="AY307" s="246" t="s">
        <v>168</v>
      </c>
    </row>
    <row r="308" s="14" customFormat="1">
      <c r="A308" s="14"/>
      <c r="B308" s="247"/>
      <c r="C308" s="248"/>
      <c r="D308" s="232" t="s">
        <v>180</v>
      </c>
      <c r="E308" s="249" t="s">
        <v>1</v>
      </c>
      <c r="F308" s="250" t="s">
        <v>1958</v>
      </c>
      <c r="G308" s="248"/>
      <c r="H308" s="251">
        <v>14.116</v>
      </c>
      <c r="I308" s="252"/>
      <c r="J308" s="248"/>
      <c r="K308" s="248"/>
      <c r="L308" s="253"/>
      <c r="M308" s="254"/>
      <c r="N308" s="255"/>
      <c r="O308" s="255"/>
      <c r="P308" s="255"/>
      <c r="Q308" s="255"/>
      <c r="R308" s="255"/>
      <c r="S308" s="255"/>
      <c r="T308" s="256"/>
      <c r="U308" s="14"/>
      <c r="V308" s="14"/>
      <c r="W308" s="14"/>
      <c r="X308" s="14"/>
      <c r="Y308" s="14"/>
      <c r="Z308" s="14"/>
      <c r="AA308" s="14"/>
      <c r="AB308" s="14"/>
      <c r="AC308" s="14"/>
      <c r="AD308" s="14"/>
      <c r="AE308" s="14"/>
      <c r="AT308" s="257" t="s">
        <v>180</v>
      </c>
      <c r="AU308" s="257" t="s">
        <v>86</v>
      </c>
      <c r="AV308" s="14" t="s">
        <v>86</v>
      </c>
      <c r="AW308" s="14" t="s">
        <v>32</v>
      </c>
      <c r="AX308" s="14" t="s">
        <v>76</v>
      </c>
      <c r="AY308" s="257" t="s">
        <v>168</v>
      </c>
    </row>
    <row r="309" s="13" customFormat="1">
      <c r="A309" s="13"/>
      <c r="B309" s="237"/>
      <c r="C309" s="238"/>
      <c r="D309" s="232" t="s">
        <v>180</v>
      </c>
      <c r="E309" s="239" t="s">
        <v>1</v>
      </c>
      <c r="F309" s="240" t="s">
        <v>1947</v>
      </c>
      <c r="G309" s="238"/>
      <c r="H309" s="239" t="s">
        <v>1</v>
      </c>
      <c r="I309" s="241"/>
      <c r="J309" s="238"/>
      <c r="K309" s="238"/>
      <c r="L309" s="242"/>
      <c r="M309" s="243"/>
      <c r="N309" s="244"/>
      <c r="O309" s="244"/>
      <c r="P309" s="244"/>
      <c r="Q309" s="244"/>
      <c r="R309" s="244"/>
      <c r="S309" s="244"/>
      <c r="T309" s="245"/>
      <c r="U309" s="13"/>
      <c r="V309" s="13"/>
      <c r="W309" s="13"/>
      <c r="X309" s="13"/>
      <c r="Y309" s="13"/>
      <c r="Z309" s="13"/>
      <c r="AA309" s="13"/>
      <c r="AB309" s="13"/>
      <c r="AC309" s="13"/>
      <c r="AD309" s="13"/>
      <c r="AE309" s="13"/>
      <c r="AT309" s="246" t="s">
        <v>180</v>
      </c>
      <c r="AU309" s="246" t="s">
        <v>86</v>
      </c>
      <c r="AV309" s="13" t="s">
        <v>84</v>
      </c>
      <c r="AW309" s="13" t="s">
        <v>32</v>
      </c>
      <c r="AX309" s="13" t="s">
        <v>76</v>
      </c>
      <c r="AY309" s="246" t="s">
        <v>168</v>
      </c>
    </row>
    <row r="310" s="14" customFormat="1">
      <c r="A310" s="14"/>
      <c r="B310" s="247"/>
      <c r="C310" s="248"/>
      <c r="D310" s="232" t="s">
        <v>180</v>
      </c>
      <c r="E310" s="249" t="s">
        <v>1</v>
      </c>
      <c r="F310" s="250" t="s">
        <v>1959</v>
      </c>
      <c r="G310" s="248"/>
      <c r="H310" s="251">
        <v>7.3700000000000001</v>
      </c>
      <c r="I310" s="252"/>
      <c r="J310" s="248"/>
      <c r="K310" s="248"/>
      <c r="L310" s="253"/>
      <c r="M310" s="254"/>
      <c r="N310" s="255"/>
      <c r="O310" s="255"/>
      <c r="P310" s="255"/>
      <c r="Q310" s="255"/>
      <c r="R310" s="255"/>
      <c r="S310" s="255"/>
      <c r="T310" s="256"/>
      <c r="U310" s="14"/>
      <c r="V310" s="14"/>
      <c r="W310" s="14"/>
      <c r="X310" s="14"/>
      <c r="Y310" s="14"/>
      <c r="Z310" s="14"/>
      <c r="AA310" s="14"/>
      <c r="AB310" s="14"/>
      <c r="AC310" s="14"/>
      <c r="AD310" s="14"/>
      <c r="AE310" s="14"/>
      <c r="AT310" s="257" t="s">
        <v>180</v>
      </c>
      <c r="AU310" s="257" t="s">
        <v>86</v>
      </c>
      <c r="AV310" s="14" t="s">
        <v>86</v>
      </c>
      <c r="AW310" s="14" t="s">
        <v>32</v>
      </c>
      <c r="AX310" s="14" t="s">
        <v>76</v>
      </c>
      <c r="AY310" s="257" t="s">
        <v>168</v>
      </c>
    </row>
    <row r="311" s="16" customFormat="1">
      <c r="A311" s="16"/>
      <c r="B311" s="280"/>
      <c r="C311" s="281"/>
      <c r="D311" s="232" t="s">
        <v>180</v>
      </c>
      <c r="E311" s="282" t="s">
        <v>1</v>
      </c>
      <c r="F311" s="283" t="s">
        <v>565</v>
      </c>
      <c r="G311" s="281"/>
      <c r="H311" s="284">
        <v>109.92399999999999</v>
      </c>
      <c r="I311" s="285"/>
      <c r="J311" s="281"/>
      <c r="K311" s="281"/>
      <c r="L311" s="286"/>
      <c r="M311" s="287"/>
      <c r="N311" s="288"/>
      <c r="O311" s="288"/>
      <c r="P311" s="288"/>
      <c r="Q311" s="288"/>
      <c r="R311" s="288"/>
      <c r="S311" s="288"/>
      <c r="T311" s="289"/>
      <c r="U311" s="16"/>
      <c r="V311" s="16"/>
      <c r="W311" s="16"/>
      <c r="X311" s="16"/>
      <c r="Y311" s="16"/>
      <c r="Z311" s="16"/>
      <c r="AA311" s="16"/>
      <c r="AB311" s="16"/>
      <c r="AC311" s="16"/>
      <c r="AD311" s="16"/>
      <c r="AE311" s="16"/>
      <c r="AT311" s="290" t="s">
        <v>180</v>
      </c>
      <c r="AU311" s="290" t="s">
        <v>86</v>
      </c>
      <c r="AV311" s="16" t="s">
        <v>169</v>
      </c>
      <c r="AW311" s="16" t="s">
        <v>32</v>
      </c>
      <c r="AX311" s="16" t="s">
        <v>76</v>
      </c>
      <c r="AY311" s="290" t="s">
        <v>168</v>
      </c>
    </row>
    <row r="312" s="13" customFormat="1">
      <c r="A312" s="13"/>
      <c r="B312" s="237"/>
      <c r="C312" s="238"/>
      <c r="D312" s="232" t="s">
        <v>180</v>
      </c>
      <c r="E312" s="239" t="s">
        <v>1</v>
      </c>
      <c r="F312" s="240" t="s">
        <v>1965</v>
      </c>
      <c r="G312" s="238"/>
      <c r="H312" s="239" t="s">
        <v>1</v>
      </c>
      <c r="I312" s="241"/>
      <c r="J312" s="238"/>
      <c r="K312" s="238"/>
      <c r="L312" s="242"/>
      <c r="M312" s="243"/>
      <c r="N312" s="244"/>
      <c r="O312" s="244"/>
      <c r="P312" s="244"/>
      <c r="Q312" s="244"/>
      <c r="R312" s="244"/>
      <c r="S312" s="244"/>
      <c r="T312" s="245"/>
      <c r="U312" s="13"/>
      <c r="V312" s="13"/>
      <c r="W312" s="13"/>
      <c r="X312" s="13"/>
      <c r="Y312" s="13"/>
      <c r="Z312" s="13"/>
      <c r="AA312" s="13"/>
      <c r="AB312" s="13"/>
      <c r="AC312" s="13"/>
      <c r="AD312" s="13"/>
      <c r="AE312" s="13"/>
      <c r="AT312" s="246" t="s">
        <v>180</v>
      </c>
      <c r="AU312" s="246" t="s">
        <v>86</v>
      </c>
      <c r="AV312" s="13" t="s">
        <v>84</v>
      </c>
      <c r="AW312" s="13" t="s">
        <v>32</v>
      </c>
      <c r="AX312" s="13" t="s">
        <v>76</v>
      </c>
      <c r="AY312" s="246" t="s">
        <v>168</v>
      </c>
    </row>
    <row r="313" s="13" customFormat="1">
      <c r="A313" s="13"/>
      <c r="B313" s="237"/>
      <c r="C313" s="238"/>
      <c r="D313" s="232" t="s">
        <v>180</v>
      </c>
      <c r="E313" s="239" t="s">
        <v>1</v>
      </c>
      <c r="F313" s="240" t="s">
        <v>1941</v>
      </c>
      <c r="G313" s="238"/>
      <c r="H313" s="239" t="s">
        <v>1</v>
      </c>
      <c r="I313" s="241"/>
      <c r="J313" s="238"/>
      <c r="K313" s="238"/>
      <c r="L313" s="242"/>
      <c r="M313" s="243"/>
      <c r="N313" s="244"/>
      <c r="O313" s="244"/>
      <c r="P313" s="244"/>
      <c r="Q313" s="244"/>
      <c r="R313" s="244"/>
      <c r="S313" s="244"/>
      <c r="T313" s="245"/>
      <c r="U313" s="13"/>
      <c r="V313" s="13"/>
      <c r="W313" s="13"/>
      <c r="X313" s="13"/>
      <c r="Y313" s="13"/>
      <c r="Z313" s="13"/>
      <c r="AA313" s="13"/>
      <c r="AB313" s="13"/>
      <c r="AC313" s="13"/>
      <c r="AD313" s="13"/>
      <c r="AE313" s="13"/>
      <c r="AT313" s="246" t="s">
        <v>180</v>
      </c>
      <c r="AU313" s="246" t="s">
        <v>86</v>
      </c>
      <c r="AV313" s="13" t="s">
        <v>84</v>
      </c>
      <c r="AW313" s="13" t="s">
        <v>32</v>
      </c>
      <c r="AX313" s="13" t="s">
        <v>76</v>
      </c>
      <c r="AY313" s="246" t="s">
        <v>168</v>
      </c>
    </row>
    <row r="314" s="14" customFormat="1">
      <c r="A314" s="14"/>
      <c r="B314" s="247"/>
      <c r="C314" s="248"/>
      <c r="D314" s="232" t="s">
        <v>180</v>
      </c>
      <c r="E314" s="249" t="s">
        <v>1</v>
      </c>
      <c r="F314" s="250" t="s">
        <v>1966</v>
      </c>
      <c r="G314" s="248"/>
      <c r="H314" s="251">
        <v>1.6200000000000001</v>
      </c>
      <c r="I314" s="252"/>
      <c r="J314" s="248"/>
      <c r="K314" s="248"/>
      <c r="L314" s="253"/>
      <c r="M314" s="254"/>
      <c r="N314" s="255"/>
      <c r="O314" s="255"/>
      <c r="P314" s="255"/>
      <c r="Q314" s="255"/>
      <c r="R314" s="255"/>
      <c r="S314" s="255"/>
      <c r="T314" s="256"/>
      <c r="U314" s="14"/>
      <c r="V314" s="14"/>
      <c r="W314" s="14"/>
      <c r="X314" s="14"/>
      <c r="Y314" s="14"/>
      <c r="Z314" s="14"/>
      <c r="AA314" s="14"/>
      <c r="AB314" s="14"/>
      <c r="AC314" s="14"/>
      <c r="AD314" s="14"/>
      <c r="AE314" s="14"/>
      <c r="AT314" s="257" t="s">
        <v>180</v>
      </c>
      <c r="AU314" s="257" t="s">
        <v>86</v>
      </c>
      <c r="AV314" s="14" t="s">
        <v>86</v>
      </c>
      <c r="AW314" s="14" t="s">
        <v>32</v>
      </c>
      <c r="AX314" s="14" t="s">
        <v>76</v>
      </c>
      <c r="AY314" s="257" t="s">
        <v>168</v>
      </c>
    </row>
    <row r="315" s="13" customFormat="1">
      <c r="A315" s="13"/>
      <c r="B315" s="237"/>
      <c r="C315" s="238"/>
      <c r="D315" s="232" t="s">
        <v>180</v>
      </c>
      <c r="E315" s="239" t="s">
        <v>1</v>
      </c>
      <c r="F315" s="240" t="s">
        <v>1945</v>
      </c>
      <c r="G315" s="238"/>
      <c r="H315" s="239" t="s">
        <v>1</v>
      </c>
      <c r="I315" s="241"/>
      <c r="J315" s="238"/>
      <c r="K315" s="238"/>
      <c r="L315" s="242"/>
      <c r="M315" s="243"/>
      <c r="N315" s="244"/>
      <c r="O315" s="244"/>
      <c r="P315" s="244"/>
      <c r="Q315" s="244"/>
      <c r="R315" s="244"/>
      <c r="S315" s="244"/>
      <c r="T315" s="245"/>
      <c r="U315" s="13"/>
      <c r="V315" s="13"/>
      <c r="W315" s="13"/>
      <c r="X315" s="13"/>
      <c r="Y315" s="13"/>
      <c r="Z315" s="13"/>
      <c r="AA315" s="13"/>
      <c r="AB315" s="13"/>
      <c r="AC315" s="13"/>
      <c r="AD315" s="13"/>
      <c r="AE315" s="13"/>
      <c r="AT315" s="246" t="s">
        <v>180</v>
      </c>
      <c r="AU315" s="246" t="s">
        <v>86</v>
      </c>
      <c r="AV315" s="13" t="s">
        <v>84</v>
      </c>
      <c r="AW315" s="13" t="s">
        <v>32</v>
      </c>
      <c r="AX315" s="13" t="s">
        <v>76</v>
      </c>
      <c r="AY315" s="246" t="s">
        <v>168</v>
      </c>
    </row>
    <row r="316" s="14" customFormat="1">
      <c r="A316" s="14"/>
      <c r="B316" s="247"/>
      <c r="C316" s="248"/>
      <c r="D316" s="232" t="s">
        <v>180</v>
      </c>
      <c r="E316" s="249" t="s">
        <v>1</v>
      </c>
      <c r="F316" s="250" t="s">
        <v>1967</v>
      </c>
      <c r="G316" s="248"/>
      <c r="H316" s="251">
        <v>2.0249999999999999</v>
      </c>
      <c r="I316" s="252"/>
      <c r="J316" s="248"/>
      <c r="K316" s="248"/>
      <c r="L316" s="253"/>
      <c r="M316" s="254"/>
      <c r="N316" s="255"/>
      <c r="O316" s="255"/>
      <c r="P316" s="255"/>
      <c r="Q316" s="255"/>
      <c r="R316" s="255"/>
      <c r="S316" s="255"/>
      <c r="T316" s="256"/>
      <c r="U316" s="14"/>
      <c r="V316" s="14"/>
      <c r="W316" s="14"/>
      <c r="X316" s="14"/>
      <c r="Y316" s="14"/>
      <c r="Z316" s="14"/>
      <c r="AA316" s="14"/>
      <c r="AB316" s="14"/>
      <c r="AC316" s="14"/>
      <c r="AD316" s="14"/>
      <c r="AE316" s="14"/>
      <c r="AT316" s="257" t="s">
        <v>180</v>
      </c>
      <c r="AU316" s="257" t="s">
        <v>86</v>
      </c>
      <c r="AV316" s="14" t="s">
        <v>86</v>
      </c>
      <c r="AW316" s="14" t="s">
        <v>32</v>
      </c>
      <c r="AX316" s="14" t="s">
        <v>76</v>
      </c>
      <c r="AY316" s="257" t="s">
        <v>168</v>
      </c>
    </row>
    <row r="317" s="16" customFormat="1">
      <c r="A317" s="16"/>
      <c r="B317" s="280"/>
      <c r="C317" s="281"/>
      <c r="D317" s="232" t="s">
        <v>180</v>
      </c>
      <c r="E317" s="282" t="s">
        <v>1</v>
      </c>
      <c r="F317" s="283" t="s">
        <v>565</v>
      </c>
      <c r="G317" s="281"/>
      <c r="H317" s="284">
        <v>3.645</v>
      </c>
      <c r="I317" s="285"/>
      <c r="J317" s="281"/>
      <c r="K317" s="281"/>
      <c r="L317" s="286"/>
      <c r="M317" s="287"/>
      <c r="N317" s="288"/>
      <c r="O317" s="288"/>
      <c r="P317" s="288"/>
      <c r="Q317" s="288"/>
      <c r="R317" s="288"/>
      <c r="S317" s="288"/>
      <c r="T317" s="289"/>
      <c r="U317" s="16"/>
      <c r="V317" s="16"/>
      <c r="W317" s="16"/>
      <c r="X317" s="16"/>
      <c r="Y317" s="16"/>
      <c r="Z317" s="16"/>
      <c r="AA317" s="16"/>
      <c r="AB317" s="16"/>
      <c r="AC317" s="16"/>
      <c r="AD317" s="16"/>
      <c r="AE317" s="16"/>
      <c r="AT317" s="290" t="s">
        <v>180</v>
      </c>
      <c r="AU317" s="290" t="s">
        <v>86</v>
      </c>
      <c r="AV317" s="16" t="s">
        <v>169</v>
      </c>
      <c r="AW317" s="16" t="s">
        <v>32</v>
      </c>
      <c r="AX317" s="16" t="s">
        <v>76</v>
      </c>
      <c r="AY317" s="290" t="s">
        <v>168</v>
      </c>
    </row>
    <row r="318" s="15" customFormat="1">
      <c r="A318" s="15"/>
      <c r="B318" s="258"/>
      <c r="C318" s="259"/>
      <c r="D318" s="232" t="s">
        <v>180</v>
      </c>
      <c r="E318" s="260" t="s">
        <v>1</v>
      </c>
      <c r="F318" s="261" t="s">
        <v>184</v>
      </c>
      <c r="G318" s="259"/>
      <c r="H318" s="262">
        <v>113.569</v>
      </c>
      <c r="I318" s="263"/>
      <c r="J318" s="259"/>
      <c r="K318" s="259"/>
      <c r="L318" s="264"/>
      <c r="M318" s="265"/>
      <c r="N318" s="266"/>
      <c r="O318" s="266"/>
      <c r="P318" s="266"/>
      <c r="Q318" s="266"/>
      <c r="R318" s="266"/>
      <c r="S318" s="266"/>
      <c r="T318" s="267"/>
      <c r="U318" s="15"/>
      <c r="V318" s="15"/>
      <c r="W318" s="15"/>
      <c r="X318" s="15"/>
      <c r="Y318" s="15"/>
      <c r="Z318" s="15"/>
      <c r="AA318" s="15"/>
      <c r="AB318" s="15"/>
      <c r="AC318" s="15"/>
      <c r="AD318" s="15"/>
      <c r="AE318" s="15"/>
      <c r="AT318" s="268" t="s">
        <v>180</v>
      </c>
      <c r="AU318" s="268" t="s">
        <v>86</v>
      </c>
      <c r="AV318" s="15" t="s">
        <v>176</v>
      </c>
      <c r="AW318" s="15" t="s">
        <v>32</v>
      </c>
      <c r="AX318" s="15" t="s">
        <v>84</v>
      </c>
      <c r="AY318" s="268" t="s">
        <v>168</v>
      </c>
    </row>
    <row r="319" s="2" customFormat="1" ht="24.15" customHeight="1">
      <c r="A319" s="39"/>
      <c r="B319" s="40"/>
      <c r="C319" s="219" t="s">
        <v>279</v>
      </c>
      <c r="D319" s="219" t="s">
        <v>171</v>
      </c>
      <c r="E319" s="220" t="s">
        <v>466</v>
      </c>
      <c r="F319" s="221" t="s">
        <v>467</v>
      </c>
      <c r="G319" s="222" t="s">
        <v>174</v>
      </c>
      <c r="H319" s="223">
        <v>1422.6369999999999</v>
      </c>
      <c r="I319" s="224"/>
      <c r="J319" s="225">
        <f>ROUND(I319*H319,2)</f>
        <v>0</v>
      </c>
      <c r="K319" s="221" t="s">
        <v>226</v>
      </c>
      <c r="L319" s="45"/>
      <c r="M319" s="226" t="s">
        <v>1</v>
      </c>
      <c r="N319" s="227" t="s">
        <v>41</v>
      </c>
      <c r="O319" s="92"/>
      <c r="P319" s="228">
        <f>O319*H319</f>
        <v>0</v>
      </c>
      <c r="Q319" s="228">
        <v>0.00013999999999999999</v>
      </c>
      <c r="R319" s="228">
        <f>Q319*H319</f>
        <v>0.19916917999999997</v>
      </c>
      <c r="S319" s="228">
        <v>0</v>
      </c>
      <c r="T319" s="229">
        <f>S319*H319</f>
        <v>0</v>
      </c>
      <c r="U319" s="39"/>
      <c r="V319" s="39"/>
      <c r="W319" s="39"/>
      <c r="X319" s="39"/>
      <c r="Y319" s="39"/>
      <c r="Z319" s="39"/>
      <c r="AA319" s="39"/>
      <c r="AB319" s="39"/>
      <c r="AC319" s="39"/>
      <c r="AD319" s="39"/>
      <c r="AE319" s="39"/>
      <c r="AR319" s="230" t="s">
        <v>176</v>
      </c>
      <c r="AT319" s="230" t="s">
        <v>171</v>
      </c>
      <c r="AU319" s="230" t="s">
        <v>86</v>
      </c>
      <c r="AY319" s="18" t="s">
        <v>168</v>
      </c>
      <c r="BE319" s="231">
        <f>IF(N319="základní",J319,0)</f>
        <v>0</v>
      </c>
      <c r="BF319" s="231">
        <f>IF(N319="snížená",J319,0)</f>
        <v>0</v>
      </c>
      <c r="BG319" s="231">
        <f>IF(N319="zákl. přenesená",J319,0)</f>
        <v>0</v>
      </c>
      <c r="BH319" s="231">
        <f>IF(N319="sníž. přenesená",J319,0)</f>
        <v>0</v>
      </c>
      <c r="BI319" s="231">
        <f>IF(N319="nulová",J319,0)</f>
        <v>0</v>
      </c>
      <c r="BJ319" s="18" t="s">
        <v>84</v>
      </c>
      <c r="BK319" s="231">
        <f>ROUND(I319*H319,2)</f>
        <v>0</v>
      </c>
      <c r="BL319" s="18" t="s">
        <v>176</v>
      </c>
      <c r="BM319" s="230" t="s">
        <v>2008</v>
      </c>
    </row>
    <row r="320" s="2" customFormat="1">
      <c r="A320" s="39"/>
      <c r="B320" s="40"/>
      <c r="C320" s="41"/>
      <c r="D320" s="232" t="s">
        <v>178</v>
      </c>
      <c r="E320" s="41"/>
      <c r="F320" s="233" t="s">
        <v>469</v>
      </c>
      <c r="G320" s="41"/>
      <c r="H320" s="41"/>
      <c r="I320" s="234"/>
      <c r="J320" s="41"/>
      <c r="K320" s="41"/>
      <c r="L320" s="45"/>
      <c r="M320" s="235"/>
      <c r="N320" s="236"/>
      <c r="O320" s="92"/>
      <c r="P320" s="92"/>
      <c r="Q320" s="92"/>
      <c r="R320" s="92"/>
      <c r="S320" s="92"/>
      <c r="T320" s="93"/>
      <c r="U320" s="39"/>
      <c r="V320" s="39"/>
      <c r="W320" s="39"/>
      <c r="X320" s="39"/>
      <c r="Y320" s="39"/>
      <c r="Z320" s="39"/>
      <c r="AA320" s="39"/>
      <c r="AB320" s="39"/>
      <c r="AC320" s="39"/>
      <c r="AD320" s="39"/>
      <c r="AE320" s="39"/>
      <c r="AT320" s="18" t="s">
        <v>178</v>
      </c>
      <c r="AU320" s="18" t="s">
        <v>86</v>
      </c>
    </row>
    <row r="321" s="13" customFormat="1">
      <c r="A321" s="13"/>
      <c r="B321" s="237"/>
      <c r="C321" s="238"/>
      <c r="D321" s="232" t="s">
        <v>180</v>
      </c>
      <c r="E321" s="239" t="s">
        <v>1</v>
      </c>
      <c r="F321" s="240" t="s">
        <v>1940</v>
      </c>
      <c r="G321" s="238"/>
      <c r="H321" s="239" t="s">
        <v>1</v>
      </c>
      <c r="I321" s="241"/>
      <c r="J321" s="238"/>
      <c r="K321" s="238"/>
      <c r="L321" s="242"/>
      <c r="M321" s="243"/>
      <c r="N321" s="244"/>
      <c r="O321" s="244"/>
      <c r="P321" s="244"/>
      <c r="Q321" s="244"/>
      <c r="R321" s="244"/>
      <c r="S321" s="244"/>
      <c r="T321" s="245"/>
      <c r="U321" s="13"/>
      <c r="V321" s="13"/>
      <c r="W321" s="13"/>
      <c r="X321" s="13"/>
      <c r="Y321" s="13"/>
      <c r="Z321" s="13"/>
      <c r="AA321" s="13"/>
      <c r="AB321" s="13"/>
      <c r="AC321" s="13"/>
      <c r="AD321" s="13"/>
      <c r="AE321" s="13"/>
      <c r="AT321" s="246" t="s">
        <v>180</v>
      </c>
      <c r="AU321" s="246" t="s">
        <v>86</v>
      </c>
      <c r="AV321" s="13" t="s">
        <v>84</v>
      </c>
      <c r="AW321" s="13" t="s">
        <v>32</v>
      </c>
      <c r="AX321" s="13" t="s">
        <v>76</v>
      </c>
      <c r="AY321" s="246" t="s">
        <v>168</v>
      </c>
    </row>
    <row r="322" s="13" customFormat="1">
      <c r="A322" s="13"/>
      <c r="B322" s="237"/>
      <c r="C322" s="238"/>
      <c r="D322" s="232" t="s">
        <v>180</v>
      </c>
      <c r="E322" s="239" t="s">
        <v>1</v>
      </c>
      <c r="F322" s="240" t="s">
        <v>1941</v>
      </c>
      <c r="G322" s="238"/>
      <c r="H322" s="239" t="s">
        <v>1</v>
      </c>
      <c r="I322" s="241"/>
      <c r="J322" s="238"/>
      <c r="K322" s="238"/>
      <c r="L322" s="242"/>
      <c r="M322" s="243"/>
      <c r="N322" s="244"/>
      <c r="O322" s="244"/>
      <c r="P322" s="244"/>
      <c r="Q322" s="244"/>
      <c r="R322" s="244"/>
      <c r="S322" s="244"/>
      <c r="T322" s="245"/>
      <c r="U322" s="13"/>
      <c r="V322" s="13"/>
      <c r="W322" s="13"/>
      <c r="X322" s="13"/>
      <c r="Y322" s="13"/>
      <c r="Z322" s="13"/>
      <c r="AA322" s="13"/>
      <c r="AB322" s="13"/>
      <c r="AC322" s="13"/>
      <c r="AD322" s="13"/>
      <c r="AE322" s="13"/>
      <c r="AT322" s="246" t="s">
        <v>180</v>
      </c>
      <c r="AU322" s="246" t="s">
        <v>86</v>
      </c>
      <c r="AV322" s="13" t="s">
        <v>84</v>
      </c>
      <c r="AW322" s="13" t="s">
        <v>32</v>
      </c>
      <c r="AX322" s="13" t="s">
        <v>76</v>
      </c>
      <c r="AY322" s="246" t="s">
        <v>168</v>
      </c>
    </row>
    <row r="323" s="14" customFormat="1">
      <c r="A323" s="14"/>
      <c r="B323" s="247"/>
      <c r="C323" s="248"/>
      <c r="D323" s="232" t="s">
        <v>180</v>
      </c>
      <c r="E323" s="249" t="s">
        <v>1</v>
      </c>
      <c r="F323" s="250" t="s">
        <v>1942</v>
      </c>
      <c r="G323" s="248"/>
      <c r="H323" s="251">
        <v>13</v>
      </c>
      <c r="I323" s="252"/>
      <c r="J323" s="248"/>
      <c r="K323" s="248"/>
      <c r="L323" s="253"/>
      <c r="M323" s="254"/>
      <c r="N323" s="255"/>
      <c r="O323" s="255"/>
      <c r="P323" s="255"/>
      <c r="Q323" s="255"/>
      <c r="R323" s="255"/>
      <c r="S323" s="255"/>
      <c r="T323" s="256"/>
      <c r="U323" s="14"/>
      <c r="V323" s="14"/>
      <c r="W323" s="14"/>
      <c r="X323" s="14"/>
      <c r="Y323" s="14"/>
      <c r="Z323" s="14"/>
      <c r="AA323" s="14"/>
      <c r="AB323" s="14"/>
      <c r="AC323" s="14"/>
      <c r="AD323" s="14"/>
      <c r="AE323" s="14"/>
      <c r="AT323" s="257" t="s">
        <v>180</v>
      </c>
      <c r="AU323" s="257" t="s">
        <v>86</v>
      </c>
      <c r="AV323" s="14" t="s">
        <v>86</v>
      </c>
      <c r="AW323" s="14" t="s">
        <v>32</v>
      </c>
      <c r="AX323" s="14" t="s">
        <v>76</v>
      </c>
      <c r="AY323" s="257" t="s">
        <v>168</v>
      </c>
    </row>
    <row r="324" s="13" customFormat="1">
      <c r="A324" s="13"/>
      <c r="B324" s="237"/>
      <c r="C324" s="238"/>
      <c r="D324" s="232" t="s">
        <v>180</v>
      </c>
      <c r="E324" s="239" t="s">
        <v>1</v>
      </c>
      <c r="F324" s="240" t="s">
        <v>1943</v>
      </c>
      <c r="G324" s="238"/>
      <c r="H324" s="239" t="s">
        <v>1</v>
      </c>
      <c r="I324" s="241"/>
      <c r="J324" s="238"/>
      <c r="K324" s="238"/>
      <c r="L324" s="242"/>
      <c r="M324" s="243"/>
      <c r="N324" s="244"/>
      <c r="O324" s="244"/>
      <c r="P324" s="244"/>
      <c r="Q324" s="244"/>
      <c r="R324" s="244"/>
      <c r="S324" s="244"/>
      <c r="T324" s="245"/>
      <c r="U324" s="13"/>
      <c r="V324" s="13"/>
      <c r="W324" s="13"/>
      <c r="X324" s="13"/>
      <c r="Y324" s="13"/>
      <c r="Z324" s="13"/>
      <c r="AA324" s="13"/>
      <c r="AB324" s="13"/>
      <c r="AC324" s="13"/>
      <c r="AD324" s="13"/>
      <c r="AE324" s="13"/>
      <c r="AT324" s="246" t="s">
        <v>180</v>
      </c>
      <c r="AU324" s="246" t="s">
        <v>86</v>
      </c>
      <c r="AV324" s="13" t="s">
        <v>84</v>
      </c>
      <c r="AW324" s="13" t="s">
        <v>32</v>
      </c>
      <c r="AX324" s="13" t="s">
        <v>76</v>
      </c>
      <c r="AY324" s="246" t="s">
        <v>168</v>
      </c>
    </row>
    <row r="325" s="14" customFormat="1">
      <c r="A325" s="14"/>
      <c r="B325" s="247"/>
      <c r="C325" s="248"/>
      <c r="D325" s="232" t="s">
        <v>180</v>
      </c>
      <c r="E325" s="249" t="s">
        <v>1</v>
      </c>
      <c r="F325" s="250" t="s">
        <v>1944</v>
      </c>
      <c r="G325" s="248"/>
      <c r="H325" s="251">
        <v>14.1</v>
      </c>
      <c r="I325" s="252"/>
      <c r="J325" s="248"/>
      <c r="K325" s="248"/>
      <c r="L325" s="253"/>
      <c r="M325" s="254"/>
      <c r="N325" s="255"/>
      <c r="O325" s="255"/>
      <c r="P325" s="255"/>
      <c r="Q325" s="255"/>
      <c r="R325" s="255"/>
      <c r="S325" s="255"/>
      <c r="T325" s="256"/>
      <c r="U325" s="14"/>
      <c r="V325" s="14"/>
      <c r="W325" s="14"/>
      <c r="X325" s="14"/>
      <c r="Y325" s="14"/>
      <c r="Z325" s="14"/>
      <c r="AA325" s="14"/>
      <c r="AB325" s="14"/>
      <c r="AC325" s="14"/>
      <c r="AD325" s="14"/>
      <c r="AE325" s="14"/>
      <c r="AT325" s="257" t="s">
        <v>180</v>
      </c>
      <c r="AU325" s="257" t="s">
        <v>86</v>
      </c>
      <c r="AV325" s="14" t="s">
        <v>86</v>
      </c>
      <c r="AW325" s="14" t="s">
        <v>32</v>
      </c>
      <c r="AX325" s="14" t="s">
        <v>76</v>
      </c>
      <c r="AY325" s="257" t="s">
        <v>168</v>
      </c>
    </row>
    <row r="326" s="13" customFormat="1">
      <c r="A326" s="13"/>
      <c r="B326" s="237"/>
      <c r="C326" s="238"/>
      <c r="D326" s="232" t="s">
        <v>180</v>
      </c>
      <c r="E326" s="239" t="s">
        <v>1</v>
      </c>
      <c r="F326" s="240" t="s">
        <v>1945</v>
      </c>
      <c r="G326" s="238"/>
      <c r="H326" s="239" t="s">
        <v>1</v>
      </c>
      <c r="I326" s="241"/>
      <c r="J326" s="238"/>
      <c r="K326" s="238"/>
      <c r="L326" s="242"/>
      <c r="M326" s="243"/>
      <c r="N326" s="244"/>
      <c r="O326" s="244"/>
      <c r="P326" s="244"/>
      <c r="Q326" s="244"/>
      <c r="R326" s="244"/>
      <c r="S326" s="244"/>
      <c r="T326" s="245"/>
      <c r="U326" s="13"/>
      <c r="V326" s="13"/>
      <c r="W326" s="13"/>
      <c r="X326" s="13"/>
      <c r="Y326" s="13"/>
      <c r="Z326" s="13"/>
      <c r="AA326" s="13"/>
      <c r="AB326" s="13"/>
      <c r="AC326" s="13"/>
      <c r="AD326" s="13"/>
      <c r="AE326" s="13"/>
      <c r="AT326" s="246" t="s">
        <v>180</v>
      </c>
      <c r="AU326" s="246" t="s">
        <v>86</v>
      </c>
      <c r="AV326" s="13" t="s">
        <v>84</v>
      </c>
      <c r="AW326" s="13" t="s">
        <v>32</v>
      </c>
      <c r="AX326" s="13" t="s">
        <v>76</v>
      </c>
      <c r="AY326" s="246" t="s">
        <v>168</v>
      </c>
    </row>
    <row r="327" s="14" customFormat="1">
      <c r="A327" s="14"/>
      <c r="B327" s="247"/>
      <c r="C327" s="248"/>
      <c r="D327" s="232" t="s">
        <v>180</v>
      </c>
      <c r="E327" s="249" t="s">
        <v>1</v>
      </c>
      <c r="F327" s="250" t="s">
        <v>1946</v>
      </c>
      <c r="G327" s="248"/>
      <c r="H327" s="251">
        <v>4.5999999999999996</v>
      </c>
      <c r="I327" s="252"/>
      <c r="J327" s="248"/>
      <c r="K327" s="248"/>
      <c r="L327" s="253"/>
      <c r="M327" s="254"/>
      <c r="N327" s="255"/>
      <c r="O327" s="255"/>
      <c r="P327" s="255"/>
      <c r="Q327" s="255"/>
      <c r="R327" s="255"/>
      <c r="S327" s="255"/>
      <c r="T327" s="256"/>
      <c r="U327" s="14"/>
      <c r="V327" s="14"/>
      <c r="W327" s="14"/>
      <c r="X327" s="14"/>
      <c r="Y327" s="14"/>
      <c r="Z327" s="14"/>
      <c r="AA327" s="14"/>
      <c r="AB327" s="14"/>
      <c r="AC327" s="14"/>
      <c r="AD327" s="14"/>
      <c r="AE327" s="14"/>
      <c r="AT327" s="257" t="s">
        <v>180</v>
      </c>
      <c r="AU327" s="257" t="s">
        <v>86</v>
      </c>
      <c r="AV327" s="14" t="s">
        <v>86</v>
      </c>
      <c r="AW327" s="14" t="s">
        <v>32</v>
      </c>
      <c r="AX327" s="14" t="s">
        <v>76</v>
      </c>
      <c r="AY327" s="257" t="s">
        <v>168</v>
      </c>
    </row>
    <row r="328" s="13" customFormat="1">
      <c r="A328" s="13"/>
      <c r="B328" s="237"/>
      <c r="C328" s="238"/>
      <c r="D328" s="232" t="s">
        <v>180</v>
      </c>
      <c r="E328" s="239" t="s">
        <v>1</v>
      </c>
      <c r="F328" s="240" t="s">
        <v>1947</v>
      </c>
      <c r="G328" s="238"/>
      <c r="H328" s="239" t="s">
        <v>1</v>
      </c>
      <c r="I328" s="241"/>
      <c r="J328" s="238"/>
      <c r="K328" s="238"/>
      <c r="L328" s="242"/>
      <c r="M328" s="243"/>
      <c r="N328" s="244"/>
      <c r="O328" s="244"/>
      <c r="P328" s="244"/>
      <c r="Q328" s="244"/>
      <c r="R328" s="244"/>
      <c r="S328" s="244"/>
      <c r="T328" s="245"/>
      <c r="U328" s="13"/>
      <c r="V328" s="13"/>
      <c r="W328" s="13"/>
      <c r="X328" s="13"/>
      <c r="Y328" s="13"/>
      <c r="Z328" s="13"/>
      <c r="AA328" s="13"/>
      <c r="AB328" s="13"/>
      <c r="AC328" s="13"/>
      <c r="AD328" s="13"/>
      <c r="AE328" s="13"/>
      <c r="AT328" s="246" t="s">
        <v>180</v>
      </c>
      <c r="AU328" s="246" t="s">
        <v>86</v>
      </c>
      <c r="AV328" s="13" t="s">
        <v>84</v>
      </c>
      <c r="AW328" s="13" t="s">
        <v>32</v>
      </c>
      <c r="AX328" s="13" t="s">
        <v>76</v>
      </c>
      <c r="AY328" s="246" t="s">
        <v>168</v>
      </c>
    </row>
    <row r="329" s="14" customFormat="1">
      <c r="A329" s="14"/>
      <c r="B329" s="247"/>
      <c r="C329" s="248"/>
      <c r="D329" s="232" t="s">
        <v>180</v>
      </c>
      <c r="E329" s="249" t="s">
        <v>1</v>
      </c>
      <c r="F329" s="250" t="s">
        <v>1948</v>
      </c>
      <c r="G329" s="248"/>
      <c r="H329" s="251">
        <v>3.6000000000000001</v>
      </c>
      <c r="I329" s="252"/>
      <c r="J329" s="248"/>
      <c r="K329" s="248"/>
      <c r="L329" s="253"/>
      <c r="M329" s="254"/>
      <c r="N329" s="255"/>
      <c r="O329" s="255"/>
      <c r="P329" s="255"/>
      <c r="Q329" s="255"/>
      <c r="R329" s="255"/>
      <c r="S329" s="255"/>
      <c r="T329" s="256"/>
      <c r="U329" s="14"/>
      <c r="V329" s="14"/>
      <c r="W329" s="14"/>
      <c r="X329" s="14"/>
      <c r="Y329" s="14"/>
      <c r="Z329" s="14"/>
      <c r="AA329" s="14"/>
      <c r="AB329" s="14"/>
      <c r="AC329" s="14"/>
      <c r="AD329" s="14"/>
      <c r="AE329" s="14"/>
      <c r="AT329" s="257" t="s">
        <v>180</v>
      </c>
      <c r="AU329" s="257" t="s">
        <v>86</v>
      </c>
      <c r="AV329" s="14" t="s">
        <v>86</v>
      </c>
      <c r="AW329" s="14" t="s">
        <v>32</v>
      </c>
      <c r="AX329" s="14" t="s">
        <v>76</v>
      </c>
      <c r="AY329" s="257" t="s">
        <v>168</v>
      </c>
    </row>
    <row r="330" s="16" customFormat="1">
      <c r="A330" s="16"/>
      <c r="B330" s="280"/>
      <c r="C330" s="281"/>
      <c r="D330" s="232" t="s">
        <v>180</v>
      </c>
      <c r="E330" s="282" t="s">
        <v>1</v>
      </c>
      <c r="F330" s="283" t="s">
        <v>565</v>
      </c>
      <c r="G330" s="281"/>
      <c r="H330" s="284">
        <v>35.300000000000004</v>
      </c>
      <c r="I330" s="285"/>
      <c r="J330" s="281"/>
      <c r="K330" s="281"/>
      <c r="L330" s="286"/>
      <c r="M330" s="287"/>
      <c r="N330" s="288"/>
      <c r="O330" s="288"/>
      <c r="P330" s="288"/>
      <c r="Q330" s="288"/>
      <c r="R330" s="288"/>
      <c r="S330" s="288"/>
      <c r="T330" s="289"/>
      <c r="U330" s="16"/>
      <c r="V330" s="16"/>
      <c r="W330" s="16"/>
      <c r="X330" s="16"/>
      <c r="Y330" s="16"/>
      <c r="Z330" s="16"/>
      <c r="AA330" s="16"/>
      <c r="AB330" s="16"/>
      <c r="AC330" s="16"/>
      <c r="AD330" s="16"/>
      <c r="AE330" s="16"/>
      <c r="AT330" s="290" t="s">
        <v>180</v>
      </c>
      <c r="AU330" s="290" t="s">
        <v>86</v>
      </c>
      <c r="AV330" s="16" t="s">
        <v>169</v>
      </c>
      <c r="AW330" s="16" t="s">
        <v>32</v>
      </c>
      <c r="AX330" s="16" t="s">
        <v>76</v>
      </c>
      <c r="AY330" s="290" t="s">
        <v>168</v>
      </c>
    </row>
    <row r="331" s="13" customFormat="1">
      <c r="A331" s="13"/>
      <c r="B331" s="237"/>
      <c r="C331" s="238"/>
      <c r="D331" s="232" t="s">
        <v>180</v>
      </c>
      <c r="E331" s="239" t="s">
        <v>1</v>
      </c>
      <c r="F331" s="240" t="s">
        <v>1949</v>
      </c>
      <c r="G331" s="238"/>
      <c r="H331" s="239" t="s">
        <v>1</v>
      </c>
      <c r="I331" s="241"/>
      <c r="J331" s="238"/>
      <c r="K331" s="238"/>
      <c r="L331" s="242"/>
      <c r="M331" s="243"/>
      <c r="N331" s="244"/>
      <c r="O331" s="244"/>
      <c r="P331" s="244"/>
      <c r="Q331" s="244"/>
      <c r="R331" s="244"/>
      <c r="S331" s="244"/>
      <c r="T331" s="245"/>
      <c r="U331" s="13"/>
      <c r="V331" s="13"/>
      <c r="W331" s="13"/>
      <c r="X331" s="13"/>
      <c r="Y331" s="13"/>
      <c r="Z331" s="13"/>
      <c r="AA331" s="13"/>
      <c r="AB331" s="13"/>
      <c r="AC331" s="13"/>
      <c r="AD331" s="13"/>
      <c r="AE331" s="13"/>
      <c r="AT331" s="246" t="s">
        <v>180</v>
      </c>
      <c r="AU331" s="246" t="s">
        <v>86</v>
      </c>
      <c r="AV331" s="13" t="s">
        <v>84</v>
      </c>
      <c r="AW331" s="13" t="s">
        <v>32</v>
      </c>
      <c r="AX331" s="13" t="s">
        <v>76</v>
      </c>
      <c r="AY331" s="246" t="s">
        <v>168</v>
      </c>
    </row>
    <row r="332" s="13" customFormat="1">
      <c r="A332" s="13"/>
      <c r="B332" s="237"/>
      <c r="C332" s="238"/>
      <c r="D332" s="232" t="s">
        <v>180</v>
      </c>
      <c r="E332" s="239" t="s">
        <v>1</v>
      </c>
      <c r="F332" s="240" t="s">
        <v>1941</v>
      </c>
      <c r="G332" s="238"/>
      <c r="H332" s="239" t="s">
        <v>1</v>
      </c>
      <c r="I332" s="241"/>
      <c r="J332" s="238"/>
      <c r="K332" s="238"/>
      <c r="L332" s="242"/>
      <c r="M332" s="243"/>
      <c r="N332" s="244"/>
      <c r="O332" s="244"/>
      <c r="P332" s="244"/>
      <c r="Q332" s="244"/>
      <c r="R332" s="244"/>
      <c r="S332" s="244"/>
      <c r="T332" s="245"/>
      <c r="U332" s="13"/>
      <c r="V332" s="13"/>
      <c r="W332" s="13"/>
      <c r="X332" s="13"/>
      <c r="Y332" s="13"/>
      <c r="Z332" s="13"/>
      <c r="AA332" s="13"/>
      <c r="AB332" s="13"/>
      <c r="AC332" s="13"/>
      <c r="AD332" s="13"/>
      <c r="AE332" s="13"/>
      <c r="AT332" s="246" t="s">
        <v>180</v>
      </c>
      <c r="AU332" s="246" t="s">
        <v>86</v>
      </c>
      <c r="AV332" s="13" t="s">
        <v>84</v>
      </c>
      <c r="AW332" s="13" t="s">
        <v>32</v>
      </c>
      <c r="AX332" s="13" t="s">
        <v>76</v>
      </c>
      <c r="AY332" s="246" t="s">
        <v>168</v>
      </c>
    </row>
    <row r="333" s="14" customFormat="1">
      <c r="A333" s="14"/>
      <c r="B333" s="247"/>
      <c r="C333" s="248"/>
      <c r="D333" s="232" t="s">
        <v>180</v>
      </c>
      <c r="E333" s="249" t="s">
        <v>1</v>
      </c>
      <c r="F333" s="250" t="s">
        <v>1950</v>
      </c>
      <c r="G333" s="248"/>
      <c r="H333" s="251">
        <v>455.69999999999999</v>
      </c>
      <c r="I333" s="252"/>
      <c r="J333" s="248"/>
      <c r="K333" s="248"/>
      <c r="L333" s="253"/>
      <c r="M333" s="254"/>
      <c r="N333" s="255"/>
      <c r="O333" s="255"/>
      <c r="P333" s="255"/>
      <c r="Q333" s="255"/>
      <c r="R333" s="255"/>
      <c r="S333" s="255"/>
      <c r="T333" s="256"/>
      <c r="U333" s="14"/>
      <c r="V333" s="14"/>
      <c r="W333" s="14"/>
      <c r="X333" s="14"/>
      <c r="Y333" s="14"/>
      <c r="Z333" s="14"/>
      <c r="AA333" s="14"/>
      <c r="AB333" s="14"/>
      <c r="AC333" s="14"/>
      <c r="AD333" s="14"/>
      <c r="AE333" s="14"/>
      <c r="AT333" s="257" t="s">
        <v>180</v>
      </c>
      <c r="AU333" s="257" t="s">
        <v>86</v>
      </c>
      <c r="AV333" s="14" t="s">
        <v>86</v>
      </c>
      <c r="AW333" s="14" t="s">
        <v>32</v>
      </c>
      <c r="AX333" s="14" t="s">
        <v>76</v>
      </c>
      <c r="AY333" s="257" t="s">
        <v>168</v>
      </c>
    </row>
    <row r="334" s="13" customFormat="1">
      <c r="A334" s="13"/>
      <c r="B334" s="237"/>
      <c r="C334" s="238"/>
      <c r="D334" s="232" t="s">
        <v>180</v>
      </c>
      <c r="E334" s="239" t="s">
        <v>1</v>
      </c>
      <c r="F334" s="240" t="s">
        <v>1943</v>
      </c>
      <c r="G334" s="238"/>
      <c r="H334" s="239" t="s">
        <v>1</v>
      </c>
      <c r="I334" s="241"/>
      <c r="J334" s="238"/>
      <c r="K334" s="238"/>
      <c r="L334" s="242"/>
      <c r="M334" s="243"/>
      <c r="N334" s="244"/>
      <c r="O334" s="244"/>
      <c r="P334" s="244"/>
      <c r="Q334" s="244"/>
      <c r="R334" s="244"/>
      <c r="S334" s="244"/>
      <c r="T334" s="245"/>
      <c r="U334" s="13"/>
      <c r="V334" s="13"/>
      <c r="W334" s="13"/>
      <c r="X334" s="13"/>
      <c r="Y334" s="13"/>
      <c r="Z334" s="13"/>
      <c r="AA334" s="13"/>
      <c r="AB334" s="13"/>
      <c r="AC334" s="13"/>
      <c r="AD334" s="13"/>
      <c r="AE334" s="13"/>
      <c r="AT334" s="246" t="s">
        <v>180</v>
      </c>
      <c r="AU334" s="246" t="s">
        <v>86</v>
      </c>
      <c r="AV334" s="13" t="s">
        <v>84</v>
      </c>
      <c r="AW334" s="13" t="s">
        <v>32</v>
      </c>
      <c r="AX334" s="13" t="s">
        <v>76</v>
      </c>
      <c r="AY334" s="246" t="s">
        <v>168</v>
      </c>
    </row>
    <row r="335" s="14" customFormat="1">
      <c r="A335" s="14"/>
      <c r="B335" s="247"/>
      <c r="C335" s="248"/>
      <c r="D335" s="232" t="s">
        <v>180</v>
      </c>
      <c r="E335" s="249" t="s">
        <v>1</v>
      </c>
      <c r="F335" s="250" t="s">
        <v>1951</v>
      </c>
      <c r="G335" s="248"/>
      <c r="H335" s="251">
        <v>744.61500000000001</v>
      </c>
      <c r="I335" s="252"/>
      <c r="J335" s="248"/>
      <c r="K335" s="248"/>
      <c r="L335" s="253"/>
      <c r="M335" s="254"/>
      <c r="N335" s="255"/>
      <c r="O335" s="255"/>
      <c r="P335" s="255"/>
      <c r="Q335" s="255"/>
      <c r="R335" s="255"/>
      <c r="S335" s="255"/>
      <c r="T335" s="256"/>
      <c r="U335" s="14"/>
      <c r="V335" s="14"/>
      <c r="W335" s="14"/>
      <c r="X335" s="14"/>
      <c r="Y335" s="14"/>
      <c r="Z335" s="14"/>
      <c r="AA335" s="14"/>
      <c r="AB335" s="14"/>
      <c r="AC335" s="14"/>
      <c r="AD335" s="14"/>
      <c r="AE335" s="14"/>
      <c r="AT335" s="257" t="s">
        <v>180</v>
      </c>
      <c r="AU335" s="257" t="s">
        <v>86</v>
      </c>
      <c r="AV335" s="14" t="s">
        <v>86</v>
      </c>
      <c r="AW335" s="14" t="s">
        <v>32</v>
      </c>
      <c r="AX335" s="14" t="s">
        <v>76</v>
      </c>
      <c r="AY335" s="257" t="s">
        <v>168</v>
      </c>
    </row>
    <row r="336" s="14" customFormat="1">
      <c r="A336" s="14"/>
      <c r="B336" s="247"/>
      <c r="C336" s="248"/>
      <c r="D336" s="232" t="s">
        <v>180</v>
      </c>
      <c r="E336" s="249" t="s">
        <v>1</v>
      </c>
      <c r="F336" s="250" t="s">
        <v>1952</v>
      </c>
      <c r="G336" s="248"/>
      <c r="H336" s="251">
        <v>-200.857</v>
      </c>
      <c r="I336" s="252"/>
      <c r="J336" s="248"/>
      <c r="K336" s="248"/>
      <c r="L336" s="253"/>
      <c r="M336" s="254"/>
      <c r="N336" s="255"/>
      <c r="O336" s="255"/>
      <c r="P336" s="255"/>
      <c r="Q336" s="255"/>
      <c r="R336" s="255"/>
      <c r="S336" s="255"/>
      <c r="T336" s="256"/>
      <c r="U336" s="14"/>
      <c r="V336" s="14"/>
      <c r="W336" s="14"/>
      <c r="X336" s="14"/>
      <c r="Y336" s="14"/>
      <c r="Z336" s="14"/>
      <c r="AA336" s="14"/>
      <c r="AB336" s="14"/>
      <c r="AC336" s="14"/>
      <c r="AD336" s="14"/>
      <c r="AE336" s="14"/>
      <c r="AT336" s="257" t="s">
        <v>180</v>
      </c>
      <c r="AU336" s="257" t="s">
        <v>86</v>
      </c>
      <c r="AV336" s="14" t="s">
        <v>86</v>
      </c>
      <c r="AW336" s="14" t="s">
        <v>32</v>
      </c>
      <c r="AX336" s="14" t="s">
        <v>76</v>
      </c>
      <c r="AY336" s="257" t="s">
        <v>168</v>
      </c>
    </row>
    <row r="337" s="13" customFormat="1">
      <c r="A337" s="13"/>
      <c r="B337" s="237"/>
      <c r="C337" s="238"/>
      <c r="D337" s="232" t="s">
        <v>180</v>
      </c>
      <c r="E337" s="239" t="s">
        <v>1</v>
      </c>
      <c r="F337" s="240" t="s">
        <v>1945</v>
      </c>
      <c r="G337" s="238"/>
      <c r="H337" s="239" t="s">
        <v>1</v>
      </c>
      <c r="I337" s="241"/>
      <c r="J337" s="238"/>
      <c r="K337" s="238"/>
      <c r="L337" s="242"/>
      <c r="M337" s="243"/>
      <c r="N337" s="244"/>
      <c r="O337" s="244"/>
      <c r="P337" s="244"/>
      <c r="Q337" s="244"/>
      <c r="R337" s="244"/>
      <c r="S337" s="244"/>
      <c r="T337" s="245"/>
      <c r="U337" s="13"/>
      <c r="V337" s="13"/>
      <c r="W337" s="13"/>
      <c r="X337" s="13"/>
      <c r="Y337" s="13"/>
      <c r="Z337" s="13"/>
      <c r="AA337" s="13"/>
      <c r="AB337" s="13"/>
      <c r="AC337" s="13"/>
      <c r="AD337" s="13"/>
      <c r="AE337" s="13"/>
      <c r="AT337" s="246" t="s">
        <v>180</v>
      </c>
      <c r="AU337" s="246" t="s">
        <v>86</v>
      </c>
      <c r="AV337" s="13" t="s">
        <v>84</v>
      </c>
      <c r="AW337" s="13" t="s">
        <v>32</v>
      </c>
      <c r="AX337" s="13" t="s">
        <v>76</v>
      </c>
      <c r="AY337" s="246" t="s">
        <v>168</v>
      </c>
    </row>
    <row r="338" s="14" customFormat="1">
      <c r="A338" s="14"/>
      <c r="B338" s="247"/>
      <c r="C338" s="248"/>
      <c r="D338" s="232" t="s">
        <v>180</v>
      </c>
      <c r="E338" s="249" t="s">
        <v>1</v>
      </c>
      <c r="F338" s="250" t="s">
        <v>1953</v>
      </c>
      <c r="G338" s="248"/>
      <c r="H338" s="251">
        <v>122.3</v>
      </c>
      <c r="I338" s="252"/>
      <c r="J338" s="248"/>
      <c r="K338" s="248"/>
      <c r="L338" s="253"/>
      <c r="M338" s="254"/>
      <c r="N338" s="255"/>
      <c r="O338" s="255"/>
      <c r="P338" s="255"/>
      <c r="Q338" s="255"/>
      <c r="R338" s="255"/>
      <c r="S338" s="255"/>
      <c r="T338" s="256"/>
      <c r="U338" s="14"/>
      <c r="V338" s="14"/>
      <c r="W338" s="14"/>
      <c r="X338" s="14"/>
      <c r="Y338" s="14"/>
      <c r="Z338" s="14"/>
      <c r="AA338" s="14"/>
      <c r="AB338" s="14"/>
      <c r="AC338" s="14"/>
      <c r="AD338" s="14"/>
      <c r="AE338" s="14"/>
      <c r="AT338" s="257" t="s">
        <v>180</v>
      </c>
      <c r="AU338" s="257" t="s">
        <v>86</v>
      </c>
      <c r="AV338" s="14" t="s">
        <v>86</v>
      </c>
      <c r="AW338" s="14" t="s">
        <v>32</v>
      </c>
      <c r="AX338" s="14" t="s">
        <v>76</v>
      </c>
      <c r="AY338" s="257" t="s">
        <v>168</v>
      </c>
    </row>
    <row r="339" s="13" customFormat="1">
      <c r="A339" s="13"/>
      <c r="B339" s="237"/>
      <c r="C339" s="238"/>
      <c r="D339" s="232" t="s">
        <v>180</v>
      </c>
      <c r="E339" s="239" t="s">
        <v>1</v>
      </c>
      <c r="F339" s="240" t="s">
        <v>1947</v>
      </c>
      <c r="G339" s="238"/>
      <c r="H339" s="239" t="s">
        <v>1</v>
      </c>
      <c r="I339" s="241"/>
      <c r="J339" s="238"/>
      <c r="K339" s="238"/>
      <c r="L339" s="242"/>
      <c r="M339" s="243"/>
      <c r="N339" s="244"/>
      <c r="O339" s="244"/>
      <c r="P339" s="244"/>
      <c r="Q339" s="244"/>
      <c r="R339" s="244"/>
      <c r="S339" s="244"/>
      <c r="T339" s="245"/>
      <c r="U339" s="13"/>
      <c r="V339" s="13"/>
      <c r="W339" s="13"/>
      <c r="X339" s="13"/>
      <c r="Y339" s="13"/>
      <c r="Z339" s="13"/>
      <c r="AA339" s="13"/>
      <c r="AB339" s="13"/>
      <c r="AC339" s="13"/>
      <c r="AD339" s="13"/>
      <c r="AE339" s="13"/>
      <c r="AT339" s="246" t="s">
        <v>180</v>
      </c>
      <c r="AU339" s="246" t="s">
        <v>86</v>
      </c>
      <c r="AV339" s="13" t="s">
        <v>84</v>
      </c>
      <c r="AW339" s="13" t="s">
        <v>32</v>
      </c>
      <c r="AX339" s="13" t="s">
        <v>76</v>
      </c>
      <c r="AY339" s="246" t="s">
        <v>168</v>
      </c>
    </row>
    <row r="340" s="14" customFormat="1">
      <c r="A340" s="14"/>
      <c r="B340" s="247"/>
      <c r="C340" s="248"/>
      <c r="D340" s="232" t="s">
        <v>180</v>
      </c>
      <c r="E340" s="249" t="s">
        <v>1</v>
      </c>
      <c r="F340" s="250" t="s">
        <v>1954</v>
      </c>
      <c r="G340" s="248"/>
      <c r="H340" s="251">
        <v>141.08000000000001</v>
      </c>
      <c r="I340" s="252"/>
      <c r="J340" s="248"/>
      <c r="K340" s="248"/>
      <c r="L340" s="253"/>
      <c r="M340" s="254"/>
      <c r="N340" s="255"/>
      <c r="O340" s="255"/>
      <c r="P340" s="255"/>
      <c r="Q340" s="255"/>
      <c r="R340" s="255"/>
      <c r="S340" s="255"/>
      <c r="T340" s="256"/>
      <c r="U340" s="14"/>
      <c r="V340" s="14"/>
      <c r="W340" s="14"/>
      <c r="X340" s="14"/>
      <c r="Y340" s="14"/>
      <c r="Z340" s="14"/>
      <c r="AA340" s="14"/>
      <c r="AB340" s="14"/>
      <c r="AC340" s="14"/>
      <c r="AD340" s="14"/>
      <c r="AE340" s="14"/>
      <c r="AT340" s="257" t="s">
        <v>180</v>
      </c>
      <c r="AU340" s="257" t="s">
        <v>86</v>
      </c>
      <c r="AV340" s="14" t="s">
        <v>86</v>
      </c>
      <c r="AW340" s="14" t="s">
        <v>32</v>
      </c>
      <c r="AX340" s="14" t="s">
        <v>76</v>
      </c>
      <c r="AY340" s="257" t="s">
        <v>168</v>
      </c>
    </row>
    <row r="341" s="16" customFormat="1">
      <c r="A341" s="16"/>
      <c r="B341" s="280"/>
      <c r="C341" s="281"/>
      <c r="D341" s="232" t="s">
        <v>180</v>
      </c>
      <c r="E341" s="282" t="s">
        <v>1</v>
      </c>
      <c r="F341" s="283" t="s">
        <v>565</v>
      </c>
      <c r="G341" s="281"/>
      <c r="H341" s="284">
        <v>1262.838</v>
      </c>
      <c r="I341" s="285"/>
      <c r="J341" s="281"/>
      <c r="K341" s="281"/>
      <c r="L341" s="286"/>
      <c r="M341" s="287"/>
      <c r="N341" s="288"/>
      <c r="O341" s="288"/>
      <c r="P341" s="288"/>
      <c r="Q341" s="288"/>
      <c r="R341" s="288"/>
      <c r="S341" s="288"/>
      <c r="T341" s="289"/>
      <c r="U341" s="16"/>
      <c r="V341" s="16"/>
      <c r="W341" s="16"/>
      <c r="X341" s="16"/>
      <c r="Y341" s="16"/>
      <c r="Z341" s="16"/>
      <c r="AA341" s="16"/>
      <c r="AB341" s="16"/>
      <c r="AC341" s="16"/>
      <c r="AD341" s="16"/>
      <c r="AE341" s="16"/>
      <c r="AT341" s="290" t="s">
        <v>180</v>
      </c>
      <c r="AU341" s="290" t="s">
        <v>86</v>
      </c>
      <c r="AV341" s="16" t="s">
        <v>169</v>
      </c>
      <c r="AW341" s="16" t="s">
        <v>32</v>
      </c>
      <c r="AX341" s="16" t="s">
        <v>76</v>
      </c>
      <c r="AY341" s="290" t="s">
        <v>168</v>
      </c>
    </row>
    <row r="342" s="13" customFormat="1">
      <c r="A342" s="13"/>
      <c r="B342" s="237"/>
      <c r="C342" s="238"/>
      <c r="D342" s="232" t="s">
        <v>180</v>
      </c>
      <c r="E342" s="239" t="s">
        <v>1</v>
      </c>
      <c r="F342" s="240" t="s">
        <v>1960</v>
      </c>
      <c r="G342" s="238"/>
      <c r="H342" s="239" t="s">
        <v>1</v>
      </c>
      <c r="I342" s="241"/>
      <c r="J342" s="238"/>
      <c r="K342" s="238"/>
      <c r="L342" s="242"/>
      <c r="M342" s="243"/>
      <c r="N342" s="244"/>
      <c r="O342" s="244"/>
      <c r="P342" s="244"/>
      <c r="Q342" s="244"/>
      <c r="R342" s="244"/>
      <c r="S342" s="244"/>
      <c r="T342" s="245"/>
      <c r="U342" s="13"/>
      <c r="V342" s="13"/>
      <c r="W342" s="13"/>
      <c r="X342" s="13"/>
      <c r="Y342" s="13"/>
      <c r="Z342" s="13"/>
      <c r="AA342" s="13"/>
      <c r="AB342" s="13"/>
      <c r="AC342" s="13"/>
      <c r="AD342" s="13"/>
      <c r="AE342" s="13"/>
      <c r="AT342" s="246" t="s">
        <v>180</v>
      </c>
      <c r="AU342" s="246" t="s">
        <v>86</v>
      </c>
      <c r="AV342" s="13" t="s">
        <v>84</v>
      </c>
      <c r="AW342" s="13" t="s">
        <v>32</v>
      </c>
      <c r="AX342" s="13" t="s">
        <v>76</v>
      </c>
      <c r="AY342" s="246" t="s">
        <v>168</v>
      </c>
    </row>
    <row r="343" s="13" customFormat="1">
      <c r="A343" s="13"/>
      <c r="B343" s="237"/>
      <c r="C343" s="238"/>
      <c r="D343" s="232" t="s">
        <v>180</v>
      </c>
      <c r="E343" s="239" t="s">
        <v>1</v>
      </c>
      <c r="F343" s="240" t="s">
        <v>1941</v>
      </c>
      <c r="G343" s="238"/>
      <c r="H343" s="239" t="s">
        <v>1</v>
      </c>
      <c r="I343" s="241"/>
      <c r="J343" s="238"/>
      <c r="K343" s="238"/>
      <c r="L343" s="242"/>
      <c r="M343" s="243"/>
      <c r="N343" s="244"/>
      <c r="O343" s="244"/>
      <c r="P343" s="244"/>
      <c r="Q343" s="244"/>
      <c r="R343" s="244"/>
      <c r="S343" s="244"/>
      <c r="T343" s="245"/>
      <c r="U343" s="13"/>
      <c r="V343" s="13"/>
      <c r="W343" s="13"/>
      <c r="X343" s="13"/>
      <c r="Y343" s="13"/>
      <c r="Z343" s="13"/>
      <c r="AA343" s="13"/>
      <c r="AB343" s="13"/>
      <c r="AC343" s="13"/>
      <c r="AD343" s="13"/>
      <c r="AE343" s="13"/>
      <c r="AT343" s="246" t="s">
        <v>180</v>
      </c>
      <c r="AU343" s="246" t="s">
        <v>86</v>
      </c>
      <c r="AV343" s="13" t="s">
        <v>84</v>
      </c>
      <c r="AW343" s="13" t="s">
        <v>32</v>
      </c>
      <c r="AX343" s="13" t="s">
        <v>76</v>
      </c>
      <c r="AY343" s="246" t="s">
        <v>168</v>
      </c>
    </row>
    <row r="344" s="14" customFormat="1">
      <c r="A344" s="14"/>
      <c r="B344" s="247"/>
      <c r="C344" s="248"/>
      <c r="D344" s="232" t="s">
        <v>180</v>
      </c>
      <c r="E344" s="249" t="s">
        <v>1</v>
      </c>
      <c r="F344" s="250" t="s">
        <v>1961</v>
      </c>
      <c r="G344" s="248"/>
      <c r="H344" s="251">
        <v>36.765000000000001</v>
      </c>
      <c r="I344" s="252"/>
      <c r="J344" s="248"/>
      <c r="K344" s="248"/>
      <c r="L344" s="253"/>
      <c r="M344" s="254"/>
      <c r="N344" s="255"/>
      <c r="O344" s="255"/>
      <c r="P344" s="255"/>
      <c r="Q344" s="255"/>
      <c r="R344" s="255"/>
      <c r="S344" s="255"/>
      <c r="T344" s="256"/>
      <c r="U344" s="14"/>
      <c r="V344" s="14"/>
      <c r="W344" s="14"/>
      <c r="X344" s="14"/>
      <c r="Y344" s="14"/>
      <c r="Z344" s="14"/>
      <c r="AA344" s="14"/>
      <c r="AB344" s="14"/>
      <c r="AC344" s="14"/>
      <c r="AD344" s="14"/>
      <c r="AE344" s="14"/>
      <c r="AT344" s="257" t="s">
        <v>180</v>
      </c>
      <c r="AU344" s="257" t="s">
        <v>86</v>
      </c>
      <c r="AV344" s="14" t="s">
        <v>86</v>
      </c>
      <c r="AW344" s="14" t="s">
        <v>32</v>
      </c>
      <c r="AX344" s="14" t="s">
        <v>76</v>
      </c>
      <c r="AY344" s="257" t="s">
        <v>168</v>
      </c>
    </row>
    <row r="345" s="14" customFormat="1">
      <c r="A345" s="14"/>
      <c r="B345" s="247"/>
      <c r="C345" s="248"/>
      <c r="D345" s="232" t="s">
        <v>180</v>
      </c>
      <c r="E345" s="249" t="s">
        <v>1</v>
      </c>
      <c r="F345" s="250" t="s">
        <v>2009</v>
      </c>
      <c r="G345" s="248"/>
      <c r="H345" s="251">
        <v>11.699999999999999</v>
      </c>
      <c r="I345" s="252"/>
      <c r="J345" s="248"/>
      <c r="K345" s="248"/>
      <c r="L345" s="253"/>
      <c r="M345" s="254"/>
      <c r="N345" s="255"/>
      <c r="O345" s="255"/>
      <c r="P345" s="255"/>
      <c r="Q345" s="255"/>
      <c r="R345" s="255"/>
      <c r="S345" s="255"/>
      <c r="T345" s="256"/>
      <c r="U345" s="14"/>
      <c r="V345" s="14"/>
      <c r="W345" s="14"/>
      <c r="X345" s="14"/>
      <c r="Y345" s="14"/>
      <c r="Z345" s="14"/>
      <c r="AA345" s="14"/>
      <c r="AB345" s="14"/>
      <c r="AC345" s="14"/>
      <c r="AD345" s="14"/>
      <c r="AE345" s="14"/>
      <c r="AT345" s="257" t="s">
        <v>180</v>
      </c>
      <c r="AU345" s="257" t="s">
        <v>86</v>
      </c>
      <c r="AV345" s="14" t="s">
        <v>86</v>
      </c>
      <c r="AW345" s="14" t="s">
        <v>32</v>
      </c>
      <c r="AX345" s="14" t="s">
        <v>76</v>
      </c>
      <c r="AY345" s="257" t="s">
        <v>168</v>
      </c>
    </row>
    <row r="346" s="13" customFormat="1">
      <c r="A346" s="13"/>
      <c r="B346" s="237"/>
      <c r="C346" s="238"/>
      <c r="D346" s="232" t="s">
        <v>180</v>
      </c>
      <c r="E346" s="239" t="s">
        <v>1</v>
      </c>
      <c r="F346" s="240" t="s">
        <v>1943</v>
      </c>
      <c r="G346" s="238"/>
      <c r="H346" s="239" t="s">
        <v>1</v>
      </c>
      <c r="I346" s="241"/>
      <c r="J346" s="238"/>
      <c r="K346" s="238"/>
      <c r="L346" s="242"/>
      <c r="M346" s="243"/>
      <c r="N346" s="244"/>
      <c r="O346" s="244"/>
      <c r="P346" s="244"/>
      <c r="Q346" s="244"/>
      <c r="R346" s="244"/>
      <c r="S346" s="244"/>
      <c r="T346" s="245"/>
      <c r="U346" s="13"/>
      <c r="V346" s="13"/>
      <c r="W346" s="13"/>
      <c r="X346" s="13"/>
      <c r="Y346" s="13"/>
      <c r="Z346" s="13"/>
      <c r="AA346" s="13"/>
      <c r="AB346" s="13"/>
      <c r="AC346" s="13"/>
      <c r="AD346" s="13"/>
      <c r="AE346" s="13"/>
      <c r="AT346" s="246" t="s">
        <v>180</v>
      </c>
      <c r="AU346" s="246" t="s">
        <v>86</v>
      </c>
      <c r="AV346" s="13" t="s">
        <v>84</v>
      </c>
      <c r="AW346" s="13" t="s">
        <v>32</v>
      </c>
      <c r="AX346" s="13" t="s">
        <v>76</v>
      </c>
      <c r="AY346" s="246" t="s">
        <v>168</v>
      </c>
    </row>
    <row r="347" s="14" customFormat="1">
      <c r="A347" s="14"/>
      <c r="B347" s="247"/>
      <c r="C347" s="248"/>
      <c r="D347" s="232" t="s">
        <v>180</v>
      </c>
      <c r="E347" s="249" t="s">
        <v>1</v>
      </c>
      <c r="F347" s="250" t="s">
        <v>1962</v>
      </c>
      <c r="G347" s="248"/>
      <c r="H347" s="251">
        <v>43.994</v>
      </c>
      <c r="I347" s="252"/>
      <c r="J347" s="248"/>
      <c r="K347" s="248"/>
      <c r="L347" s="253"/>
      <c r="M347" s="254"/>
      <c r="N347" s="255"/>
      <c r="O347" s="255"/>
      <c r="P347" s="255"/>
      <c r="Q347" s="255"/>
      <c r="R347" s="255"/>
      <c r="S347" s="255"/>
      <c r="T347" s="256"/>
      <c r="U347" s="14"/>
      <c r="V347" s="14"/>
      <c r="W347" s="14"/>
      <c r="X347" s="14"/>
      <c r="Y347" s="14"/>
      <c r="Z347" s="14"/>
      <c r="AA347" s="14"/>
      <c r="AB347" s="14"/>
      <c r="AC347" s="14"/>
      <c r="AD347" s="14"/>
      <c r="AE347" s="14"/>
      <c r="AT347" s="257" t="s">
        <v>180</v>
      </c>
      <c r="AU347" s="257" t="s">
        <v>86</v>
      </c>
      <c r="AV347" s="14" t="s">
        <v>86</v>
      </c>
      <c r="AW347" s="14" t="s">
        <v>32</v>
      </c>
      <c r="AX347" s="14" t="s">
        <v>76</v>
      </c>
      <c r="AY347" s="257" t="s">
        <v>168</v>
      </c>
    </row>
    <row r="348" s="14" customFormat="1">
      <c r="A348" s="14"/>
      <c r="B348" s="247"/>
      <c r="C348" s="248"/>
      <c r="D348" s="232" t="s">
        <v>180</v>
      </c>
      <c r="E348" s="249" t="s">
        <v>1</v>
      </c>
      <c r="F348" s="250" t="s">
        <v>2010</v>
      </c>
      <c r="G348" s="248"/>
      <c r="H348" s="251">
        <v>7.7999999999999998</v>
      </c>
      <c r="I348" s="252"/>
      <c r="J348" s="248"/>
      <c r="K348" s="248"/>
      <c r="L348" s="253"/>
      <c r="M348" s="254"/>
      <c r="N348" s="255"/>
      <c r="O348" s="255"/>
      <c r="P348" s="255"/>
      <c r="Q348" s="255"/>
      <c r="R348" s="255"/>
      <c r="S348" s="255"/>
      <c r="T348" s="256"/>
      <c r="U348" s="14"/>
      <c r="V348" s="14"/>
      <c r="W348" s="14"/>
      <c r="X348" s="14"/>
      <c r="Y348" s="14"/>
      <c r="Z348" s="14"/>
      <c r="AA348" s="14"/>
      <c r="AB348" s="14"/>
      <c r="AC348" s="14"/>
      <c r="AD348" s="14"/>
      <c r="AE348" s="14"/>
      <c r="AT348" s="257" t="s">
        <v>180</v>
      </c>
      <c r="AU348" s="257" t="s">
        <v>86</v>
      </c>
      <c r="AV348" s="14" t="s">
        <v>86</v>
      </c>
      <c r="AW348" s="14" t="s">
        <v>32</v>
      </c>
      <c r="AX348" s="14" t="s">
        <v>76</v>
      </c>
      <c r="AY348" s="257" t="s">
        <v>168</v>
      </c>
    </row>
    <row r="349" s="13" customFormat="1">
      <c r="A349" s="13"/>
      <c r="B349" s="237"/>
      <c r="C349" s="238"/>
      <c r="D349" s="232" t="s">
        <v>180</v>
      </c>
      <c r="E349" s="239" t="s">
        <v>1</v>
      </c>
      <c r="F349" s="240" t="s">
        <v>1945</v>
      </c>
      <c r="G349" s="238"/>
      <c r="H349" s="239" t="s">
        <v>1</v>
      </c>
      <c r="I349" s="241"/>
      <c r="J349" s="238"/>
      <c r="K349" s="238"/>
      <c r="L349" s="242"/>
      <c r="M349" s="243"/>
      <c r="N349" s="244"/>
      <c r="O349" s="244"/>
      <c r="P349" s="244"/>
      <c r="Q349" s="244"/>
      <c r="R349" s="244"/>
      <c r="S349" s="244"/>
      <c r="T349" s="245"/>
      <c r="U349" s="13"/>
      <c r="V349" s="13"/>
      <c r="W349" s="13"/>
      <c r="X349" s="13"/>
      <c r="Y349" s="13"/>
      <c r="Z349" s="13"/>
      <c r="AA349" s="13"/>
      <c r="AB349" s="13"/>
      <c r="AC349" s="13"/>
      <c r="AD349" s="13"/>
      <c r="AE349" s="13"/>
      <c r="AT349" s="246" t="s">
        <v>180</v>
      </c>
      <c r="AU349" s="246" t="s">
        <v>86</v>
      </c>
      <c r="AV349" s="13" t="s">
        <v>84</v>
      </c>
      <c r="AW349" s="13" t="s">
        <v>32</v>
      </c>
      <c r="AX349" s="13" t="s">
        <v>76</v>
      </c>
      <c r="AY349" s="246" t="s">
        <v>168</v>
      </c>
    </row>
    <row r="350" s="14" customFormat="1">
      <c r="A350" s="14"/>
      <c r="B350" s="247"/>
      <c r="C350" s="248"/>
      <c r="D350" s="232" t="s">
        <v>180</v>
      </c>
      <c r="E350" s="249" t="s">
        <v>1</v>
      </c>
      <c r="F350" s="250" t="s">
        <v>1963</v>
      </c>
      <c r="G350" s="248"/>
      <c r="H350" s="251">
        <v>11.609999999999999</v>
      </c>
      <c r="I350" s="252"/>
      <c r="J350" s="248"/>
      <c r="K350" s="248"/>
      <c r="L350" s="253"/>
      <c r="M350" s="254"/>
      <c r="N350" s="255"/>
      <c r="O350" s="255"/>
      <c r="P350" s="255"/>
      <c r="Q350" s="255"/>
      <c r="R350" s="255"/>
      <c r="S350" s="255"/>
      <c r="T350" s="256"/>
      <c r="U350" s="14"/>
      <c r="V350" s="14"/>
      <c r="W350" s="14"/>
      <c r="X350" s="14"/>
      <c r="Y350" s="14"/>
      <c r="Z350" s="14"/>
      <c r="AA350" s="14"/>
      <c r="AB350" s="14"/>
      <c r="AC350" s="14"/>
      <c r="AD350" s="14"/>
      <c r="AE350" s="14"/>
      <c r="AT350" s="257" t="s">
        <v>180</v>
      </c>
      <c r="AU350" s="257" t="s">
        <v>86</v>
      </c>
      <c r="AV350" s="14" t="s">
        <v>86</v>
      </c>
      <c r="AW350" s="14" t="s">
        <v>32</v>
      </c>
      <c r="AX350" s="14" t="s">
        <v>76</v>
      </c>
      <c r="AY350" s="257" t="s">
        <v>168</v>
      </c>
    </row>
    <row r="351" s="14" customFormat="1">
      <c r="A351" s="14"/>
      <c r="B351" s="247"/>
      <c r="C351" s="248"/>
      <c r="D351" s="232" t="s">
        <v>180</v>
      </c>
      <c r="E351" s="249" t="s">
        <v>1</v>
      </c>
      <c r="F351" s="250" t="s">
        <v>2011</v>
      </c>
      <c r="G351" s="248"/>
      <c r="H351" s="251">
        <v>3.8999999999999999</v>
      </c>
      <c r="I351" s="252"/>
      <c r="J351" s="248"/>
      <c r="K351" s="248"/>
      <c r="L351" s="253"/>
      <c r="M351" s="254"/>
      <c r="N351" s="255"/>
      <c r="O351" s="255"/>
      <c r="P351" s="255"/>
      <c r="Q351" s="255"/>
      <c r="R351" s="255"/>
      <c r="S351" s="255"/>
      <c r="T351" s="256"/>
      <c r="U351" s="14"/>
      <c r="V351" s="14"/>
      <c r="W351" s="14"/>
      <c r="X351" s="14"/>
      <c r="Y351" s="14"/>
      <c r="Z351" s="14"/>
      <c r="AA351" s="14"/>
      <c r="AB351" s="14"/>
      <c r="AC351" s="14"/>
      <c r="AD351" s="14"/>
      <c r="AE351" s="14"/>
      <c r="AT351" s="257" t="s">
        <v>180</v>
      </c>
      <c r="AU351" s="257" t="s">
        <v>86</v>
      </c>
      <c r="AV351" s="14" t="s">
        <v>86</v>
      </c>
      <c r="AW351" s="14" t="s">
        <v>32</v>
      </c>
      <c r="AX351" s="14" t="s">
        <v>76</v>
      </c>
      <c r="AY351" s="257" t="s">
        <v>168</v>
      </c>
    </row>
    <row r="352" s="13" customFormat="1">
      <c r="A352" s="13"/>
      <c r="B352" s="237"/>
      <c r="C352" s="238"/>
      <c r="D352" s="232" t="s">
        <v>180</v>
      </c>
      <c r="E352" s="239" t="s">
        <v>1</v>
      </c>
      <c r="F352" s="240" t="s">
        <v>1947</v>
      </c>
      <c r="G352" s="238"/>
      <c r="H352" s="239" t="s">
        <v>1</v>
      </c>
      <c r="I352" s="241"/>
      <c r="J352" s="238"/>
      <c r="K352" s="238"/>
      <c r="L352" s="242"/>
      <c r="M352" s="243"/>
      <c r="N352" s="244"/>
      <c r="O352" s="244"/>
      <c r="P352" s="244"/>
      <c r="Q352" s="244"/>
      <c r="R352" s="244"/>
      <c r="S352" s="244"/>
      <c r="T352" s="245"/>
      <c r="U352" s="13"/>
      <c r="V352" s="13"/>
      <c r="W352" s="13"/>
      <c r="X352" s="13"/>
      <c r="Y352" s="13"/>
      <c r="Z352" s="13"/>
      <c r="AA352" s="13"/>
      <c r="AB352" s="13"/>
      <c r="AC352" s="13"/>
      <c r="AD352" s="13"/>
      <c r="AE352" s="13"/>
      <c r="AT352" s="246" t="s">
        <v>180</v>
      </c>
      <c r="AU352" s="246" t="s">
        <v>86</v>
      </c>
      <c r="AV352" s="13" t="s">
        <v>84</v>
      </c>
      <c r="AW352" s="13" t="s">
        <v>32</v>
      </c>
      <c r="AX352" s="13" t="s">
        <v>76</v>
      </c>
      <c r="AY352" s="246" t="s">
        <v>168</v>
      </c>
    </row>
    <row r="353" s="14" customFormat="1">
      <c r="A353" s="14"/>
      <c r="B353" s="247"/>
      <c r="C353" s="248"/>
      <c r="D353" s="232" t="s">
        <v>180</v>
      </c>
      <c r="E353" s="249" t="s">
        <v>1</v>
      </c>
      <c r="F353" s="250" t="s">
        <v>1964</v>
      </c>
      <c r="G353" s="248"/>
      <c r="H353" s="251">
        <v>5.8049999999999997</v>
      </c>
      <c r="I353" s="252"/>
      <c r="J353" s="248"/>
      <c r="K353" s="248"/>
      <c r="L353" s="253"/>
      <c r="M353" s="254"/>
      <c r="N353" s="255"/>
      <c r="O353" s="255"/>
      <c r="P353" s="255"/>
      <c r="Q353" s="255"/>
      <c r="R353" s="255"/>
      <c r="S353" s="255"/>
      <c r="T353" s="256"/>
      <c r="U353" s="14"/>
      <c r="V353" s="14"/>
      <c r="W353" s="14"/>
      <c r="X353" s="14"/>
      <c r="Y353" s="14"/>
      <c r="Z353" s="14"/>
      <c r="AA353" s="14"/>
      <c r="AB353" s="14"/>
      <c r="AC353" s="14"/>
      <c r="AD353" s="14"/>
      <c r="AE353" s="14"/>
      <c r="AT353" s="257" t="s">
        <v>180</v>
      </c>
      <c r="AU353" s="257" t="s">
        <v>86</v>
      </c>
      <c r="AV353" s="14" t="s">
        <v>86</v>
      </c>
      <c r="AW353" s="14" t="s">
        <v>32</v>
      </c>
      <c r="AX353" s="14" t="s">
        <v>76</v>
      </c>
      <c r="AY353" s="257" t="s">
        <v>168</v>
      </c>
    </row>
    <row r="354" s="14" customFormat="1">
      <c r="A354" s="14"/>
      <c r="B354" s="247"/>
      <c r="C354" s="248"/>
      <c r="D354" s="232" t="s">
        <v>180</v>
      </c>
      <c r="E354" s="249" t="s">
        <v>1</v>
      </c>
      <c r="F354" s="250" t="s">
        <v>2012</v>
      </c>
      <c r="G354" s="248"/>
      <c r="H354" s="251">
        <v>2.9249999999999998</v>
      </c>
      <c r="I354" s="252"/>
      <c r="J354" s="248"/>
      <c r="K354" s="248"/>
      <c r="L354" s="253"/>
      <c r="M354" s="254"/>
      <c r="N354" s="255"/>
      <c r="O354" s="255"/>
      <c r="P354" s="255"/>
      <c r="Q354" s="255"/>
      <c r="R354" s="255"/>
      <c r="S354" s="255"/>
      <c r="T354" s="256"/>
      <c r="U354" s="14"/>
      <c r="V354" s="14"/>
      <c r="W354" s="14"/>
      <c r="X354" s="14"/>
      <c r="Y354" s="14"/>
      <c r="Z354" s="14"/>
      <c r="AA354" s="14"/>
      <c r="AB354" s="14"/>
      <c r="AC354" s="14"/>
      <c r="AD354" s="14"/>
      <c r="AE354" s="14"/>
      <c r="AT354" s="257" t="s">
        <v>180</v>
      </c>
      <c r="AU354" s="257" t="s">
        <v>86</v>
      </c>
      <c r="AV354" s="14" t="s">
        <v>86</v>
      </c>
      <c r="AW354" s="14" t="s">
        <v>32</v>
      </c>
      <c r="AX354" s="14" t="s">
        <v>76</v>
      </c>
      <c r="AY354" s="257" t="s">
        <v>168</v>
      </c>
    </row>
    <row r="355" s="16" customFormat="1">
      <c r="A355" s="16"/>
      <c r="B355" s="280"/>
      <c r="C355" s="281"/>
      <c r="D355" s="232" t="s">
        <v>180</v>
      </c>
      <c r="E355" s="282" t="s">
        <v>1</v>
      </c>
      <c r="F355" s="283" t="s">
        <v>565</v>
      </c>
      <c r="G355" s="281"/>
      <c r="H355" s="284">
        <v>124.49900000000001</v>
      </c>
      <c r="I355" s="285"/>
      <c r="J355" s="281"/>
      <c r="K355" s="281"/>
      <c r="L355" s="286"/>
      <c r="M355" s="287"/>
      <c r="N355" s="288"/>
      <c r="O355" s="288"/>
      <c r="P355" s="288"/>
      <c r="Q355" s="288"/>
      <c r="R355" s="288"/>
      <c r="S355" s="288"/>
      <c r="T355" s="289"/>
      <c r="U355" s="16"/>
      <c r="V355" s="16"/>
      <c r="W355" s="16"/>
      <c r="X355" s="16"/>
      <c r="Y355" s="16"/>
      <c r="Z355" s="16"/>
      <c r="AA355" s="16"/>
      <c r="AB355" s="16"/>
      <c r="AC355" s="16"/>
      <c r="AD355" s="16"/>
      <c r="AE355" s="16"/>
      <c r="AT355" s="290" t="s">
        <v>180</v>
      </c>
      <c r="AU355" s="290" t="s">
        <v>86</v>
      </c>
      <c r="AV355" s="16" t="s">
        <v>169</v>
      </c>
      <c r="AW355" s="16" t="s">
        <v>32</v>
      </c>
      <c r="AX355" s="16" t="s">
        <v>76</v>
      </c>
      <c r="AY355" s="290" t="s">
        <v>168</v>
      </c>
    </row>
    <row r="356" s="15" customFormat="1">
      <c r="A356" s="15"/>
      <c r="B356" s="258"/>
      <c r="C356" s="259"/>
      <c r="D356" s="232" t="s">
        <v>180</v>
      </c>
      <c r="E356" s="260" t="s">
        <v>1</v>
      </c>
      <c r="F356" s="261" t="s">
        <v>184</v>
      </c>
      <c r="G356" s="259"/>
      <c r="H356" s="262">
        <v>1422.6369999999999</v>
      </c>
      <c r="I356" s="263"/>
      <c r="J356" s="259"/>
      <c r="K356" s="259"/>
      <c r="L356" s="264"/>
      <c r="M356" s="265"/>
      <c r="N356" s="266"/>
      <c r="O356" s="266"/>
      <c r="P356" s="266"/>
      <c r="Q356" s="266"/>
      <c r="R356" s="266"/>
      <c r="S356" s="266"/>
      <c r="T356" s="267"/>
      <c r="U356" s="15"/>
      <c r="V356" s="15"/>
      <c r="W356" s="15"/>
      <c r="X356" s="15"/>
      <c r="Y356" s="15"/>
      <c r="Z356" s="15"/>
      <c r="AA356" s="15"/>
      <c r="AB356" s="15"/>
      <c r="AC356" s="15"/>
      <c r="AD356" s="15"/>
      <c r="AE356" s="15"/>
      <c r="AT356" s="268" t="s">
        <v>180</v>
      </c>
      <c r="AU356" s="268" t="s">
        <v>86</v>
      </c>
      <c r="AV356" s="15" t="s">
        <v>176</v>
      </c>
      <c r="AW356" s="15" t="s">
        <v>32</v>
      </c>
      <c r="AX356" s="15" t="s">
        <v>84</v>
      </c>
      <c r="AY356" s="268" t="s">
        <v>168</v>
      </c>
    </row>
    <row r="357" s="2" customFormat="1" ht="37.8" customHeight="1">
      <c r="A357" s="39"/>
      <c r="B357" s="40"/>
      <c r="C357" s="219" t="s">
        <v>285</v>
      </c>
      <c r="D357" s="219" t="s">
        <v>171</v>
      </c>
      <c r="E357" s="220" t="s">
        <v>2013</v>
      </c>
      <c r="F357" s="221" t="s">
        <v>2014</v>
      </c>
      <c r="G357" s="222" t="s">
        <v>213</v>
      </c>
      <c r="H357" s="223">
        <v>981.28999999999996</v>
      </c>
      <c r="I357" s="224"/>
      <c r="J357" s="225">
        <f>ROUND(I357*H357,2)</f>
        <v>0</v>
      </c>
      <c r="K357" s="221" t="s">
        <v>175</v>
      </c>
      <c r="L357" s="45"/>
      <c r="M357" s="226" t="s">
        <v>1</v>
      </c>
      <c r="N357" s="227" t="s">
        <v>41</v>
      </c>
      <c r="O357" s="92"/>
      <c r="P357" s="228">
        <f>O357*H357</f>
        <v>0</v>
      </c>
      <c r="Q357" s="228">
        <v>0.0017600000000000001</v>
      </c>
      <c r="R357" s="228">
        <f>Q357*H357</f>
        <v>1.7270703999999999</v>
      </c>
      <c r="S357" s="228">
        <v>0</v>
      </c>
      <c r="T357" s="229">
        <f>S357*H357</f>
        <v>0</v>
      </c>
      <c r="U357" s="39"/>
      <c r="V357" s="39"/>
      <c r="W357" s="39"/>
      <c r="X357" s="39"/>
      <c r="Y357" s="39"/>
      <c r="Z357" s="39"/>
      <c r="AA357" s="39"/>
      <c r="AB357" s="39"/>
      <c r="AC357" s="39"/>
      <c r="AD357" s="39"/>
      <c r="AE357" s="39"/>
      <c r="AR357" s="230" t="s">
        <v>176</v>
      </c>
      <c r="AT357" s="230" t="s">
        <v>171</v>
      </c>
      <c r="AU357" s="230" t="s">
        <v>86</v>
      </c>
      <c r="AY357" s="18" t="s">
        <v>168</v>
      </c>
      <c r="BE357" s="231">
        <f>IF(N357="základní",J357,0)</f>
        <v>0</v>
      </c>
      <c r="BF357" s="231">
        <f>IF(N357="snížená",J357,0)</f>
        <v>0</v>
      </c>
      <c r="BG357" s="231">
        <f>IF(N357="zákl. přenesená",J357,0)</f>
        <v>0</v>
      </c>
      <c r="BH357" s="231">
        <f>IF(N357="sníž. přenesená",J357,0)</f>
        <v>0</v>
      </c>
      <c r="BI357" s="231">
        <f>IF(N357="nulová",J357,0)</f>
        <v>0</v>
      </c>
      <c r="BJ357" s="18" t="s">
        <v>84</v>
      </c>
      <c r="BK357" s="231">
        <f>ROUND(I357*H357,2)</f>
        <v>0</v>
      </c>
      <c r="BL357" s="18" t="s">
        <v>176</v>
      </c>
      <c r="BM357" s="230" t="s">
        <v>2015</v>
      </c>
    </row>
    <row r="358" s="2" customFormat="1">
      <c r="A358" s="39"/>
      <c r="B358" s="40"/>
      <c r="C358" s="41"/>
      <c r="D358" s="232" t="s">
        <v>178</v>
      </c>
      <c r="E358" s="41"/>
      <c r="F358" s="233" t="s">
        <v>2016</v>
      </c>
      <c r="G358" s="41"/>
      <c r="H358" s="41"/>
      <c r="I358" s="234"/>
      <c r="J358" s="41"/>
      <c r="K358" s="41"/>
      <c r="L358" s="45"/>
      <c r="M358" s="235"/>
      <c r="N358" s="236"/>
      <c r="O358" s="92"/>
      <c r="P358" s="92"/>
      <c r="Q358" s="92"/>
      <c r="R358" s="92"/>
      <c r="S358" s="92"/>
      <c r="T358" s="93"/>
      <c r="U358" s="39"/>
      <c r="V358" s="39"/>
      <c r="W358" s="39"/>
      <c r="X358" s="39"/>
      <c r="Y358" s="39"/>
      <c r="Z358" s="39"/>
      <c r="AA358" s="39"/>
      <c r="AB358" s="39"/>
      <c r="AC358" s="39"/>
      <c r="AD358" s="39"/>
      <c r="AE358" s="39"/>
      <c r="AT358" s="18" t="s">
        <v>178</v>
      </c>
      <c r="AU358" s="18" t="s">
        <v>86</v>
      </c>
    </row>
    <row r="359" s="13" customFormat="1">
      <c r="A359" s="13"/>
      <c r="B359" s="237"/>
      <c r="C359" s="238"/>
      <c r="D359" s="232" t="s">
        <v>180</v>
      </c>
      <c r="E359" s="239" t="s">
        <v>1</v>
      </c>
      <c r="F359" s="240" t="s">
        <v>2017</v>
      </c>
      <c r="G359" s="238"/>
      <c r="H359" s="239" t="s">
        <v>1</v>
      </c>
      <c r="I359" s="241"/>
      <c r="J359" s="238"/>
      <c r="K359" s="238"/>
      <c r="L359" s="242"/>
      <c r="M359" s="243"/>
      <c r="N359" s="244"/>
      <c r="O359" s="244"/>
      <c r="P359" s="244"/>
      <c r="Q359" s="244"/>
      <c r="R359" s="244"/>
      <c r="S359" s="244"/>
      <c r="T359" s="245"/>
      <c r="U359" s="13"/>
      <c r="V359" s="13"/>
      <c r="W359" s="13"/>
      <c r="X359" s="13"/>
      <c r="Y359" s="13"/>
      <c r="Z359" s="13"/>
      <c r="AA359" s="13"/>
      <c r="AB359" s="13"/>
      <c r="AC359" s="13"/>
      <c r="AD359" s="13"/>
      <c r="AE359" s="13"/>
      <c r="AT359" s="246" t="s">
        <v>180</v>
      </c>
      <c r="AU359" s="246" t="s">
        <v>86</v>
      </c>
      <c r="AV359" s="13" t="s">
        <v>84</v>
      </c>
      <c r="AW359" s="13" t="s">
        <v>32</v>
      </c>
      <c r="AX359" s="13" t="s">
        <v>76</v>
      </c>
      <c r="AY359" s="246" t="s">
        <v>168</v>
      </c>
    </row>
    <row r="360" s="13" customFormat="1">
      <c r="A360" s="13"/>
      <c r="B360" s="237"/>
      <c r="C360" s="238"/>
      <c r="D360" s="232" t="s">
        <v>180</v>
      </c>
      <c r="E360" s="239" t="s">
        <v>1</v>
      </c>
      <c r="F360" s="240" t="s">
        <v>1941</v>
      </c>
      <c r="G360" s="238"/>
      <c r="H360" s="239" t="s">
        <v>1</v>
      </c>
      <c r="I360" s="241"/>
      <c r="J360" s="238"/>
      <c r="K360" s="238"/>
      <c r="L360" s="242"/>
      <c r="M360" s="243"/>
      <c r="N360" s="244"/>
      <c r="O360" s="244"/>
      <c r="P360" s="244"/>
      <c r="Q360" s="244"/>
      <c r="R360" s="244"/>
      <c r="S360" s="244"/>
      <c r="T360" s="245"/>
      <c r="U360" s="13"/>
      <c r="V360" s="13"/>
      <c r="W360" s="13"/>
      <c r="X360" s="13"/>
      <c r="Y360" s="13"/>
      <c r="Z360" s="13"/>
      <c r="AA360" s="13"/>
      <c r="AB360" s="13"/>
      <c r="AC360" s="13"/>
      <c r="AD360" s="13"/>
      <c r="AE360" s="13"/>
      <c r="AT360" s="246" t="s">
        <v>180</v>
      </c>
      <c r="AU360" s="246" t="s">
        <v>86</v>
      </c>
      <c r="AV360" s="13" t="s">
        <v>84</v>
      </c>
      <c r="AW360" s="13" t="s">
        <v>32</v>
      </c>
      <c r="AX360" s="13" t="s">
        <v>76</v>
      </c>
      <c r="AY360" s="246" t="s">
        <v>168</v>
      </c>
    </row>
    <row r="361" s="14" customFormat="1">
      <c r="A361" s="14"/>
      <c r="B361" s="247"/>
      <c r="C361" s="248"/>
      <c r="D361" s="232" t="s">
        <v>180</v>
      </c>
      <c r="E361" s="249" t="s">
        <v>1</v>
      </c>
      <c r="F361" s="250" t="s">
        <v>2018</v>
      </c>
      <c r="G361" s="248"/>
      <c r="H361" s="251">
        <v>245.09999999999999</v>
      </c>
      <c r="I361" s="252"/>
      <c r="J361" s="248"/>
      <c r="K361" s="248"/>
      <c r="L361" s="253"/>
      <c r="M361" s="254"/>
      <c r="N361" s="255"/>
      <c r="O361" s="255"/>
      <c r="P361" s="255"/>
      <c r="Q361" s="255"/>
      <c r="R361" s="255"/>
      <c r="S361" s="255"/>
      <c r="T361" s="256"/>
      <c r="U361" s="14"/>
      <c r="V361" s="14"/>
      <c r="W361" s="14"/>
      <c r="X361" s="14"/>
      <c r="Y361" s="14"/>
      <c r="Z361" s="14"/>
      <c r="AA361" s="14"/>
      <c r="AB361" s="14"/>
      <c r="AC361" s="14"/>
      <c r="AD361" s="14"/>
      <c r="AE361" s="14"/>
      <c r="AT361" s="257" t="s">
        <v>180</v>
      </c>
      <c r="AU361" s="257" t="s">
        <v>86</v>
      </c>
      <c r="AV361" s="14" t="s">
        <v>86</v>
      </c>
      <c r="AW361" s="14" t="s">
        <v>32</v>
      </c>
      <c r="AX361" s="14" t="s">
        <v>76</v>
      </c>
      <c r="AY361" s="257" t="s">
        <v>168</v>
      </c>
    </row>
    <row r="362" s="14" customFormat="1">
      <c r="A362" s="14"/>
      <c r="B362" s="247"/>
      <c r="C362" s="248"/>
      <c r="D362" s="232" t="s">
        <v>180</v>
      </c>
      <c r="E362" s="249" t="s">
        <v>1</v>
      </c>
      <c r="F362" s="250" t="s">
        <v>2019</v>
      </c>
      <c r="G362" s="248"/>
      <c r="H362" s="251">
        <v>78</v>
      </c>
      <c r="I362" s="252"/>
      <c r="J362" s="248"/>
      <c r="K362" s="248"/>
      <c r="L362" s="253"/>
      <c r="M362" s="254"/>
      <c r="N362" s="255"/>
      <c r="O362" s="255"/>
      <c r="P362" s="255"/>
      <c r="Q362" s="255"/>
      <c r="R362" s="255"/>
      <c r="S362" s="255"/>
      <c r="T362" s="256"/>
      <c r="U362" s="14"/>
      <c r="V362" s="14"/>
      <c r="W362" s="14"/>
      <c r="X362" s="14"/>
      <c r="Y362" s="14"/>
      <c r="Z362" s="14"/>
      <c r="AA362" s="14"/>
      <c r="AB362" s="14"/>
      <c r="AC362" s="14"/>
      <c r="AD362" s="14"/>
      <c r="AE362" s="14"/>
      <c r="AT362" s="257" t="s">
        <v>180</v>
      </c>
      <c r="AU362" s="257" t="s">
        <v>86</v>
      </c>
      <c r="AV362" s="14" t="s">
        <v>86</v>
      </c>
      <c r="AW362" s="14" t="s">
        <v>32</v>
      </c>
      <c r="AX362" s="14" t="s">
        <v>76</v>
      </c>
      <c r="AY362" s="257" t="s">
        <v>168</v>
      </c>
    </row>
    <row r="363" s="13" customFormat="1">
      <c r="A363" s="13"/>
      <c r="B363" s="237"/>
      <c r="C363" s="238"/>
      <c r="D363" s="232" t="s">
        <v>180</v>
      </c>
      <c r="E363" s="239" t="s">
        <v>1</v>
      </c>
      <c r="F363" s="240" t="s">
        <v>1943</v>
      </c>
      <c r="G363" s="238"/>
      <c r="H363" s="239" t="s">
        <v>1</v>
      </c>
      <c r="I363" s="241"/>
      <c r="J363" s="238"/>
      <c r="K363" s="238"/>
      <c r="L363" s="242"/>
      <c r="M363" s="243"/>
      <c r="N363" s="244"/>
      <c r="O363" s="244"/>
      <c r="P363" s="244"/>
      <c r="Q363" s="244"/>
      <c r="R363" s="244"/>
      <c r="S363" s="244"/>
      <c r="T363" s="245"/>
      <c r="U363" s="13"/>
      <c r="V363" s="13"/>
      <c r="W363" s="13"/>
      <c r="X363" s="13"/>
      <c r="Y363" s="13"/>
      <c r="Z363" s="13"/>
      <c r="AA363" s="13"/>
      <c r="AB363" s="13"/>
      <c r="AC363" s="13"/>
      <c r="AD363" s="13"/>
      <c r="AE363" s="13"/>
      <c r="AT363" s="246" t="s">
        <v>180</v>
      </c>
      <c r="AU363" s="246" t="s">
        <v>86</v>
      </c>
      <c r="AV363" s="13" t="s">
        <v>84</v>
      </c>
      <c r="AW363" s="13" t="s">
        <v>32</v>
      </c>
      <c r="AX363" s="13" t="s">
        <v>76</v>
      </c>
      <c r="AY363" s="246" t="s">
        <v>168</v>
      </c>
    </row>
    <row r="364" s="14" customFormat="1">
      <c r="A364" s="14"/>
      <c r="B364" s="247"/>
      <c r="C364" s="248"/>
      <c r="D364" s="232" t="s">
        <v>180</v>
      </c>
      <c r="E364" s="249" t="s">
        <v>1</v>
      </c>
      <c r="F364" s="250" t="s">
        <v>2020</v>
      </c>
      <c r="G364" s="248"/>
      <c r="H364" s="251">
        <v>293.29000000000002</v>
      </c>
      <c r="I364" s="252"/>
      <c r="J364" s="248"/>
      <c r="K364" s="248"/>
      <c r="L364" s="253"/>
      <c r="M364" s="254"/>
      <c r="N364" s="255"/>
      <c r="O364" s="255"/>
      <c r="P364" s="255"/>
      <c r="Q364" s="255"/>
      <c r="R364" s="255"/>
      <c r="S364" s="255"/>
      <c r="T364" s="256"/>
      <c r="U364" s="14"/>
      <c r="V364" s="14"/>
      <c r="W364" s="14"/>
      <c r="X364" s="14"/>
      <c r="Y364" s="14"/>
      <c r="Z364" s="14"/>
      <c r="AA364" s="14"/>
      <c r="AB364" s="14"/>
      <c r="AC364" s="14"/>
      <c r="AD364" s="14"/>
      <c r="AE364" s="14"/>
      <c r="AT364" s="257" t="s">
        <v>180</v>
      </c>
      <c r="AU364" s="257" t="s">
        <v>86</v>
      </c>
      <c r="AV364" s="14" t="s">
        <v>86</v>
      </c>
      <c r="AW364" s="14" t="s">
        <v>32</v>
      </c>
      <c r="AX364" s="14" t="s">
        <v>76</v>
      </c>
      <c r="AY364" s="257" t="s">
        <v>168</v>
      </c>
    </row>
    <row r="365" s="14" customFormat="1">
      <c r="A365" s="14"/>
      <c r="B365" s="247"/>
      <c r="C365" s="248"/>
      <c r="D365" s="232" t="s">
        <v>180</v>
      </c>
      <c r="E365" s="249" t="s">
        <v>1</v>
      </c>
      <c r="F365" s="250" t="s">
        <v>2021</v>
      </c>
      <c r="G365" s="248"/>
      <c r="H365" s="251">
        <v>52</v>
      </c>
      <c r="I365" s="252"/>
      <c r="J365" s="248"/>
      <c r="K365" s="248"/>
      <c r="L365" s="253"/>
      <c r="M365" s="254"/>
      <c r="N365" s="255"/>
      <c r="O365" s="255"/>
      <c r="P365" s="255"/>
      <c r="Q365" s="255"/>
      <c r="R365" s="255"/>
      <c r="S365" s="255"/>
      <c r="T365" s="256"/>
      <c r="U365" s="14"/>
      <c r="V365" s="14"/>
      <c r="W365" s="14"/>
      <c r="X365" s="14"/>
      <c r="Y365" s="14"/>
      <c r="Z365" s="14"/>
      <c r="AA365" s="14"/>
      <c r="AB365" s="14"/>
      <c r="AC365" s="14"/>
      <c r="AD365" s="14"/>
      <c r="AE365" s="14"/>
      <c r="AT365" s="257" t="s">
        <v>180</v>
      </c>
      <c r="AU365" s="257" t="s">
        <v>86</v>
      </c>
      <c r="AV365" s="14" t="s">
        <v>86</v>
      </c>
      <c r="AW365" s="14" t="s">
        <v>32</v>
      </c>
      <c r="AX365" s="14" t="s">
        <v>76</v>
      </c>
      <c r="AY365" s="257" t="s">
        <v>168</v>
      </c>
    </row>
    <row r="366" s="13" customFormat="1">
      <c r="A366" s="13"/>
      <c r="B366" s="237"/>
      <c r="C366" s="238"/>
      <c r="D366" s="232" t="s">
        <v>180</v>
      </c>
      <c r="E366" s="239" t="s">
        <v>1</v>
      </c>
      <c r="F366" s="240" t="s">
        <v>1945</v>
      </c>
      <c r="G366" s="238"/>
      <c r="H366" s="239" t="s">
        <v>1</v>
      </c>
      <c r="I366" s="241"/>
      <c r="J366" s="238"/>
      <c r="K366" s="238"/>
      <c r="L366" s="242"/>
      <c r="M366" s="243"/>
      <c r="N366" s="244"/>
      <c r="O366" s="244"/>
      <c r="P366" s="244"/>
      <c r="Q366" s="244"/>
      <c r="R366" s="244"/>
      <c r="S366" s="244"/>
      <c r="T366" s="245"/>
      <c r="U366" s="13"/>
      <c r="V366" s="13"/>
      <c r="W366" s="13"/>
      <c r="X366" s="13"/>
      <c r="Y366" s="13"/>
      <c r="Z366" s="13"/>
      <c r="AA366" s="13"/>
      <c r="AB366" s="13"/>
      <c r="AC366" s="13"/>
      <c r="AD366" s="13"/>
      <c r="AE366" s="13"/>
      <c r="AT366" s="246" t="s">
        <v>180</v>
      </c>
      <c r="AU366" s="246" t="s">
        <v>86</v>
      </c>
      <c r="AV366" s="13" t="s">
        <v>84</v>
      </c>
      <c r="AW366" s="13" t="s">
        <v>32</v>
      </c>
      <c r="AX366" s="13" t="s">
        <v>76</v>
      </c>
      <c r="AY366" s="246" t="s">
        <v>168</v>
      </c>
    </row>
    <row r="367" s="14" customFormat="1">
      <c r="A367" s="14"/>
      <c r="B367" s="247"/>
      <c r="C367" s="248"/>
      <c r="D367" s="232" t="s">
        <v>180</v>
      </c>
      <c r="E367" s="249" t="s">
        <v>1</v>
      </c>
      <c r="F367" s="250" t="s">
        <v>2022</v>
      </c>
      <c r="G367" s="248"/>
      <c r="H367" s="251">
        <v>77.400000000000006</v>
      </c>
      <c r="I367" s="252"/>
      <c r="J367" s="248"/>
      <c r="K367" s="248"/>
      <c r="L367" s="253"/>
      <c r="M367" s="254"/>
      <c r="N367" s="255"/>
      <c r="O367" s="255"/>
      <c r="P367" s="255"/>
      <c r="Q367" s="255"/>
      <c r="R367" s="255"/>
      <c r="S367" s="255"/>
      <c r="T367" s="256"/>
      <c r="U367" s="14"/>
      <c r="V367" s="14"/>
      <c r="W367" s="14"/>
      <c r="X367" s="14"/>
      <c r="Y367" s="14"/>
      <c r="Z367" s="14"/>
      <c r="AA367" s="14"/>
      <c r="AB367" s="14"/>
      <c r="AC367" s="14"/>
      <c r="AD367" s="14"/>
      <c r="AE367" s="14"/>
      <c r="AT367" s="257" t="s">
        <v>180</v>
      </c>
      <c r="AU367" s="257" t="s">
        <v>86</v>
      </c>
      <c r="AV367" s="14" t="s">
        <v>86</v>
      </c>
      <c r="AW367" s="14" t="s">
        <v>32</v>
      </c>
      <c r="AX367" s="14" t="s">
        <v>76</v>
      </c>
      <c r="AY367" s="257" t="s">
        <v>168</v>
      </c>
    </row>
    <row r="368" s="14" customFormat="1">
      <c r="A368" s="14"/>
      <c r="B368" s="247"/>
      <c r="C368" s="248"/>
      <c r="D368" s="232" t="s">
        <v>180</v>
      </c>
      <c r="E368" s="249" t="s">
        <v>1</v>
      </c>
      <c r="F368" s="250" t="s">
        <v>2023</v>
      </c>
      <c r="G368" s="248"/>
      <c r="H368" s="251">
        <v>26</v>
      </c>
      <c r="I368" s="252"/>
      <c r="J368" s="248"/>
      <c r="K368" s="248"/>
      <c r="L368" s="253"/>
      <c r="M368" s="254"/>
      <c r="N368" s="255"/>
      <c r="O368" s="255"/>
      <c r="P368" s="255"/>
      <c r="Q368" s="255"/>
      <c r="R368" s="255"/>
      <c r="S368" s="255"/>
      <c r="T368" s="256"/>
      <c r="U368" s="14"/>
      <c r="V368" s="14"/>
      <c r="W368" s="14"/>
      <c r="X368" s="14"/>
      <c r="Y368" s="14"/>
      <c r="Z368" s="14"/>
      <c r="AA368" s="14"/>
      <c r="AB368" s="14"/>
      <c r="AC368" s="14"/>
      <c r="AD368" s="14"/>
      <c r="AE368" s="14"/>
      <c r="AT368" s="257" t="s">
        <v>180</v>
      </c>
      <c r="AU368" s="257" t="s">
        <v>86</v>
      </c>
      <c r="AV368" s="14" t="s">
        <v>86</v>
      </c>
      <c r="AW368" s="14" t="s">
        <v>32</v>
      </c>
      <c r="AX368" s="14" t="s">
        <v>76</v>
      </c>
      <c r="AY368" s="257" t="s">
        <v>168</v>
      </c>
    </row>
    <row r="369" s="13" customFormat="1">
      <c r="A369" s="13"/>
      <c r="B369" s="237"/>
      <c r="C369" s="238"/>
      <c r="D369" s="232" t="s">
        <v>180</v>
      </c>
      <c r="E369" s="239" t="s">
        <v>1</v>
      </c>
      <c r="F369" s="240" t="s">
        <v>1947</v>
      </c>
      <c r="G369" s="238"/>
      <c r="H369" s="239" t="s">
        <v>1</v>
      </c>
      <c r="I369" s="241"/>
      <c r="J369" s="238"/>
      <c r="K369" s="238"/>
      <c r="L369" s="242"/>
      <c r="M369" s="243"/>
      <c r="N369" s="244"/>
      <c r="O369" s="244"/>
      <c r="P369" s="244"/>
      <c r="Q369" s="244"/>
      <c r="R369" s="244"/>
      <c r="S369" s="244"/>
      <c r="T369" s="245"/>
      <c r="U369" s="13"/>
      <c r="V369" s="13"/>
      <c r="W369" s="13"/>
      <c r="X369" s="13"/>
      <c r="Y369" s="13"/>
      <c r="Z369" s="13"/>
      <c r="AA369" s="13"/>
      <c r="AB369" s="13"/>
      <c r="AC369" s="13"/>
      <c r="AD369" s="13"/>
      <c r="AE369" s="13"/>
      <c r="AT369" s="246" t="s">
        <v>180</v>
      </c>
      <c r="AU369" s="246" t="s">
        <v>86</v>
      </c>
      <c r="AV369" s="13" t="s">
        <v>84</v>
      </c>
      <c r="AW369" s="13" t="s">
        <v>32</v>
      </c>
      <c r="AX369" s="13" t="s">
        <v>76</v>
      </c>
      <c r="AY369" s="246" t="s">
        <v>168</v>
      </c>
    </row>
    <row r="370" s="14" customFormat="1">
      <c r="A370" s="14"/>
      <c r="B370" s="247"/>
      <c r="C370" s="248"/>
      <c r="D370" s="232" t="s">
        <v>180</v>
      </c>
      <c r="E370" s="249" t="s">
        <v>1</v>
      </c>
      <c r="F370" s="250" t="s">
        <v>2024</v>
      </c>
      <c r="G370" s="248"/>
      <c r="H370" s="251">
        <v>38.700000000000003</v>
      </c>
      <c r="I370" s="252"/>
      <c r="J370" s="248"/>
      <c r="K370" s="248"/>
      <c r="L370" s="253"/>
      <c r="M370" s="254"/>
      <c r="N370" s="255"/>
      <c r="O370" s="255"/>
      <c r="P370" s="255"/>
      <c r="Q370" s="255"/>
      <c r="R370" s="255"/>
      <c r="S370" s="255"/>
      <c r="T370" s="256"/>
      <c r="U370" s="14"/>
      <c r="V370" s="14"/>
      <c r="W370" s="14"/>
      <c r="X370" s="14"/>
      <c r="Y370" s="14"/>
      <c r="Z370" s="14"/>
      <c r="AA370" s="14"/>
      <c r="AB370" s="14"/>
      <c r="AC370" s="14"/>
      <c r="AD370" s="14"/>
      <c r="AE370" s="14"/>
      <c r="AT370" s="257" t="s">
        <v>180</v>
      </c>
      <c r="AU370" s="257" t="s">
        <v>86</v>
      </c>
      <c r="AV370" s="14" t="s">
        <v>86</v>
      </c>
      <c r="AW370" s="14" t="s">
        <v>32</v>
      </c>
      <c r="AX370" s="14" t="s">
        <v>76</v>
      </c>
      <c r="AY370" s="257" t="s">
        <v>168</v>
      </c>
    </row>
    <row r="371" s="14" customFormat="1">
      <c r="A371" s="14"/>
      <c r="B371" s="247"/>
      <c r="C371" s="248"/>
      <c r="D371" s="232" t="s">
        <v>180</v>
      </c>
      <c r="E371" s="249" t="s">
        <v>1</v>
      </c>
      <c r="F371" s="250" t="s">
        <v>2025</v>
      </c>
      <c r="G371" s="248"/>
      <c r="H371" s="251">
        <v>19.5</v>
      </c>
      <c r="I371" s="252"/>
      <c r="J371" s="248"/>
      <c r="K371" s="248"/>
      <c r="L371" s="253"/>
      <c r="M371" s="254"/>
      <c r="N371" s="255"/>
      <c r="O371" s="255"/>
      <c r="P371" s="255"/>
      <c r="Q371" s="255"/>
      <c r="R371" s="255"/>
      <c r="S371" s="255"/>
      <c r="T371" s="256"/>
      <c r="U371" s="14"/>
      <c r="V371" s="14"/>
      <c r="W371" s="14"/>
      <c r="X371" s="14"/>
      <c r="Y371" s="14"/>
      <c r="Z371" s="14"/>
      <c r="AA371" s="14"/>
      <c r="AB371" s="14"/>
      <c r="AC371" s="14"/>
      <c r="AD371" s="14"/>
      <c r="AE371" s="14"/>
      <c r="AT371" s="257" t="s">
        <v>180</v>
      </c>
      <c r="AU371" s="257" t="s">
        <v>86</v>
      </c>
      <c r="AV371" s="14" t="s">
        <v>86</v>
      </c>
      <c r="AW371" s="14" t="s">
        <v>32</v>
      </c>
      <c r="AX371" s="14" t="s">
        <v>76</v>
      </c>
      <c r="AY371" s="257" t="s">
        <v>168</v>
      </c>
    </row>
    <row r="372" s="16" customFormat="1">
      <c r="A372" s="16"/>
      <c r="B372" s="280"/>
      <c r="C372" s="281"/>
      <c r="D372" s="232" t="s">
        <v>180</v>
      </c>
      <c r="E372" s="282" t="s">
        <v>1</v>
      </c>
      <c r="F372" s="283" t="s">
        <v>565</v>
      </c>
      <c r="G372" s="281"/>
      <c r="H372" s="284">
        <v>829.99000000000012</v>
      </c>
      <c r="I372" s="285"/>
      <c r="J372" s="281"/>
      <c r="K372" s="281"/>
      <c r="L372" s="286"/>
      <c r="M372" s="287"/>
      <c r="N372" s="288"/>
      <c r="O372" s="288"/>
      <c r="P372" s="288"/>
      <c r="Q372" s="288"/>
      <c r="R372" s="288"/>
      <c r="S372" s="288"/>
      <c r="T372" s="289"/>
      <c r="U372" s="16"/>
      <c r="V372" s="16"/>
      <c r="W372" s="16"/>
      <c r="X372" s="16"/>
      <c r="Y372" s="16"/>
      <c r="Z372" s="16"/>
      <c r="AA372" s="16"/>
      <c r="AB372" s="16"/>
      <c r="AC372" s="16"/>
      <c r="AD372" s="16"/>
      <c r="AE372" s="16"/>
      <c r="AT372" s="290" t="s">
        <v>180</v>
      </c>
      <c r="AU372" s="290" t="s">
        <v>86</v>
      </c>
      <c r="AV372" s="16" t="s">
        <v>169</v>
      </c>
      <c r="AW372" s="16" t="s">
        <v>32</v>
      </c>
      <c r="AX372" s="16" t="s">
        <v>76</v>
      </c>
      <c r="AY372" s="290" t="s">
        <v>168</v>
      </c>
    </row>
    <row r="373" s="13" customFormat="1">
      <c r="A373" s="13"/>
      <c r="B373" s="237"/>
      <c r="C373" s="238"/>
      <c r="D373" s="232" t="s">
        <v>180</v>
      </c>
      <c r="E373" s="239" t="s">
        <v>1</v>
      </c>
      <c r="F373" s="240" t="s">
        <v>1965</v>
      </c>
      <c r="G373" s="238"/>
      <c r="H373" s="239" t="s">
        <v>1</v>
      </c>
      <c r="I373" s="241"/>
      <c r="J373" s="238"/>
      <c r="K373" s="238"/>
      <c r="L373" s="242"/>
      <c r="M373" s="243"/>
      <c r="N373" s="244"/>
      <c r="O373" s="244"/>
      <c r="P373" s="244"/>
      <c r="Q373" s="244"/>
      <c r="R373" s="244"/>
      <c r="S373" s="244"/>
      <c r="T373" s="245"/>
      <c r="U373" s="13"/>
      <c r="V373" s="13"/>
      <c r="W373" s="13"/>
      <c r="X373" s="13"/>
      <c r="Y373" s="13"/>
      <c r="Z373" s="13"/>
      <c r="AA373" s="13"/>
      <c r="AB373" s="13"/>
      <c r="AC373" s="13"/>
      <c r="AD373" s="13"/>
      <c r="AE373" s="13"/>
      <c r="AT373" s="246" t="s">
        <v>180</v>
      </c>
      <c r="AU373" s="246" t="s">
        <v>86</v>
      </c>
      <c r="AV373" s="13" t="s">
        <v>84</v>
      </c>
      <c r="AW373" s="13" t="s">
        <v>32</v>
      </c>
      <c r="AX373" s="13" t="s">
        <v>76</v>
      </c>
      <c r="AY373" s="246" t="s">
        <v>168</v>
      </c>
    </row>
    <row r="374" s="13" customFormat="1">
      <c r="A374" s="13"/>
      <c r="B374" s="237"/>
      <c r="C374" s="238"/>
      <c r="D374" s="232" t="s">
        <v>180</v>
      </c>
      <c r="E374" s="239" t="s">
        <v>1</v>
      </c>
      <c r="F374" s="240" t="s">
        <v>1941</v>
      </c>
      <c r="G374" s="238"/>
      <c r="H374" s="239" t="s">
        <v>1</v>
      </c>
      <c r="I374" s="241"/>
      <c r="J374" s="238"/>
      <c r="K374" s="238"/>
      <c r="L374" s="242"/>
      <c r="M374" s="243"/>
      <c r="N374" s="244"/>
      <c r="O374" s="244"/>
      <c r="P374" s="244"/>
      <c r="Q374" s="244"/>
      <c r="R374" s="244"/>
      <c r="S374" s="244"/>
      <c r="T374" s="245"/>
      <c r="U374" s="13"/>
      <c r="V374" s="13"/>
      <c r="W374" s="13"/>
      <c r="X374" s="13"/>
      <c r="Y374" s="13"/>
      <c r="Z374" s="13"/>
      <c r="AA374" s="13"/>
      <c r="AB374" s="13"/>
      <c r="AC374" s="13"/>
      <c r="AD374" s="13"/>
      <c r="AE374" s="13"/>
      <c r="AT374" s="246" t="s">
        <v>180</v>
      </c>
      <c r="AU374" s="246" t="s">
        <v>86</v>
      </c>
      <c r="AV374" s="13" t="s">
        <v>84</v>
      </c>
      <c r="AW374" s="13" t="s">
        <v>32</v>
      </c>
      <c r="AX374" s="13" t="s">
        <v>76</v>
      </c>
      <c r="AY374" s="246" t="s">
        <v>168</v>
      </c>
    </row>
    <row r="375" s="14" customFormat="1">
      <c r="A375" s="14"/>
      <c r="B375" s="247"/>
      <c r="C375" s="248"/>
      <c r="D375" s="232" t="s">
        <v>180</v>
      </c>
      <c r="E375" s="249" t="s">
        <v>1</v>
      </c>
      <c r="F375" s="250" t="s">
        <v>2026</v>
      </c>
      <c r="G375" s="248"/>
      <c r="H375" s="251">
        <v>10.800000000000001</v>
      </c>
      <c r="I375" s="252"/>
      <c r="J375" s="248"/>
      <c r="K375" s="248"/>
      <c r="L375" s="253"/>
      <c r="M375" s="254"/>
      <c r="N375" s="255"/>
      <c r="O375" s="255"/>
      <c r="P375" s="255"/>
      <c r="Q375" s="255"/>
      <c r="R375" s="255"/>
      <c r="S375" s="255"/>
      <c r="T375" s="256"/>
      <c r="U375" s="14"/>
      <c r="V375" s="14"/>
      <c r="W375" s="14"/>
      <c r="X375" s="14"/>
      <c r="Y375" s="14"/>
      <c r="Z375" s="14"/>
      <c r="AA375" s="14"/>
      <c r="AB375" s="14"/>
      <c r="AC375" s="14"/>
      <c r="AD375" s="14"/>
      <c r="AE375" s="14"/>
      <c r="AT375" s="257" t="s">
        <v>180</v>
      </c>
      <c r="AU375" s="257" t="s">
        <v>86</v>
      </c>
      <c r="AV375" s="14" t="s">
        <v>86</v>
      </c>
      <c r="AW375" s="14" t="s">
        <v>32</v>
      </c>
      <c r="AX375" s="14" t="s">
        <v>76</v>
      </c>
      <c r="AY375" s="257" t="s">
        <v>168</v>
      </c>
    </row>
    <row r="376" s="13" customFormat="1">
      <c r="A376" s="13"/>
      <c r="B376" s="237"/>
      <c r="C376" s="238"/>
      <c r="D376" s="232" t="s">
        <v>180</v>
      </c>
      <c r="E376" s="239" t="s">
        <v>1</v>
      </c>
      <c r="F376" s="240" t="s">
        <v>1945</v>
      </c>
      <c r="G376" s="238"/>
      <c r="H376" s="239" t="s">
        <v>1</v>
      </c>
      <c r="I376" s="241"/>
      <c r="J376" s="238"/>
      <c r="K376" s="238"/>
      <c r="L376" s="242"/>
      <c r="M376" s="243"/>
      <c r="N376" s="244"/>
      <c r="O376" s="244"/>
      <c r="P376" s="244"/>
      <c r="Q376" s="244"/>
      <c r="R376" s="244"/>
      <c r="S376" s="244"/>
      <c r="T376" s="245"/>
      <c r="U376" s="13"/>
      <c r="V376" s="13"/>
      <c r="W376" s="13"/>
      <c r="X376" s="13"/>
      <c r="Y376" s="13"/>
      <c r="Z376" s="13"/>
      <c r="AA376" s="13"/>
      <c r="AB376" s="13"/>
      <c r="AC376" s="13"/>
      <c r="AD376" s="13"/>
      <c r="AE376" s="13"/>
      <c r="AT376" s="246" t="s">
        <v>180</v>
      </c>
      <c r="AU376" s="246" t="s">
        <v>86</v>
      </c>
      <c r="AV376" s="13" t="s">
        <v>84</v>
      </c>
      <c r="AW376" s="13" t="s">
        <v>32</v>
      </c>
      <c r="AX376" s="13" t="s">
        <v>76</v>
      </c>
      <c r="AY376" s="246" t="s">
        <v>168</v>
      </c>
    </row>
    <row r="377" s="14" customFormat="1">
      <c r="A377" s="14"/>
      <c r="B377" s="247"/>
      <c r="C377" s="248"/>
      <c r="D377" s="232" t="s">
        <v>180</v>
      </c>
      <c r="E377" s="249" t="s">
        <v>1</v>
      </c>
      <c r="F377" s="250" t="s">
        <v>2027</v>
      </c>
      <c r="G377" s="248"/>
      <c r="H377" s="251">
        <v>13.5</v>
      </c>
      <c r="I377" s="252"/>
      <c r="J377" s="248"/>
      <c r="K377" s="248"/>
      <c r="L377" s="253"/>
      <c r="M377" s="254"/>
      <c r="N377" s="255"/>
      <c r="O377" s="255"/>
      <c r="P377" s="255"/>
      <c r="Q377" s="255"/>
      <c r="R377" s="255"/>
      <c r="S377" s="255"/>
      <c r="T377" s="256"/>
      <c r="U377" s="14"/>
      <c r="V377" s="14"/>
      <c r="W377" s="14"/>
      <c r="X377" s="14"/>
      <c r="Y377" s="14"/>
      <c r="Z377" s="14"/>
      <c r="AA377" s="14"/>
      <c r="AB377" s="14"/>
      <c r="AC377" s="14"/>
      <c r="AD377" s="14"/>
      <c r="AE377" s="14"/>
      <c r="AT377" s="257" t="s">
        <v>180</v>
      </c>
      <c r="AU377" s="257" t="s">
        <v>86</v>
      </c>
      <c r="AV377" s="14" t="s">
        <v>86</v>
      </c>
      <c r="AW377" s="14" t="s">
        <v>32</v>
      </c>
      <c r="AX377" s="14" t="s">
        <v>76</v>
      </c>
      <c r="AY377" s="257" t="s">
        <v>168</v>
      </c>
    </row>
    <row r="378" s="16" customFormat="1">
      <c r="A378" s="16"/>
      <c r="B378" s="280"/>
      <c r="C378" s="281"/>
      <c r="D378" s="232" t="s">
        <v>180</v>
      </c>
      <c r="E378" s="282" t="s">
        <v>1</v>
      </c>
      <c r="F378" s="283" t="s">
        <v>565</v>
      </c>
      <c r="G378" s="281"/>
      <c r="H378" s="284">
        <v>24.300000000000001</v>
      </c>
      <c r="I378" s="285"/>
      <c r="J378" s="281"/>
      <c r="K378" s="281"/>
      <c r="L378" s="286"/>
      <c r="M378" s="287"/>
      <c r="N378" s="288"/>
      <c r="O378" s="288"/>
      <c r="P378" s="288"/>
      <c r="Q378" s="288"/>
      <c r="R378" s="288"/>
      <c r="S378" s="288"/>
      <c r="T378" s="289"/>
      <c r="U378" s="16"/>
      <c r="V378" s="16"/>
      <c r="W378" s="16"/>
      <c r="X378" s="16"/>
      <c r="Y378" s="16"/>
      <c r="Z378" s="16"/>
      <c r="AA378" s="16"/>
      <c r="AB378" s="16"/>
      <c r="AC378" s="16"/>
      <c r="AD378" s="16"/>
      <c r="AE378" s="16"/>
      <c r="AT378" s="290" t="s">
        <v>180</v>
      </c>
      <c r="AU378" s="290" t="s">
        <v>86</v>
      </c>
      <c r="AV378" s="16" t="s">
        <v>169</v>
      </c>
      <c r="AW378" s="16" t="s">
        <v>32</v>
      </c>
      <c r="AX378" s="16" t="s">
        <v>76</v>
      </c>
      <c r="AY378" s="290" t="s">
        <v>168</v>
      </c>
    </row>
    <row r="379" s="13" customFormat="1">
      <c r="A379" s="13"/>
      <c r="B379" s="237"/>
      <c r="C379" s="238"/>
      <c r="D379" s="232" t="s">
        <v>180</v>
      </c>
      <c r="E379" s="239" t="s">
        <v>1</v>
      </c>
      <c r="F379" s="240" t="s">
        <v>2028</v>
      </c>
      <c r="G379" s="238"/>
      <c r="H379" s="239" t="s">
        <v>1</v>
      </c>
      <c r="I379" s="241"/>
      <c r="J379" s="238"/>
      <c r="K379" s="238"/>
      <c r="L379" s="242"/>
      <c r="M379" s="243"/>
      <c r="N379" s="244"/>
      <c r="O379" s="244"/>
      <c r="P379" s="244"/>
      <c r="Q379" s="244"/>
      <c r="R379" s="244"/>
      <c r="S379" s="244"/>
      <c r="T379" s="245"/>
      <c r="U379" s="13"/>
      <c r="V379" s="13"/>
      <c r="W379" s="13"/>
      <c r="X379" s="13"/>
      <c r="Y379" s="13"/>
      <c r="Z379" s="13"/>
      <c r="AA379" s="13"/>
      <c r="AB379" s="13"/>
      <c r="AC379" s="13"/>
      <c r="AD379" s="13"/>
      <c r="AE379" s="13"/>
      <c r="AT379" s="246" t="s">
        <v>180</v>
      </c>
      <c r="AU379" s="246" t="s">
        <v>86</v>
      </c>
      <c r="AV379" s="13" t="s">
        <v>84</v>
      </c>
      <c r="AW379" s="13" t="s">
        <v>32</v>
      </c>
      <c r="AX379" s="13" t="s">
        <v>76</v>
      </c>
      <c r="AY379" s="246" t="s">
        <v>168</v>
      </c>
    </row>
    <row r="380" s="14" customFormat="1">
      <c r="A380" s="14"/>
      <c r="B380" s="247"/>
      <c r="C380" s="248"/>
      <c r="D380" s="232" t="s">
        <v>180</v>
      </c>
      <c r="E380" s="249" t="s">
        <v>1</v>
      </c>
      <c r="F380" s="250" t="s">
        <v>2029</v>
      </c>
      <c r="G380" s="248"/>
      <c r="H380" s="251">
        <v>127</v>
      </c>
      <c r="I380" s="252"/>
      <c r="J380" s="248"/>
      <c r="K380" s="248"/>
      <c r="L380" s="253"/>
      <c r="M380" s="254"/>
      <c r="N380" s="255"/>
      <c r="O380" s="255"/>
      <c r="P380" s="255"/>
      <c r="Q380" s="255"/>
      <c r="R380" s="255"/>
      <c r="S380" s="255"/>
      <c r="T380" s="256"/>
      <c r="U380" s="14"/>
      <c r="V380" s="14"/>
      <c r="W380" s="14"/>
      <c r="X380" s="14"/>
      <c r="Y380" s="14"/>
      <c r="Z380" s="14"/>
      <c r="AA380" s="14"/>
      <c r="AB380" s="14"/>
      <c r="AC380" s="14"/>
      <c r="AD380" s="14"/>
      <c r="AE380" s="14"/>
      <c r="AT380" s="257" t="s">
        <v>180</v>
      </c>
      <c r="AU380" s="257" t="s">
        <v>86</v>
      </c>
      <c r="AV380" s="14" t="s">
        <v>86</v>
      </c>
      <c r="AW380" s="14" t="s">
        <v>32</v>
      </c>
      <c r="AX380" s="14" t="s">
        <v>76</v>
      </c>
      <c r="AY380" s="257" t="s">
        <v>168</v>
      </c>
    </row>
    <row r="381" s="16" customFormat="1">
      <c r="A381" s="16"/>
      <c r="B381" s="280"/>
      <c r="C381" s="281"/>
      <c r="D381" s="232" t="s">
        <v>180</v>
      </c>
      <c r="E381" s="282" t="s">
        <v>1</v>
      </c>
      <c r="F381" s="283" t="s">
        <v>565</v>
      </c>
      <c r="G381" s="281"/>
      <c r="H381" s="284">
        <v>127</v>
      </c>
      <c r="I381" s="285"/>
      <c r="J381" s="281"/>
      <c r="K381" s="281"/>
      <c r="L381" s="286"/>
      <c r="M381" s="287"/>
      <c r="N381" s="288"/>
      <c r="O381" s="288"/>
      <c r="P381" s="288"/>
      <c r="Q381" s="288"/>
      <c r="R381" s="288"/>
      <c r="S381" s="288"/>
      <c r="T381" s="289"/>
      <c r="U381" s="16"/>
      <c r="V381" s="16"/>
      <c r="W381" s="16"/>
      <c r="X381" s="16"/>
      <c r="Y381" s="16"/>
      <c r="Z381" s="16"/>
      <c r="AA381" s="16"/>
      <c r="AB381" s="16"/>
      <c r="AC381" s="16"/>
      <c r="AD381" s="16"/>
      <c r="AE381" s="16"/>
      <c r="AT381" s="290" t="s">
        <v>180</v>
      </c>
      <c r="AU381" s="290" t="s">
        <v>86</v>
      </c>
      <c r="AV381" s="16" t="s">
        <v>169</v>
      </c>
      <c r="AW381" s="16" t="s">
        <v>32</v>
      </c>
      <c r="AX381" s="16" t="s">
        <v>76</v>
      </c>
      <c r="AY381" s="290" t="s">
        <v>168</v>
      </c>
    </row>
    <row r="382" s="15" customFormat="1">
      <c r="A382" s="15"/>
      <c r="B382" s="258"/>
      <c r="C382" s="259"/>
      <c r="D382" s="232" t="s">
        <v>180</v>
      </c>
      <c r="E382" s="260" t="s">
        <v>1</v>
      </c>
      <c r="F382" s="261" t="s">
        <v>184</v>
      </c>
      <c r="G382" s="259"/>
      <c r="H382" s="262">
        <v>981.29000000000008</v>
      </c>
      <c r="I382" s="263"/>
      <c r="J382" s="259"/>
      <c r="K382" s="259"/>
      <c r="L382" s="264"/>
      <c r="M382" s="265"/>
      <c r="N382" s="266"/>
      <c r="O382" s="266"/>
      <c r="P382" s="266"/>
      <c r="Q382" s="266"/>
      <c r="R382" s="266"/>
      <c r="S382" s="266"/>
      <c r="T382" s="267"/>
      <c r="U382" s="15"/>
      <c r="V382" s="15"/>
      <c r="W382" s="15"/>
      <c r="X382" s="15"/>
      <c r="Y382" s="15"/>
      <c r="Z382" s="15"/>
      <c r="AA382" s="15"/>
      <c r="AB382" s="15"/>
      <c r="AC382" s="15"/>
      <c r="AD382" s="15"/>
      <c r="AE382" s="15"/>
      <c r="AT382" s="268" t="s">
        <v>180</v>
      </c>
      <c r="AU382" s="268" t="s">
        <v>86</v>
      </c>
      <c r="AV382" s="15" t="s">
        <v>176</v>
      </c>
      <c r="AW382" s="15" t="s">
        <v>32</v>
      </c>
      <c r="AX382" s="15" t="s">
        <v>84</v>
      </c>
      <c r="AY382" s="268" t="s">
        <v>168</v>
      </c>
    </row>
    <row r="383" s="2" customFormat="1" ht="24.15" customHeight="1">
      <c r="A383" s="39"/>
      <c r="B383" s="40"/>
      <c r="C383" s="270" t="s">
        <v>291</v>
      </c>
      <c r="D383" s="270" t="s">
        <v>348</v>
      </c>
      <c r="E383" s="271" t="s">
        <v>2030</v>
      </c>
      <c r="F383" s="272" t="s">
        <v>2031</v>
      </c>
      <c r="G383" s="273" t="s">
        <v>174</v>
      </c>
      <c r="H383" s="274">
        <v>103.083</v>
      </c>
      <c r="I383" s="275"/>
      <c r="J383" s="276">
        <f>ROUND(I383*H383,2)</f>
        <v>0</v>
      </c>
      <c r="K383" s="272" t="s">
        <v>175</v>
      </c>
      <c r="L383" s="277"/>
      <c r="M383" s="278" t="s">
        <v>1</v>
      </c>
      <c r="N383" s="279" t="s">
        <v>41</v>
      </c>
      <c r="O383" s="92"/>
      <c r="P383" s="228">
        <f>O383*H383</f>
        <v>0</v>
      </c>
      <c r="Q383" s="228">
        <v>0.00059999999999999995</v>
      </c>
      <c r="R383" s="228">
        <f>Q383*H383</f>
        <v>0.061849799999999996</v>
      </c>
      <c r="S383" s="228">
        <v>0</v>
      </c>
      <c r="T383" s="229">
        <f>S383*H383</f>
        <v>0</v>
      </c>
      <c r="U383" s="39"/>
      <c r="V383" s="39"/>
      <c r="W383" s="39"/>
      <c r="X383" s="39"/>
      <c r="Y383" s="39"/>
      <c r="Z383" s="39"/>
      <c r="AA383" s="39"/>
      <c r="AB383" s="39"/>
      <c r="AC383" s="39"/>
      <c r="AD383" s="39"/>
      <c r="AE383" s="39"/>
      <c r="AR383" s="230" t="s">
        <v>223</v>
      </c>
      <c r="AT383" s="230" t="s">
        <v>348</v>
      </c>
      <c r="AU383" s="230" t="s">
        <v>86</v>
      </c>
      <c r="AY383" s="18" t="s">
        <v>168</v>
      </c>
      <c r="BE383" s="231">
        <f>IF(N383="základní",J383,0)</f>
        <v>0</v>
      </c>
      <c r="BF383" s="231">
        <f>IF(N383="snížená",J383,0)</f>
        <v>0</v>
      </c>
      <c r="BG383" s="231">
        <f>IF(N383="zákl. přenesená",J383,0)</f>
        <v>0</v>
      </c>
      <c r="BH383" s="231">
        <f>IF(N383="sníž. přenesená",J383,0)</f>
        <v>0</v>
      </c>
      <c r="BI383" s="231">
        <f>IF(N383="nulová",J383,0)</f>
        <v>0</v>
      </c>
      <c r="BJ383" s="18" t="s">
        <v>84</v>
      </c>
      <c r="BK383" s="231">
        <f>ROUND(I383*H383,2)</f>
        <v>0</v>
      </c>
      <c r="BL383" s="18" t="s">
        <v>176</v>
      </c>
      <c r="BM383" s="230" t="s">
        <v>2032</v>
      </c>
    </row>
    <row r="384" s="2" customFormat="1">
      <c r="A384" s="39"/>
      <c r="B384" s="40"/>
      <c r="C384" s="41"/>
      <c r="D384" s="232" t="s">
        <v>178</v>
      </c>
      <c r="E384" s="41"/>
      <c r="F384" s="233" t="s">
        <v>2031</v>
      </c>
      <c r="G384" s="41"/>
      <c r="H384" s="41"/>
      <c r="I384" s="234"/>
      <c r="J384" s="41"/>
      <c r="K384" s="41"/>
      <c r="L384" s="45"/>
      <c r="M384" s="235"/>
      <c r="N384" s="236"/>
      <c r="O384" s="92"/>
      <c r="P384" s="92"/>
      <c r="Q384" s="92"/>
      <c r="R384" s="92"/>
      <c r="S384" s="92"/>
      <c r="T384" s="93"/>
      <c r="U384" s="39"/>
      <c r="V384" s="39"/>
      <c r="W384" s="39"/>
      <c r="X384" s="39"/>
      <c r="Y384" s="39"/>
      <c r="Z384" s="39"/>
      <c r="AA384" s="39"/>
      <c r="AB384" s="39"/>
      <c r="AC384" s="39"/>
      <c r="AD384" s="39"/>
      <c r="AE384" s="39"/>
      <c r="AT384" s="18" t="s">
        <v>178</v>
      </c>
      <c r="AU384" s="18" t="s">
        <v>86</v>
      </c>
    </row>
    <row r="385" s="13" customFormat="1">
      <c r="A385" s="13"/>
      <c r="B385" s="237"/>
      <c r="C385" s="238"/>
      <c r="D385" s="232" t="s">
        <v>180</v>
      </c>
      <c r="E385" s="239" t="s">
        <v>1</v>
      </c>
      <c r="F385" s="240" t="s">
        <v>2017</v>
      </c>
      <c r="G385" s="238"/>
      <c r="H385" s="239" t="s">
        <v>1</v>
      </c>
      <c r="I385" s="241"/>
      <c r="J385" s="238"/>
      <c r="K385" s="238"/>
      <c r="L385" s="242"/>
      <c r="M385" s="243"/>
      <c r="N385" s="244"/>
      <c r="O385" s="244"/>
      <c r="P385" s="244"/>
      <c r="Q385" s="244"/>
      <c r="R385" s="244"/>
      <c r="S385" s="244"/>
      <c r="T385" s="245"/>
      <c r="U385" s="13"/>
      <c r="V385" s="13"/>
      <c r="W385" s="13"/>
      <c r="X385" s="13"/>
      <c r="Y385" s="13"/>
      <c r="Z385" s="13"/>
      <c r="AA385" s="13"/>
      <c r="AB385" s="13"/>
      <c r="AC385" s="13"/>
      <c r="AD385" s="13"/>
      <c r="AE385" s="13"/>
      <c r="AT385" s="246" t="s">
        <v>180</v>
      </c>
      <c r="AU385" s="246" t="s">
        <v>86</v>
      </c>
      <c r="AV385" s="13" t="s">
        <v>84</v>
      </c>
      <c r="AW385" s="13" t="s">
        <v>32</v>
      </c>
      <c r="AX385" s="13" t="s">
        <v>76</v>
      </c>
      <c r="AY385" s="246" t="s">
        <v>168</v>
      </c>
    </row>
    <row r="386" s="13" customFormat="1">
      <c r="A386" s="13"/>
      <c r="B386" s="237"/>
      <c r="C386" s="238"/>
      <c r="D386" s="232" t="s">
        <v>180</v>
      </c>
      <c r="E386" s="239" t="s">
        <v>1</v>
      </c>
      <c r="F386" s="240" t="s">
        <v>1941</v>
      </c>
      <c r="G386" s="238"/>
      <c r="H386" s="239" t="s">
        <v>1</v>
      </c>
      <c r="I386" s="241"/>
      <c r="J386" s="238"/>
      <c r="K386" s="238"/>
      <c r="L386" s="242"/>
      <c r="M386" s="243"/>
      <c r="N386" s="244"/>
      <c r="O386" s="244"/>
      <c r="P386" s="244"/>
      <c r="Q386" s="244"/>
      <c r="R386" s="244"/>
      <c r="S386" s="244"/>
      <c r="T386" s="245"/>
      <c r="U386" s="13"/>
      <c r="V386" s="13"/>
      <c r="W386" s="13"/>
      <c r="X386" s="13"/>
      <c r="Y386" s="13"/>
      <c r="Z386" s="13"/>
      <c r="AA386" s="13"/>
      <c r="AB386" s="13"/>
      <c r="AC386" s="13"/>
      <c r="AD386" s="13"/>
      <c r="AE386" s="13"/>
      <c r="AT386" s="246" t="s">
        <v>180</v>
      </c>
      <c r="AU386" s="246" t="s">
        <v>86</v>
      </c>
      <c r="AV386" s="13" t="s">
        <v>84</v>
      </c>
      <c r="AW386" s="13" t="s">
        <v>32</v>
      </c>
      <c r="AX386" s="13" t="s">
        <v>76</v>
      </c>
      <c r="AY386" s="246" t="s">
        <v>168</v>
      </c>
    </row>
    <row r="387" s="14" customFormat="1">
      <c r="A387" s="14"/>
      <c r="B387" s="247"/>
      <c r="C387" s="248"/>
      <c r="D387" s="232" t="s">
        <v>180</v>
      </c>
      <c r="E387" s="249" t="s">
        <v>1</v>
      </c>
      <c r="F387" s="250" t="s">
        <v>1961</v>
      </c>
      <c r="G387" s="248"/>
      <c r="H387" s="251">
        <v>36.765000000000001</v>
      </c>
      <c r="I387" s="252"/>
      <c r="J387" s="248"/>
      <c r="K387" s="248"/>
      <c r="L387" s="253"/>
      <c r="M387" s="254"/>
      <c r="N387" s="255"/>
      <c r="O387" s="255"/>
      <c r="P387" s="255"/>
      <c r="Q387" s="255"/>
      <c r="R387" s="255"/>
      <c r="S387" s="255"/>
      <c r="T387" s="256"/>
      <c r="U387" s="14"/>
      <c r="V387" s="14"/>
      <c r="W387" s="14"/>
      <c r="X387" s="14"/>
      <c r="Y387" s="14"/>
      <c r="Z387" s="14"/>
      <c r="AA387" s="14"/>
      <c r="AB387" s="14"/>
      <c r="AC387" s="14"/>
      <c r="AD387" s="14"/>
      <c r="AE387" s="14"/>
      <c r="AT387" s="257" t="s">
        <v>180</v>
      </c>
      <c r="AU387" s="257" t="s">
        <v>86</v>
      </c>
      <c r="AV387" s="14" t="s">
        <v>86</v>
      </c>
      <c r="AW387" s="14" t="s">
        <v>32</v>
      </c>
      <c r="AX387" s="14" t="s">
        <v>76</v>
      </c>
      <c r="AY387" s="257" t="s">
        <v>168</v>
      </c>
    </row>
    <row r="388" s="13" customFormat="1">
      <c r="A388" s="13"/>
      <c r="B388" s="237"/>
      <c r="C388" s="238"/>
      <c r="D388" s="232" t="s">
        <v>180</v>
      </c>
      <c r="E388" s="239" t="s">
        <v>1</v>
      </c>
      <c r="F388" s="240" t="s">
        <v>1943</v>
      </c>
      <c r="G388" s="238"/>
      <c r="H388" s="239" t="s">
        <v>1</v>
      </c>
      <c r="I388" s="241"/>
      <c r="J388" s="238"/>
      <c r="K388" s="238"/>
      <c r="L388" s="242"/>
      <c r="M388" s="243"/>
      <c r="N388" s="244"/>
      <c r="O388" s="244"/>
      <c r="P388" s="244"/>
      <c r="Q388" s="244"/>
      <c r="R388" s="244"/>
      <c r="S388" s="244"/>
      <c r="T388" s="245"/>
      <c r="U388" s="13"/>
      <c r="V388" s="13"/>
      <c r="W388" s="13"/>
      <c r="X388" s="13"/>
      <c r="Y388" s="13"/>
      <c r="Z388" s="13"/>
      <c r="AA388" s="13"/>
      <c r="AB388" s="13"/>
      <c r="AC388" s="13"/>
      <c r="AD388" s="13"/>
      <c r="AE388" s="13"/>
      <c r="AT388" s="246" t="s">
        <v>180</v>
      </c>
      <c r="AU388" s="246" t="s">
        <v>86</v>
      </c>
      <c r="AV388" s="13" t="s">
        <v>84</v>
      </c>
      <c r="AW388" s="13" t="s">
        <v>32</v>
      </c>
      <c r="AX388" s="13" t="s">
        <v>76</v>
      </c>
      <c r="AY388" s="246" t="s">
        <v>168</v>
      </c>
    </row>
    <row r="389" s="14" customFormat="1">
      <c r="A389" s="14"/>
      <c r="B389" s="247"/>
      <c r="C389" s="248"/>
      <c r="D389" s="232" t="s">
        <v>180</v>
      </c>
      <c r="E389" s="249" t="s">
        <v>1</v>
      </c>
      <c r="F389" s="250" t="s">
        <v>1962</v>
      </c>
      <c r="G389" s="248"/>
      <c r="H389" s="251">
        <v>43.994</v>
      </c>
      <c r="I389" s="252"/>
      <c r="J389" s="248"/>
      <c r="K389" s="248"/>
      <c r="L389" s="253"/>
      <c r="M389" s="254"/>
      <c r="N389" s="255"/>
      <c r="O389" s="255"/>
      <c r="P389" s="255"/>
      <c r="Q389" s="255"/>
      <c r="R389" s="255"/>
      <c r="S389" s="255"/>
      <c r="T389" s="256"/>
      <c r="U389" s="14"/>
      <c r="V389" s="14"/>
      <c r="W389" s="14"/>
      <c r="X389" s="14"/>
      <c r="Y389" s="14"/>
      <c r="Z389" s="14"/>
      <c r="AA389" s="14"/>
      <c r="AB389" s="14"/>
      <c r="AC389" s="14"/>
      <c r="AD389" s="14"/>
      <c r="AE389" s="14"/>
      <c r="AT389" s="257" t="s">
        <v>180</v>
      </c>
      <c r="AU389" s="257" t="s">
        <v>86</v>
      </c>
      <c r="AV389" s="14" t="s">
        <v>86</v>
      </c>
      <c r="AW389" s="14" t="s">
        <v>32</v>
      </c>
      <c r="AX389" s="14" t="s">
        <v>76</v>
      </c>
      <c r="AY389" s="257" t="s">
        <v>168</v>
      </c>
    </row>
    <row r="390" s="13" customFormat="1">
      <c r="A390" s="13"/>
      <c r="B390" s="237"/>
      <c r="C390" s="238"/>
      <c r="D390" s="232" t="s">
        <v>180</v>
      </c>
      <c r="E390" s="239" t="s">
        <v>1</v>
      </c>
      <c r="F390" s="240" t="s">
        <v>1945</v>
      </c>
      <c r="G390" s="238"/>
      <c r="H390" s="239" t="s">
        <v>1</v>
      </c>
      <c r="I390" s="241"/>
      <c r="J390" s="238"/>
      <c r="K390" s="238"/>
      <c r="L390" s="242"/>
      <c r="M390" s="243"/>
      <c r="N390" s="244"/>
      <c r="O390" s="244"/>
      <c r="P390" s="244"/>
      <c r="Q390" s="244"/>
      <c r="R390" s="244"/>
      <c r="S390" s="244"/>
      <c r="T390" s="245"/>
      <c r="U390" s="13"/>
      <c r="V390" s="13"/>
      <c r="W390" s="13"/>
      <c r="X390" s="13"/>
      <c r="Y390" s="13"/>
      <c r="Z390" s="13"/>
      <c r="AA390" s="13"/>
      <c r="AB390" s="13"/>
      <c r="AC390" s="13"/>
      <c r="AD390" s="13"/>
      <c r="AE390" s="13"/>
      <c r="AT390" s="246" t="s">
        <v>180</v>
      </c>
      <c r="AU390" s="246" t="s">
        <v>86</v>
      </c>
      <c r="AV390" s="13" t="s">
        <v>84</v>
      </c>
      <c r="AW390" s="13" t="s">
        <v>32</v>
      </c>
      <c r="AX390" s="13" t="s">
        <v>76</v>
      </c>
      <c r="AY390" s="246" t="s">
        <v>168</v>
      </c>
    </row>
    <row r="391" s="14" customFormat="1">
      <c r="A391" s="14"/>
      <c r="B391" s="247"/>
      <c r="C391" s="248"/>
      <c r="D391" s="232" t="s">
        <v>180</v>
      </c>
      <c r="E391" s="249" t="s">
        <v>1</v>
      </c>
      <c r="F391" s="250" t="s">
        <v>1963</v>
      </c>
      <c r="G391" s="248"/>
      <c r="H391" s="251">
        <v>11.609999999999999</v>
      </c>
      <c r="I391" s="252"/>
      <c r="J391" s="248"/>
      <c r="K391" s="248"/>
      <c r="L391" s="253"/>
      <c r="M391" s="254"/>
      <c r="N391" s="255"/>
      <c r="O391" s="255"/>
      <c r="P391" s="255"/>
      <c r="Q391" s="255"/>
      <c r="R391" s="255"/>
      <c r="S391" s="255"/>
      <c r="T391" s="256"/>
      <c r="U391" s="14"/>
      <c r="V391" s="14"/>
      <c r="W391" s="14"/>
      <c r="X391" s="14"/>
      <c r="Y391" s="14"/>
      <c r="Z391" s="14"/>
      <c r="AA391" s="14"/>
      <c r="AB391" s="14"/>
      <c r="AC391" s="14"/>
      <c r="AD391" s="14"/>
      <c r="AE391" s="14"/>
      <c r="AT391" s="257" t="s">
        <v>180</v>
      </c>
      <c r="AU391" s="257" t="s">
        <v>86</v>
      </c>
      <c r="AV391" s="14" t="s">
        <v>86</v>
      </c>
      <c r="AW391" s="14" t="s">
        <v>32</v>
      </c>
      <c r="AX391" s="14" t="s">
        <v>76</v>
      </c>
      <c r="AY391" s="257" t="s">
        <v>168</v>
      </c>
    </row>
    <row r="392" s="13" customFormat="1">
      <c r="A392" s="13"/>
      <c r="B392" s="237"/>
      <c r="C392" s="238"/>
      <c r="D392" s="232" t="s">
        <v>180</v>
      </c>
      <c r="E392" s="239" t="s">
        <v>1</v>
      </c>
      <c r="F392" s="240" t="s">
        <v>1947</v>
      </c>
      <c r="G392" s="238"/>
      <c r="H392" s="239" t="s">
        <v>1</v>
      </c>
      <c r="I392" s="241"/>
      <c r="J392" s="238"/>
      <c r="K392" s="238"/>
      <c r="L392" s="242"/>
      <c r="M392" s="243"/>
      <c r="N392" s="244"/>
      <c r="O392" s="244"/>
      <c r="P392" s="244"/>
      <c r="Q392" s="244"/>
      <c r="R392" s="244"/>
      <c r="S392" s="244"/>
      <c r="T392" s="245"/>
      <c r="U392" s="13"/>
      <c r="V392" s="13"/>
      <c r="W392" s="13"/>
      <c r="X392" s="13"/>
      <c r="Y392" s="13"/>
      <c r="Z392" s="13"/>
      <c r="AA392" s="13"/>
      <c r="AB392" s="13"/>
      <c r="AC392" s="13"/>
      <c r="AD392" s="13"/>
      <c r="AE392" s="13"/>
      <c r="AT392" s="246" t="s">
        <v>180</v>
      </c>
      <c r="AU392" s="246" t="s">
        <v>86</v>
      </c>
      <c r="AV392" s="13" t="s">
        <v>84</v>
      </c>
      <c r="AW392" s="13" t="s">
        <v>32</v>
      </c>
      <c r="AX392" s="13" t="s">
        <v>76</v>
      </c>
      <c r="AY392" s="246" t="s">
        <v>168</v>
      </c>
    </row>
    <row r="393" s="14" customFormat="1">
      <c r="A393" s="14"/>
      <c r="B393" s="247"/>
      <c r="C393" s="248"/>
      <c r="D393" s="232" t="s">
        <v>180</v>
      </c>
      <c r="E393" s="249" t="s">
        <v>1</v>
      </c>
      <c r="F393" s="250" t="s">
        <v>1964</v>
      </c>
      <c r="G393" s="248"/>
      <c r="H393" s="251">
        <v>5.8049999999999997</v>
      </c>
      <c r="I393" s="252"/>
      <c r="J393" s="248"/>
      <c r="K393" s="248"/>
      <c r="L393" s="253"/>
      <c r="M393" s="254"/>
      <c r="N393" s="255"/>
      <c r="O393" s="255"/>
      <c r="P393" s="255"/>
      <c r="Q393" s="255"/>
      <c r="R393" s="255"/>
      <c r="S393" s="255"/>
      <c r="T393" s="256"/>
      <c r="U393" s="14"/>
      <c r="V393" s="14"/>
      <c r="W393" s="14"/>
      <c r="X393" s="14"/>
      <c r="Y393" s="14"/>
      <c r="Z393" s="14"/>
      <c r="AA393" s="14"/>
      <c r="AB393" s="14"/>
      <c r="AC393" s="14"/>
      <c r="AD393" s="14"/>
      <c r="AE393" s="14"/>
      <c r="AT393" s="257" t="s">
        <v>180</v>
      </c>
      <c r="AU393" s="257" t="s">
        <v>86</v>
      </c>
      <c r="AV393" s="14" t="s">
        <v>86</v>
      </c>
      <c r="AW393" s="14" t="s">
        <v>32</v>
      </c>
      <c r="AX393" s="14" t="s">
        <v>76</v>
      </c>
      <c r="AY393" s="257" t="s">
        <v>168</v>
      </c>
    </row>
    <row r="394" s="16" customFormat="1">
      <c r="A394" s="16"/>
      <c r="B394" s="280"/>
      <c r="C394" s="281"/>
      <c r="D394" s="232" t="s">
        <v>180</v>
      </c>
      <c r="E394" s="282" t="s">
        <v>1</v>
      </c>
      <c r="F394" s="283" t="s">
        <v>565</v>
      </c>
      <c r="G394" s="281"/>
      <c r="H394" s="284">
        <v>98.174000000000007</v>
      </c>
      <c r="I394" s="285"/>
      <c r="J394" s="281"/>
      <c r="K394" s="281"/>
      <c r="L394" s="286"/>
      <c r="M394" s="287"/>
      <c r="N394" s="288"/>
      <c r="O394" s="288"/>
      <c r="P394" s="288"/>
      <c r="Q394" s="288"/>
      <c r="R394" s="288"/>
      <c r="S394" s="288"/>
      <c r="T394" s="289"/>
      <c r="U394" s="16"/>
      <c r="V394" s="16"/>
      <c r="W394" s="16"/>
      <c r="X394" s="16"/>
      <c r="Y394" s="16"/>
      <c r="Z394" s="16"/>
      <c r="AA394" s="16"/>
      <c r="AB394" s="16"/>
      <c r="AC394" s="16"/>
      <c r="AD394" s="16"/>
      <c r="AE394" s="16"/>
      <c r="AT394" s="290" t="s">
        <v>180</v>
      </c>
      <c r="AU394" s="290" t="s">
        <v>86</v>
      </c>
      <c r="AV394" s="16" t="s">
        <v>169</v>
      </c>
      <c r="AW394" s="16" t="s">
        <v>32</v>
      </c>
      <c r="AX394" s="16" t="s">
        <v>76</v>
      </c>
      <c r="AY394" s="290" t="s">
        <v>168</v>
      </c>
    </row>
    <row r="395" s="15" customFormat="1">
      <c r="A395" s="15"/>
      <c r="B395" s="258"/>
      <c r="C395" s="259"/>
      <c r="D395" s="232" t="s">
        <v>180</v>
      </c>
      <c r="E395" s="260" t="s">
        <v>1</v>
      </c>
      <c r="F395" s="261" t="s">
        <v>184</v>
      </c>
      <c r="G395" s="259"/>
      <c r="H395" s="262">
        <v>98.174000000000007</v>
      </c>
      <c r="I395" s="263"/>
      <c r="J395" s="259"/>
      <c r="K395" s="259"/>
      <c r="L395" s="264"/>
      <c r="M395" s="265"/>
      <c r="N395" s="266"/>
      <c r="O395" s="266"/>
      <c r="P395" s="266"/>
      <c r="Q395" s="266"/>
      <c r="R395" s="266"/>
      <c r="S395" s="266"/>
      <c r="T395" s="267"/>
      <c r="U395" s="15"/>
      <c r="V395" s="15"/>
      <c r="W395" s="15"/>
      <c r="X395" s="15"/>
      <c r="Y395" s="15"/>
      <c r="Z395" s="15"/>
      <c r="AA395" s="15"/>
      <c r="AB395" s="15"/>
      <c r="AC395" s="15"/>
      <c r="AD395" s="15"/>
      <c r="AE395" s="15"/>
      <c r="AT395" s="268" t="s">
        <v>180</v>
      </c>
      <c r="AU395" s="268" t="s">
        <v>86</v>
      </c>
      <c r="AV395" s="15" t="s">
        <v>176</v>
      </c>
      <c r="AW395" s="15" t="s">
        <v>32</v>
      </c>
      <c r="AX395" s="15" t="s">
        <v>84</v>
      </c>
      <c r="AY395" s="268" t="s">
        <v>168</v>
      </c>
    </row>
    <row r="396" s="14" customFormat="1">
      <c r="A396" s="14"/>
      <c r="B396" s="247"/>
      <c r="C396" s="248"/>
      <c r="D396" s="232" t="s">
        <v>180</v>
      </c>
      <c r="E396" s="248"/>
      <c r="F396" s="250" t="s">
        <v>2033</v>
      </c>
      <c r="G396" s="248"/>
      <c r="H396" s="251">
        <v>103.083</v>
      </c>
      <c r="I396" s="252"/>
      <c r="J396" s="248"/>
      <c r="K396" s="248"/>
      <c r="L396" s="253"/>
      <c r="M396" s="254"/>
      <c r="N396" s="255"/>
      <c r="O396" s="255"/>
      <c r="P396" s="255"/>
      <c r="Q396" s="255"/>
      <c r="R396" s="255"/>
      <c r="S396" s="255"/>
      <c r="T396" s="256"/>
      <c r="U396" s="14"/>
      <c r="V396" s="14"/>
      <c r="W396" s="14"/>
      <c r="X396" s="14"/>
      <c r="Y396" s="14"/>
      <c r="Z396" s="14"/>
      <c r="AA396" s="14"/>
      <c r="AB396" s="14"/>
      <c r="AC396" s="14"/>
      <c r="AD396" s="14"/>
      <c r="AE396" s="14"/>
      <c r="AT396" s="257" t="s">
        <v>180</v>
      </c>
      <c r="AU396" s="257" t="s">
        <v>86</v>
      </c>
      <c r="AV396" s="14" t="s">
        <v>86</v>
      </c>
      <c r="AW396" s="14" t="s">
        <v>4</v>
      </c>
      <c r="AX396" s="14" t="s">
        <v>84</v>
      </c>
      <c r="AY396" s="257" t="s">
        <v>168</v>
      </c>
    </row>
    <row r="397" s="2" customFormat="1" ht="24.15" customHeight="1">
      <c r="A397" s="39"/>
      <c r="B397" s="40"/>
      <c r="C397" s="270" t="s">
        <v>297</v>
      </c>
      <c r="D397" s="270" t="s">
        <v>348</v>
      </c>
      <c r="E397" s="271" t="s">
        <v>2034</v>
      </c>
      <c r="F397" s="272" t="s">
        <v>2035</v>
      </c>
      <c r="G397" s="273" t="s">
        <v>174</v>
      </c>
      <c r="H397" s="274">
        <v>3.827</v>
      </c>
      <c r="I397" s="275"/>
      <c r="J397" s="276">
        <f>ROUND(I397*H397,2)</f>
        <v>0</v>
      </c>
      <c r="K397" s="272" t="s">
        <v>175</v>
      </c>
      <c r="L397" s="277"/>
      <c r="M397" s="278" t="s">
        <v>1</v>
      </c>
      <c r="N397" s="279" t="s">
        <v>41</v>
      </c>
      <c r="O397" s="92"/>
      <c r="P397" s="228">
        <f>O397*H397</f>
        <v>0</v>
      </c>
      <c r="Q397" s="228">
        <v>0.00059999999999999995</v>
      </c>
      <c r="R397" s="228">
        <f>Q397*H397</f>
        <v>0.0022962</v>
      </c>
      <c r="S397" s="228">
        <v>0</v>
      </c>
      <c r="T397" s="229">
        <f>S397*H397</f>
        <v>0</v>
      </c>
      <c r="U397" s="39"/>
      <c r="V397" s="39"/>
      <c r="W397" s="39"/>
      <c r="X397" s="39"/>
      <c r="Y397" s="39"/>
      <c r="Z397" s="39"/>
      <c r="AA397" s="39"/>
      <c r="AB397" s="39"/>
      <c r="AC397" s="39"/>
      <c r="AD397" s="39"/>
      <c r="AE397" s="39"/>
      <c r="AR397" s="230" t="s">
        <v>223</v>
      </c>
      <c r="AT397" s="230" t="s">
        <v>348</v>
      </c>
      <c r="AU397" s="230" t="s">
        <v>86</v>
      </c>
      <c r="AY397" s="18" t="s">
        <v>168</v>
      </c>
      <c r="BE397" s="231">
        <f>IF(N397="základní",J397,0)</f>
        <v>0</v>
      </c>
      <c r="BF397" s="231">
        <f>IF(N397="snížená",J397,0)</f>
        <v>0</v>
      </c>
      <c r="BG397" s="231">
        <f>IF(N397="zákl. přenesená",J397,0)</f>
        <v>0</v>
      </c>
      <c r="BH397" s="231">
        <f>IF(N397="sníž. přenesená",J397,0)</f>
        <v>0</v>
      </c>
      <c r="BI397" s="231">
        <f>IF(N397="nulová",J397,0)</f>
        <v>0</v>
      </c>
      <c r="BJ397" s="18" t="s">
        <v>84</v>
      </c>
      <c r="BK397" s="231">
        <f>ROUND(I397*H397,2)</f>
        <v>0</v>
      </c>
      <c r="BL397" s="18" t="s">
        <v>176</v>
      </c>
      <c r="BM397" s="230" t="s">
        <v>2036</v>
      </c>
    </row>
    <row r="398" s="2" customFormat="1">
      <c r="A398" s="39"/>
      <c r="B398" s="40"/>
      <c r="C398" s="41"/>
      <c r="D398" s="232" t="s">
        <v>178</v>
      </c>
      <c r="E398" s="41"/>
      <c r="F398" s="233" t="s">
        <v>2035</v>
      </c>
      <c r="G398" s="41"/>
      <c r="H398" s="41"/>
      <c r="I398" s="234"/>
      <c r="J398" s="41"/>
      <c r="K398" s="41"/>
      <c r="L398" s="45"/>
      <c r="M398" s="235"/>
      <c r="N398" s="236"/>
      <c r="O398" s="92"/>
      <c r="P398" s="92"/>
      <c r="Q398" s="92"/>
      <c r="R398" s="92"/>
      <c r="S398" s="92"/>
      <c r="T398" s="93"/>
      <c r="U398" s="39"/>
      <c r="V398" s="39"/>
      <c r="W398" s="39"/>
      <c r="X398" s="39"/>
      <c r="Y398" s="39"/>
      <c r="Z398" s="39"/>
      <c r="AA398" s="39"/>
      <c r="AB398" s="39"/>
      <c r="AC398" s="39"/>
      <c r="AD398" s="39"/>
      <c r="AE398" s="39"/>
      <c r="AT398" s="18" t="s">
        <v>178</v>
      </c>
      <c r="AU398" s="18" t="s">
        <v>86</v>
      </c>
    </row>
    <row r="399" s="13" customFormat="1">
      <c r="A399" s="13"/>
      <c r="B399" s="237"/>
      <c r="C399" s="238"/>
      <c r="D399" s="232" t="s">
        <v>180</v>
      </c>
      <c r="E399" s="239" t="s">
        <v>1</v>
      </c>
      <c r="F399" s="240" t="s">
        <v>2037</v>
      </c>
      <c r="G399" s="238"/>
      <c r="H399" s="239" t="s">
        <v>1</v>
      </c>
      <c r="I399" s="241"/>
      <c r="J399" s="238"/>
      <c r="K399" s="238"/>
      <c r="L399" s="242"/>
      <c r="M399" s="243"/>
      <c r="N399" s="244"/>
      <c r="O399" s="244"/>
      <c r="P399" s="244"/>
      <c r="Q399" s="244"/>
      <c r="R399" s="244"/>
      <c r="S399" s="244"/>
      <c r="T399" s="245"/>
      <c r="U399" s="13"/>
      <c r="V399" s="13"/>
      <c r="W399" s="13"/>
      <c r="X399" s="13"/>
      <c r="Y399" s="13"/>
      <c r="Z399" s="13"/>
      <c r="AA399" s="13"/>
      <c r="AB399" s="13"/>
      <c r="AC399" s="13"/>
      <c r="AD399" s="13"/>
      <c r="AE399" s="13"/>
      <c r="AT399" s="246" t="s">
        <v>180</v>
      </c>
      <c r="AU399" s="246" t="s">
        <v>86</v>
      </c>
      <c r="AV399" s="13" t="s">
        <v>84</v>
      </c>
      <c r="AW399" s="13" t="s">
        <v>32</v>
      </c>
      <c r="AX399" s="13" t="s">
        <v>76</v>
      </c>
      <c r="AY399" s="246" t="s">
        <v>168</v>
      </c>
    </row>
    <row r="400" s="13" customFormat="1">
      <c r="A400" s="13"/>
      <c r="B400" s="237"/>
      <c r="C400" s="238"/>
      <c r="D400" s="232" t="s">
        <v>180</v>
      </c>
      <c r="E400" s="239" t="s">
        <v>1</v>
      </c>
      <c r="F400" s="240" t="s">
        <v>1941</v>
      </c>
      <c r="G400" s="238"/>
      <c r="H400" s="239" t="s">
        <v>1</v>
      </c>
      <c r="I400" s="241"/>
      <c r="J400" s="238"/>
      <c r="K400" s="238"/>
      <c r="L400" s="242"/>
      <c r="M400" s="243"/>
      <c r="N400" s="244"/>
      <c r="O400" s="244"/>
      <c r="P400" s="244"/>
      <c r="Q400" s="244"/>
      <c r="R400" s="244"/>
      <c r="S400" s="244"/>
      <c r="T400" s="245"/>
      <c r="U400" s="13"/>
      <c r="V400" s="13"/>
      <c r="W400" s="13"/>
      <c r="X400" s="13"/>
      <c r="Y400" s="13"/>
      <c r="Z400" s="13"/>
      <c r="AA400" s="13"/>
      <c r="AB400" s="13"/>
      <c r="AC400" s="13"/>
      <c r="AD400" s="13"/>
      <c r="AE400" s="13"/>
      <c r="AT400" s="246" t="s">
        <v>180</v>
      </c>
      <c r="AU400" s="246" t="s">
        <v>86</v>
      </c>
      <c r="AV400" s="13" t="s">
        <v>84</v>
      </c>
      <c r="AW400" s="13" t="s">
        <v>32</v>
      </c>
      <c r="AX400" s="13" t="s">
        <v>76</v>
      </c>
      <c r="AY400" s="246" t="s">
        <v>168</v>
      </c>
    </row>
    <row r="401" s="14" customFormat="1">
      <c r="A401" s="14"/>
      <c r="B401" s="247"/>
      <c r="C401" s="248"/>
      <c r="D401" s="232" t="s">
        <v>180</v>
      </c>
      <c r="E401" s="249" t="s">
        <v>1</v>
      </c>
      <c r="F401" s="250" t="s">
        <v>1966</v>
      </c>
      <c r="G401" s="248"/>
      <c r="H401" s="251">
        <v>1.6200000000000001</v>
      </c>
      <c r="I401" s="252"/>
      <c r="J401" s="248"/>
      <c r="K401" s="248"/>
      <c r="L401" s="253"/>
      <c r="M401" s="254"/>
      <c r="N401" s="255"/>
      <c r="O401" s="255"/>
      <c r="P401" s="255"/>
      <c r="Q401" s="255"/>
      <c r="R401" s="255"/>
      <c r="S401" s="255"/>
      <c r="T401" s="256"/>
      <c r="U401" s="14"/>
      <c r="V401" s="14"/>
      <c r="W401" s="14"/>
      <c r="X401" s="14"/>
      <c r="Y401" s="14"/>
      <c r="Z401" s="14"/>
      <c r="AA401" s="14"/>
      <c r="AB401" s="14"/>
      <c r="AC401" s="14"/>
      <c r="AD401" s="14"/>
      <c r="AE401" s="14"/>
      <c r="AT401" s="257" t="s">
        <v>180</v>
      </c>
      <c r="AU401" s="257" t="s">
        <v>86</v>
      </c>
      <c r="AV401" s="14" t="s">
        <v>86</v>
      </c>
      <c r="AW401" s="14" t="s">
        <v>32</v>
      </c>
      <c r="AX401" s="14" t="s">
        <v>76</v>
      </c>
      <c r="AY401" s="257" t="s">
        <v>168</v>
      </c>
    </row>
    <row r="402" s="13" customFormat="1">
      <c r="A402" s="13"/>
      <c r="B402" s="237"/>
      <c r="C402" s="238"/>
      <c r="D402" s="232" t="s">
        <v>180</v>
      </c>
      <c r="E402" s="239" t="s">
        <v>1</v>
      </c>
      <c r="F402" s="240" t="s">
        <v>1945</v>
      </c>
      <c r="G402" s="238"/>
      <c r="H402" s="239" t="s">
        <v>1</v>
      </c>
      <c r="I402" s="241"/>
      <c r="J402" s="238"/>
      <c r="K402" s="238"/>
      <c r="L402" s="242"/>
      <c r="M402" s="243"/>
      <c r="N402" s="244"/>
      <c r="O402" s="244"/>
      <c r="P402" s="244"/>
      <c r="Q402" s="244"/>
      <c r="R402" s="244"/>
      <c r="S402" s="244"/>
      <c r="T402" s="245"/>
      <c r="U402" s="13"/>
      <c r="V402" s="13"/>
      <c r="W402" s="13"/>
      <c r="X402" s="13"/>
      <c r="Y402" s="13"/>
      <c r="Z402" s="13"/>
      <c r="AA402" s="13"/>
      <c r="AB402" s="13"/>
      <c r="AC402" s="13"/>
      <c r="AD402" s="13"/>
      <c r="AE402" s="13"/>
      <c r="AT402" s="246" t="s">
        <v>180</v>
      </c>
      <c r="AU402" s="246" t="s">
        <v>86</v>
      </c>
      <c r="AV402" s="13" t="s">
        <v>84</v>
      </c>
      <c r="AW402" s="13" t="s">
        <v>32</v>
      </c>
      <c r="AX402" s="13" t="s">
        <v>76</v>
      </c>
      <c r="AY402" s="246" t="s">
        <v>168</v>
      </c>
    </row>
    <row r="403" s="14" customFormat="1">
      <c r="A403" s="14"/>
      <c r="B403" s="247"/>
      <c r="C403" s="248"/>
      <c r="D403" s="232" t="s">
        <v>180</v>
      </c>
      <c r="E403" s="249" t="s">
        <v>1</v>
      </c>
      <c r="F403" s="250" t="s">
        <v>1967</v>
      </c>
      <c r="G403" s="248"/>
      <c r="H403" s="251">
        <v>2.0249999999999999</v>
      </c>
      <c r="I403" s="252"/>
      <c r="J403" s="248"/>
      <c r="K403" s="248"/>
      <c r="L403" s="253"/>
      <c r="M403" s="254"/>
      <c r="N403" s="255"/>
      <c r="O403" s="255"/>
      <c r="P403" s="255"/>
      <c r="Q403" s="255"/>
      <c r="R403" s="255"/>
      <c r="S403" s="255"/>
      <c r="T403" s="256"/>
      <c r="U403" s="14"/>
      <c r="V403" s="14"/>
      <c r="W403" s="14"/>
      <c r="X403" s="14"/>
      <c r="Y403" s="14"/>
      <c r="Z403" s="14"/>
      <c r="AA403" s="14"/>
      <c r="AB403" s="14"/>
      <c r="AC403" s="14"/>
      <c r="AD403" s="14"/>
      <c r="AE403" s="14"/>
      <c r="AT403" s="257" t="s">
        <v>180</v>
      </c>
      <c r="AU403" s="257" t="s">
        <v>86</v>
      </c>
      <c r="AV403" s="14" t="s">
        <v>86</v>
      </c>
      <c r="AW403" s="14" t="s">
        <v>32</v>
      </c>
      <c r="AX403" s="14" t="s">
        <v>76</v>
      </c>
      <c r="AY403" s="257" t="s">
        <v>168</v>
      </c>
    </row>
    <row r="404" s="15" customFormat="1">
      <c r="A404" s="15"/>
      <c r="B404" s="258"/>
      <c r="C404" s="259"/>
      <c r="D404" s="232" t="s">
        <v>180</v>
      </c>
      <c r="E404" s="260" t="s">
        <v>1</v>
      </c>
      <c r="F404" s="261" t="s">
        <v>184</v>
      </c>
      <c r="G404" s="259"/>
      <c r="H404" s="262">
        <v>3.645</v>
      </c>
      <c r="I404" s="263"/>
      <c r="J404" s="259"/>
      <c r="K404" s="259"/>
      <c r="L404" s="264"/>
      <c r="M404" s="265"/>
      <c r="N404" s="266"/>
      <c r="O404" s="266"/>
      <c r="P404" s="266"/>
      <c r="Q404" s="266"/>
      <c r="R404" s="266"/>
      <c r="S404" s="266"/>
      <c r="T404" s="267"/>
      <c r="U404" s="15"/>
      <c r="V404" s="15"/>
      <c r="W404" s="15"/>
      <c r="X404" s="15"/>
      <c r="Y404" s="15"/>
      <c r="Z404" s="15"/>
      <c r="AA404" s="15"/>
      <c r="AB404" s="15"/>
      <c r="AC404" s="15"/>
      <c r="AD404" s="15"/>
      <c r="AE404" s="15"/>
      <c r="AT404" s="268" t="s">
        <v>180</v>
      </c>
      <c r="AU404" s="268" t="s">
        <v>86</v>
      </c>
      <c r="AV404" s="15" t="s">
        <v>176</v>
      </c>
      <c r="AW404" s="15" t="s">
        <v>32</v>
      </c>
      <c r="AX404" s="15" t="s">
        <v>84</v>
      </c>
      <c r="AY404" s="268" t="s">
        <v>168</v>
      </c>
    </row>
    <row r="405" s="14" customFormat="1">
      <c r="A405" s="14"/>
      <c r="B405" s="247"/>
      <c r="C405" s="248"/>
      <c r="D405" s="232" t="s">
        <v>180</v>
      </c>
      <c r="E405" s="248"/>
      <c r="F405" s="250" t="s">
        <v>2038</v>
      </c>
      <c r="G405" s="248"/>
      <c r="H405" s="251">
        <v>3.827</v>
      </c>
      <c r="I405" s="252"/>
      <c r="J405" s="248"/>
      <c r="K405" s="248"/>
      <c r="L405" s="253"/>
      <c r="M405" s="254"/>
      <c r="N405" s="255"/>
      <c r="O405" s="255"/>
      <c r="P405" s="255"/>
      <c r="Q405" s="255"/>
      <c r="R405" s="255"/>
      <c r="S405" s="255"/>
      <c r="T405" s="256"/>
      <c r="U405" s="14"/>
      <c r="V405" s="14"/>
      <c r="W405" s="14"/>
      <c r="X405" s="14"/>
      <c r="Y405" s="14"/>
      <c r="Z405" s="14"/>
      <c r="AA405" s="14"/>
      <c r="AB405" s="14"/>
      <c r="AC405" s="14"/>
      <c r="AD405" s="14"/>
      <c r="AE405" s="14"/>
      <c r="AT405" s="257" t="s">
        <v>180</v>
      </c>
      <c r="AU405" s="257" t="s">
        <v>86</v>
      </c>
      <c r="AV405" s="14" t="s">
        <v>86</v>
      </c>
      <c r="AW405" s="14" t="s">
        <v>4</v>
      </c>
      <c r="AX405" s="14" t="s">
        <v>84</v>
      </c>
      <c r="AY405" s="257" t="s">
        <v>168</v>
      </c>
    </row>
    <row r="406" s="2" customFormat="1" ht="16.5" customHeight="1">
      <c r="A406" s="39"/>
      <c r="B406" s="40"/>
      <c r="C406" s="270" t="s">
        <v>7</v>
      </c>
      <c r="D406" s="270" t="s">
        <v>348</v>
      </c>
      <c r="E406" s="271" t="s">
        <v>2039</v>
      </c>
      <c r="F406" s="272" t="s">
        <v>2040</v>
      </c>
      <c r="G406" s="273" t="s">
        <v>174</v>
      </c>
      <c r="H406" s="274">
        <v>15.875</v>
      </c>
      <c r="I406" s="275"/>
      <c r="J406" s="276">
        <f>ROUND(I406*H406,2)</f>
        <v>0</v>
      </c>
      <c r="K406" s="272" t="s">
        <v>175</v>
      </c>
      <c r="L406" s="277"/>
      <c r="M406" s="278" t="s">
        <v>1</v>
      </c>
      <c r="N406" s="279" t="s">
        <v>41</v>
      </c>
      <c r="O406" s="92"/>
      <c r="P406" s="228">
        <f>O406*H406</f>
        <v>0</v>
      </c>
      <c r="Q406" s="228">
        <v>0.00068999999999999997</v>
      </c>
      <c r="R406" s="228">
        <f>Q406*H406</f>
        <v>0.01095375</v>
      </c>
      <c r="S406" s="228">
        <v>0</v>
      </c>
      <c r="T406" s="229">
        <f>S406*H406</f>
        <v>0</v>
      </c>
      <c r="U406" s="39"/>
      <c r="V406" s="39"/>
      <c r="W406" s="39"/>
      <c r="X406" s="39"/>
      <c r="Y406" s="39"/>
      <c r="Z406" s="39"/>
      <c r="AA406" s="39"/>
      <c r="AB406" s="39"/>
      <c r="AC406" s="39"/>
      <c r="AD406" s="39"/>
      <c r="AE406" s="39"/>
      <c r="AR406" s="230" t="s">
        <v>223</v>
      </c>
      <c r="AT406" s="230" t="s">
        <v>348</v>
      </c>
      <c r="AU406" s="230" t="s">
        <v>86</v>
      </c>
      <c r="AY406" s="18" t="s">
        <v>168</v>
      </c>
      <c r="BE406" s="231">
        <f>IF(N406="základní",J406,0)</f>
        <v>0</v>
      </c>
      <c r="BF406" s="231">
        <f>IF(N406="snížená",J406,0)</f>
        <v>0</v>
      </c>
      <c r="BG406" s="231">
        <f>IF(N406="zákl. přenesená",J406,0)</f>
        <v>0</v>
      </c>
      <c r="BH406" s="231">
        <f>IF(N406="sníž. přenesená",J406,0)</f>
        <v>0</v>
      </c>
      <c r="BI406" s="231">
        <f>IF(N406="nulová",J406,0)</f>
        <v>0</v>
      </c>
      <c r="BJ406" s="18" t="s">
        <v>84</v>
      </c>
      <c r="BK406" s="231">
        <f>ROUND(I406*H406,2)</f>
        <v>0</v>
      </c>
      <c r="BL406" s="18" t="s">
        <v>176</v>
      </c>
      <c r="BM406" s="230" t="s">
        <v>2041</v>
      </c>
    </row>
    <row r="407" s="2" customFormat="1">
      <c r="A407" s="39"/>
      <c r="B407" s="40"/>
      <c r="C407" s="41"/>
      <c r="D407" s="232" t="s">
        <v>178</v>
      </c>
      <c r="E407" s="41"/>
      <c r="F407" s="233" t="s">
        <v>2040</v>
      </c>
      <c r="G407" s="41"/>
      <c r="H407" s="41"/>
      <c r="I407" s="234"/>
      <c r="J407" s="41"/>
      <c r="K407" s="41"/>
      <c r="L407" s="45"/>
      <c r="M407" s="235"/>
      <c r="N407" s="236"/>
      <c r="O407" s="92"/>
      <c r="P407" s="92"/>
      <c r="Q407" s="92"/>
      <c r="R407" s="92"/>
      <c r="S407" s="92"/>
      <c r="T407" s="93"/>
      <c r="U407" s="39"/>
      <c r="V407" s="39"/>
      <c r="W407" s="39"/>
      <c r="X407" s="39"/>
      <c r="Y407" s="39"/>
      <c r="Z407" s="39"/>
      <c r="AA407" s="39"/>
      <c r="AB407" s="39"/>
      <c r="AC407" s="39"/>
      <c r="AD407" s="39"/>
      <c r="AE407" s="39"/>
      <c r="AT407" s="18" t="s">
        <v>178</v>
      </c>
      <c r="AU407" s="18" t="s">
        <v>86</v>
      </c>
    </row>
    <row r="408" s="13" customFormat="1">
      <c r="A408" s="13"/>
      <c r="B408" s="237"/>
      <c r="C408" s="238"/>
      <c r="D408" s="232" t="s">
        <v>180</v>
      </c>
      <c r="E408" s="239" t="s">
        <v>1</v>
      </c>
      <c r="F408" s="240" t="s">
        <v>2028</v>
      </c>
      <c r="G408" s="238"/>
      <c r="H408" s="239" t="s">
        <v>1</v>
      </c>
      <c r="I408" s="241"/>
      <c r="J408" s="238"/>
      <c r="K408" s="238"/>
      <c r="L408" s="242"/>
      <c r="M408" s="243"/>
      <c r="N408" s="244"/>
      <c r="O408" s="244"/>
      <c r="P408" s="244"/>
      <c r="Q408" s="244"/>
      <c r="R408" s="244"/>
      <c r="S408" s="244"/>
      <c r="T408" s="245"/>
      <c r="U408" s="13"/>
      <c r="V408" s="13"/>
      <c r="W408" s="13"/>
      <c r="X408" s="13"/>
      <c r="Y408" s="13"/>
      <c r="Z408" s="13"/>
      <c r="AA408" s="13"/>
      <c r="AB408" s="13"/>
      <c r="AC408" s="13"/>
      <c r="AD408" s="13"/>
      <c r="AE408" s="13"/>
      <c r="AT408" s="246" t="s">
        <v>180</v>
      </c>
      <c r="AU408" s="246" t="s">
        <v>86</v>
      </c>
      <c r="AV408" s="13" t="s">
        <v>84</v>
      </c>
      <c r="AW408" s="13" t="s">
        <v>32</v>
      </c>
      <c r="AX408" s="13" t="s">
        <v>76</v>
      </c>
      <c r="AY408" s="246" t="s">
        <v>168</v>
      </c>
    </row>
    <row r="409" s="14" customFormat="1">
      <c r="A409" s="14"/>
      <c r="B409" s="247"/>
      <c r="C409" s="248"/>
      <c r="D409" s="232" t="s">
        <v>180</v>
      </c>
      <c r="E409" s="249" t="s">
        <v>1</v>
      </c>
      <c r="F409" s="250" t="s">
        <v>2042</v>
      </c>
      <c r="G409" s="248"/>
      <c r="H409" s="251">
        <v>15.875</v>
      </c>
      <c r="I409" s="252"/>
      <c r="J409" s="248"/>
      <c r="K409" s="248"/>
      <c r="L409" s="253"/>
      <c r="M409" s="254"/>
      <c r="N409" s="255"/>
      <c r="O409" s="255"/>
      <c r="P409" s="255"/>
      <c r="Q409" s="255"/>
      <c r="R409" s="255"/>
      <c r="S409" s="255"/>
      <c r="T409" s="256"/>
      <c r="U409" s="14"/>
      <c r="V409" s="14"/>
      <c r="W409" s="14"/>
      <c r="X409" s="14"/>
      <c r="Y409" s="14"/>
      <c r="Z409" s="14"/>
      <c r="AA409" s="14"/>
      <c r="AB409" s="14"/>
      <c r="AC409" s="14"/>
      <c r="AD409" s="14"/>
      <c r="AE409" s="14"/>
      <c r="AT409" s="257" t="s">
        <v>180</v>
      </c>
      <c r="AU409" s="257" t="s">
        <v>86</v>
      </c>
      <c r="AV409" s="14" t="s">
        <v>86</v>
      </c>
      <c r="AW409" s="14" t="s">
        <v>32</v>
      </c>
      <c r="AX409" s="14" t="s">
        <v>76</v>
      </c>
      <c r="AY409" s="257" t="s">
        <v>168</v>
      </c>
    </row>
    <row r="410" s="16" customFormat="1">
      <c r="A410" s="16"/>
      <c r="B410" s="280"/>
      <c r="C410" s="281"/>
      <c r="D410" s="232" t="s">
        <v>180</v>
      </c>
      <c r="E410" s="282" t="s">
        <v>1</v>
      </c>
      <c r="F410" s="283" t="s">
        <v>565</v>
      </c>
      <c r="G410" s="281"/>
      <c r="H410" s="284">
        <v>15.875</v>
      </c>
      <c r="I410" s="285"/>
      <c r="J410" s="281"/>
      <c r="K410" s="281"/>
      <c r="L410" s="286"/>
      <c r="M410" s="287"/>
      <c r="N410" s="288"/>
      <c r="O410" s="288"/>
      <c r="P410" s="288"/>
      <c r="Q410" s="288"/>
      <c r="R410" s="288"/>
      <c r="S410" s="288"/>
      <c r="T410" s="289"/>
      <c r="U410" s="16"/>
      <c r="V410" s="16"/>
      <c r="W410" s="16"/>
      <c r="X410" s="16"/>
      <c r="Y410" s="16"/>
      <c r="Z410" s="16"/>
      <c r="AA410" s="16"/>
      <c r="AB410" s="16"/>
      <c r="AC410" s="16"/>
      <c r="AD410" s="16"/>
      <c r="AE410" s="16"/>
      <c r="AT410" s="290" t="s">
        <v>180</v>
      </c>
      <c r="AU410" s="290" t="s">
        <v>86</v>
      </c>
      <c r="AV410" s="16" t="s">
        <v>169</v>
      </c>
      <c r="AW410" s="16" t="s">
        <v>32</v>
      </c>
      <c r="AX410" s="16" t="s">
        <v>76</v>
      </c>
      <c r="AY410" s="290" t="s">
        <v>168</v>
      </c>
    </row>
    <row r="411" s="15" customFormat="1">
      <c r="A411" s="15"/>
      <c r="B411" s="258"/>
      <c r="C411" s="259"/>
      <c r="D411" s="232" t="s">
        <v>180</v>
      </c>
      <c r="E411" s="260" t="s">
        <v>1</v>
      </c>
      <c r="F411" s="261" t="s">
        <v>184</v>
      </c>
      <c r="G411" s="259"/>
      <c r="H411" s="262">
        <v>15.875</v>
      </c>
      <c r="I411" s="263"/>
      <c r="J411" s="259"/>
      <c r="K411" s="259"/>
      <c r="L411" s="264"/>
      <c r="M411" s="265"/>
      <c r="N411" s="266"/>
      <c r="O411" s="266"/>
      <c r="P411" s="266"/>
      <c r="Q411" s="266"/>
      <c r="R411" s="266"/>
      <c r="S411" s="266"/>
      <c r="T411" s="267"/>
      <c r="U411" s="15"/>
      <c r="V411" s="15"/>
      <c r="W411" s="15"/>
      <c r="X411" s="15"/>
      <c r="Y411" s="15"/>
      <c r="Z411" s="15"/>
      <c r="AA411" s="15"/>
      <c r="AB411" s="15"/>
      <c r="AC411" s="15"/>
      <c r="AD411" s="15"/>
      <c r="AE411" s="15"/>
      <c r="AT411" s="268" t="s">
        <v>180</v>
      </c>
      <c r="AU411" s="268" t="s">
        <v>86</v>
      </c>
      <c r="AV411" s="15" t="s">
        <v>176</v>
      </c>
      <c r="AW411" s="15" t="s">
        <v>32</v>
      </c>
      <c r="AX411" s="15" t="s">
        <v>84</v>
      </c>
      <c r="AY411" s="268" t="s">
        <v>168</v>
      </c>
    </row>
    <row r="412" s="2" customFormat="1" ht="37.8" customHeight="1">
      <c r="A412" s="39"/>
      <c r="B412" s="40"/>
      <c r="C412" s="219" t="s">
        <v>309</v>
      </c>
      <c r="D412" s="219" t="s">
        <v>171</v>
      </c>
      <c r="E412" s="220" t="s">
        <v>2043</v>
      </c>
      <c r="F412" s="221" t="s">
        <v>2044</v>
      </c>
      <c r="G412" s="222" t="s">
        <v>174</v>
      </c>
      <c r="H412" s="223">
        <v>1408.0619999999999</v>
      </c>
      <c r="I412" s="224"/>
      <c r="J412" s="225">
        <f>ROUND(I412*H412,2)</f>
        <v>0</v>
      </c>
      <c r="K412" s="221" t="s">
        <v>226</v>
      </c>
      <c r="L412" s="45"/>
      <c r="M412" s="226" t="s">
        <v>1</v>
      </c>
      <c r="N412" s="227" t="s">
        <v>41</v>
      </c>
      <c r="O412" s="92"/>
      <c r="P412" s="228">
        <f>O412*H412</f>
        <v>0</v>
      </c>
      <c r="Q412" s="228">
        <v>8.0000000000000007E-05</v>
      </c>
      <c r="R412" s="228">
        <f>Q412*H412</f>
        <v>0.11264496</v>
      </c>
      <c r="S412" s="228">
        <v>0</v>
      </c>
      <c r="T412" s="229">
        <f>S412*H412</f>
        <v>0</v>
      </c>
      <c r="U412" s="39"/>
      <c r="V412" s="39"/>
      <c r="W412" s="39"/>
      <c r="X412" s="39"/>
      <c r="Y412" s="39"/>
      <c r="Z412" s="39"/>
      <c r="AA412" s="39"/>
      <c r="AB412" s="39"/>
      <c r="AC412" s="39"/>
      <c r="AD412" s="39"/>
      <c r="AE412" s="39"/>
      <c r="AR412" s="230" t="s">
        <v>176</v>
      </c>
      <c r="AT412" s="230" t="s">
        <v>171</v>
      </c>
      <c r="AU412" s="230" t="s">
        <v>86</v>
      </c>
      <c r="AY412" s="18" t="s">
        <v>168</v>
      </c>
      <c r="BE412" s="231">
        <f>IF(N412="základní",J412,0)</f>
        <v>0</v>
      </c>
      <c r="BF412" s="231">
        <f>IF(N412="snížená",J412,0)</f>
        <v>0</v>
      </c>
      <c r="BG412" s="231">
        <f>IF(N412="zákl. přenesená",J412,0)</f>
        <v>0</v>
      </c>
      <c r="BH412" s="231">
        <f>IF(N412="sníž. přenesená",J412,0)</f>
        <v>0</v>
      </c>
      <c r="BI412" s="231">
        <f>IF(N412="nulová",J412,0)</f>
        <v>0</v>
      </c>
      <c r="BJ412" s="18" t="s">
        <v>84</v>
      </c>
      <c r="BK412" s="231">
        <f>ROUND(I412*H412,2)</f>
        <v>0</v>
      </c>
      <c r="BL412" s="18" t="s">
        <v>176</v>
      </c>
      <c r="BM412" s="230" t="s">
        <v>2045</v>
      </c>
    </row>
    <row r="413" s="2" customFormat="1">
      <c r="A413" s="39"/>
      <c r="B413" s="40"/>
      <c r="C413" s="41"/>
      <c r="D413" s="232" t="s">
        <v>178</v>
      </c>
      <c r="E413" s="41"/>
      <c r="F413" s="233" t="s">
        <v>2046</v>
      </c>
      <c r="G413" s="41"/>
      <c r="H413" s="41"/>
      <c r="I413" s="234"/>
      <c r="J413" s="41"/>
      <c r="K413" s="41"/>
      <c r="L413" s="45"/>
      <c r="M413" s="235"/>
      <c r="N413" s="236"/>
      <c r="O413" s="92"/>
      <c r="P413" s="92"/>
      <c r="Q413" s="92"/>
      <c r="R413" s="92"/>
      <c r="S413" s="92"/>
      <c r="T413" s="93"/>
      <c r="U413" s="39"/>
      <c r="V413" s="39"/>
      <c r="W413" s="39"/>
      <c r="X413" s="39"/>
      <c r="Y413" s="39"/>
      <c r="Z413" s="39"/>
      <c r="AA413" s="39"/>
      <c r="AB413" s="39"/>
      <c r="AC413" s="39"/>
      <c r="AD413" s="39"/>
      <c r="AE413" s="39"/>
      <c r="AT413" s="18" t="s">
        <v>178</v>
      </c>
      <c r="AU413" s="18" t="s">
        <v>86</v>
      </c>
    </row>
    <row r="414" s="13" customFormat="1">
      <c r="A414" s="13"/>
      <c r="B414" s="237"/>
      <c r="C414" s="238"/>
      <c r="D414" s="232" t="s">
        <v>180</v>
      </c>
      <c r="E414" s="239" t="s">
        <v>1</v>
      </c>
      <c r="F414" s="240" t="s">
        <v>1940</v>
      </c>
      <c r="G414" s="238"/>
      <c r="H414" s="239" t="s">
        <v>1</v>
      </c>
      <c r="I414" s="241"/>
      <c r="J414" s="238"/>
      <c r="K414" s="238"/>
      <c r="L414" s="242"/>
      <c r="M414" s="243"/>
      <c r="N414" s="244"/>
      <c r="O414" s="244"/>
      <c r="P414" s="244"/>
      <c r="Q414" s="244"/>
      <c r="R414" s="244"/>
      <c r="S414" s="244"/>
      <c r="T414" s="245"/>
      <c r="U414" s="13"/>
      <c r="V414" s="13"/>
      <c r="W414" s="13"/>
      <c r="X414" s="13"/>
      <c r="Y414" s="13"/>
      <c r="Z414" s="13"/>
      <c r="AA414" s="13"/>
      <c r="AB414" s="13"/>
      <c r="AC414" s="13"/>
      <c r="AD414" s="13"/>
      <c r="AE414" s="13"/>
      <c r="AT414" s="246" t="s">
        <v>180</v>
      </c>
      <c r="AU414" s="246" t="s">
        <v>86</v>
      </c>
      <c r="AV414" s="13" t="s">
        <v>84</v>
      </c>
      <c r="AW414" s="13" t="s">
        <v>32</v>
      </c>
      <c r="AX414" s="13" t="s">
        <v>76</v>
      </c>
      <c r="AY414" s="246" t="s">
        <v>168</v>
      </c>
    </row>
    <row r="415" s="13" customFormat="1">
      <c r="A415" s="13"/>
      <c r="B415" s="237"/>
      <c r="C415" s="238"/>
      <c r="D415" s="232" t="s">
        <v>180</v>
      </c>
      <c r="E415" s="239" t="s">
        <v>1</v>
      </c>
      <c r="F415" s="240" t="s">
        <v>1941</v>
      </c>
      <c r="G415" s="238"/>
      <c r="H415" s="239" t="s">
        <v>1</v>
      </c>
      <c r="I415" s="241"/>
      <c r="J415" s="238"/>
      <c r="K415" s="238"/>
      <c r="L415" s="242"/>
      <c r="M415" s="243"/>
      <c r="N415" s="244"/>
      <c r="O415" s="244"/>
      <c r="P415" s="244"/>
      <c r="Q415" s="244"/>
      <c r="R415" s="244"/>
      <c r="S415" s="244"/>
      <c r="T415" s="245"/>
      <c r="U415" s="13"/>
      <c r="V415" s="13"/>
      <c r="W415" s="13"/>
      <c r="X415" s="13"/>
      <c r="Y415" s="13"/>
      <c r="Z415" s="13"/>
      <c r="AA415" s="13"/>
      <c r="AB415" s="13"/>
      <c r="AC415" s="13"/>
      <c r="AD415" s="13"/>
      <c r="AE415" s="13"/>
      <c r="AT415" s="246" t="s">
        <v>180</v>
      </c>
      <c r="AU415" s="246" t="s">
        <v>86</v>
      </c>
      <c r="AV415" s="13" t="s">
        <v>84</v>
      </c>
      <c r="AW415" s="13" t="s">
        <v>32</v>
      </c>
      <c r="AX415" s="13" t="s">
        <v>76</v>
      </c>
      <c r="AY415" s="246" t="s">
        <v>168</v>
      </c>
    </row>
    <row r="416" s="14" customFormat="1">
      <c r="A416" s="14"/>
      <c r="B416" s="247"/>
      <c r="C416" s="248"/>
      <c r="D416" s="232" t="s">
        <v>180</v>
      </c>
      <c r="E416" s="249" t="s">
        <v>1</v>
      </c>
      <c r="F416" s="250" t="s">
        <v>1942</v>
      </c>
      <c r="G416" s="248"/>
      <c r="H416" s="251">
        <v>13</v>
      </c>
      <c r="I416" s="252"/>
      <c r="J416" s="248"/>
      <c r="K416" s="248"/>
      <c r="L416" s="253"/>
      <c r="M416" s="254"/>
      <c r="N416" s="255"/>
      <c r="O416" s="255"/>
      <c r="P416" s="255"/>
      <c r="Q416" s="255"/>
      <c r="R416" s="255"/>
      <c r="S416" s="255"/>
      <c r="T416" s="256"/>
      <c r="U416" s="14"/>
      <c r="V416" s="14"/>
      <c r="W416" s="14"/>
      <c r="X416" s="14"/>
      <c r="Y416" s="14"/>
      <c r="Z416" s="14"/>
      <c r="AA416" s="14"/>
      <c r="AB416" s="14"/>
      <c r="AC416" s="14"/>
      <c r="AD416" s="14"/>
      <c r="AE416" s="14"/>
      <c r="AT416" s="257" t="s">
        <v>180</v>
      </c>
      <c r="AU416" s="257" t="s">
        <v>86</v>
      </c>
      <c r="AV416" s="14" t="s">
        <v>86</v>
      </c>
      <c r="AW416" s="14" t="s">
        <v>32</v>
      </c>
      <c r="AX416" s="14" t="s">
        <v>76</v>
      </c>
      <c r="AY416" s="257" t="s">
        <v>168</v>
      </c>
    </row>
    <row r="417" s="13" customFormat="1">
      <c r="A417" s="13"/>
      <c r="B417" s="237"/>
      <c r="C417" s="238"/>
      <c r="D417" s="232" t="s">
        <v>180</v>
      </c>
      <c r="E417" s="239" t="s">
        <v>1</v>
      </c>
      <c r="F417" s="240" t="s">
        <v>1943</v>
      </c>
      <c r="G417" s="238"/>
      <c r="H417" s="239" t="s">
        <v>1</v>
      </c>
      <c r="I417" s="241"/>
      <c r="J417" s="238"/>
      <c r="K417" s="238"/>
      <c r="L417" s="242"/>
      <c r="M417" s="243"/>
      <c r="N417" s="244"/>
      <c r="O417" s="244"/>
      <c r="P417" s="244"/>
      <c r="Q417" s="244"/>
      <c r="R417" s="244"/>
      <c r="S417" s="244"/>
      <c r="T417" s="245"/>
      <c r="U417" s="13"/>
      <c r="V417" s="13"/>
      <c r="W417" s="13"/>
      <c r="X417" s="13"/>
      <c r="Y417" s="13"/>
      <c r="Z417" s="13"/>
      <c r="AA417" s="13"/>
      <c r="AB417" s="13"/>
      <c r="AC417" s="13"/>
      <c r="AD417" s="13"/>
      <c r="AE417" s="13"/>
      <c r="AT417" s="246" t="s">
        <v>180</v>
      </c>
      <c r="AU417" s="246" t="s">
        <v>86</v>
      </c>
      <c r="AV417" s="13" t="s">
        <v>84</v>
      </c>
      <c r="AW417" s="13" t="s">
        <v>32</v>
      </c>
      <c r="AX417" s="13" t="s">
        <v>76</v>
      </c>
      <c r="AY417" s="246" t="s">
        <v>168</v>
      </c>
    </row>
    <row r="418" s="14" customFormat="1">
      <c r="A418" s="14"/>
      <c r="B418" s="247"/>
      <c r="C418" s="248"/>
      <c r="D418" s="232" t="s">
        <v>180</v>
      </c>
      <c r="E418" s="249" t="s">
        <v>1</v>
      </c>
      <c r="F418" s="250" t="s">
        <v>1944</v>
      </c>
      <c r="G418" s="248"/>
      <c r="H418" s="251">
        <v>14.1</v>
      </c>
      <c r="I418" s="252"/>
      <c r="J418" s="248"/>
      <c r="K418" s="248"/>
      <c r="L418" s="253"/>
      <c r="M418" s="254"/>
      <c r="N418" s="255"/>
      <c r="O418" s="255"/>
      <c r="P418" s="255"/>
      <c r="Q418" s="255"/>
      <c r="R418" s="255"/>
      <c r="S418" s="255"/>
      <c r="T418" s="256"/>
      <c r="U418" s="14"/>
      <c r="V418" s="14"/>
      <c r="W418" s="14"/>
      <c r="X418" s="14"/>
      <c r="Y418" s="14"/>
      <c r="Z418" s="14"/>
      <c r="AA418" s="14"/>
      <c r="AB418" s="14"/>
      <c r="AC418" s="14"/>
      <c r="AD418" s="14"/>
      <c r="AE418" s="14"/>
      <c r="AT418" s="257" t="s">
        <v>180</v>
      </c>
      <c r="AU418" s="257" t="s">
        <v>86</v>
      </c>
      <c r="AV418" s="14" t="s">
        <v>86</v>
      </c>
      <c r="AW418" s="14" t="s">
        <v>32</v>
      </c>
      <c r="AX418" s="14" t="s">
        <v>76</v>
      </c>
      <c r="AY418" s="257" t="s">
        <v>168</v>
      </c>
    </row>
    <row r="419" s="13" customFormat="1">
      <c r="A419" s="13"/>
      <c r="B419" s="237"/>
      <c r="C419" s="238"/>
      <c r="D419" s="232" t="s">
        <v>180</v>
      </c>
      <c r="E419" s="239" t="s">
        <v>1</v>
      </c>
      <c r="F419" s="240" t="s">
        <v>1945</v>
      </c>
      <c r="G419" s="238"/>
      <c r="H419" s="239" t="s">
        <v>1</v>
      </c>
      <c r="I419" s="241"/>
      <c r="J419" s="238"/>
      <c r="K419" s="238"/>
      <c r="L419" s="242"/>
      <c r="M419" s="243"/>
      <c r="N419" s="244"/>
      <c r="O419" s="244"/>
      <c r="P419" s="244"/>
      <c r="Q419" s="244"/>
      <c r="R419" s="244"/>
      <c r="S419" s="244"/>
      <c r="T419" s="245"/>
      <c r="U419" s="13"/>
      <c r="V419" s="13"/>
      <c r="W419" s="13"/>
      <c r="X419" s="13"/>
      <c r="Y419" s="13"/>
      <c r="Z419" s="13"/>
      <c r="AA419" s="13"/>
      <c r="AB419" s="13"/>
      <c r="AC419" s="13"/>
      <c r="AD419" s="13"/>
      <c r="AE419" s="13"/>
      <c r="AT419" s="246" t="s">
        <v>180</v>
      </c>
      <c r="AU419" s="246" t="s">
        <v>86</v>
      </c>
      <c r="AV419" s="13" t="s">
        <v>84</v>
      </c>
      <c r="AW419" s="13" t="s">
        <v>32</v>
      </c>
      <c r="AX419" s="13" t="s">
        <v>76</v>
      </c>
      <c r="AY419" s="246" t="s">
        <v>168</v>
      </c>
    </row>
    <row r="420" s="14" customFormat="1">
      <c r="A420" s="14"/>
      <c r="B420" s="247"/>
      <c r="C420" s="248"/>
      <c r="D420" s="232" t="s">
        <v>180</v>
      </c>
      <c r="E420" s="249" t="s">
        <v>1</v>
      </c>
      <c r="F420" s="250" t="s">
        <v>1946</v>
      </c>
      <c r="G420" s="248"/>
      <c r="H420" s="251">
        <v>4.5999999999999996</v>
      </c>
      <c r="I420" s="252"/>
      <c r="J420" s="248"/>
      <c r="K420" s="248"/>
      <c r="L420" s="253"/>
      <c r="M420" s="254"/>
      <c r="N420" s="255"/>
      <c r="O420" s="255"/>
      <c r="P420" s="255"/>
      <c r="Q420" s="255"/>
      <c r="R420" s="255"/>
      <c r="S420" s="255"/>
      <c r="T420" s="256"/>
      <c r="U420" s="14"/>
      <c r="V420" s="14"/>
      <c r="W420" s="14"/>
      <c r="X420" s="14"/>
      <c r="Y420" s="14"/>
      <c r="Z420" s="14"/>
      <c r="AA420" s="14"/>
      <c r="AB420" s="14"/>
      <c r="AC420" s="14"/>
      <c r="AD420" s="14"/>
      <c r="AE420" s="14"/>
      <c r="AT420" s="257" t="s">
        <v>180</v>
      </c>
      <c r="AU420" s="257" t="s">
        <v>86</v>
      </c>
      <c r="AV420" s="14" t="s">
        <v>86</v>
      </c>
      <c r="AW420" s="14" t="s">
        <v>32</v>
      </c>
      <c r="AX420" s="14" t="s">
        <v>76</v>
      </c>
      <c r="AY420" s="257" t="s">
        <v>168</v>
      </c>
    </row>
    <row r="421" s="13" customFormat="1">
      <c r="A421" s="13"/>
      <c r="B421" s="237"/>
      <c r="C421" s="238"/>
      <c r="D421" s="232" t="s">
        <v>180</v>
      </c>
      <c r="E421" s="239" t="s">
        <v>1</v>
      </c>
      <c r="F421" s="240" t="s">
        <v>1947</v>
      </c>
      <c r="G421" s="238"/>
      <c r="H421" s="239" t="s">
        <v>1</v>
      </c>
      <c r="I421" s="241"/>
      <c r="J421" s="238"/>
      <c r="K421" s="238"/>
      <c r="L421" s="242"/>
      <c r="M421" s="243"/>
      <c r="N421" s="244"/>
      <c r="O421" s="244"/>
      <c r="P421" s="244"/>
      <c r="Q421" s="244"/>
      <c r="R421" s="244"/>
      <c r="S421" s="244"/>
      <c r="T421" s="245"/>
      <c r="U421" s="13"/>
      <c r="V421" s="13"/>
      <c r="W421" s="13"/>
      <c r="X421" s="13"/>
      <c r="Y421" s="13"/>
      <c r="Z421" s="13"/>
      <c r="AA421" s="13"/>
      <c r="AB421" s="13"/>
      <c r="AC421" s="13"/>
      <c r="AD421" s="13"/>
      <c r="AE421" s="13"/>
      <c r="AT421" s="246" t="s">
        <v>180</v>
      </c>
      <c r="AU421" s="246" t="s">
        <v>86</v>
      </c>
      <c r="AV421" s="13" t="s">
        <v>84</v>
      </c>
      <c r="AW421" s="13" t="s">
        <v>32</v>
      </c>
      <c r="AX421" s="13" t="s">
        <v>76</v>
      </c>
      <c r="AY421" s="246" t="s">
        <v>168</v>
      </c>
    </row>
    <row r="422" s="14" customFormat="1">
      <c r="A422" s="14"/>
      <c r="B422" s="247"/>
      <c r="C422" s="248"/>
      <c r="D422" s="232" t="s">
        <v>180</v>
      </c>
      <c r="E422" s="249" t="s">
        <v>1</v>
      </c>
      <c r="F422" s="250" t="s">
        <v>1948</v>
      </c>
      <c r="G422" s="248"/>
      <c r="H422" s="251">
        <v>3.6000000000000001</v>
      </c>
      <c r="I422" s="252"/>
      <c r="J422" s="248"/>
      <c r="K422" s="248"/>
      <c r="L422" s="253"/>
      <c r="M422" s="254"/>
      <c r="N422" s="255"/>
      <c r="O422" s="255"/>
      <c r="P422" s="255"/>
      <c r="Q422" s="255"/>
      <c r="R422" s="255"/>
      <c r="S422" s="255"/>
      <c r="T422" s="256"/>
      <c r="U422" s="14"/>
      <c r="V422" s="14"/>
      <c r="W422" s="14"/>
      <c r="X422" s="14"/>
      <c r="Y422" s="14"/>
      <c r="Z422" s="14"/>
      <c r="AA422" s="14"/>
      <c r="AB422" s="14"/>
      <c r="AC422" s="14"/>
      <c r="AD422" s="14"/>
      <c r="AE422" s="14"/>
      <c r="AT422" s="257" t="s">
        <v>180</v>
      </c>
      <c r="AU422" s="257" t="s">
        <v>86</v>
      </c>
      <c r="AV422" s="14" t="s">
        <v>86</v>
      </c>
      <c r="AW422" s="14" t="s">
        <v>32</v>
      </c>
      <c r="AX422" s="14" t="s">
        <v>76</v>
      </c>
      <c r="AY422" s="257" t="s">
        <v>168</v>
      </c>
    </row>
    <row r="423" s="16" customFormat="1">
      <c r="A423" s="16"/>
      <c r="B423" s="280"/>
      <c r="C423" s="281"/>
      <c r="D423" s="232" t="s">
        <v>180</v>
      </c>
      <c r="E423" s="282" t="s">
        <v>1</v>
      </c>
      <c r="F423" s="283" t="s">
        <v>565</v>
      </c>
      <c r="G423" s="281"/>
      <c r="H423" s="284">
        <v>35.300000000000004</v>
      </c>
      <c r="I423" s="285"/>
      <c r="J423" s="281"/>
      <c r="K423" s="281"/>
      <c r="L423" s="286"/>
      <c r="M423" s="287"/>
      <c r="N423" s="288"/>
      <c r="O423" s="288"/>
      <c r="P423" s="288"/>
      <c r="Q423" s="288"/>
      <c r="R423" s="288"/>
      <c r="S423" s="288"/>
      <c r="T423" s="289"/>
      <c r="U423" s="16"/>
      <c r="V423" s="16"/>
      <c r="W423" s="16"/>
      <c r="X423" s="16"/>
      <c r="Y423" s="16"/>
      <c r="Z423" s="16"/>
      <c r="AA423" s="16"/>
      <c r="AB423" s="16"/>
      <c r="AC423" s="16"/>
      <c r="AD423" s="16"/>
      <c r="AE423" s="16"/>
      <c r="AT423" s="290" t="s">
        <v>180</v>
      </c>
      <c r="AU423" s="290" t="s">
        <v>86</v>
      </c>
      <c r="AV423" s="16" t="s">
        <v>169</v>
      </c>
      <c r="AW423" s="16" t="s">
        <v>32</v>
      </c>
      <c r="AX423" s="16" t="s">
        <v>76</v>
      </c>
      <c r="AY423" s="290" t="s">
        <v>168</v>
      </c>
    </row>
    <row r="424" s="13" customFormat="1">
      <c r="A424" s="13"/>
      <c r="B424" s="237"/>
      <c r="C424" s="238"/>
      <c r="D424" s="232" t="s">
        <v>180</v>
      </c>
      <c r="E424" s="239" t="s">
        <v>1</v>
      </c>
      <c r="F424" s="240" t="s">
        <v>1949</v>
      </c>
      <c r="G424" s="238"/>
      <c r="H424" s="239" t="s">
        <v>1</v>
      </c>
      <c r="I424" s="241"/>
      <c r="J424" s="238"/>
      <c r="K424" s="238"/>
      <c r="L424" s="242"/>
      <c r="M424" s="243"/>
      <c r="N424" s="244"/>
      <c r="O424" s="244"/>
      <c r="P424" s="244"/>
      <c r="Q424" s="244"/>
      <c r="R424" s="244"/>
      <c r="S424" s="244"/>
      <c r="T424" s="245"/>
      <c r="U424" s="13"/>
      <c r="V424" s="13"/>
      <c r="W424" s="13"/>
      <c r="X424" s="13"/>
      <c r="Y424" s="13"/>
      <c r="Z424" s="13"/>
      <c r="AA424" s="13"/>
      <c r="AB424" s="13"/>
      <c r="AC424" s="13"/>
      <c r="AD424" s="13"/>
      <c r="AE424" s="13"/>
      <c r="AT424" s="246" t="s">
        <v>180</v>
      </c>
      <c r="AU424" s="246" t="s">
        <v>86</v>
      </c>
      <c r="AV424" s="13" t="s">
        <v>84</v>
      </c>
      <c r="AW424" s="13" t="s">
        <v>32</v>
      </c>
      <c r="AX424" s="13" t="s">
        <v>76</v>
      </c>
      <c r="AY424" s="246" t="s">
        <v>168</v>
      </c>
    </row>
    <row r="425" s="13" customFormat="1">
      <c r="A425" s="13"/>
      <c r="B425" s="237"/>
      <c r="C425" s="238"/>
      <c r="D425" s="232" t="s">
        <v>180</v>
      </c>
      <c r="E425" s="239" t="s">
        <v>1</v>
      </c>
      <c r="F425" s="240" t="s">
        <v>1941</v>
      </c>
      <c r="G425" s="238"/>
      <c r="H425" s="239" t="s">
        <v>1</v>
      </c>
      <c r="I425" s="241"/>
      <c r="J425" s="238"/>
      <c r="K425" s="238"/>
      <c r="L425" s="242"/>
      <c r="M425" s="243"/>
      <c r="N425" s="244"/>
      <c r="O425" s="244"/>
      <c r="P425" s="244"/>
      <c r="Q425" s="244"/>
      <c r="R425" s="244"/>
      <c r="S425" s="244"/>
      <c r="T425" s="245"/>
      <c r="U425" s="13"/>
      <c r="V425" s="13"/>
      <c r="W425" s="13"/>
      <c r="X425" s="13"/>
      <c r="Y425" s="13"/>
      <c r="Z425" s="13"/>
      <c r="AA425" s="13"/>
      <c r="AB425" s="13"/>
      <c r="AC425" s="13"/>
      <c r="AD425" s="13"/>
      <c r="AE425" s="13"/>
      <c r="AT425" s="246" t="s">
        <v>180</v>
      </c>
      <c r="AU425" s="246" t="s">
        <v>86</v>
      </c>
      <c r="AV425" s="13" t="s">
        <v>84</v>
      </c>
      <c r="AW425" s="13" t="s">
        <v>32</v>
      </c>
      <c r="AX425" s="13" t="s">
        <v>76</v>
      </c>
      <c r="AY425" s="246" t="s">
        <v>168</v>
      </c>
    </row>
    <row r="426" s="14" customFormat="1">
      <c r="A426" s="14"/>
      <c r="B426" s="247"/>
      <c r="C426" s="248"/>
      <c r="D426" s="232" t="s">
        <v>180</v>
      </c>
      <c r="E426" s="249" t="s">
        <v>1</v>
      </c>
      <c r="F426" s="250" t="s">
        <v>1950</v>
      </c>
      <c r="G426" s="248"/>
      <c r="H426" s="251">
        <v>455.69999999999999</v>
      </c>
      <c r="I426" s="252"/>
      <c r="J426" s="248"/>
      <c r="K426" s="248"/>
      <c r="L426" s="253"/>
      <c r="M426" s="254"/>
      <c r="N426" s="255"/>
      <c r="O426" s="255"/>
      <c r="P426" s="255"/>
      <c r="Q426" s="255"/>
      <c r="R426" s="255"/>
      <c r="S426" s="255"/>
      <c r="T426" s="256"/>
      <c r="U426" s="14"/>
      <c r="V426" s="14"/>
      <c r="W426" s="14"/>
      <c r="X426" s="14"/>
      <c r="Y426" s="14"/>
      <c r="Z426" s="14"/>
      <c r="AA426" s="14"/>
      <c r="AB426" s="14"/>
      <c r="AC426" s="14"/>
      <c r="AD426" s="14"/>
      <c r="AE426" s="14"/>
      <c r="AT426" s="257" t="s">
        <v>180</v>
      </c>
      <c r="AU426" s="257" t="s">
        <v>86</v>
      </c>
      <c r="AV426" s="14" t="s">
        <v>86</v>
      </c>
      <c r="AW426" s="14" t="s">
        <v>32</v>
      </c>
      <c r="AX426" s="14" t="s">
        <v>76</v>
      </c>
      <c r="AY426" s="257" t="s">
        <v>168</v>
      </c>
    </row>
    <row r="427" s="13" customFormat="1">
      <c r="A427" s="13"/>
      <c r="B427" s="237"/>
      <c r="C427" s="238"/>
      <c r="D427" s="232" t="s">
        <v>180</v>
      </c>
      <c r="E427" s="239" t="s">
        <v>1</v>
      </c>
      <c r="F427" s="240" t="s">
        <v>1943</v>
      </c>
      <c r="G427" s="238"/>
      <c r="H427" s="239" t="s">
        <v>1</v>
      </c>
      <c r="I427" s="241"/>
      <c r="J427" s="238"/>
      <c r="K427" s="238"/>
      <c r="L427" s="242"/>
      <c r="M427" s="243"/>
      <c r="N427" s="244"/>
      <c r="O427" s="244"/>
      <c r="P427" s="244"/>
      <c r="Q427" s="244"/>
      <c r="R427" s="244"/>
      <c r="S427" s="244"/>
      <c r="T427" s="245"/>
      <c r="U427" s="13"/>
      <c r="V427" s="13"/>
      <c r="W427" s="13"/>
      <c r="X427" s="13"/>
      <c r="Y427" s="13"/>
      <c r="Z427" s="13"/>
      <c r="AA427" s="13"/>
      <c r="AB427" s="13"/>
      <c r="AC427" s="13"/>
      <c r="AD427" s="13"/>
      <c r="AE427" s="13"/>
      <c r="AT427" s="246" t="s">
        <v>180</v>
      </c>
      <c r="AU427" s="246" t="s">
        <v>86</v>
      </c>
      <c r="AV427" s="13" t="s">
        <v>84</v>
      </c>
      <c r="AW427" s="13" t="s">
        <v>32</v>
      </c>
      <c r="AX427" s="13" t="s">
        <v>76</v>
      </c>
      <c r="AY427" s="246" t="s">
        <v>168</v>
      </c>
    </row>
    <row r="428" s="14" customFormat="1">
      <c r="A428" s="14"/>
      <c r="B428" s="247"/>
      <c r="C428" s="248"/>
      <c r="D428" s="232" t="s">
        <v>180</v>
      </c>
      <c r="E428" s="249" t="s">
        <v>1</v>
      </c>
      <c r="F428" s="250" t="s">
        <v>1951</v>
      </c>
      <c r="G428" s="248"/>
      <c r="H428" s="251">
        <v>744.61500000000001</v>
      </c>
      <c r="I428" s="252"/>
      <c r="J428" s="248"/>
      <c r="K428" s="248"/>
      <c r="L428" s="253"/>
      <c r="M428" s="254"/>
      <c r="N428" s="255"/>
      <c r="O428" s="255"/>
      <c r="P428" s="255"/>
      <c r="Q428" s="255"/>
      <c r="R428" s="255"/>
      <c r="S428" s="255"/>
      <c r="T428" s="256"/>
      <c r="U428" s="14"/>
      <c r="V428" s="14"/>
      <c r="W428" s="14"/>
      <c r="X428" s="14"/>
      <c r="Y428" s="14"/>
      <c r="Z428" s="14"/>
      <c r="AA428" s="14"/>
      <c r="AB428" s="14"/>
      <c r="AC428" s="14"/>
      <c r="AD428" s="14"/>
      <c r="AE428" s="14"/>
      <c r="AT428" s="257" t="s">
        <v>180</v>
      </c>
      <c r="AU428" s="257" t="s">
        <v>86</v>
      </c>
      <c r="AV428" s="14" t="s">
        <v>86</v>
      </c>
      <c r="AW428" s="14" t="s">
        <v>32</v>
      </c>
      <c r="AX428" s="14" t="s">
        <v>76</v>
      </c>
      <c r="AY428" s="257" t="s">
        <v>168</v>
      </c>
    </row>
    <row r="429" s="14" customFormat="1">
      <c r="A429" s="14"/>
      <c r="B429" s="247"/>
      <c r="C429" s="248"/>
      <c r="D429" s="232" t="s">
        <v>180</v>
      </c>
      <c r="E429" s="249" t="s">
        <v>1</v>
      </c>
      <c r="F429" s="250" t="s">
        <v>1952</v>
      </c>
      <c r="G429" s="248"/>
      <c r="H429" s="251">
        <v>-200.857</v>
      </c>
      <c r="I429" s="252"/>
      <c r="J429" s="248"/>
      <c r="K429" s="248"/>
      <c r="L429" s="253"/>
      <c r="M429" s="254"/>
      <c r="N429" s="255"/>
      <c r="O429" s="255"/>
      <c r="P429" s="255"/>
      <c r="Q429" s="255"/>
      <c r="R429" s="255"/>
      <c r="S429" s="255"/>
      <c r="T429" s="256"/>
      <c r="U429" s="14"/>
      <c r="V429" s="14"/>
      <c r="W429" s="14"/>
      <c r="X429" s="14"/>
      <c r="Y429" s="14"/>
      <c r="Z429" s="14"/>
      <c r="AA429" s="14"/>
      <c r="AB429" s="14"/>
      <c r="AC429" s="14"/>
      <c r="AD429" s="14"/>
      <c r="AE429" s="14"/>
      <c r="AT429" s="257" t="s">
        <v>180</v>
      </c>
      <c r="AU429" s="257" t="s">
        <v>86</v>
      </c>
      <c r="AV429" s="14" t="s">
        <v>86</v>
      </c>
      <c r="AW429" s="14" t="s">
        <v>32</v>
      </c>
      <c r="AX429" s="14" t="s">
        <v>76</v>
      </c>
      <c r="AY429" s="257" t="s">
        <v>168</v>
      </c>
    </row>
    <row r="430" s="13" customFormat="1">
      <c r="A430" s="13"/>
      <c r="B430" s="237"/>
      <c r="C430" s="238"/>
      <c r="D430" s="232" t="s">
        <v>180</v>
      </c>
      <c r="E430" s="239" t="s">
        <v>1</v>
      </c>
      <c r="F430" s="240" t="s">
        <v>1945</v>
      </c>
      <c r="G430" s="238"/>
      <c r="H430" s="239" t="s">
        <v>1</v>
      </c>
      <c r="I430" s="241"/>
      <c r="J430" s="238"/>
      <c r="K430" s="238"/>
      <c r="L430" s="242"/>
      <c r="M430" s="243"/>
      <c r="N430" s="244"/>
      <c r="O430" s="244"/>
      <c r="P430" s="244"/>
      <c r="Q430" s="244"/>
      <c r="R430" s="244"/>
      <c r="S430" s="244"/>
      <c r="T430" s="245"/>
      <c r="U430" s="13"/>
      <c r="V430" s="13"/>
      <c r="W430" s="13"/>
      <c r="X430" s="13"/>
      <c r="Y430" s="13"/>
      <c r="Z430" s="13"/>
      <c r="AA430" s="13"/>
      <c r="AB430" s="13"/>
      <c r="AC430" s="13"/>
      <c r="AD430" s="13"/>
      <c r="AE430" s="13"/>
      <c r="AT430" s="246" t="s">
        <v>180</v>
      </c>
      <c r="AU430" s="246" t="s">
        <v>86</v>
      </c>
      <c r="AV430" s="13" t="s">
        <v>84</v>
      </c>
      <c r="AW430" s="13" t="s">
        <v>32</v>
      </c>
      <c r="AX430" s="13" t="s">
        <v>76</v>
      </c>
      <c r="AY430" s="246" t="s">
        <v>168</v>
      </c>
    </row>
    <row r="431" s="14" customFormat="1">
      <c r="A431" s="14"/>
      <c r="B431" s="247"/>
      <c r="C431" s="248"/>
      <c r="D431" s="232" t="s">
        <v>180</v>
      </c>
      <c r="E431" s="249" t="s">
        <v>1</v>
      </c>
      <c r="F431" s="250" t="s">
        <v>1953</v>
      </c>
      <c r="G431" s="248"/>
      <c r="H431" s="251">
        <v>122.3</v>
      </c>
      <c r="I431" s="252"/>
      <c r="J431" s="248"/>
      <c r="K431" s="248"/>
      <c r="L431" s="253"/>
      <c r="M431" s="254"/>
      <c r="N431" s="255"/>
      <c r="O431" s="255"/>
      <c r="P431" s="255"/>
      <c r="Q431" s="255"/>
      <c r="R431" s="255"/>
      <c r="S431" s="255"/>
      <c r="T431" s="256"/>
      <c r="U431" s="14"/>
      <c r="V431" s="14"/>
      <c r="W431" s="14"/>
      <c r="X431" s="14"/>
      <c r="Y431" s="14"/>
      <c r="Z431" s="14"/>
      <c r="AA431" s="14"/>
      <c r="AB431" s="14"/>
      <c r="AC431" s="14"/>
      <c r="AD431" s="14"/>
      <c r="AE431" s="14"/>
      <c r="AT431" s="257" t="s">
        <v>180</v>
      </c>
      <c r="AU431" s="257" t="s">
        <v>86</v>
      </c>
      <c r="AV431" s="14" t="s">
        <v>86</v>
      </c>
      <c r="AW431" s="14" t="s">
        <v>32</v>
      </c>
      <c r="AX431" s="14" t="s">
        <v>76</v>
      </c>
      <c r="AY431" s="257" t="s">
        <v>168</v>
      </c>
    </row>
    <row r="432" s="13" customFormat="1">
      <c r="A432" s="13"/>
      <c r="B432" s="237"/>
      <c r="C432" s="238"/>
      <c r="D432" s="232" t="s">
        <v>180</v>
      </c>
      <c r="E432" s="239" t="s">
        <v>1</v>
      </c>
      <c r="F432" s="240" t="s">
        <v>1947</v>
      </c>
      <c r="G432" s="238"/>
      <c r="H432" s="239" t="s">
        <v>1</v>
      </c>
      <c r="I432" s="241"/>
      <c r="J432" s="238"/>
      <c r="K432" s="238"/>
      <c r="L432" s="242"/>
      <c r="M432" s="243"/>
      <c r="N432" s="244"/>
      <c r="O432" s="244"/>
      <c r="P432" s="244"/>
      <c r="Q432" s="244"/>
      <c r="R432" s="244"/>
      <c r="S432" s="244"/>
      <c r="T432" s="245"/>
      <c r="U432" s="13"/>
      <c r="V432" s="13"/>
      <c r="W432" s="13"/>
      <c r="X432" s="13"/>
      <c r="Y432" s="13"/>
      <c r="Z432" s="13"/>
      <c r="AA432" s="13"/>
      <c r="AB432" s="13"/>
      <c r="AC432" s="13"/>
      <c r="AD432" s="13"/>
      <c r="AE432" s="13"/>
      <c r="AT432" s="246" t="s">
        <v>180</v>
      </c>
      <c r="AU432" s="246" t="s">
        <v>86</v>
      </c>
      <c r="AV432" s="13" t="s">
        <v>84</v>
      </c>
      <c r="AW432" s="13" t="s">
        <v>32</v>
      </c>
      <c r="AX432" s="13" t="s">
        <v>76</v>
      </c>
      <c r="AY432" s="246" t="s">
        <v>168</v>
      </c>
    </row>
    <row r="433" s="14" customFormat="1">
      <c r="A433" s="14"/>
      <c r="B433" s="247"/>
      <c r="C433" s="248"/>
      <c r="D433" s="232" t="s">
        <v>180</v>
      </c>
      <c r="E433" s="249" t="s">
        <v>1</v>
      </c>
      <c r="F433" s="250" t="s">
        <v>1954</v>
      </c>
      <c r="G433" s="248"/>
      <c r="H433" s="251">
        <v>141.08000000000001</v>
      </c>
      <c r="I433" s="252"/>
      <c r="J433" s="248"/>
      <c r="K433" s="248"/>
      <c r="L433" s="253"/>
      <c r="M433" s="254"/>
      <c r="N433" s="255"/>
      <c r="O433" s="255"/>
      <c r="P433" s="255"/>
      <c r="Q433" s="255"/>
      <c r="R433" s="255"/>
      <c r="S433" s="255"/>
      <c r="T433" s="256"/>
      <c r="U433" s="14"/>
      <c r="V433" s="14"/>
      <c r="W433" s="14"/>
      <c r="X433" s="14"/>
      <c r="Y433" s="14"/>
      <c r="Z433" s="14"/>
      <c r="AA433" s="14"/>
      <c r="AB433" s="14"/>
      <c r="AC433" s="14"/>
      <c r="AD433" s="14"/>
      <c r="AE433" s="14"/>
      <c r="AT433" s="257" t="s">
        <v>180</v>
      </c>
      <c r="AU433" s="257" t="s">
        <v>86</v>
      </c>
      <c r="AV433" s="14" t="s">
        <v>86</v>
      </c>
      <c r="AW433" s="14" t="s">
        <v>32</v>
      </c>
      <c r="AX433" s="14" t="s">
        <v>76</v>
      </c>
      <c r="AY433" s="257" t="s">
        <v>168</v>
      </c>
    </row>
    <row r="434" s="16" customFormat="1">
      <c r="A434" s="16"/>
      <c r="B434" s="280"/>
      <c r="C434" s="281"/>
      <c r="D434" s="232" t="s">
        <v>180</v>
      </c>
      <c r="E434" s="282" t="s">
        <v>1</v>
      </c>
      <c r="F434" s="283" t="s">
        <v>565</v>
      </c>
      <c r="G434" s="281"/>
      <c r="H434" s="284">
        <v>1262.838</v>
      </c>
      <c r="I434" s="285"/>
      <c r="J434" s="281"/>
      <c r="K434" s="281"/>
      <c r="L434" s="286"/>
      <c r="M434" s="287"/>
      <c r="N434" s="288"/>
      <c r="O434" s="288"/>
      <c r="P434" s="288"/>
      <c r="Q434" s="288"/>
      <c r="R434" s="288"/>
      <c r="S434" s="288"/>
      <c r="T434" s="289"/>
      <c r="U434" s="16"/>
      <c r="V434" s="16"/>
      <c r="W434" s="16"/>
      <c r="X434" s="16"/>
      <c r="Y434" s="16"/>
      <c r="Z434" s="16"/>
      <c r="AA434" s="16"/>
      <c r="AB434" s="16"/>
      <c r="AC434" s="16"/>
      <c r="AD434" s="16"/>
      <c r="AE434" s="16"/>
      <c r="AT434" s="290" t="s">
        <v>180</v>
      </c>
      <c r="AU434" s="290" t="s">
        <v>86</v>
      </c>
      <c r="AV434" s="16" t="s">
        <v>169</v>
      </c>
      <c r="AW434" s="16" t="s">
        <v>32</v>
      </c>
      <c r="AX434" s="16" t="s">
        <v>76</v>
      </c>
      <c r="AY434" s="290" t="s">
        <v>168</v>
      </c>
    </row>
    <row r="435" s="13" customFormat="1">
      <c r="A435" s="13"/>
      <c r="B435" s="237"/>
      <c r="C435" s="238"/>
      <c r="D435" s="232" t="s">
        <v>180</v>
      </c>
      <c r="E435" s="239" t="s">
        <v>1</v>
      </c>
      <c r="F435" s="240" t="s">
        <v>1955</v>
      </c>
      <c r="G435" s="238"/>
      <c r="H435" s="239" t="s">
        <v>1</v>
      </c>
      <c r="I435" s="241"/>
      <c r="J435" s="238"/>
      <c r="K435" s="238"/>
      <c r="L435" s="242"/>
      <c r="M435" s="243"/>
      <c r="N435" s="244"/>
      <c r="O435" s="244"/>
      <c r="P435" s="244"/>
      <c r="Q435" s="244"/>
      <c r="R435" s="244"/>
      <c r="S435" s="244"/>
      <c r="T435" s="245"/>
      <c r="U435" s="13"/>
      <c r="V435" s="13"/>
      <c r="W435" s="13"/>
      <c r="X435" s="13"/>
      <c r="Y435" s="13"/>
      <c r="Z435" s="13"/>
      <c r="AA435" s="13"/>
      <c r="AB435" s="13"/>
      <c r="AC435" s="13"/>
      <c r="AD435" s="13"/>
      <c r="AE435" s="13"/>
      <c r="AT435" s="246" t="s">
        <v>180</v>
      </c>
      <c r="AU435" s="246" t="s">
        <v>86</v>
      </c>
      <c r="AV435" s="13" t="s">
        <v>84</v>
      </c>
      <c r="AW435" s="13" t="s">
        <v>32</v>
      </c>
      <c r="AX435" s="13" t="s">
        <v>76</v>
      </c>
      <c r="AY435" s="246" t="s">
        <v>168</v>
      </c>
    </row>
    <row r="436" s="13" customFormat="1">
      <c r="A436" s="13"/>
      <c r="B436" s="237"/>
      <c r="C436" s="238"/>
      <c r="D436" s="232" t="s">
        <v>180</v>
      </c>
      <c r="E436" s="239" t="s">
        <v>1</v>
      </c>
      <c r="F436" s="240" t="s">
        <v>1941</v>
      </c>
      <c r="G436" s="238"/>
      <c r="H436" s="239" t="s">
        <v>1</v>
      </c>
      <c r="I436" s="241"/>
      <c r="J436" s="238"/>
      <c r="K436" s="238"/>
      <c r="L436" s="242"/>
      <c r="M436" s="243"/>
      <c r="N436" s="244"/>
      <c r="O436" s="244"/>
      <c r="P436" s="244"/>
      <c r="Q436" s="244"/>
      <c r="R436" s="244"/>
      <c r="S436" s="244"/>
      <c r="T436" s="245"/>
      <c r="U436" s="13"/>
      <c r="V436" s="13"/>
      <c r="W436" s="13"/>
      <c r="X436" s="13"/>
      <c r="Y436" s="13"/>
      <c r="Z436" s="13"/>
      <c r="AA436" s="13"/>
      <c r="AB436" s="13"/>
      <c r="AC436" s="13"/>
      <c r="AD436" s="13"/>
      <c r="AE436" s="13"/>
      <c r="AT436" s="246" t="s">
        <v>180</v>
      </c>
      <c r="AU436" s="246" t="s">
        <v>86</v>
      </c>
      <c r="AV436" s="13" t="s">
        <v>84</v>
      </c>
      <c r="AW436" s="13" t="s">
        <v>32</v>
      </c>
      <c r="AX436" s="13" t="s">
        <v>76</v>
      </c>
      <c r="AY436" s="246" t="s">
        <v>168</v>
      </c>
    </row>
    <row r="437" s="14" customFormat="1">
      <c r="A437" s="14"/>
      <c r="B437" s="247"/>
      <c r="C437" s="248"/>
      <c r="D437" s="232" t="s">
        <v>180</v>
      </c>
      <c r="E437" s="249" t="s">
        <v>1</v>
      </c>
      <c r="F437" s="250" t="s">
        <v>1956</v>
      </c>
      <c r="G437" s="248"/>
      <c r="H437" s="251">
        <v>67.412999999999997</v>
      </c>
      <c r="I437" s="252"/>
      <c r="J437" s="248"/>
      <c r="K437" s="248"/>
      <c r="L437" s="253"/>
      <c r="M437" s="254"/>
      <c r="N437" s="255"/>
      <c r="O437" s="255"/>
      <c r="P437" s="255"/>
      <c r="Q437" s="255"/>
      <c r="R437" s="255"/>
      <c r="S437" s="255"/>
      <c r="T437" s="256"/>
      <c r="U437" s="14"/>
      <c r="V437" s="14"/>
      <c r="W437" s="14"/>
      <c r="X437" s="14"/>
      <c r="Y437" s="14"/>
      <c r="Z437" s="14"/>
      <c r="AA437" s="14"/>
      <c r="AB437" s="14"/>
      <c r="AC437" s="14"/>
      <c r="AD437" s="14"/>
      <c r="AE437" s="14"/>
      <c r="AT437" s="257" t="s">
        <v>180</v>
      </c>
      <c r="AU437" s="257" t="s">
        <v>86</v>
      </c>
      <c r="AV437" s="14" t="s">
        <v>86</v>
      </c>
      <c r="AW437" s="14" t="s">
        <v>32</v>
      </c>
      <c r="AX437" s="14" t="s">
        <v>76</v>
      </c>
      <c r="AY437" s="257" t="s">
        <v>168</v>
      </c>
    </row>
    <row r="438" s="13" customFormat="1">
      <c r="A438" s="13"/>
      <c r="B438" s="237"/>
      <c r="C438" s="238"/>
      <c r="D438" s="232" t="s">
        <v>180</v>
      </c>
      <c r="E438" s="239" t="s">
        <v>1</v>
      </c>
      <c r="F438" s="240" t="s">
        <v>1943</v>
      </c>
      <c r="G438" s="238"/>
      <c r="H438" s="239" t="s">
        <v>1</v>
      </c>
      <c r="I438" s="241"/>
      <c r="J438" s="238"/>
      <c r="K438" s="238"/>
      <c r="L438" s="242"/>
      <c r="M438" s="243"/>
      <c r="N438" s="244"/>
      <c r="O438" s="244"/>
      <c r="P438" s="244"/>
      <c r="Q438" s="244"/>
      <c r="R438" s="244"/>
      <c r="S438" s="244"/>
      <c r="T438" s="245"/>
      <c r="U438" s="13"/>
      <c r="V438" s="13"/>
      <c r="W438" s="13"/>
      <c r="X438" s="13"/>
      <c r="Y438" s="13"/>
      <c r="Z438" s="13"/>
      <c r="AA438" s="13"/>
      <c r="AB438" s="13"/>
      <c r="AC438" s="13"/>
      <c r="AD438" s="13"/>
      <c r="AE438" s="13"/>
      <c r="AT438" s="246" t="s">
        <v>180</v>
      </c>
      <c r="AU438" s="246" t="s">
        <v>86</v>
      </c>
      <c r="AV438" s="13" t="s">
        <v>84</v>
      </c>
      <c r="AW438" s="13" t="s">
        <v>32</v>
      </c>
      <c r="AX438" s="13" t="s">
        <v>76</v>
      </c>
      <c r="AY438" s="246" t="s">
        <v>168</v>
      </c>
    </row>
    <row r="439" s="14" customFormat="1">
      <c r="A439" s="14"/>
      <c r="B439" s="247"/>
      <c r="C439" s="248"/>
      <c r="D439" s="232" t="s">
        <v>180</v>
      </c>
      <c r="E439" s="249" t="s">
        <v>1</v>
      </c>
      <c r="F439" s="250" t="s">
        <v>1957</v>
      </c>
      <c r="G439" s="248"/>
      <c r="H439" s="251">
        <v>21.024999999999999</v>
      </c>
      <c r="I439" s="252"/>
      <c r="J439" s="248"/>
      <c r="K439" s="248"/>
      <c r="L439" s="253"/>
      <c r="M439" s="254"/>
      <c r="N439" s="255"/>
      <c r="O439" s="255"/>
      <c r="P439" s="255"/>
      <c r="Q439" s="255"/>
      <c r="R439" s="255"/>
      <c r="S439" s="255"/>
      <c r="T439" s="256"/>
      <c r="U439" s="14"/>
      <c r="V439" s="14"/>
      <c r="W439" s="14"/>
      <c r="X439" s="14"/>
      <c r="Y439" s="14"/>
      <c r="Z439" s="14"/>
      <c r="AA439" s="14"/>
      <c r="AB439" s="14"/>
      <c r="AC439" s="14"/>
      <c r="AD439" s="14"/>
      <c r="AE439" s="14"/>
      <c r="AT439" s="257" t="s">
        <v>180</v>
      </c>
      <c r="AU439" s="257" t="s">
        <v>86</v>
      </c>
      <c r="AV439" s="14" t="s">
        <v>86</v>
      </c>
      <c r="AW439" s="14" t="s">
        <v>32</v>
      </c>
      <c r="AX439" s="14" t="s">
        <v>76</v>
      </c>
      <c r="AY439" s="257" t="s">
        <v>168</v>
      </c>
    </row>
    <row r="440" s="13" customFormat="1">
      <c r="A440" s="13"/>
      <c r="B440" s="237"/>
      <c r="C440" s="238"/>
      <c r="D440" s="232" t="s">
        <v>180</v>
      </c>
      <c r="E440" s="239" t="s">
        <v>1</v>
      </c>
      <c r="F440" s="240" t="s">
        <v>1945</v>
      </c>
      <c r="G440" s="238"/>
      <c r="H440" s="239" t="s">
        <v>1</v>
      </c>
      <c r="I440" s="241"/>
      <c r="J440" s="238"/>
      <c r="K440" s="238"/>
      <c r="L440" s="242"/>
      <c r="M440" s="243"/>
      <c r="N440" s="244"/>
      <c r="O440" s="244"/>
      <c r="P440" s="244"/>
      <c r="Q440" s="244"/>
      <c r="R440" s="244"/>
      <c r="S440" s="244"/>
      <c r="T440" s="245"/>
      <c r="U440" s="13"/>
      <c r="V440" s="13"/>
      <c r="W440" s="13"/>
      <c r="X440" s="13"/>
      <c r="Y440" s="13"/>
      <c r="Z440" s="13"/>
      <c r="AA440" s="13"/>
      <c r="AB440" s="13"/>
      <c r="AC440" s="13"/>
      <c r="AD440" s="13"/>
      <c r="AE440" s="13"/>
      <c r="AT440" s="246" t="s">
        <v>180</v>
      </c>
      <c r="AU440" s="246" t="s">
        <v>86</v>
      </c>
      <c r="AV440" s="13" t="s">
        <v>84</v>
      </c>
      <c r="AW440" s="13" t="s">
        <v>32</v>
      </c>
      <c r="AX440" s="13" t="s">
        <v>76</v>
      </c>
      <c r="AY440" s="246" t="s">
        <v>168</v>
      </c>
    </row>
    <row r="441" s="14" customFormat="1">
      <c r="A441" s="14"/>
      <c r="B441" s="247"/>
      <c r="C441" s="248"/>
      <c r="D441" s="232" t="s">
        <v>180</v>
      </c>
      <c r="E441" s="249" t="s">
        <v>1</v>
      </c>
      <c r="F441" s="250" t="s">
        <v>1958</v>
      </c>
      <c r="G441" s="248"/>
      <c r="H441" s="251">
        <v>14.116</v>
      </c>
      <c r="I441" s="252"/>
      <c r="J441" s="248"/>
      <c r="K441" s="248"/>
      <c r="L441" s="253"/>
      <c r="M441" s="254"/>
      <c r="N441" s="255"/>
      <c r="O441" s="255"/>
      <c r="P441" s="255"/>
      <c r="Q441" s="255"/>
      <c r="R441" s="255"/>
      <c r="S441" s="255"/>
      <c r="T441" s="256"/>
      <c r="U441" s="14"/>
      <c r="V441" s="14"/>
      <c r="W441" s="14"/>
      <c r="X441" s="14"/>
      <c r="Y441" s="14"/>
      <c r="Z441" s="14"/>
      <c r="AA441" s="14"/>
      <c r="AB441" s="14"/>
      <c r="AC441" s="14"/>
      <c r="AD441" s="14"/>
      <c r="AE441" s="14"/>
      <c r="AT441" s="257" t="s">
        <v>180</v>
      </c>
      <c r="AU441" s="257" t="s">
        <v>86</v>
      </c>
      <c r="AV441" s="14" t="s">
        <v>86</v>
      </c>
      <c r="AW441" s="14" t="s">
        <v>32</v>
      </c>
      <c r="AX441" s="14" t="s">
        <v>76</v>
      </c>
      <c r="AY441" s="257" t="s">
        <v>168</v>
      </c>
    </row>
    <row r="442" s="13" customFormat="1">
      <c r="A442" s="13"/>
      <c r="B442" s="237"/>
      <c r="C442" s="238"/>
      <c r="D442" s="232" t="s">
        <v>180</v>
      </c>
      <c r="E442" s="239" t="s">
        <v>1</v>
      </c>
      <c r="F442" s="240" t="s">
        <v>1947</v>
      </c>
      <c r="G442" s="238"/>
      <c r="H442" s="239" t="s">
        <v>1</v>
      </c>
      <c r="I442" s="241"/>
      <c r="J442" s="238"/>
      <c r="K442" s="238"/>
      <c r="L442" s="242"/>
      <c r="M442" s="243"/>
      <c r="N442" s="244"/>
      <c r="O442" s="244"/>
      <c r="P442" s="244"/>
      <c r="Q442" s="244"/>
      <c r="R442" s="244"/>
      <c r="S442" s="244"/>
      <c r="T442" s="245"/>
      <c r="U442" s="13"/>
      <c r="V442" s="13"/>
      <c r="W442" s="13"/>
      <c r="X442" s="13"/>
      <c r="Y442" s="13"/>
      <c r="Z442" s="13"/>
      <c r="AA442" s="13"/>
      <c r="AB442" s="13"/>
      <c r="AC442" s="13"/>
      <c r="AD442" s="13"/>
      <c r="AE442" s="13"/>
      <c r="AT442" s="246" t="s">
        <v>180</v>
      </c>
      <c r="AU442" s="246" t="s">
        <v>86</v>
      </c>
      <c r="AV442" s="13" t="s">
        <v>84</v>
      </c>
      <c r="AW442" s="13" t="s">
        <v>32</v>
      </c>
      <c r="AX442" s="13" t="s">
        <v>76</v>
      </c>
      <c r="AY442" s="246" t="s">
        <v>168</v>
      </c>
    </row>
    <row r="443" s="14" customFormat="1">
      <c r="A443" s="14"/>
      <c r="B443" s="247"/>
      <c r="C443" s="248"/>
      <c r="D443" s="232" t="s">
        <v>180</v>
      </c>
      <c r="E443" s="249" t="s">
        <v>1</v>
      </c>
      <c r="F443" s="250" t="s">
        <v>1959</v>
      </c>
      <c r="G443" s="248"/>
      <c r="H443" s="251">
        <v>7.3700000000000001</v>
      </c>
      <c r="I443" s="252"/>
      <c r="J443" s="248"/>
      <c r="K443" s="248"/>
      <c r="L443" s="253"/>
      <c r="M443" s="254"/>
      <c r="N443" s="255"/>
      <c r="O443" s="255"/>
      <c r="P443" s="255"/>
      <c r="Q443" s="255"/>
      <c r="R443" s="255"/>
      <c r="S443" s="255"/>
      <c r="T443" s="256"/>
      <c r="U443" s="14"/>
      <c r="V443" s="14"/>
      <c r="W443" s="14"/>
      <c r="X443" s="14"/>
      <c r="Y443" s="14"/>
      <c r="Z443" s="14"/>
      <c r="AA443" s="14"/>
      <c r="AB443" s="14"/>
      <c r="AC443" s="14"/>
      <c r="AD443" s="14"/>
      <c r="AE443" s="14"/>
      <c r="AT443" s="257" t="s">
        <v>180</v>
      </c>
      <c r="AU443" s="257" t="s">
        <v>86</v>
      </c>
      <c r="AV443" s="14" t="s">
        <v>86</v>
      </c>
      <c r="AW443" s="14" t="s">
        <v>32</v>
      </c>
      <c r="AX443" s="14" t="s">
        <v>76</v>
      </c>
      <c r="AY443" s="257" t="s">
        <v>168</v>
      </c>
    </row>
    <row r="444" s="16" customFormat="1">
      <c r="A444" s="16"/>
      <c r="B444" s="280"/>
      <c r="C444" s="281"/>
      <c r="D444" s="232" t="s">
        <v>180</v>
      </c>
      <c r="E444" s="282" t="s">
        <v>1</v>
      </c>
      <c r="F444" s="283" t="s">
        <v>565</v>
      </c>
      <c r="G444" s="281"/>
      <c r="H444" s="284">
        <v>109.92399999999999</v>
      </c>
      <c r="I444" s="285"/>
      <c r="J444" s="281"/>
      <c r="K444" s="281"/>
      <c r="L444" s="286"/>
      <c r="M444" s="287"/>
      <c r="N444" s="288"/>
      <c r="O444" s="288"/>
      <c r="P444" s="288"/>
      <c r="Q444" s="288"/>
      <c r="R444" s="288"/>
      <c r="S444" s="288"/>
      <c r="T444" s="289"/>
      <c r="U444" s="16"/>
      <c r="V444" s="16"/>
      <c r="W444" s="16"/>
      <c r="X444" s="16"/>
      <c r="Y444" s="16"/>
      <c r="Z444" s="16"/>
      <c r="AA444" s="16"/>
      <c r="AB444" s="16"/>
      <c r="AC444" s="16"/>
      <c r="AD444" s="16"/>
      <c r="AE444" s="16"/>
      <c r="AT444" s="290" t="s">
        <v>180</v>
      </c>
      <c r="AU444" s="290" t="s">
        <v>86</v>
      </c>
      <c r="AV444" s="16" t="s">
        <v>169</v>
      </c>
      <c r="AW444" s="16" t="s">
        <v>32</v>
      </c>
      <c r="AX444" s="16" t="s">
        <v>76</v>
      </c>
      <c r="AY444" s="290" t="s">
        <v>168</v>
      </c>
    </row>
    <row r="445" s="15" customFormat="1">
      <c r="A445" s="15"/>
      <c r="B445" s="258"/>
      <c r="C445" s="259"/>
      <c r="D445" s="232" t="s">
        <v>180</v>
      </c>
      <c r="E445" s="260" t="s">
        <v>1</v>
      </c>
      <c r="F445" s="261" t="s">
        <v>184</v>
      </c>
      <c r="G445" s="259"/>
      <c r="H445" s="262">
        <v>1408.0619999999999</v>
      </c>
      <c r="I445" s="263"/>
      <c r="J445" s="259"/>
      <c r="K445" s="259"/>
      <c r="L445" s="264"/>
      <c r="M445" s="265"/>
      <c r="N445" s="266"/>
      <c r="O445" s="266"/>
      <c r="P445" s="266"/>
      <c r="Q445" s="266"/>
      <c r="R445" s="266"/>
      <c r="S445" s="266"/>
      <c r="T445" s="267"/>
      <c r="U445" s="15"/>
      <c r="V445" s="15"/>
      <c r="W445" s="15"/>
      <c r="X445" s="15"/>
      <c r="Y445" s="15"/>
      <c r="Z445" s="15"/>
      <c r="AA445" s="15"/>
      <c r="AB445" s="15"/>
      <c r="AC445" s="15"/>
      <c r="AD445" s="15"/>
      <c r="AE445" s="15"/>
      <c r="AT445" s="268" t="s">
        <v>180</v>
      </c>
      <c r="AU445" s="268" t="s">
        <v>86</v>
      </c>
      <c r="AV445" s="15" t="s">
        <v>176</v>
      </c>
      <c r="AW445" s="15" t="s">
        <v>32</v>
      </c>
      <c r="AX445" s="15" t="s">
        <v>84</v>
      </c>
      <c r="AY445" s="268" t="s">
        <v>168</v>
      </c>
    </row>
    <row r="446" s="2" customFormat="1" ht="24.15" customHeight="1">
      <c r="A446" s="39"/>
      <c r="B446" s="40"/>
      <c r="C446" s="219" t="s">
        <v>314</v>
      </c>
      <c r="D446" s="219" t="s">
        <v>171</v>
      </c>
      <c r="E446" s="220" t="s">
        <v>2047</v>
      </c>
      <c r="F446" s="221" t="s">
        <v>2048</v>
      </c>
      <c r="G446" s="222" t="s">
        <v>213</v>
      </c>
      <c r="H446" s="223">
        <v>105.66500000000001</v>
      </c>
      <c r="I446" s="224"/>
      <c r="J446" s="225">
        <f>ROUND(I446*H446,2)</f>
        <v>0</v>
      </c>
      <c r="K446" s="221" t="s">
        <v>175</v>
      </c>
      <c r="L446" s="45"/>
      <c r="M446" s="226" t="s">
        <v>1</v>
      </c>
      <c r="N446" s="227" t="s">
        <v>41</v>
      </c>
      <c r="O446" s="92"/>
      <c r="P446" s="228">
        <f>O446*H446</f>
        <v>0</v>
      </c>
      <c r="Q446" s="228">
        <v>5.0000000000000002E-05</v>
      </c>
      <c r="R446" s="228">
        <f>Q446*H446</f>
        <v>0.0052832500000000006</v>
      </c>
      <c r="S446" s="228">
        <v>0</v>
      </c>
      <c r="T446" s="229">
        <f>S446*H446</f>
        <v>0</v>
      </c>
      <c r="U446" s="39"/>
      <c r="V446" s="39"/>
      <c r="W446" s="39"/>
      <c r="X446" s="39"/>
      <c r="Y446" s="39"/>
      <c r="Z446" s="39"/>
      <c r="AA446" s="39"/>
      <c r="AB446" s="39"/>
      <c r="AC446" s="39"/>
      <c r="AD446" s="39"/>
      <c r="AE446" s="39"/>
      <c r="AR446" s="230" t="s">
        <v>176</v>
      </c>
      <c r="AT446" s="230" t="s">
        <v>171</v>
      </c>
      <c r="AU446" s="230" t="s">
        <v>86</v>
      </c>
      <c r="AY446" s="18" t="s">
        <v>168</v>
      </c>
      <c r="BE446" s="231">
        <f>IF(N446="základní",J446,0)</f>
        <v>0</v>
      </c>
      <c r="BF446" s="231">
        <f>IF(N446="snížená",J446,0)</f>
        <v>0</v>
      </c>
      <c r="BG446" s="231">
        <f>IF(N446="zákl. přenesená",J446,0)</f>
        <v>0</v>
      </c>
      <c r="BH446" s="231">
        <f>IF(N446="sníž. přenesená",J446,0)</f>
        <v>0</v>
      </c>
      <c r="BI446" s="231">
        <f>IF(N446="nulová",J446,0)</f>
        <v>0</v>
      </c>
      <c r="BJ446" s="18" t="s">
        <v>84</v>
      </c>
      <c r="BK446" s="231">
        <f>ROUND(I446*H446,2)</f>
        <v>0</v>
      </c>
      <c r="BL446" s="18" t="s">
        <v>176</v>
      </c>
      <c r="BM446" s="230" t="s">
        <v>2049</v>
      </c>
    </row>
    <row r="447" s="2" customFormat="1">
      <c r="A447" s="39"/>
      <c r="B447" s="40"/>
      <c r="C447" s="41"/>
      <c r="D447" s="232" t="s">
        <v>178</v>
      </c>
      <c r="E447" s="41"/>
      <c r="F447" s="233" t="s">
        <v>2050</v>
      </c>
      <c r="G447" s="41"/>
      <c r="H447" s="41"/>
      <c r="I447" s="234"/>
      <c r="J447" s="41"/>
      <c r="K447" s="41"/>
      <c r="L447" s="45"/>
      <c r="M447" s="235"/>
      <c r="N447" s="236"/>
      <c r="O447" s="92"/>
      <c r="P447" s="92"/>
      <c r="Q447" s="92"/>
      <c r="R447" s="92"/>
      <c r="S447" s="92"/>
      <c r="T447" s="93"/>
      <c r="U447" s="39"/>
      <c r="V447" s="39"/>
      <c r="W447" s="39"/>
      <c r="X447" s="39"/>
      <c r="Y447" s="39"/>
      <c r="Z447" s="39"/>
      <c r="AA447" s="39"/>
      <c r="AB447" s="39"/>
      <c r="AC447" s="39"/>
      <c r="AD447" s="39"/>
      <c r="AE447" s="39"/>
      <c r="AT447" s="18" t="s">
        <v>178</v>
      </c>
      <c r="AU447" s="18" t="s">
        <v>86</v>
      </c>
    </row>
    <row r="448" s="13" customFormat="1">
      <c r="A448" s="13"/>
      <c r="B448" s="237"/>
      <c r="C448" s="238"/>
      <c r="D448" s="232" t="s">
        <v>180</v>
      </c>
      <c r="E448" s="239" t="s">
        <v>1</v>
      </c>
      <c r="F448" s="240" t="s">
        <v>1955</v>
      </c>
      <c r="G448" s="238"/>
      <c r="H448" s="239" t="s">
        <v>1</v>
      </c>
      <c r="I448" s="241"/>
      <c r="J448" s="238"/>
      <c r="K448" s="238"/>
      <c r="L448" s="242"/>
      <c r="M448" s="243"/>
      <c r="N448" s="244"/>
      <c r="O448" s="244"/>
      <c r="P448" s="244"/>
      <c r="Q448" s="244"/>
      <c r="R448" s="244"/>
      <c r="S448" s="244"/>
      <c r="T448" s="245"/>
      <c r="U448" s="13"/>
      <c r="V448" s="13"/>
      <c r="W448" s="13"/>
      <c r="X448" s="13"/>
      <c r="Y448" s="13"/>
      <c r="Z448" s="13"/>
      <c r="AA448" s="13"/>
      <c r="AB448" s="13"/>
      <c r="AC448" s="13"/>
      <c r="AD448" s="13"/>
      <c r="AE448" s="13"/>
      <c r="AT448" s="246" t="s">
        <v>180</v>
      </c>
      <c r="AU448" s="246" t="s">
        <v>86</v>
      </c>
      <c r="AV448" s="13" t="s">
        <v>84</v>
      </c>
      <c r="AW448" s="13" t="s">
        <v>32</v>
      </c>
      <c r="AX448" s="13" t="s">
        <v>76</v>
      </c>
      <c r="AY448" s="246" t="s">
        <v>168</v>
      </c>
    </row>
    <row r="449" s="13" customFormat="1">
      <c r="A449" s="13"/>
      <c r="B449" s="237"/>
      <c r="C449" s="238"/>
      <c r="D449" s="232" t="s">
        <v>180</v>
      </c>
      <c r="E449" s="239" t="s">
        <v>1</v>
      </c>
      <c r="F449" s="240" t="s">
        <v>1941</v>
      </c>
      <c r="G449" s="238"/>
      <c r="H449" s="239" t="s">
        <v>1</v>
      </c>
      <c r="I449" s="241"/>
      <c r="J449" s="238"/>
      <c r="K449" s="238"/>
      <c r="L449" s="242"/>
      <c r="M449" s="243"/>
      <c r="N449" s="244"/>
      <c r="O449" s="244"/>
      <c r="P449" s="244"/>
      <c r="Q449" s="244"/>
      <c r="R449" s="244"/>
      <c r="S449" s="244"/>
      <c r="T449" s="245"/>
      <c r="U449" s="13"/>
      <c r="V449" s="13"/>
      <c r="W449" s="13"/>
      <c r="X449" s="13"/>
      <c r="Y449" s="13"/>
      <c r="Z449" s="13"/>
      <c r="AA449" s="13"/>
      <c r="AB449" s="13"/>
      <c r="AC449" s="13"/>
      <c r="AD449" s="13"/>
      <c r="AE449" s="13"/>
      <c r="AT449" s="246" t="s">
        <v>180</v>
      </c>
      <c r="AU449" s="246" t="s">
        <v>86</v>
      </c>
      <c r="AV449" s="13" t="s">
        <v>84</v>
      </c>
      <c r="AW449" s="13" t="s">
        <v>32</v>
      </c>
      <c r="AX449" s="13" t="s">
        <v>76</v>
      </c>
      <c r="AY449" s="246" t="s">
        <v>168</v>
      </c>
    </row>
    <row r="450" s="14" customFormat="1">
      <c r="A450" s="14"/>
      <c r="B450" s="247"/>
      <c r="C450" s="248"/>
      <c r="D450" s="232" t="s">
        <v>180</v>
      </c>
      <c r="E450" s="249" t="s">
        <v>1</v>
      </c>
      <c r="F450" s="250" t="s">
        <v>2051</v>
      </c>
      <c r="G450" s="248"/>
      <c r="H450" s="251">
        <v>50.82</v>
      </c>
      <c r="I450" s="252"/>
      <c r="J450" s="248"/>
      <c r="K450" s="248"/>
      <c r="L450" s="253"/>
      <c r="M450" s="254"/>
      <c r="N450" s="255"/>
      <c r="O450" s="255"/>
      <c r="P450" s="255"/>
      <c r="Q450" s="255"/>
      <c r="R450" s="255"/>
      <c r="S450" s="255"/>
      <c r="T450" s="256"/>
      <c r="U450" s="14"/>
      <c r="V450" s="14"/>
      <c r="W450" s="14"/>
      <c r="X450" s="14"/>
      <c r="Y450" s="14"/>
      <c r="Z450" s="14"/>
      <c r="AA450" s="14"/>
      <c r="AB450" s="14"/>
      <c r="AC450" s="14"/>
      <c r="AD450" s="14"/>
      <c r="AE450" s="14"/>
      <c r="AT450" s="257" t="s">
        <v>180</v>
      </c>
      <c r="AU450" s="257" t="s">
        <v>86</v>
      </c>
      <c r="AV450" s="14" t="s">
        <v>86</v>
      </c>
      <c r="AW450" s="14" t="s">
        <v>32</v>
      </c>
      <c r="AX450" s="14" t="s">
        <v>76</v>
      </c>
      <c r="AY450" s="257" t="s">
        <v>168</v>
      </c>
    </row>
    <row r="451" s="13" customFormat="1">
      <c r="A451" s="13"/>
      <c r="B451" s="237"/>
      <c r="C451" s="238"/>
      <c r="D451" s="232" t="s">
        <v>180</v>
      </c>
      <c r="E451" s="239" t="s">
        <v>1</v>
      </c>
      <c r="F451" s="240" t="s">
        <v>1943</v>
      </c>
      <c r="G451" s="238"/>
      <c r="H451" s="239" t="s">
        <v>1</v>
      </c>
      <c r="I451" s="241"/>
      <c r="J451" s="238"/>
      <c r="K451" s="238"/>
      <c r="L451" s="242"/>
      <c r="M451" s="243"/>
      <c r="N451" s="244"/>
      <c r="O451" s="244"/>
      <c r="P451" s="244"/>
      <c r="Q451" s="244"/>
      <c r="R451" s="244"/>
      <c r="S451" s="244"/>
      <c r="T451" s="245"/>
      <c r="U451" s="13"/>
      <c r="V451" s="13"/>
      <c r="W451" s="13"/>
      <c r="X451" s="13"/>
      <c r="Y451" s="13"/>
      <c r="Z451" s="13"/>
      <c r="AA451" s="13"/>
      <c r="AB451" s="13"/>
      <c r="AC451" s="13"/>
      <c r="AD451" s="13"/>
      <c r="AE451" s="13"/>
      <c r="AT451" s="246" t="s">
        <v>180</v>
      </c>
      <c r="AU451" s="246" t="s">
        <v>86</v>
      </c>
      <c r="AV451" s="13" t="s">
        <v>84</v>
      </c>
      <c r="AW451" s="13" t="s">
        <v>32</v>
      </c>
      <c r="AX451" s="13" t="s">
        <v>76</v>
      </c>
      <c r="AY451" s="246" t="s">
        <v>168</v>
      </c>
    </row>
    <row r="452" s="14" customFormat="1">
      <c r="A452" s="14"/>
      <c r="B452" s="247"/>
      <c r="C452" s="248"/>
      <c r="D452" s="232" t="s">
        <v>180</v>
      </c>
      <c r="E452" s="249" t="s">
        <v>1</v>
      </c>
      <c r="F452" s="250" t="s">
        <v>2052</v>
      </c>
      <c r="G452" s="248"/>
      <c r="H452" s="251">
        <v>26.225000000000001</v>
      </c>
      <c r="I452" s="252"/>
      <c r="J452" s="248"/>
      <c r="K452" s="248"/>
      <c r="L452" s="253"/>
      <c r="M452" s="254"/>
      <c r="N452" s="255"/>
      <c r="O452" s="255"/>
      <c r="P452" s="255"/>
      <c r="Q452" s="255"/>
      <c r="R452" s="255"/>
      <c r="S452" s="255"/>
      <c r="T452" s="256"/>
      <c r="U452" s="14"/>
      <c r="V452" s="14"/>
      <c r="W452" s="14"/>
      <c r="X452" s="14"/>
      <c r="Y452" s="14"/>
      <c r="Z452" s="14"/>
      <c r="AA452" s="14"/>
      <c r="AB452" s="14"/>
      <c r="AC452" s="14"/>
      <c r="AD452" s="14"/>
      <c r="AE452" s="14"/>
      <c r="AT452" s="257" t="s">
        <v>180</v>
      </c>
      <c r="AU452" s="257" t="s">
        <v>86</v>
      </c>
      <c r="AV452" s="14" t="s">
        <v>86</v>
      </c>
      <c r="AW452" s="14" t="s">
        <v>32</v>
      </c>
      <c r="AX452" s="14" t="s">
        <v>76</v>
      </c>
      <c r="AY452" s="257" t="s">
        <v>168</v>
      </c>
    </row>
    <row r="453" s="13" customFormat="1">
      <c r="A453" s="13"/>
      <c r="B453" s="237"/>
      <c r="C453" s="238"/>
      <c r="D453" s="232" t="s">
        <v>180</v>
      </c>
      <c r="E453" s="239" t="s">
        <v>1</v>
      </c>
      <c r="F453" s="240" t="s">
        <v>1945</v>
      </c>
      <c r="G453" s="238"/>
      <c r="H453" s="239" t="s">
        <v>1</v>
      </c>
      <c r="I453" s="241"/>
      <c r="J453" s="238"/>
      <c r="K453" s="238"/>
      <c r="L453" s="242"/>
      <c r="M453" s="243"/>
      <c r="N453" s="244"/>
      <c r="O453" s="244"/>
      <c r="P453" s="244"/>
      <c r="Q453" s="244"/>
      <c r="R453" s="244"/>
      <c r="S453" s="244"/>
      <c r="T453" s="245"/>
      <c r="U453" s="13"/>
      <c r="V453" s="13"/>
      <c r="W453" s="13"/>
      <c r="X453" s="13"/>
      <c r="Y453" s="13"/>
      <c r="Z453" s="13"/>
      <c r="AA453" s="13"/>
      <c r="AB453" s="13"/>
      <c r="AC453" s="13"/>
      <c r="AD453" s="13"/>
      <c r="AE453" s="13"/>
      <c r="AT453" s="246" t="s">
        <v>180</v>
      </c>
      <c r="AU453" s="246" t="s">
        <v>86</v>
      </c>
      <c r="AV453" s="13" t="s">
        <v>84</v>
      </c>
      <c r="AW453" s="13" t="s">
        <v>32</v>
      </c>
      <c r="AX453" s="13" t="s">
        <v>76</v>
      </c>
      <c r="AY453" s="246" t="s">
        <v>168</v>
      </c>
    </row>
    <row r="454" s="14" customFormat="1">
      <c r="A454" s="14"/>
      <c r="B454" s="247"/>
      <c r="C454" s="248"/>
      <c r="D454" s="232" t="s">
        <v>180</v>
      </c>
      <c r="E454" s="249" t="s">
        <v>1</v>
      </c>
      <c r="F454" s="250" t="s">
        <v>2053</v>
      </c>
      <c r="G454" s="248"/>
      <c r="H454" s="251">
        <v>14.32</v>
      </c>
      <c r="I454" s="252"/>
      <c r="J454" s="248"/>
      <c r="K454" s="248"/>
      <c r="L454" s="253"/>
      <c r="M454" s="254"/>
      <c r="N454" s="255"/>
      <c r="O454" s="255"/>
      <c r="P454" s="255"/>
      <c r="Q454" s="255"/>
      <c r="R454" s="255"/>
      <c r="S454" s="255"/>
      <c r="T454" s="256"/>
      <c r="U454" s="14"/>
      <c r="V454" s="14"/>
      <c r="W454" s="14"/>
      <c r="X454" s="14"/>
      <c r="Y454" s="14"/>
      <c r="Z454" s="14"/>
      <c r="AA454" s="14"/>
      <c r="AB454" s="14"/>
      <c r="AC454" s="14"/>
      <c r="AD454" s="14"/>
      <c r="AE454" s="14"/>
      <c r="AT454" s="257" t="s">
        <v>180</v>
      </c>
      <c r="AU454" s="257" t="s">
        <v>86</v>
      </c>
      <c r="AV454" s="14" t="s">
        <v>86</v>
      </c>
      <c r="AW454" s="14" t="s">
        <v>32</v>
      </c>
      <c r="AX454" s="14" t="s">
        <v>76</v>
      </c>
      <c r="AY454" s="257" t="s">
        <v>168</v>
      </c>
    </row>
    <row r="455" s="13" customFormat="1">
      <c r="A455" s="13"/>
      <c r="B455" s="237"/>
      <c r="C455" s="238"/>
      <c r="D455" s="232" t="s">
        <v>180</v>
      </c>
      <c r="E455" s="239" t="s">
        <v>1</v>
      </c>
      <c r="F455" s="240" t="s">
        <v>1947</v>
      </c>
      <c r="G455" s="238"/>
      <c r="H455" s="239" t="s">
        <v>1</v>
      </c>
      <c r="I455" s="241"/>
      <c r="J455" s="238"/>
      <c r="K455" s="238"/>
      <c r="L455" s="242"/>
      <c r="M455" s="243"/>
      <c r="N455" s="244"/>
      <c r="O455" s="244"/>
      <c r="P455" s="244"/>
      <c r="Q455" s="244"/>
      <c r="R455" s="244"/>
      <c r="S455" s="244"/>
      <c r="T455" s="245"/>
      <c r="U455" s="13"/>
      <c r="V455" s="13"/>
      <c r="W455" s="13"/>
      <c r="X455" s="13"/>
      <c r="Y455" s="13"/>
      <c r="Z455" s="13"/>
      <c r="AA455" s="13"/>
      <c r="AB455" s="13"/>
      <c r="AC455" s="13"/>
      <c r="AD455" s="13"/>
      <c r="AE455" s="13"/>
      <c r="AT455" s="246" t="s">
        <v>180</v>
      </c>
      <c r="AU455" s="246" t="s">
        <v>86</v>
      </c>
      <c r="AV455" s="13" t="s">
        <v>84</v>
      </c>
      <c r="AW455" s="13" t="s">
        <v>32</v>
      </c>
      <c r="AX455" s="13" t="s">
        <v>76</v>
      </c>
      <c r="AY455" s="246" t="s">
        <v>168</v>
      </c>
    </row>
    <row r="456" s="14" customFormat="1">
      <c r="A456" s="14"/>
      <c r="B456" s="247"/>
      <c r="C456" s="248"/>
      <c r="D456" s="232" t="s">
        <v>180</v>
      </c>
      <c r="E456" s="249" t="s">
        <v>1</v>
      </c>
      <c r="F456" s="250" t="s">
        <v>2054</v>
      </c>
      <c r="G456" s="248"/>
      <c r="H456" s="251">
        <v>14.300000000000001</v>
      </c>
      <c r="I456" s="252"/>
      <c r="J456" s="248"/>
      <c r="K456" s="248"/>
      <c r="L456" s="253"/>
      <c r="M456" s="254"/>
      <c r="N456" s="255"/>
      <c r="O456" s="255"/>
      <c r="P456" s="255"/>
      <c r="Q456" s="255"/>
      <c r="R456" s="255"/>
      <c r="S456" s="255"/>
      <c r="T456" s="256"/>
      <c r="U456" s="14"/>
      <c r="V456" s="14"/>
      <c r="W456" s="14"/>
      <c r="X456" s="14"/>
      <c r="Y456" s="14"/>
      <c r="Z456" s="14"/>
      <c r="AA456" s="14"/>
      <c r="AB456" s="14"/>
      <c r="AC456" s="14"/>
      <c r="AD456" s="14"/>
      <c r="AE456" s="14"/>
      <c r="AT456" s="257" t="s">
        <v>180</v>
      </c>
      <c r="AU456" s="257" t="s">
        <v>86</v>
      </c>
      <c r="AV456" s="14" t="s">
        <v>86</v>
      </c>
      <c r="AW456" s="14" t="s">
        <v>32</v>
      </c>
      <c r="AX456" s="14" t="s">
        <v>76</v>
      </c>
      <c r="AY456" s="257" t="s">
        <v>168</v>
      </c>
    </row>
    <row r="457" s="16" customFormat="1">
      <c r="A457" s="16"/>
      <c r="B457" s="280"/>
      <c r="C457" s="281"/>
      <c r="D457" s="232" t="s">
        <v>180</v>
      </c>
      <c r="E457" s="282" t="s">
        <v>1</v>
      </c>
      <c r="F457" s="283" t="s">
        <v>565</v>
      </c>
      <c r="G457" s="281"/>
      <c r="H457" s="284">
        <v>105.66500000000001</v>
      </c>
      <c r="I457" s="285"/>
      <c r="J457" s="281"/>
      <c r="K457" s="281"/>
      <c r="L457" s="286"/>
      <c r="M457" s="287"/>
      <c r="N457" s="288"/>
      <c r="O457" s="288"/>
      <c r="P457" s="288"/>
      <c r="Q457" s="288"/>
      <c r="R457" s="288"/>
      <c r="S457" s="288"/>
      <c r="T457" s="289"/>
      <c r="U457" s="16"/>
      <c r="V457" s="16"/>
      <c r="W457" s="16"/>
      <c r="X457" s="16"/>
      <c r="Y457" s="16"/>
      <c r="Z457" s="16"/>
      <c r="AA457" s="16"/>
      <c r="AB457" s="16"/>
      <c r="AC457" s="16"/>
      <c r="AD457" s="16"/>
      <c r="AE457" s="16"/>
      <c r="AT457" s="290" t="s">
        <v>180</v>
      </c>
      <c r="AU457" s="290" t="s">
        <v>86</v>
      </c>
      <c r="AV457" s="16" t="s">
        <v>169</v>
      </c>
      <c r="AW457" s="16" t="s">
        <v>32</v>
      </c>
      <c r="AX457" s="16" t="s">
        <v>76</v>
      </c>
      <c r="AY457" s="290" t="s">
        <v>168</v>
      </c>
    </row>
    <row r="458" s="15" customFormat="1">
      <c r="A458" s="15"/>
      <c r="B458" s="258"/>
      <c r="C458" s="259"/>
      <c r="D458" s="232" t="s">
        <v>180</v>
      </c>
      <c r="E458" s="260" t="s">
        <v>1</v>
      </c>
      <c r="F458" s="261" t="s">
        <v>184</v>
      </c>
      <c r="G458" s="259"/>
      <c r="H458" s="262">
        <v>105.66500000000001</v>
      </c>
      <c r="I458" s="263"/>
      <c r="J458" s="259"/>
      <c r="K458" s="259"/>
      <c r="L458" s="264"/>
      <c r="M458" s="265"/>
      <c r="N458" s="266"/>
      <c r="O458" s="266"/>
      <c r="P458" s="266"/>
      <c r="Q458" s="266"/>
      <c r="R458" s="266"/>
      <c r="S458" s="266"/>
      <c r="T458" s="267"/>
      <c r="U458" s="15"/>
      <c r="V458" s="15"/>
      <c r="W458" s="15"/>
      <c r="X458" s="15"/>
      <c r="Y458" s="15"/>
      <c r="Z458" s="15"/>
      <c r="AA458" s="15"/>
      <c r="AB458" s="15"/>
      <c r="AC458" s="15"/>
      <c r="AD458" s="15"/>
      <c r="AE458" s="15"/>
      <c r="AT458" s="268" t="s">
        <v>180</v>
      </c>
      <c r="AU458" s="268" t="s">
        <v>86</v>
      </c>
      <c r="AV458" s="15" t="s">
        <v>176</v>
      </c>
      <c r="AW458" s="15" t="s">
        <v>32</v>
      </c>
      <c r="AX458" s="15" t="s">
        <v>84</v>
      </c>
      <c r="AY458" s="268" t="s">
        <v>168</v>
      </c>
    </row>
    <row r="459" s="2" customFormat="1" ht="24.15" customHeight="1">
      <c r="A459" s="39"/>
      <c r="B459" s="40"/>
      <c r="C459" s="270" t="s">
        <v>319</v>
      </c>
      <c r="D459" s="270" t="s">
        <v>348</v>
      </c>
      <c r="E459" s="271" t="s">
        <v>2055</v>
      </c>
      <c r="F459" s="272" t="s">
        <v>2056</v>
      </c>
      <c r="G459" s="273" t="s">
        <v>213</v>
      </c>
      <c r="H459" s="274">
        <v>110.94799999999999</v>
      </c>
      <c r="I459" s="275"/>
      <c r="J459" s="276">
        <f>ROUND(I459*H459,2)</f>
        <v>0</v>
      </c>
      <c r="K459" s="272" t="s">
        <v>175</v>
      </c>
      <c r="L459" s="277"/>
      <c r="M459" s="278" t="s">
        <v>1</v>
      </c>
      <c r="N459" s="279" t="s">
        <v>41</v>
      </c>
      <c r="O459" s="92"/>
      <c r="P459" s="228">
        <f>O459*H459</f>
        <v>0</v>
      </c>
      <c r="Q459" s="228">
        <v>0.00059999999999999995</v>
      </c>
      <c r="R459" s="228">
        <f>Q459*H459</f>
        <v>0.066568799999999984</v>
      </c>
      <c r="S459" s="228">
        <v>0</v>
      </c>
      <c r="T459" s="229">
        <f>S459*H459</f>
        <v>0</v>
      </c>
      <c r="U459" s="39"/>
      <c r="V459" s="39"/>
      <c r="W459" s="39"/>
      <c r="X459" s="39"/>
      <c r="Y459" s="39"/>
      <c r="Z459" s="39"/>
      <c r="AA459" s="39"/>
      <c r="AB459" s="39"/>
      <c r="AC459" s="39"/>
      <c r="AD459" s="39"/>
      <c r="AE459" s="39"/>
      <c r="AR459" s="230" t="s">
        <v>223</v>
      </c>
      <c r="AT459" s="230" t="s">
        <v>348</v>
      </c>
      <c r="AU459" s="230" t="s">
        <v>86</v>
      </c>
      <c r="AY459" s="18" t="s">
        <v>168</v>
      </c>
      <c r="BE459" s="231">
        <f>IF(N459="základní",J459,0)</f>
        <v>0</v>
      </c>
      <c r="BF459" s="231">
        <f>IF(N459="snížená",J459,0)</f>
        <v>0</v>
      </c>
      <c r="BG459" s="231">
        <f>IF(N459="zákl. přenesená",J459,0)</f>
        <v>0</v>
      </c>
      <c r="BH459" s="231">
        <f>IF(N459="sníž. přenesená",J459,0)</f>
        <v>0</v>
      </c>
      <c r="BI459" s="231">
        <f>IF(N459="nulová",J459,0)</f>
        <v>0</v>
      </c>
      <c r="BJ459" s="18" t="s">
        <v>84</v>
      </c>
      <c r="BK459" s="231">
        <f>ROUND(I459*H459,2)</f>
        <v>0</v>
      </c>
      <c r="BL459" s="18" t="s">
        <v>176</v>
      </c>
      <c r="BM459" s="230" t="s">
        <v>2057</v>
      </c>
    </row>
    <row r="460" s="2" customFormat="1">
      <c r="A460" s="39"/>
      <c r="B460" s="40"/>
      <c r="C460" s="41"/>
      <c r="D460" s="232" t="s">
        <v>178</v>
      </c>
      <c r="E460" s="41"/>
      <c r="F460" s="233" t="s">
        <v>2056</v>
      </c>
      <c r="G460" s="41"/>
      <c r="H460" s="41"/>
      <c r="I460" s="234"/>
      <c r="J460" s="41"/>
      <c r="K460" s="41"/>
      <c r="L460" s="45"/>
      <c r="M460" s="235"/>
      <c r="N460" s="236"/>
      <c r="O460" s="92"/>
      <c r="P460" s="92"/>
      <c r="Q460" s="92"/>
      <c r="R460" s="92"/>
      <c r="S460" s="92"/>
      <c r="T460" s="93"/>
      <c r="U460" s="39"/>
      <c r="V460" s="39"/>
      <c r="W460" s="39"/>
      <c r="X460" s="39"/>
      <c r="Y460" s="39"/>
      <c r="Z460" s="39"/>
      <c r="AA460" s="39"/>
      <c r="AB460" s="39"/>
      <c r="AC460" s="39"/>
      <c r="AD460" s="39"/>
      <c r="AE460" s="39"/>
      <c r="AT460" s="18" t="s">
        <v>178</v>
      </c>
      <c r="AU460" s="18" t="s">
        <v>86</v>
      </c>
    </row>
    <row r="461" s="14" customFormat="1">
      <c r="A461" s="14"/>
      <c r="B461" s="247"/>
      <c r="C461" s="248"/>
      <c r="D461" s="232" t="s">
        <v>180</v>
      </c>
      <c r="E461" s="248"/>
      <c r="F461" s="250" t="s">
        <v>2058</v>
      </c>
      <c r="G461" s="248"/>
      <c r="H461" s="251">
        <v>110.94799999999999</v>
      </c>
      <c r="I461" s="252"/>
      <c r="J461" s="248"/>
      <c r="K461" s="248"/>
      <c r="L461" s="253"/>
      <c r="M461" s="254"/>
      <c r="N461" s="255"/>
      <c r="O461" s="255"/>
      <c r="P461" s="255"/>
      <c r="Q461" s="255"/>
      <c r="R461" s="255"/>
      <c r="S461" s="255"/>
      <c r="T461" s="256"/>
      <c r="U461" s="14"/>
      <c r="V461" s="14"/>
      <c r="W461" s="14"/>
      <c r="X461" s="14"/>
      <c r="Y461" s="14"/>
      <c r="Z461" s="14"/>
      <c r="AA461" s="14"/>
      <c r="AB461" s="14"/>
      <c r="AC461" s="14"/>
      <c r="AD461" s="14"/>
      <c r="AE461" s="14"/>
      <c r="AT461" s="257" t="s">
        <v>180</v>
      </c>
      <c r="AU461" s="257" t="s">
        <v>86</v>
      </c>
      <c r="AV461" s="14" t="s">
        <v>86</v>
      </c>
      <c r="AW461" s="14" t="s">
        <v>4</v>
      </c>
      <c r="AX461" s="14" t="s">
        <v>84</v>
      </c>
      <c r="AY461" s="257" t="s">
        <v>168</v>
      </c>
    </row>
    <row r="462" s="2" customFormat="1" ht="16.5" customHeight="1">
      <c r="A462" s="39"/>
      <c r="B462" s="40"/>
      <c r="C462" s="219" t="s">
        <v>324</v>
      </c>
      <c r="D462" s="219" t="s">
        <v>171</v>
      </c>
      <c r="E462" s="220" t="s">
        <v>2059</v>
      </c>
      <c r="F462" s="221" t="s">
        <v>2060</v>
      </c>
      <c r="G462" s="222" t="s">
        <v>213</v>
      </c>
      <c r="H462" s="223">
        <v>2065.7800000000002</v>
      </c>
      <c r="I462" s="224"/>
      <c r="J462" s="225">
        <f>ROUND(I462*H462,2)</f>
        <v>0</v>
      </c>
      <c r="K462" s="221" t="s">
        <v>226</v>
      </c>
      <c r="L462" s="45"/>
      <c r="M462" s="226" t="s">
        <v>1</v>
      </c>
      <c r="N462" s="227" t="s">
        <v>41</v>
      </c>
      <c r="O462" s="92"/>
      <c r="P462" s="228">
        <f>O462*H462</f>
        <v>0</v>
      </c>
      <c r="Q462" s="228">
        <v>0</v>
      </c>
      <c r="R462" s="228">
        <f>Q462*H462</f>
        <v>0</v>
      </c>
      <c r="S462" s="228">
        <v>0</v>
      </c>
      <c r="T462" s="229">
        <f>S462*H462</f>
        <v>0</v>
      </c>
      <c r="U462" s="39"/>
      <c r="V462" s="39"/>
      <c r="W462" s="39"/>
      <c r="X462" s="39"/>
      <c r="Y462" s="39"/>
      <c r="Z462" s="39"/>
      <c r="AA462" s="39"/>
      <c r="AB462" s="39"/>
      <c r="AC462" s="39"/>
      <c r="AD462" s="39"/>
      <c r="AE462" s="39"/>
      <c r="AR462" s="230" t="s">
        <v>176</v>
      </c>
      <c r="AT462" s="230" t="s">
        <v>171</v>
      </c>
      <c r="AU462" s="230" t="s">
        <v>86</v>
      </c>
      <c r="AY462" s="18" t="s">
        <v>168</v>
      </c>
      <c r="BE462" s="231">
        <f>IF(N462="základní",J462,0)</f>
        <v>0</v>
      </c>
      <c r="BF462" s="231">
        <f>IF(N462="snížená",J462,0)</f>
        <v>0</v>
      </c>
      <c r="BG462" s="231">
        <f>IF(N462="zákl. přenesená",J462,0)</f>
        <v>0</v>
      </c>
      <c r="BH462" s="231">
        <f>IF(N462="sníž. přenesená",J462,0)</f>
        <v>0</v>
      </c>
      <c r="BI462" s="231">
        <f>IF(N462="nulová",J462,0)</f>
        <v>0</v>
      </c>
      <c r="BJ462" s="18" t="s">
        <v>84</v>
      </c>
      <c r="BK462" s="231">
        <f>ROUND(I462*H462,2)</f>
        <v>0</v>
      </c>
      <c r="BL462" s="18" t="s">
        <v>176</v>
      </c>
      <c r="BM462" s="230" t="s">
        <v>2061</v>
      </c>
    </row>
    <row r="463" s="2" customFormat="1">
      <c r="A463" s="39"/>
      <c r="B463" s="40"/>
      <c r="C463" s="41"/>
      <c r="D463" s="232" t="s">
        <v>178</v>
      </c>
      <c r="E463" s="41"/>
      <c r="F463" s="233" t="s">
        <v>2062</v>
      </c>
      <c r="G463" s="41"/>
      <c r="H463" s="41"/>
      <c r="I463" s="234"/>
      <c r="J463" s="41"/>
      <c r="K463" s="41"/>
      <c r="L463" s="45"/>
      <c r="M463" s="235"/>
      <c r="N463" s="236"/>
      <c r="O463" s="92"/>
      <c r="P463" s="92"/>
      <c r="Q463" s="92"/>
      <c r="R463" s="92"/>
      <c r="S463" s="92"/>
      <c r="T463" s="93"/>
      <c r="U463" s="39"/>
      <c r="V463" s="39"/>
      <c r="W463" s="39"/>
      <c r="X463" s="39"/>
      <c r="Y463" s="39"/>
      <c r="Z463" s="39"/>
      <c r="AA463" s="39"/>
      <c r="AB463" s="39"/>
      <c r="AC463" s="39"/>
      <c r="AD463" s="39"/>
      <c r="AE463" s="39"/>
      <c r="AT463" s="18" t="s">
        <v>178</v>
      </c>
      <c r="AU463" s="18" t="s">
        <v>86</v>
      </c>
    </row>
    <row r="464" s="13" customFormat="1">
      <c r="A464" s="13"/>
      <c r="B464" s="237"/>
      <c r="C464" s="238"/>
      <c r="D464" s="232" t="s">
        <v>180</v>
      </c>
      <c r="E464" s="239" t="s">
        <v>1</v>
      </c>
      <c r="F464" s="240" t="s">
        <v>2063</v>
      </c>
      <c r="G464" s="238"/>
      <c r="H464" s="239" t="s">
        <v>1</v>
      </c>
      <c r="I464" s="241"/>
      <c r="J464" s="238"/>
      <c r="K464" s="238"/>
      <c r="L464" s="242"/>
      <c r="M464" s="243"/>
      <c r="N464" s="244"/>
      <c r="O464" s="244"/>
      <c r="P464" s="244"/>
      <c r="Q464" s="244"/>
      <c r="R464" s="244"/>
      <c r="S464" s="244"/>
      <c r="T464" s="245"/>
      <c r="U464" s="13"/>
      <c r="V464" s="13"/>
      <c r="W464" s="13"/>
      <c r="X464" s="13"/>
      <c r="Y464" s="13"/>
      <c r="Z464" s="13"/>
      <c r="AA464" s="13"/>
      <c r="AB464" s="13"/>
      <c r="AC464" s="13"/>
      <c r="AD464" s="13"/>
      <c r="AE464" s="13"/>
      <c r="AT464" s="246" t="s">
        <v>180</v>
      </c>
      <c r="AU464" s="246" t="s">
        <v>86</v>
      </c>
      <c r="AV464" s="13" t="s">
        <v>84</v>
      </c>
      <c r="AW464" s="13" t="s">
        <v>32</v>
      </c>
      <c r="AX464" s="13" t="s">
        <v>76</v>
      </c>
      <c r="AY464" s="246" t="s">
        <v>168</v>
      </c>
    </row>
    <row r="465" s="13" customFormat="1">
      <c r="A465" s="13"/>
      <c r="B465" s="237"/>
      <c r="C465" s="238"/>
      <c r="D465" s="232" t="s">
        <v>180</v>
      </c>
      <c r="E465" s="239" t="s">
        <v>1</v>
      </c>
      <c r="F465" s="240" t="s">
        <v>1941</v>
      </c>
      <c r="G465" s="238"/>
      <c r="H465" s="239" t="s">
        <v>1</v>
      </c>
      <c r="I465" s="241"/>
      <c r="J465" s="238"/>
      <c r="K465" s="238"/>
      <c r="L465" s="242"/>
      <c r="M465" s="243"/>
      <c r="N465" s="244"/>
      <c r="O465" s="244"/>
      <c r="P465" s="244"/>
      <c r="Q465" s="244"/>
      <c r="R465" s="244"/>
      <c r="S465" s="244"/>
      <c r="T465" s="245"/>
      <c r="U465" s="13"/>
      <c r="V465" s="13"/>
      <c r="W465" s="13"/>
      <c r="X465" s="13"/>
      <c r="Y465" s="13"/>
      <c r="Z465" s="13"/>
      <c r="AA465" s="13"/>
      <c r="AB465" s="13"/>
      <c r="AC465" s="13"/>
      <c r="AD465" s="13"/>
      <c r="AE465" s="13"/>
      <c r="AT465" s="246" t="s">
        <v>180</v>
      </c>
      <c r="AU465" s="246" t="s">
        <v>86</v>
      </c>
      <c r="AV465" s="13" t="s">
        <v>84</v>
      </c>
      <c r="AW465" s="13" t="s">
        <v>32</v>
      </c>
      <c r="AX465" s="13" t="s">
        <v>76</v>
      </c>
      <c r="AY465" s="246" t="s">
        <v>168</v>
      </c>
    </row>
    <row r="466" s="14" customFormat="1">
      <c r="A466" s="14"/>
      <c r="B466" s="247"/>
      <c r="C466" s="248"/>
      <c r="D466" s="232" t="s">
        <v>180</v>
      </c>
      <c r="E466" s="249" t="s">
        <v>1</v>
      </c>
      <c r="F466" s="250" t="s">
        <v>2018</v>
      </c>
      <c r="G466" s="248"/>
      <c r="H466" s="251">
        <v>245.09999999999999</v>
      </c>
      <c r="I466" s="252"/>
      <c r="J466" s="248"/>
      <c r="K466" s="248"/>
      <c r="L466" s="253"/>
      <c r="M466" s="254"/>
      <c r="N466" s="255"/>
      <c r="O466" s="255"/>
      <c r="P466" s="255"/>
      <c r="Q466" s="255"/>
      <c r="R466" s="255"/>
      <c r="S466" s="255"/>
      <c r="T466" s="256"/>
      <c r="U466" s="14"/>
      <c r="V466" s="14"/>
      <c r="W466" s="14"/>
      <c r="X466" s="14"/>
      <c r="Y466" s="14"/>
      <c r="Z466" s="14"/>
      <c r="AA466" s="14"/>
      <c r="AB466" s="14"/>
      <c r="AC466" s="14"/>
      <c r="AD466" s="14"/>
      <c r="AE466" s="14"/>
      <c r="AT466" s="257" t="s">
        <v>180</v>
      </c>
      <c r="AU466" s="257" t="s">
        <v>86</v>
      </c>
      <c r="AV466" s="14" t="s">
        <v>86</v>
      </c>
      <c r="AW466" s="14" t="s">
        <v>32</v>
      </c>
      <c r="AX466" s="14" t="s">
        <v>76</v>
      </c>
      <c r="AY466" s="257" t="s">
        <v>168</v>
      </c>
    </row>
    <row r="467" s="14" customFormat="1">
      <c r="A467" s="14"/>
      <c r="B467" s="247"/>
      <c r="C467" s="248"/>
      <c r="D467" s="232" t="s">
        <v>180</v>
      </c>
      <c r="E467" s="249" t="s">
        <v>1</v>
      </c>
      <c r="F467" s="250" t="s">
        <v>2064</v>
      </c>
      <c r="G467" s="248"/>
      <c r="H467" s="251">
        <v>30</v>
      </c>
      <c r="I467" s="252"/>
      <c r="J467" s="248"/>
      <c r="K467" s="248"/>
      <c r="L467" s="253"/>
      <c r="M467" s="254"/>
      <c r="N467" s="255"/>
      <c r="O467" s="255"/>
      <c r="P467" s="255"/>
      <c r="Q467" s="255"/>
      <c r="R467" s="255"/>
      <c r="S467" s="255"/>
      <c r="T467" s="256"/>
      <c r="U467" s="14"/>
      <c r="V467" s="14"/>
      <c r="W467" s="14"/>
      <c r="X467" s="14"/>
      <c r="Y467" s="14"/>
      <c r="Z467" s="14"/>
      <c r="AA467" s="14"/>
      <c r="AB467" s="14"/>
      <c r="AC467" s="14"/>
      <c r="AD467" s="14"/>
      <c r="AE467" s="14"/>
      <c r="AT467" s="257" t="s">
        <v>180</v>
      </c>
      <c r="AU467" s="257" t="s">
        <v>86</v>
      </c>
      <c r="AV467" s="14" t="s">
        <v>86</v>
      </c>
      <c r="AW467" s="14" t="s">
        <v>32</v>
      </c>
      <c r="AX467" s="14" t="s">
        <v>76</v>
      </c>
      <c r="AY467" s="257" t="s">
        <v>168</v>
      </c>
    </row>
    <row r="468" s="13" customFormat="1">
      <c r="A468" s="13"/>
      <c r="B468" s="237"/>
      <c r="C468" s="238"/>
      <c r="D468" s="232" t="s">
        <v>180</v>
      </c>
      <c r="E468" s="239" t="s">
        <v>1</v>
      </c>
      <c r="F468" s="240" t="s">
        <v>1943</v>
      </c>
      <c r="G468" s="238"/>
      <c r="H468" s="239" t="s">
        <v>1</v>
      </c>
      <c r="I468" s="241"/>
      <c r="J468" s="238"/>
      <c r="K468" s="238"/>
      <c r="L468" s="242"/>
      <c r="M468" s="243"/>
      <c r="N468" s="244"/>
      <c r="O468" s="244"/>
      <c r="P468" s="244"/>
      <c r="Q468" s="244"/>
      <c r="R468" s="244"/>
      <c r="S468" s="244"/>
      <c r="T468" s="245"/>
      <c r="U468" s="13"/>
      <c r="V468" s="13"/>
      <c r="W468" s="13"/>
      <c r="X468" s="13"/>
      <c r="Y468" s="13"/>
      <c r="Z468" s="13"/>
      <c r="AA468" s="13"/>
      <c r="AB468" s="13"/>
      <c r="AC468" s="13"/>
      <c r="AD468" s="13"/>
      <c r="AE468" s="13"/>
      <c r="AT468" s="246" t="s">
        <v>180</v>
      </c>
      <c r="AU468" s="246" t="s">
        <v>86</v>
      </c>
      <c r="AV468" s="13" t="s">
        <v>84</v>
      </c>
      <c r="AW468" s="13" t="s">
        <v>32</v>
      </c>
      <c r="AX468" s="13" t="s">
        <v>76</v>
      </c>
      <c r="AY468" s="246" t="s">
        <v>168</v>
      </c>
    </row>
    <row r="469" s="14" customFormat="1">
      <c r="A469" s="14"/>
      <c r="B469" s="247"/>
      <c r="C469" s="248"/>
      <c r="D469" s="232" t="s">
        <v>180</v>
      </c>
      <c r="E469" s="249" t="s">
        <v>1</v>
      </c>
      <c r="F469" s="250" t="s">
        <v>2020</v>
      </c>
      <c r="G469" s="248"/>
      <c r="H469" s="251">
        <v>293.29000000000002</v>
      </c>
      <c r="I469" s="252"/>
      <c r="J469" s="248"/>
      <c r="K469" s="248"/>
      <c r="L469" s="253"/>
      <c r="M469" s="254"/>
      <c r="N469" s="255"/>
      <c r="O469" s="255"/>
      <c r="P469" s="255"/>
      <c r="Q469" s="255"/>
      <c r="R469" s="255"/>
      <c r="S469" s="255"/>
      <c r="T469" s="256"/>
      <c r="U469" s="14"/>
      <c r="V469" s="14"/>
      <c r="W469" s="14"/>
      <c r="X469" s="14"/>
      <c r="Y469" s="14"/>
      <c r="Z469" s="14"/>
      <c r="AA469" s="14"/>
      <c r="AB469" s="14"/>
      <c r="AC469" s="14"/>
      <c r="AD469" s="14"/>
      <c r="AE469" s="14"/>
      <c r="AT469" s="257" t="s">
        <v>180</v>
      </c>
      <c r="AU469" s="257" t="s">
        <v>86</v>
      </c>
      <c r="AV469" s="14" t="s">
        <v>86</v>
      </c>
      <c r="AW469" s="14" t="s">
        <v>32</v>
      </c>
      <c r="AX469" s="14" t="s">
        <v>76</v>
      </c>
      <c r="AY469" s="257" t="s">
        <v>168</v>
      </c>
    </row>
    <row r="470" s="14" customFormat="1">
      <c r="A470" s="14"/>
      <c r="B470" s="247"/>
      <c r="C470" s="248"/>
      <c r="D470" s="232" t="s">
        <v>180</v>
      </c>
      <c r="E470" s="249" t="s">
        <v>1</v>
      </c>
      <c r="F470" s="250" t="s">
        <v>2065</v>
      </c>
      <c r="G470" s="248"/>
      <c r="H470" s="251">
        <v>40</v>
      </c>
      <c r="I470" s="252"/>
      <c r="J470" s="248"/>
      <c r="K470" s="248"/>
      <c r="L470" s="253"/>
      <c r="M470" s="254"/>
      <c r="N470" s="255"/>
      <c r="O470" s="255"/>
      <c r="P470" s="255"/>
      <c r="Q470" s="255"/>
      <c r="R470" s="255"/>
      <c r="S470" s="255"/>
      <c r="T470" s="256"/>
      <c r="U470" s="14"/>
      <c r="V470" s="14"/>
      <c r="W470" s="14"/>
      <c r="X470" s="14"/>
      <c r="Y470" s="14"/>
      <c r="Z470" s="14"/>
      <c r="AA470" s="14"/>
      <c r="AB470" s="14"/>
      <c r="AC470" s="14"/>
      <c r="AD470" s="14"/>
      <c r="AE470" s="14"/>
      <c r="AT470" s="257" t="s">
        <v>180</v>
      </c>
      <c r="AU470" s="257" t="s">
        <v>86</v>
      </c>
      <c r="AV470" s="14" t="s">
        <v>86</v>
      </c>
      <c r="AW470" s="14" t="s">
        <v>32</v>
      </c>
      <c r="AX470" s="14" t="s">
        <v>76</v>
      </c>
      <c r="AY470" s="257" t="s">
        <v>168</v>
      </c>
    </row>
    <row r="471" s="13" customFormat="1">
      <c r="A471" s="13"/>
      <c r="B471" s="237"/>
      <c r="C471" s="238"/>
      <c r="D471" s="232" t="s">
        <v>180</v>
      </c>
      <c r="E471" s="239" t="s">
        <v>1</v>
      </c>
      <c r="F471" s="240" t="s">
        <v>1945</v>
      </c>
      <c r="G471" s="238"/>
      <c r="H471" s="239" t="s">
        <v>1</v>
      </c>
      <c r="I471" s="241"/>
      <c r="J471" s="238"/>
      <c r="K471" s="238"/>
      <c r="L471" s="242"/>
      <c r="M471" s="243"/>
      <c r="N471" s="244"/>
      <c r="O471" s="244"/>
      <c r="P471" s="244"/>
      <c r="Q471" s="244"/>
      <c r="R471" s="244"/>
      <c r="S471" s="244"/>
      <c r="T471" s="245"/>
      <c r="U471" s="13"/>
      <c r="V471" s="13"/>
      <c r="W471" s="13"/>
      <c r="X471" s="13"/>
      <c r="Y471" s="13"/>
      <c r="Z471" s="13"/>
      <c r="AA471" s="13"/>
      <c r="AB471" s="13"/>
      <c r="AC471" s="13"/>
      <c r="AD471" s="13"/>
      <c r="AE471" s="13"/>
      <c r="AT471" s="246" t="s">
        <v>180</v>
      </c>
      <c r="AU471" s="246" t="s">
        <v>86</v>
      </c>
      <c r="AV471" s="13" t="s">
        <v>84</v>
      </c>
      <c r="AW471" s="13" t="s">
        <v>32</v>
      </c>
      <c r="AX471" s="13" t="s">
        <v>76</v>
      </c>
      <c r="AY471" s="246" t="s">
        <v>168</v>
      </c>
    </row>
    <row r="472" s="14" customFormat="1">
      <c r="A472" s="14"/>
      <c r="B472" s="247"/>
      <c r="C472" s="248"/>
      <c r="D472" s="232" t="s">
        <v>180</v>
      </c>
      <c r="E472" s="249" t="s">
        <v>1</v>
      </c>
      <c r="F472" s="250" t="s">
        <v>2022</v>
      </c>
      <c r="G472" s="248"/>
      <c r="H472" s="251">
        <v>77.400000000000006</v>
      </c>
      <c r="I472" s="252"/>
      <c r="J472" s="248"/>
      <c r="K472" s="248"/>
      <c r="L472" s="253"/>
      <c r="M472" s="254"/>
      <c r="N472" s="255"/>
      <c r="O472" s="255"/>
      <c r="P472" s="255"/>
      <c r="Q472" s="255"/>
      <c r="R472" s="255"/>
      <c r="S472" s="255"/>
      <c r="T472" s="256"/>
      <c r="U472" s="14"/>
      <c r="V472" s="14"/>
      <c r="W472" s="14"/>
      <c r="X472" s="14"/>
      <c r="Y472" s="14"/>
      <c r="Z472" s="14"/>
      <c r="AA472" s="14"/>
      <c r="AB472" s="14"/>
      <c r="AC472" s="14"/>
      <c r="AD472" s="14"/>
      <c r="AE472" s="14"/>
      <c r="AT472" s="257" t="s">
        <v>180</v>
      </c>
      <c r="AU472" s="257" t="s">
        <v>86</v>
      </c>
      <c r="AV472" s="14" t="s">
        <v>86</v>
      </c>
      <c r="AW472" s="14" t="s">
        <v>32</v>
      </c>
      <c r="AX472" s="14" t="s">
        <v>76</v>
      </c>
      <c r="AY472" s="257" t="s">
        <v>168</v>
      </c>
    </row>
    <row r="473" s="14" customFormat="1">
      <c r="A473" s="14"/>
      <c r="B473" s="247"/>
      <c r="C473" s="248"/>
      <c r="D473" s="232" t="s">
        <v>180</v>
      </c>
      <c r="E473" s="249" t="s">
        <v>1</v>
      </c>
      <c r="F473" s="250" t="s">
        <v>2066</v>
      </c>
      <c r="G473" s="248"/>
      <c r="H473" s="251">
        <v>10</v>
      </c>
      <c r="I473" s="252"/>
      <c r="J473" s="248"/>
      <c r="K473" s="248"/>
      <c r="L473" s="253"/>
      <c r="M473" s="254"/>
      <c r="N473" s="255"/>
      <c r="O473" s="255"/>
      <c r="P473" s="255"/>
      <c r="Q473" s="255"/>
      <c r="R473" s="255"/>
      <c r="S473" s="255"/>
      <c r="T473" s="256"/>
      <c r="U473" s="14"/>
      <c r="V473" s="14"/>
      <c r="W473" s="14"/>
      <c r="X473" s="14"/>
      <c r="Y473" s="14"/>
      <c r="Z473" s="14"/>
      <c r="AA473" s="14"/>
      <c r="AB473" s="14"/>
      <c r="AC473" s="14"/>
      <c r="AD473" s="14"/>
      <c r="AE473" s="14"/>
      <c r="AT473" s="257" t="s">
        <v>180</v>
      </c>
      <c r="AU473" s="257" t="s">
        <v>86</v>
      </c>
      <c r="AV473" s="14" t="s">
        <v>86</v>
      </c>
      <c r="AW473" s="14" t="s">
        <v>32</v>
      </c>
      <c r="AX473" s="14" t="s">
        <v>76</v>
      </c>
      <c r="AY473" s="257" t="s">
        <v>168</v>
      </c>
    </row>
    <row r="474" s="13" customFormat="1">
      <c r="A474" s="13"/>
      <c r="B474" s="237"/>
      <c r="C474" s="238"/>
      <c r="D474" s="232" t="s">
        <v>180</v>
      </c>
      <c r="E474" s="239" t="s">
        <v>1</v>
      </c>
      <c r="F474" s="240" t="s">
        <v>1947</v>
      </c>
      <c r="G474" s="238"/>
      <c r="H474" s="239" t="s">
        <v>1</v>
      </c>
      <c r="I474" s="241"/>
      <c r="J474" s="238"/>
      <c r="K474" s="238"/>
      <c r="L474" s="242"/>
      <c r="M474" s="243"/>
      <c r="N474" s="244"/>
      <c r="O474" s="244"/>
      <c r="P474" s="244"/>
      <c r="Q474" s="244"/>
      <c r="R474" s="244"/>
      <c r="S474" s="244"/>
      <c r="T474" s="245"/>
      <c r="U474" s="13"/>
      <c r="V474" s="13"/>
      <c r="W474" s="13"/>
      <c r="X474" s="13"/>
      <c r="Y474" s="13"/>
      <c r="Z474" s="13"/>
      <c r="AA474" s="13"/>
      <c r="AB474" s="13"/>
      <c r="AC474" s="13"/>
      <c r="AD474" s="13"/>
      <c r="AE474" s="13"/>
      <c r="AT474" s="246" t="s">
        <v>180</v>
      </c>
      <c r="AU474" s="246" t="s">
        <v>86</v>
      </c>
      <c r="AV474" s="13" t="s">
        <v>84</v>
      </c>
      <c r="AW474" s="13" t="s">
        <v>32</v>
      </c>
      <c r="AX474" s="13" t="s">
        <v>76</v>
      </c>
      <c r="AY474" s="246" t="s">
        <v>168</v>
      </c>
    </row>
    <row r="475" s="14" customFormat="1">
      <c r="A475" s="14"/>
      <c r="B475" s="247"/>
      <c r="C475" s="248"/>
      <c r="D475" s="232" t="s">
        <v>180</v>
      </c>
      <c r="E475" s="249" t="s">
        <v>1</v>
      </c>
      <c r="F475" s="250" t="s">
        <v>2024</v>
      </c>
      <c r="G475" s="248"/>
      <c r="H475" s="251">
        <v>38.700000000000003</v>
      </c>
      <c r="I475" s="252"/>
      <c r="J475" s="248"/>
      <c r="K475" s="248"/>
      <c r="L475" s="253"/>
      <c r="M475" s="254"/>
      <c r="N475" s="255"/>
      <c r="O475" s="255"/>
      <c r="P475" s="255"/>
      <c r="Q475" s="255"/>
      <c r="R475" s="255"/>
      <c r="S475" s="255"/>
      <c r="T475" s="256"/>
      <c r="U475" s="14"/>
      <c r="V475" s="14"/>
      <c r="W475" s="14"/>
      <c r="X475" s="14"/>
      <c r="Y475" s="14"/>
      <c r="Z475" s="14"/>
      <c r="AA475" s="14"/>
      <c r="AB475" s="14"/>
      <c r="AC475" s="14"/>
      <c r="AD475" s="14"/>
      <c r="AE475" s="14"/>
      <c r="AT475" s="257" t="s">
        <v>180</v>
      </c>
      <c r="AU475" s="257" t="s">
        <v>86</v>
      </c>
      <c r="AV475" s="14" t="s">
        <v>86</v>
      </c>
      <c r="AW475" s="14" t="s">
        <v>32</v>
      </c>
      <c r="AX475" s="14" t="s">
        <v>76</v>
      </c>
      <c r="AY475" s="257" t="s">
        <v>168</v>
      </c>
    </row>
    <row r="476" s="14" customFormat="1">
      <c r="A476" s="14"/>
      <c r="B476" s="247"/>
      <c r="C476" s="248"/>
      <c r="D476" s="232" t="s">
        <v>180</v>
      </c>
      <c r="E476" s="249" t="s">
        <v>1</v>
      </c>
      <c r="F476" s="250" t="s">
        <v>2067</v>
      </c>
      <c r="G476" s="248"/>
      <c r="H476" s="251">
        <v>7.5</v>
      </c>
      <c r="I476" s="252"/>
      <c r="J476" s="248"/>
      <c r="K476" s="248"/>
      <c r="L476" s="253"/>
      <c r="M476" s="254"/>
      <c r="N476" s="255"/>
      <c r="O476" s="255"/>
      <c r="P476" s="255"/>
      <c r="Q476" s="255"/>
      <c r="R476" s="255"/>
      <c r="S476" s="255"/>
      <c r="T476" s="256"/>
      <c r="U476" s="14"/>
      <c r="V476" s="14"/>
      <c r="W476" s="14"/>
      <c r="X476" s="14"/>
      <c r="Y476" s="14"/>
      <c r="Z476" s="14"/>
      <c r="AA476" s="14"/>
      <c r="AB476" s="14"/>
      <c r="AC476" s="14"/>
      <c r="AD476" s="14"/>
      <c r="AE476" s="14"/>
      <c r="AT476" s="257" t="s">
        <v>180</v>
      </c>
      <c r="AU476" s="257" t="s">
        <v>86</v>
      </c>
      <c r="AV476" s="14" t="s">
        <v>86</v>
      </c>
      <c r="AW476" s="14" t="s">
        <v>32</v>
      </c>
      <c r="AX476" s="14" t="s">
        <v>76</v>
      </c>
      <c r="AY476" s="257" t="s">
        <v>168</v>
      </c>
    </row>
    <row r="477" s="13" customFormat="1">
      <c r="A477" s="13"/>
      <c r="B477" s="237"/>
      <c r="C477" s="238"/>
      <c r="D477" s="232" t="s">
        <v>180</v>
      </c>
      <c r="E477" s="239" t="s">
        <v>1</v>
      </c>
      <c r="F477" s="240" t="s">
        <v>1965</v>
      </c>
      <c r="G477" s="238"/>
      <c r="H477" s="239" t="s">
        <v>1</v>
      </c>
      <c r="I477" s="241"/>
      <c r="J477" s="238"/>
      <c r="K477" s="238"/>
      <c r="L477" s="242"/>
      <c r="M477" s="243"/>
      <c r="N477" s="244"/>
      <c r="O477" s="244"/>
      <c r="P477" s="244"/>
      <c r="Q477" s="244"/>
      <c r="R477" s="244"/>
      <c r="S477" s="244"/>
      <c r="T477" s="245"/>
      <c r="U477" s="13"/>
      <c r="V477" s="13"/>
      <c r="W477" s="13"/>
      <c r="X477" s="13"/>
      <c r="Y477" s="13"/>
      <c r="Z477" s="13"/>
      <c r="AA477" s="13"/>
      <c r="AB477" s="13"/>
      <c r="AC477" s="13"/>
      <c r="AD477" s="13"/>
      <c r="AE477" s="13"/>
      <c r="AT477" s="246" t="s">
        <v>180</v>
      </c>
      <c r="AU477" s="246" t="s">
        <v>86</v>
      </c>
      <c r="AV477" s="13" t="s">
        <v>84</v>
      </c>
      <c r="AW477" s="13" t="s">
        <v>32</v>
      </c>
      <c r="AX477" s="13" t="s">
        <v>76</v>
      </c>
      <c r="AY477" s="246" t="s">
        <v>168</v>
      </c>
    </row>
    <row r="478" s="13" customFormat="1">
      <c r="A478" s="13"/>
      <c r="B478" s="237"/>
      <c r="C478" s="238"/>
      <c r="D478" s="232" t="s">
        <v>180</v>
      </c>
      <c r="E478" s="239" t="s">
        <v>1</v>
      </c>
      <c r="F478" s="240" t="s">
        <v>1941</v>
      </c>
      <c r="G478" s="238"/>
      <c r="H478" s="239" t="s">
        <v>1</v>
      </c>
      <c r="I478" s="241"/>
      <c r="J478" s="238"/>
      <c r="K478" s="238"/>
      <c r="L478" s="242"/>
      <c r="M478" s="243"/>
      <c r="N478" s="244"/>
      <c r="O478" s="244"/>
      <c r="P478" s="244"/>
      <c r="Q478" s="244"/>
      <c r="R478" s="244"/>
      <c r="S478" s="244"/>
      <c r="T478" s="245"/>
      <c r="U478" s="13"/>
      <c r="V478" s="13"/>
      <c r="W478" s="13"/>
      <c r="X478" s="13"/>
      <c r="Y478" s="13"/>
      <c r="Z478" s="13"/>
      <c r="AA478" s="13"/>
      <c r="AB478" s="13"/>
      <c r="AC478" s="13"/>
      <c r="AD478" s="13"/>
      <c r="AE478" s="13"/>
      <c r="AT478" s="246" t="s">
        <v>180</v>
      </c>
      <c r="AU478" s="246" t="s">
        <v>86</v>
      </c>
      <c r="AV478" s="13" t="s">
        <v>84</v>
      </c>
      <c r="AW478" s="13" t="s">
        <v>32</v>
      </c>
      <c r="AX478" s="13" t="s">
        <v>76</v>
      </c>
      <c r="AY478" s="246" t="s">
        <v>168</v>
      </c>
    </row>
    <row r="479" s="14" customFormat="1">
      <c r="A479" s="14"/>
      <c r="B479" s="247"/>
      <c r="C479" s="248"/>
      <c r="D479" s="232" t="s">
        <v>180</v>
      </c>
      <c r="E479" s="249" t="s">
        <v>1</v>
      </c>
      <c r="F479" s="250" t="s">
        <v>2026</v>
      </c>
      <c r="G479" s="248"/>
      <c r="H479" s="251">
        <v>10.800000000000001</v>
      </c>
      <c r="I479" s="252"/>
      <c r="J479" s="248"/>
      <c r="K479" s="248"/>
      <c r="L479" s="253"/>
      <c r="M479" s="254"/>
      <c r="N479" s="255"/>
      <c r="O479" s="255"/>
      <c r="P479" s="255"/>
      <c r="Q479" s="255"/>
      <c r="R479" s="255"/>
      <c r="S479" s="255"/>
      <c r="T479" s="256"/>
      <c r="U479" s="14"/>
      <c r="V479" s="14"/>
      <c r="W479" s="14"/>
      <c r="X479" s="14"/>
      <c r="Y479" s="14"/>
      <c r="Z479" s="14"/>
      <c r="AA479" s="14"/>
      <c r="AB479" s="14"/>
      <c r="AC479" s="14"/>
      <c r="AD479" s="14"/>
      <c r="AE479" s="14"/>
      <c r="AT479" s="257" t="s">
        <v>180</v>
      </c>
      <c r="AU479" s="257" t="s">
        <v>86</v>
      </c>
      <c r="AV479" s="14" t="s">
        <v>86</v>
      </c>
      <c r="AW479" s="14" t="s">
        <v>32</v>
      </c>
      <c r="AX479" s="14" t="s">
        <v>76</v>
      </c>
      <c r="AY479" s="257" t="s">
        <v>168</v>
      </c>
    </row>
    <row r="480" s="13" customFormat="1">
      <c r="A480" s="13"/>
      <c r="B480" s="237"/>
      <c r="C480" s="238"/>
      <c r="D480" s="232" t="s">
        <v>180</v>
      </c>
      <c r="E480" s="239" t="s">
        <v>1</v>
      </c>
      <c r="F480" s="240" t="s">
        <v>1945</v>
      </c>
      <c r="G480" s="238"/>
      <c r="H480" s="239" t="s">
        <v>1</v>
      </c>
      <c r="I480" s="241"/>
      <c r="J480" s="238"/>
      <c r="K480" s="238"/>
      <c r="L480" s="242"/>
      <c r="M480" s="243"/>
      <c r="N480" s="244"/>
      <c r="O480" s="244"/>
      <c r="P480" s="244"/>
      <c r="Q480" s="244"/>
      <c r="R480" s="244"/>
      <c r="S480" s="244"/>
      <c r="T480" s="245"/>
      <c r="U480" s="13"/>
      <c r="V480" s="13"/>
      <c r="W480" s="13"/>
      <c r="X480" s="13"/>
      <c r="Y480" s="13"/>
      <c r="Z480" s="13"/>
      <c r="AA480" s="13"/>
      <c r="AB480" s="13"/>
      <c r="AC480" s="13"/>
      <c r="AD480" s="13"/>
      <c r="AE480" s="13"/>
      <c r="AT480" s="246" t="s">
        <v>180</v>
      </c>
      <c r="AU480" s="246" t="s">
        <v>86</v>
      </c>
      <c r="AV480" s="13" t="s">
        <v>84</v>
      </c>
      <c r="AW480" s="13" t="s">
        <v>32</v>
      </c>
      <c r="AX480" s="13" t="s">
        <v>76</v>
      </c>
      <c r="AY480" s="246" t="s">
        <v>168</v>
      </c>
    </row>
    <row r="481" s="14" customFormat="1">
      <c r="A481" s="14"/>
      <c r="B481" s="247"/>
      <c r="C481" s="248"/>
      <c r="D481" s="232" t="s">
        <v>180</v>
      </c>
      <c r="E481" s="249" t="s">
        <v>1</v>
      </c>
      <c r="F481" s="250" t="s">
        <v>2027</v>
      </c>
      <c r="G481" s="248"/>
      <c r="H481" s="251">
        <v>13.5</v>
      </c>
      <c r="I481" s="252"/>
      <c r="J481" s="248"/>
      <c r="K481" s="248"/>
      <c r="L481" s="253"/>
      <c r="M481" s="254"/>
      <c r="N481" s="255"/>
      <c r="O481" s="255"/>
      <c r="P481" s="255"/>
      <c r="Q481" s="255"/>
      <c r="R481" s="255"/>
      <c r="S481" s="255"/>
      <c r="T481" s="256"/>
      <c r="U481" s="14"/>
      <c r="V481" s="14"/>
      <c r="W481" s="14"/>
      <c r="X481" s="14"/>
      <c r="Y481" s="14"/>
      <c r="Z481" s="14"/>
      <c r="AA481" s="14"/>
      <c r="AB481" s="14"/>
      <c r="AC481" s="14"/>
      <c r="AD481" s="14"/>
      <c r="AE481" s="14"/>
      <c r="AT481" s="257" t="s">
        <v>180</v>
      </c>
      <c r="AU481" s="257" t="s">
        <v>86</v>
      </c>
      <c r="AV481" s="14" t="s">
        <v>86</v>
      </c>
      <c r="AW481" s="14" t="s">
        <v>32</v>
      </c>
      <c r="AX481" s="14" t="s">
        <v>76</v>
      </c>
      <c r="AY481" s="257" t="s">
        <v>168</v>
      </c>
    </row>
    <row r="482" s="16" customFormat="1">
      <c r="A482" s="16"/>
      <c r="B482" s="280"/>
      <c r="C482" s="281"/>
      <c r="D482" s="232" t="s">
        <v>180</v>
      </c>
      <c r="E482" s="282" t="s">
        <v>1</v>
      </c>
      <c r="F482" s="283" t="s">
        <v>565</v>
      </c>
      <c r="G482" s="281"/>
      <c r="H482" s="284">
        <v>766.29000000000008</v>
      </c>
      <c r="I482" s="285"/>
      <c r="J482" s="281"/>
      <c r="K482" s="281"/>
      <c r="L482" s="286"/>
      <c r="M482" s="287"/>
      <c r="N482" s="288"/>
      <c r="O482" s="288"/>
      <c r="P482" s="288"/>
      <c r="Q482" s="288"/>
      <c r="R482" s="288"/>
      <c r="S482" s="288"/>
      <c r="T482" s="289"/>
      <c r="U482" s="16"/>
      <c r="V482" s="16"/>
      <c r="W482" s="16"/>
      <c r="X482" s="16"/>
      <c r="Y482" s="16"/>
      <c r="Z482" s="16"/>
      <c r="AA482" s="16"/>
      <c r="AB482" s="16"/>
      <c r="AC482" s="16"/>
      <c r="AD482" s="16"/>
      <c r="AE482" s="16"/>
      <c r="AT482" s="290" t="s">
        <v>180</v>
      </c>
      <c r="AU482" s="290" t="s">
        <v>86</v>
      </c>
      <c r="AV482" s="16" t="s">
        <v>169</v>
      </c>
      <c r="AW482" s="16" t="s">
        <v>32</v>
      </c>
      <c r="AX482" s="16" t="s">
        <v>76</v>
      </c>
      <c r="AY482" s="290" t="s">
        <v>168</v>
      </c>
    </row>
    <row r="483" s="13" customFormat="1">
      <c r="A483" s="13"/>
      <c r="B483" s="237"/>
      <c r="C483" s="238"/>
      <c r="D483" s="232" t="s">
        <v>180</v>
      </c>
      <c r="E483" s="239" t="s">
        <v>1</v>
      </c>
      <c r="F483" s="240" t="s">
        <v>2068</v>
      </c>
      <c r="G483" s="238"/>
      <c r="H483" s="239" t="s">
        <v>1</v>
      </c>
      <c r="I483" s="241"/>
      <c r="J483" s="238"/>
      <c r="K483" s="238"/>
      <c r="L483" s="242"/>
      <c r="M483" s="243"/>
      <c r="N483" s="244"/>
      <c r="O483" s="244"/>
      <c r="P483" s="244"/>
      <c r="Q483" s="244"/>
      <c r="R483" s="244"/>
      <c r="S483" s="244"/>
      <c r="T483" s="245"/>
      <c r="U483" s="13"/>
      <c r="V483" s="13"/>
      <c r="W483" s="13"/>
      <c r="X483" s="13"/>
      <c r="Y483" s="13"/>
      <c r="Z483" s="13"/>
      <c r="AA483" s="13"/>
      <c r="AB483" s="13"/>
      <c r="AC483" s="13"/>
      <c r="AD483" s="13"/>
      <c r="AE483" s="13"/>
      <c r="AT483" s="246" t="s">
        <v>180</v>
      </c>
      <c r="AU483" s="246" t="s">
        <v>86</v>
      </c>
      <c r="AV483" s="13" t="s">
        <v>84</v>
      </c>
      <c r="AW483" s="13" t="s">
        <v>32</v>
      </c>
      <c r="AX483" s="13" t="s">
        <v>76</v>
      </c>
      <c r="AY483" s="246" t="s">
        <v>168</v>
      </c>
    </row>
    <row r="484" s="13" customFormat="1">
      <c r="A484" s="13"/>
      <c r="B484" s="237"/>
      <c r="C484" s="238"/>
      <c r="D484" s="232" t="s">
        <v>180</v>
      </c>
      <c r="E484" s="239" t="s">
        <v>1</v>
      </c>
      <c r="F484" s="240" t="s">
        <v>1941</v>
      </c>
      <c r="G484" s="238"/>
      <c r="H484" s="239" t="s">
        <v>1</v>
      </c>
      <c r="I484" s="241"/>
      <c r="J484" s="238"/>
      <c r="K484" s="238"/>
      <c r="L484" s="242"/>
      <c r="M484" s="243"/>
      <c r="N484" s="244"/>
      <c r="O484" s="244"/>
      <c r="P484" s="244"/>
      <c r="Q484" s="244"/>
      <c r="R484" s="244"/>
      <c r="S484" s="244"/>
      <c r="T484" s="245"/>
      <c r="U484" s="13"/>
      <c r="V484" s="13"/>
      <c r="W484" s="13"/>
      <c r="X484" s="13"/>
      <c r="Y484" s="13"/>
      <c r="Z484" s="13"/>
      <c r="AA484" s="13"/>
      <c r="AB484" s="13"/>
      <c r="AC484" s="13"/>
      <c r="AD484" s="13"/>
      <c r="AE484" s="13"/>
      <c r="AT484" s="246" t="s">
        <v>180</v>
      </c>
      <c r="AU484" s="246" t="s">
        <v>86</v>
      </c>
      <c r="AV484" s="13" t="s">
        <v>84</v>
      </c>
      <c r="AW484" s="13" t="s">
        <v>32</v>
      </c>
      <c r="AX484" s="13" t="s">
        <v>76</v>
      </c>
      <c r="AY484" s="246" t="s">
        <v>168</v>
      </c>
    </row>
    <row r="485" s="14" customFormat="1">
      <c r="A485" s="14"/>
      <c r="B485" s="247"/>
      <c r="C485" s="248"/>
      <c r="D485" s="232" t="s">
        <v>180</v>
      </c>
      <c r="E485" s="249" t="s">
        <v>1</v>
      </c>
      <c r="F485" s="250" t="s">
        <v>2069</v>
      </c>
      <c r="G485" s="248"/>
      <c r="H485" s="251">
        <v>159.59999999999999</v>
      </c>
      <c r="I485" s="252"/>
      <c r="J485" s="248"/>
      <c r="K485" s="248"/>
      <c r="L485" s="253"/>
      <c r="M485" s="254"/>
      <c r="N485" s="255"/>
      <c r="O485" s="255"/>
      <c r="P485" s="255"/>
      <c r="Q485" s="255"/>
      <c r="R485" s="255"/>
      <c r="S485" s="255"/>
      <c r="T485" s="256"/>
      <c r="U485" s="14"/>
      <c r="V485" s="14"/>
      <c r="W485" s="14"/>
      <c r="X485" s="14"/>
      <c r="Y485" s="14"/>
      <c r="Z485" s="14"/>
      <c r="AA485" s="14"/>
      <c r="AB485" s="14"/>
      <c r="AC485" s="14"/>
      <c r="AD485" s="14"/>
      <c r="AE485" s="14"/>
      <c r="AT485" s="257" t="s">
        <v>180</v>
      </c>
      <c r="AU485" s="257" t="s">
        <v>86</v>
      </c>
      <c r="AV485" s="14" t="s">
        <v>86</v>
      </c>
      <c r="AW485" s="14" t="s">
        <v>32</v>
      </c>
      <c r="AX485" s="14" t="s">
        <v>76</v>
      </c>
      <c r="AY485" s="257" t="s">
        <v>168</v>
      </c>
    </row>
    <row r="486" s="14" customFormat="1">
      <c r="A486" s="14"/>
      <c r="B486" s="247"/>
      <c r="C486" s="248"/>
      <c r="D486" s="232" t="s">
        <v>180</v>
      </c>
      <c r="E486" s="249" t="s">
        <v>1</v>
      </c>
      <c r="F486" s="250" t="s">
        <v>2070</v>
      </c>
      <c r="G486" s="248"/>
      <c r="H486" s="251">
        <v>48</v>
      </c>
      <c r="I486" s="252"/>
      <c r="J486" s="248"/>
      <c r="K486" s="248"/>
      <c r="L486" s="253"/>
      <c r="M486" s="254"/>
      <c r="N486" s="255"/>
      <c r="O486" s="255"/>
      <c r="P486" s="255"/>
      <c r="Q486" s="255"/>
      <c r="R486" s="255"/>
      <c r="S486" s="255"/>
      <c r="T486" s="256"/>
      <c r="U486" s="14"/>
      <c r="V486" s="14"/>
      <c r="W486" s="14"/>
      <c r="X486" s="14"/>
      <c r="Y486" s="14"/>
      <c r="Z486" s="14"/>
      <c r="AA486" s="14"/>
      <c r="AB486" s="14"/>
      <c r="AC486" s="14"/>
      <c r="AD486" s="14"/>
      <c r="AE486" s="14"/>
      <c r="AT486" s="257" t="s">
        <v>180</v>
      </c>
      <c r="AU486" s="257" t="s">
        <v>86</v>
      </c>
      <c r="AV486" s="14" t="s">
        <v>86</v>
      </c>
      <c r="AW486" s="14" t="s">
        <v>32</v>
      </c>
      <c r="AX486" s="14" t="s">
        <v>76</v>
      </c>
      <c r="AY486" s="257" t="s">
        <v>168</v>
      </c>
    </row>
    <row r="487" s="13" customFormat="1">
      <c r="A487" s="13"/>
      <c r="B487" s="237"/>
      <c r="C487" s="238"/>
      <c r="D487" s="232" t="s">
        <v>180</v>
      </c>
      <c r="E487" s="239" t="s">
        <v>1</v>
      </c>
      <c r="F487" s="240" t="s">
        <v>1943</v>
      </c>
      <c r="G487" s="238"/>
      <c r="H487" s="239" t="s">
        <v>1</v>
      </c>
      <c r="I487" s="241"/>
      <c r="J487" s="238"/>
      <c r="K487" s="238"/>
      <c r="L487" s="242"/>
      <c r="M487" s="243"/>
      <c r="N487" s="244"/>
      <c r="O487" s="244"/>
      <c r="P487" s="244"/>
      <c r="Q487" s="244"/>
      <c r="R487" s="244"/>
      <c r="S487" s="244"/>
      <c r="T487" s="245"/>
      <c r="U487" s="13"/>
      <c r="V487" s="13"/>
      <c r="W487" s="13"/>
      <c r="X487" s="13"/>
      <c r="Y487" s="13"/>
      <c r="Z487" s="13"/>
      <c r="AA487" s="13"/>
      <c r="AB487" s="13"/>
      <c r="AC487" s="13"/>
      <c r="AD487" s="13"/>
      <c r="AE487" s="13"/>
      <c r="AT487" s="246" t="s">
        <v>180</v>
      </c>
      <c r="AU487" s="246" t="s">
        <v>86</v>
      </c>
      <c r="AV487" s="13" t="s">
        <v>84</v>
      </c>
      <c r="AW487" s="13" t="s">
        <v>32</v>
      </c>
      <c r="AX487" s="13" t="s">
        <v>76</v>
      </c>
      <c r="AY487" s="246" t="s">
        <v>168</v>
      </c>
    </row>
    <row r="488" s="14" customFormat="1">
      <c r="A488" s="14"/>
      <c r="B488" s="247"/>
      <c r="C488" s="248"/>
      <c r="D488" s="232" t="s">
        <v>180</v>
      </c>
      <c r="E488" s="249" t="s">
        <v>1</v>
      </c>
      <c r="F488" s="250" t="s">
        <v>2071</v>
      </c>
      <c r="G488" s="248"/>
      <c r="H488" s="251">
        <v>192.69999999999999</v>
      </c>
      <c r="I488" s="252"/>
      <c r="J488" s="248"/>
      <c r="K488" s="248"/>
      <c r="L488" s="253"/>
      <c r="M488" s="254"/>
      <c r="N488" s="255"/>
      <c r="O488" s="255"/>
      <c r="P488" s="255"/>
      <c r="Q488" s="255"/>
      <c r="R488" s="255"/>
      <c r="S488" s="255"/>
      <c r="T488" s="256"/>
      <c r="U488" s="14"/>
      <c r="V488" s="14"/>
      <c r="W488" s="14"/>
      <c r="X488" s="14"/>
      <c r="Y488" s="14"/>
      <c r="Z488" s="14"/>
      <c r="AA488" s="14"/>
      <c r="AB488" s="14"/>
      <c r="AC488" s="14"/>
      <c r="AD488" s="14"/>
      <c r="AE488" s="14"/>
      <c r="AT488" s="257" t="s">
        <v>180</v>
      </c>
      <c r="AU488" s="257" t="s">
        <v>86</v>
      </c>
      <c r="AV488" s="14" t="s">
        <v>86</v>
      </c>
      <c r="AW488" s="14" t="s">
        <v>32</v>
      </c>
      <c r="AX488" s="14" t="s">
        <v>76</v>
      </c>
      <c r="AY488" s="257" t="s">
        <v>168</v>
      </c>
    </row>
    <row r="489" s="14" customFormat="1">
      <c r="A489" s="14"/>
      <c r="B489" s="247"/>
      <c r="C489" s="248"/>
      <c r="D489" s="232" t="s">
        <v>180</v>
      </c>
      <c r="E489" s="249" t="s">
        <v>1</v>
      </c>
      <c r="F489" s="250" t="s">
        <v>2072</v>
      </c>
      <c r="G489" s="248"/>
      <c r="H489" s="251">
        <v>32</v>
      </c>
      <c r="I489" s="252"/>
      <c r="J489" s="248"/>
      <c r="K489" s="248"/>
      <c r="L489" s="253"/>
      <c r="M489" s="254"/>
      <c r="N489" s="255"/>
      <c r="O489" s="255"/>
      <c r="P489" s="255"/>
      <c r="Q489" s="255"/>
      <c r="R489" s="255"/>
      <c r="S489" s="255"/>
      <c r="T489" s="256"/>
      <c r="U489" s="14"/>
      <c r="V489" s="14"/>
      <c r="W489" s="14"/>
      <c r="X489" s="14"/>
      <c r="Y489" s="14"/>
      <c r="Z489" s="14"/>
      <c r="AA489" s="14"/>
      <c r="AB489" s="14"/>
      <c r="AC489" s="14"/>
      <c r="AD489" s="14"/>
      <c r="AE489" s="14"/>
      <c r="AT489" s="257" t="s">
        <v>180</v>
      </c>
      <c r="AU489" s="257" t="s">
        <v>86</v>
      </c>
      <c r="AV489" s="14" t="s">
        <v>86</v>
      </c>
      <c r="AW489" s="14" t="s">
        <v>32</v>
      </c>
      <c r="AX489" s="14" t="s">
        <v>76</v>
      </c>
      <c r="AY489" s="257" t="s">
        <v>168</v>
      </c>
    </row>
    <row r="490" s="13" customFormat="1">
      <c r="A490" s="13"/>
      <c r="B490" s="237"/>
      <c r="C490" s="238"/>
      <c r="D490" s="232" t="s">
        <v>180</v>
      </c>
      <c r="E490" s="239" t="s">
        <v>1</v>
      </c>
      <c r="F490" s="240" t="s">
        <v>1945</v>
      </c>
      <c r="G490" s="238"/>
      <c r="H490" s="239" t="s">
        <v>1</v>
      </c>
      <c r="I490" s="241"/>
      <c r="J490" s="238"/>
      <c r="K490" s="238"/>
      <c r="L490" s="242"/>
      <c r="M490" s="243"/>
      <c r="N490" s="244"/>
      <c r="O490" s="244"/>
      <c r="P490" s="244"/>
      <c r="Q490" s="244"/>
      <c r="R490" s="244"/>
      <c r="S490" s="244"/>
      <c r="T490" s="245"/>
      <c r="U490" s="13"/>
      <c r="V490" s="13"/>
      <c r="W490" s="13"/>
      <c r="X490" s="13"/>
      <c r="Y490" s="13"/>
      <c r="Z490" s="13"/>
      <c r="AA490" s="13"/>
      <c r="AB490" s="13"/>
      <c r="AC490" s="13"/>
      <c r="AD490" s="13"/>
      <c r="AE490" s="13"/>
      <c r="AT490" s="246" t="s">
        <v>180</v>
      </c>
      <c r="AU490" s="246" t="s">
        <v>86</v>
      </c>
      <c r="AV490" s="13" t="s">
        <v>84</v>
      </c>
      <c r="AW490" s="13" t="s">
        <v>32</v>
      </c>
      <c r="AX490" s="13" t="s">
        <v>76</v>
      </c>
      <c r="AY490" s="246" t="s">
        <v>168</v>
      </c>
    </row>
    <row r="491" s="14" customFormat="1">
      <c r="A491" s="14"/>
      <c r="B491" s="247"/>
      <c r="C491" s="248"/>
      <c r="D491" s="232" t="s">
        <v>180</v>
      </c>
      <c r="E491" s="249" t="s">
        <v>1</v>
      </c>
      <c r="F491" s="250" t="s">
        <v>2073</v>
      </c>
      <c r="G491" s="248"/>
      <c r="H491" s="251">
        <v>50.399999999999999</v>
      </c>
      <c r="I491" s="252"/>
      <c r="J491" s="248"/>
      <c r="K491" s="248"/>
      <c r="L491" s="253"/>
      <c r="M491" s="254"/>
      <c r="N491" s="255"/>
      <c r="O491" s="255"/>
      <c r="P491" s="255"/>
      <c r="Q491" s="255"/>
      <c r="R491" s="255"/>
      <c r="S491" s="255"/>
      <c r="T491" s="256"/>
      <c r="U491" s="14"/>
      <c r="V491" s="14"/>
      <c r="W491" s="14"/>
      <c r="X491" s="14"/>
      <c r="Y491" s="14"/>
      <c r="Z491" s="14"/>
      <c r="AA491" s="14"/>
      <c r="AB491" s="14"/>
      <c r="AC491" s="14"/>
      <c r="AD491" s="14"/>
      <c r="AE491" s="14"/>
      <c r="AT491" s="257" t="s">
        <v>180</v>
      </c>
      <c r="AU491" s="257" t="s">
        <v>86</v>
      </c>
      <c r="AV491" s="14" t="s">
        <v>86</v>
      </c>
      <c r="AW491" s="14" t="s">
        <v>32</v>
      </c>
      <c r="AX491" s="14" t="s">
        <v>76</v>
      </c>
      <c r="AY491" s="257" t="s">
        <v>168</v>
      </c>
    </row>
    <row r="492" s="14" customFormat="1">
      <c r="A492" s="14"/>
      <c r="B492" s="247"/>
      <c r="C492" s="248"/>
      <c r="D492" s="232" t="s">
        <v>180</v>
      </c>
      <c r="E492" s="249" t="s">
        <v>1</v>
      </c>
      <c r="F492" s="250" t="s">
        <v>2074</v>
      </c>
      <c r="G492" s="248"/>
      <c r="H492" s="251">
        <v>16</v>
      </c>
      <c r="I492" s="252"/>
      <c r="J492" s="248"/>
      <c r="K492" s="248"/>
      <c r="L492" s="253"/>
      <c r="M492" s="254"/>
      <c r="N492" s="255"/>
      <c r="O492" s="255"/>
      <c r="P492" s="255"/>
      <c r="Q492" s="255"/>
      <c r="R492" s="255"/>
      <c r="S492" s="255"/>
      <c r="T492" s="256"/>
      <c r="U492" s="14"/>
      <c r="V492" s="14"/>
      <c r="W492" s="14"/>
      <c r="X492" s="14"/>
      <c r="Y492" s="14"/>
      <c r="Z492" s="14"/>
      <c r="AA492" s="14"/>
      <c r="AB492" s="14"/>
      <c r="AC492" s="14"/>
      <c r="AD492" s="14"/>
      <c r="AE492" s="14"/>
      <c r="AT492" s="257" t="s">
        <v>180</v>
      </c>
      <c r="AU492" s="257" t="s">
        <v>86</v>
      </c>
      <c r="AV492" s="14" t="s">
        <v>86</v>
      </c>
      <c r="AW492" s="14" t="s">
        <v>32</v>
      </c>
      <c r="AX492" s="14" t="s">
        <v>76</v>
      </c>
      <c r="AY492" s="257" t="s">
        <v>168</v>
      </c>
    </row>
    <row r="493" s="13" customFormat="1">
      <c r="A493" s="13"/>
      <c r="B493" s="237"/>
      <c r="C493" s="238"/>
      <c r="D493" s="232" t="s">
        <v>180</v>
      </c>
      <c r="E493" s="239" t="s">
        <v>1</v>
      </c>
      <c r="F493" s="240" t="s">
        <v>1947</v>
      </c>
      <c r="G493" s="238"/>
      <c r="H493" s="239" t="s">
        <v>1</v>
      </c>
      <c r="I493" s="241"/>
      <c r="J493" s="238"/>
      <c r="K493" s="238"/>
      <c r="L493" s="242"/>
      <c r="M493" s="243"/>
      <c r="N493" s="244"/>
      <c r="O493" s="244"/>
      <c r="P493" s="244"/>
      <c r="Q493" s="244"/>
      <c r="R493" s="244"/>
      <c r="S493" s="244"/>
      <c r="T493" s="245"/>
      <c r="U493" s="13"/>
      <c r="V493" s="13"/>
      <c r="W493" s="13"/>
      <c r="X493" s="13"/>
      <c r="Y493" s="13"/>
      <c r="Z493" s="13"/>
      <c r="AA493" s="13"/>
      <c r="AB493" s="13"/>
      <c r="AC493" s="13"/>
      <c r="AD493" s="13"/>
      <c r="AE493" s="13"/>
      <c r="AT493" s="246" t="s">
        <v>180</v>
      </c>
      <c r="AU493" s="246" t="s">
        <v>86</v>
      </c>
      <c r="AV493" s="13" t="s">
        <v>84</v>
      </c>
      <c r="AW493" s="13" t="s">
        <v>32</v>
      </c>
      <c r="AX493" s="13" t="s">
        <v>76</v>
      </c>
      <c r="AY493" s="246" t="s">
        <v>168</v>
      </c>
    </row>
    <row r="494" s="14" customFormat="1">
      <c r="A494" s="14"/>
      <c r="B494" s="247"/>
      <c r="C494" s="248"/>
      <c r="D494" s="232" t="s">
        <v>180</v>
      </c>
      <c r="E494" s="249" t="s">
        <v>1</v>
      </c>
      <c r="F494" s="250" t="s">
        <v>2075</v>
      </c>
      <c r="G494" s="248"/>
      <c r="H494" s="251">
        <v>25.199999999999999</v>
      </c>
      <c r="I494" s="252"/>
      <c r="J494" s="248"/>
      <c r="K494" s="248"/>
      <c r="L494" s="253"/>
      <c r="M494" s="254"/>
      <c r="N494" s="255"/>
      <c r="O494" s="255"/>
      <c r="P494" s="255"/>
      <c r="Q494" s="255"/>
      <c r="R494" s="255"/>
      <c r="S494" s="255"/>
      <c r="T494" s="256"/>
      <c r="U494" s="14"/>
      <c r="V494" s="14"/>
      <c r="W494" s="14"/>
      <c r="X494" s="14"/>
      <c r="Y494" s="14"/>
      <c r="Z494" s="14"/>
      <c r="AA494" s="14"/>
      <c r="AB494" s="14"/>
      <c r="AC494" s="14"/>
      <c r="AD494" s="14"/>
      <c r="AE494" s="14"/>
      <c r="AT494" s="257" t="s">
        <v>180</v>
      </c>
      <c r="AU494" s="257" t="s">
        <v>86</v>
      </c>
      <c r="AV494" s="14" t="s">
        <v>86</v>
      </c>
      <c r="AW494" s="14" t="s">
        <v>32</v>
      </c>
      <c r="AX494" s="14" t="s">
        <v>76</v>
      </c>
      <c r="AY494" s="257" t="s">
        <v>168</v>
      </c>
    </row>
    <row r="495" s="14" customFormat="1">
      <c r="A495" s="14"/>
      <c r="B495" s="247"/>
      <c r="C495" s="248"/>
      <c r="D495" s="232" t="s">
        <v>180</v>
      </c>
      <c r="E495" s="249" t="s">
        <v>1</v>
      </c>
      <c r="F495" s="250" t="s">
        <v>2076</v>
      </c>
      <c r="G495" s="248"/>
      <c r="H495" s="251">
        <v>12</v>
      </c>
      <c r="I495" s="252"/>
      <c r="J495" s="248"/>
      <c r="K495" s="248"/>
      <c r="L495" s="253"/>
      <c r="M495" s="254"/>
      <c r="N495" s="255"/>
      <c r="O495" s="255"/>
      <c r="P495" s="255"/>
      <c r="Q495" s="255"/>
      <c r="R495" s="255"/>
      <c r="S495" s="255"/>
      <c r="T495" s="256"/>
      <c r="U495" s="14"/>
      <c r="V495" s="14"/>
      <c r="W495" s="14"/>
      <c r="X495" s="14"/>
      <c r="Y495" s="14"/>
      <c r="Z495" s="14"/>
      <c r="AA495" s="14"/>
      <c r="AB495" s="14"/>
      <c r="AC495" s="14"/>
      <c r="AD495" s="14"/>
      <c r="AE495" s="14"/>
      <c r="AT495" s="257" t="s">
        <v>180</v>
      </c>
      <c r="AU495" s="257" t="s">
        <v>86</v>
      </c>
      <c r="AV495" s="14" t="s">
        <v>86</v>
      </c>
      <c r="AW495" s="14" t="s">
        <v>32</v>
      </c>
      <c r="AX495" s="14" t="s">
        <v>76</v>
      </c>
      <c r="AY495" s="257" t="s">
        <v>168</v>
      </c>
    </row>
    <row r="496" s="13" customFormat="1">
      <c r="A496" s="13"/>
      <c r="B496" s="237"/>
      <c r="C496" s="238"/>
      <c r="D496" s="232" t="s">
        <v>180</v>
      </c>
      <c r="E496" s="239" t="s">
        <v>1</v>
      </c>
      <c r="F496" s="240" t="s">
        <v>1965</v>
      </c>
      <c r="G496" s="238"/>
      <c r="H496" s="239" t="s">
        <v>1</v>
      </c>
      <c r="I496" s="241"/>
      <c r="J496" s="238"/>
      <c r="K496" s="238"/>
      <c r="L496" s="242"/>
      <c r="M496" s="243"/>
      <c r="N496" s="244"/>
      <c r="O496" s="244"/>
      <c r="P496" s="244"/>
      <c r="Q496" s="244"/>
      <c r="R496" s="244"/>
      <c r="S496" s="244"/>
      <c r="T496" s="245"/>
      <c r="U496" s="13"/>
      <c r="V496" s="13"/>
      <c r="W496" s="13"/>
      <c r="X496" s="13"/>
      <c r="Y496" s="13"/>
      <c r="Z496" s="13"/>
      <c r="AA496" s="13"/>
      <c r="AB496" s="13"/>
      <c r="AC496" s="13"/>
      <c r="AD496" s="13"/>
      <c r="AE496" s="13"/>
      <c r="AT496" s="246" t="s">
        <v>180</v>
      </c>
      <c r="AU496" s="246" t="s">
        <v>86</v>
      </c>
      <c r="AV496" s="13" t="s">
        <v>84</v>
      </c>
      <c r="AW496" s="13" t="s">
        <v>32</v>
      </c>
      <c r="AX496" s="13" t="s">
        <v>76</v>
      </c>
      <c r="AY496" s="246" t="s">
        <v>168</v>
      </c>
    </row>
    <row r="497" s="13" customFormat="1">
      <c r="A497" s="13"/>
      <c r="B497" s="237"/>
      <c r="C497" s="238"/>
      <c r="D497" s="232" t="s">
        <v>180</v>
      </c>
      <c r="E497" s="239" t="s">
        <v>1</v>
      </c>
      <c r="F497" s="240" t="s">
        <v>1941</v>
      </c>
      <c r="G497" s="238"/>
      <c r="H497" s="239" t="s">
        <v>1</v>
      </c>
      <c r="I497" s="241"/>
      <c r="J497" s="238"/>
      <c r="K497" s="238"/>
      <c r="L497" s="242"/>
      <c r="M497" s="243"/>
      <c r="N497" s="244"/>
      <c r="O497" s="244"/>
      <c r="P497" s="244"/>
      <c r="Q497" s="244"/>
      <c r="R497" s="244"/>
      <c r="S497" s="244"/>
      <c r="T497" s="245"/>
      <c r="U497" s="13"/>
      <c r="V497" s="13"/>
      <c r="W497" s="13"/>
      <c r="X497" s="13"/>
      <c r="Y497" s="13"/>
      <c r="Z497" s="13"/>
      <c r="AA497" s="13"/>
      <c r="AB497" s="13"/>
      <c r="AC497" s="13"/>
      <c r="AD497" s="13"/>
      <c r="AE497" s="13"/>
      <c r="AT497" s="246" t="s">
        <v>180</v>
      </c>
      <c r="AU497" s="246" t="s">
        <v>86</v>
      </c>
      <c r="AV497" s="13" t="s">
        <v>84</v>
      </c>
      <c r="AW497" s="13" t="s">
        <v>32</v>
      </c>
      <c r="AX497" s="13" t="s">
        <v>76</v>
      </c>
      <c r="AY497" s="246" t="s">
        <v>168</v>
      </c>
    </row>
    <row r="498" s="14" customFormat="1">
      <c r="A498" s="14"/>
      <c r="B498" s="247"/>
      <c r="C498" s="248"/>
      <c r="D498" s="232" t="s">
        <v>180</v>
      </c>
      <c r="E498" s="249" t="s">
        <v>1</v>
      </c>
      <c r="F498" s="250" t="s">
        <v>2077</v>
      </c>
      <c r="G498" s="248"/>
      <c r="H498" s="251">
        <v>5.7000000000000002</v>
      </c>
      <c r="I498" s="252"/>
      <c r="J498" s="248"/>
      <c r="K498" s="248"/>
      <c r="L498" s="253"/>
      <c r="M498" s="254"/>
      <c r="N498" s="255"/>
      <c r="O498" s="255"/>
      <c r="P498" s="255"/>
      <c r="Q498" s="255"/>
      <c r="R498" s="255"/>
      <c r="S498" s="255"/>
      <c r="T498" s="256"/>
      <c r="U498" s="14"/>
      <c r="V498" s="14"/>
      <c r="W498" s="14"/>
      <c r="X498" s="14"/>
      <c r="Y498" s="14"/>
      <c r="Z498" s="14"/>
      <c r="AA498" s="14"/>
      <c r="AB498" s="14"/>
      <c r="AC498" s="14"/>
      <c r="AD498" s="14"/>
      <c r="AE498" s="14"/>
      <c r="AT498" s="257" t="s">
        <v>180</v>
      </c>
      <c r="AU498" s="257" t="s">
        <v>86</v>
      </c>
      <c r="AV498" s="14" t="s">
        <v>86</v>
      </c>
      <c r="AW498" s="14" t="s">
        <v>32</v>
      </c>
      <c r="AX498" s="14" t="s">
        <v>76</v>
      </c>
      <c r="AY498" s="257" t="s">
        <v>168</v>
      </c>
    </row>
    <row r="499" s="13" customFormat="1">
      <c r="A499" s="13"/>
      <c r="B499" s="237"/>
      <c r="C499" s="238"/>
      <c r="D499" s="232" t="s">
        <v>180</v>
      </c>
      <c r="E499" s="239" t="s">
        <v>1</v>
      </c>
      <c r="F499" s="240" t="s">
        <v>1945</v>
      </c>
      <c r="G499" s="238"/>
      <c r="H499" s="239" t="s">
        <v>1</v>
      </c>
      <c r="I499" s="241"/>
      <c r="J499" s="238"/>
      <c r="K499" s="238"/>
      <c r="L499" s="242"/>
      <c r="M499" s="243"/>
      <c r="N499" s="244"/>
      <c r="O499" s="244"/>
      <c r="P499" s="244"/>
      <c r="Q499" s="244"/>
      <c r="R499" s="244"/>
      <c r="S499" s="244"/>
      <c r="T499" s="245"/>
      <c r="U499" s="13"/>
      <c r="V499" s="13"/>
      <c r="W499" s="13"/>
      <c r="X499" s="13"/>
      <c r="Y499" s="13"/>
      <c r="Z499" s="13"/>
      <c r="AA499" s="13"/>
      <c r="AB499" s="13"/>
      <c r="AC499" s="13"/>
      <c r="AD499" s="13"/>
      <c r="AE499" s="13"/>
      <c r="AT499" s="246" t="s">
        <v>180</v>
      </c>
      <c r="AU499" s="246" t="s">
        <v>86</v>
      </c>
      <c r="AV499" s="13" t="s">
        <v>84</v>
      </c>
      <c r="AW499" s="13" t="s">
        <v>32</v>
      </c>
      <c r="AX499" s="13" t="s">
        <v>76</v>
      </c>
      <c r="AY499" s="246" t="s">
        <v>168</v>
      </c>
    </row>
    <row r="500" s="14" customFormat="1">
      <c r="A500" s="14"/>
      <c r="B500" s="247"/>
      <c r="C500" s="248"/>
      <c r="D500" s="232" t="s">
        <v>180</v>
      </c>
      <c r="E500" s="249" t="s">
        <v>1</v>
      </c>
      <c r="F500" s="250" t="s">
        <v>2078</v>
      </c>
      <c r="G500" s="248"/>
      <c r="H500" s="251">
        <v>6</v>
      </c>
      <c r="I500" s="252"/>
      <c r="J500" s="248"/>
      <c r="K500" s="248"/>
      <c r="L500" s="253"/>
      <c r="M500" s="254"/>
      <c r="N500" s="255"/>
      <c r="O500" s="255"/>
      <c r="P500" s="255"/>
      <c r="Q500" s="255"/>
      <c r="R500" s="255"/>
      <c r="S500" s="255"/>
      <c r="T500" s="256"/>
      <c r="U500" s="14"/>
      <c r="V500" s="14"/>
      <c r="W500" s="14"/>
      <c r="X500" s="14"/>
      <c r="Y500" s="14"/>
      <c r="Z500" s="14"/>
      <c r="AA500" s="14"/>
      <c r="AB500" s="14"/>
      <c r="AC500" s="14"/>
      <c r="AD500" s="14"/>
      <c r="AE500" s="14"/>
      <c r="AT500" s="257" t="s">
        <v>180</v>
      </c>
      <c r="AU500" s="257" t="s">
        <v>86</v>
      </c>
      <c r="AV500" s="14" t="s">
        <v>86</v>
      </c>
      <c r="AW500" s="14" t="s">
        <v>32</v>
      </c>
      <c r="AX500" s="14" t="s">
        <v>76</v>
      </c>
      <c r="AY500" s="257" t="s">
        <v>168</v>
      </c>
    </row>
    <row r="501" s="14" customFormat="1">
      <c r="A501" s="14"/>
      <c r="B501" s="247"/>
      <c r="C501" s="248"/>
      <c r="D501" s="232" t="s">
        <v>180</v>
      </c>
      <c r="E501" s="249" t="s">
        <v>1</v>
      </c>
      <c r="F501" s="250" t="s">
        <v>2079</v>
      </c>
      <c r="G501" s="248"/>
      <c r="H501" s="251">
        <v>211.84999999999999</v>
      </c>
      <c r="I501" s="252"/>
      <c r="J501" s="248"/>
      <c r="K501" s="248"/>
      <c r="L501" s="253"/>
      <c r="M501" s="254"/>
      <c r="N501" s="255"/>
      <c r="O501" s="255"/>
      <c r="P501" s="255"/>
      <c r="Q501" s="255"/>
      <c r="R501" s="255"/>
      <c r="S501" s="255"/>
      <c r="T501" s="256"/>
      <c r="U501" s="14"/>
      <c r="V501" s="14"/>
      <c r="W501" s="14"/>
      <c r="X501" s="14"/>
      <c r="Y501" s="14"/>
      <c r="Z501" s="14"/>
      <c r="AA501" s="14"/>
      <c r="AB501" s="14"/>
      <c r="AC501" s="14"/>
      <c r="AD501" s="14"/>
      <c r="AE501" s="14"/>
      <c r="AT501" s="257" t="s">
        <v>180</v>
      </c>
      <c r="AU501" s="257" t="s">
        <v>86</v>
      </c>
      <c r="AV501" s="14" t="s">
        <v>86</v>
      </c>
      <c r="AW501" s="14" t="s">
        <v>32</v>
      </c>
      <c r="AX501" s="14" t="s">
        <v>76</v>
      </c>
      <c r="AY501" s="257" t="s">
        <v>168</v>
      </c>
    </row>
    <row r="502" s="16" customFormat="1">
      <c r="A502" s="16"/>
      <c r="B502" s="280"/>
      <c r="C502" s="281"/>
      <c r="D502" s="232" t="s">
        <v>180</v>
      </c>
      <c r="E502" s="282" t="s">
        <v>1</v>
      </c>
      <c r="F502" s="283" t="s">
        <v>565</v>
      </c>
      <c r="G502" s="281"/>
      <c r="H502" s="284">
        <v>759.45000000000005</v>
      </c>
      <c r="I502" s="285"/>
      <c r="J502" s="281"/>
      <c r="K502" s="281"/>
      <c r="L502" s="286"/>
      <c r="M502" s="287"/>
      <c r="N502" s="288"/>
      <c r="O502" s="288"/>
      <c r="P502" s="288"/>
      <c r="Q502" s="288"/>
      <c r="R502" s="288"/>
      <c r="S502" s="288"/>
      <c r="T502" s="289"/>
      <c r="U502" s="16"/>
      <c r="V502" s="16"/>
      <c r="W502" s="16"/>
      <c r="X502" s="16"/>
      <c r="Y502" s="16"/>
      <c r="Z502" s="16"/>
      <c r="AA502" s="16"/>
      <c r="AB502" s="16"/>
      <c r="AC502" s="16"/>
      <c r="AD502" s="16"/>
      <c r="AE502" s="16"/>
      <c r="AT502" s="290" t="s">
        <v>180</v>
      </c>
      <c r="AU502" s="290" t="s">
        <v>86</v>
      </c>
      <c r="AV502" s="16" t="s">
        <v>169</v>
      </c>
      <c r="AW502" s="16" t="s">
        <v>32</v>
      </c>
      <c r="AX502" s="16" t="s">
        <v>76</v>
      </c>
      <c r="AY502" s="290" t="s">
        <v>168</v>
      </c>
    </row>
    <row r="503" s="13" customFormat="1">
      <c r="A503" s="13"/>
      <c r="B503" s="237"/>
      <c r="C503" s="238"/>
      <c r="D503" s="232" t="s">
        <v>180</v>
      </c>
      <c r="E503" s="239" t="s">
        <v>1</v>
      </c>
      <c r="F503" s="240" t="s">
        <v>2080</v>
      </c>
      <c r="G503" s="238"/>
      <c r="H503" s="239" t="s">
        <v>1</v>
      </c>
      <c r="I503" s="241"/>
      <c r="J503" s="238"/>
      <c r="K503" s="238"/>
      <c r="L503" s="242"/>
      <c r="M503" s="243"/>
      <c r="N503" s="244"/>
      <c r="O503" s="244"/>
      <c r="P503" s="244"/>
      <c r="Q503" s="244"/>
      <c r="R503" s="244"/>
      <c r="S503" s="244"/>
      <c r="T503" s="245"/>
      <c r="U503" s="13"/>
      <c r="V503" s="13"/>
      <c r="W503" s="13"/>
      <c r="X503" s="13"/>
      <c r="Y503" s="13"/>
      <c r="Z503" s="13"/>
      <c r="AA503" s="13"/>
      <c r="AB503" s="13"/>
      <c r="AC503" s="13"/>
      <c r="AD503" s="13"/>
      <c r="AE503" s="13"/>
      <c r="AT503" s="246" t="s">
        <v>180</v>
      </c>
      <c r="AU503" s="246" t="s">
        <v>86</v>
      </c>
      <c r="AV503" s="13" t="s">
        <v>84</v>
      </c>
      <c r="AW503" s="13" t="s">
        <v>32</v>
      </c>
      <c r="AX503" s="13" t="s">
        <v>76</v>
      </c>
      <c r="AY503" s="246" t="s">
        <v>168</v>
      </c>
    </row>
    <row r="504" s="13" customFormat="1">
      <c r="A504" s="13"/>
      <c r="B504" s="237"/>
      <c r="C504" s="238"/>
      <c r="D504" s="232" t="s">
        <v>180</v>
      </c>
      <c r="E504" s="239" t="s">
        <v>1</v>
      </c>
      <c r="F504" s="240" t="s">
        <v>1941</v>
      </c>
      <c r="G504" s="238"/>
      <c r="H504" s="239" t="s">
        <v>1</v>
      </c>
      <c r="I504" s="241"/>
      <c r="J504" s="238"/>
      <c r="K504" s="238"/>
      <c r="L504" s="242"/>
      <c r="M504" s="243"/>
      <c r="N504" s="244"/>
      <c r="O504" s="244"/>
      <c r="P504" s="244"/>
      <c r="Q504" s="244"/>
      <c r="R504" s="244"/>
      <c r="S504" s="244"/>
      <c r="T504" s="245"/>
      <c r="U504" s="13"/>
      <c r="V504" s="13"/>
      <c r="W504" s="13"/>
      <c r="X504" s="13"/>
      <c r="Y504" s="13"/>
      <c r="Z504" s="13"/>
      <c r="AA504" s="13"/>
      <c r="AB504" s="13"/>
      <c r="AC504" s="13"/>
      <c r="AD504" s="13"/>
      <c r="AE504" s="13"/>
      <c r="AT504" s="246" t="s">
        <v>180</v>
      </c>
      <c r="AU504" s="246" t="s">
        <v>86</v>
      </c>
      <c r="AV504" s="13" t="s">
        <v>84</v>
      </c>
      <c r="AW504" s="13" t="s">
        <v>32</v>
      </c>
      <c r="AX504" s="13" t="s">
        <v>76</v>
      </c>
      <c r="AY504" s="246" t="s">
        <v>168</v>
      </c>
    </row>
    <row r="505" s="14" customFormat="1">
      <c r="A505" s="14"/>
      <c r="B505" s="247"/>
      <c r="C505" s="248"/>
      <c r="D505" s="232" t="s">
        <v>180</v>
      </c>
      <c r="E505" s="249" t="s">
        <v>1</v>
      </c>
      <c r="F505" s="250" t="s">
        <v>2081</v>
      </c>
      <c r="G505" s="248"/>
      <c r="H505" s="251">
        <v>85.5</v>
      </c>
      <c r="I505" s="252"/>
      <c r="J505" s="248"/>
      <c r="K505" s="248"/>
      <c r="L505" s="253"/>
      <c r="M505" s="254"/>
      <c r="N505" s="255"/>
      <c r="O505" s="255"/>
      <c r="P505" s="255"/>
      <c r="Q505" s="255"/>
      <c r="R505" s="255"/>
      <c r="S505" s="255"/>
      <c r="T505" s="256"/>
      <c r="U505" s="14"/>
      <c r="V505" s="14"/>
      <c r="W505" s="14"/>
      <c r="X505" s="14"/>
      <c r="Y505" s="14"/>
      <c r="Z505" s="14"/>
      <c r="AA505" s="14"/>
      <c r="AB505" s="14"/>
      <c r="AC505" s="14"/>
      <c r="AD505" s="14"/>
      <c r="AE505" s="14"/>
      <c r="AT505" s="257" t="s">
        <v>180</v>
      </c>
      <c r="AU505" s="257" t="s">
        <v>86</v>
      </c>
      <c r="AV505" s="14" t="s">
        <v>86</v>
      </c>
      <c r="AW505" s="14" t="s">
        <v>32</v>
      </c>
      <c r="AX505" s="14" t="s">
        <v>76</v>
      </c>
      <c r="AY505" s="257" t="s">
        <v>168</v>
      </c>
    </row>
    <row r="506" s="13" customFormat="1">
      <c r="A506" s="13"/>
      <c r="B506" s="237"/>
      <c r="C506" s="238"/>
      <c r="D506" s="232" t="s">
        <v>180</v>
      </c>
      <c r="E506" s="239" t="s">
        <v>1</v>
      </c>
      <c r="F506" s="240" t="s">
        <v>1943</v>
      </c>
      <c r="G506" s="238"/>
      <c r="H506" s="239" t="s">
        <v>1</v>
      </c>
      <c r="I506" s="241"/>
      <c r="J506" s="238"/>
      <c r="K506" s="238"/>
      <c r="L506" s="242"/>
      <c r="M506" s="243"/>
      <c r="N506" s="244"/>
      <c r="O506" s="244"/>
      <c r="P506" s="244"/>
      <c r="Q506" s="244"/>
      <c r="R506" s="244"/>
      <c r="S506" s="244"/>
      <c r="T506" s="245"/>
      <c r="U506" s="13"/>
      <c r="V506" s="13"/>
      <c r="W506" s="13"/>
      <c r="X506" s="13"/>
      <c r="Y506" s="13"/>
      <c r="Z506" s="13"/>
      <c r="AA506" s="13"/>
      <c r="AB506" s="13"/>
      <c r="AC506" s="13"/>
      <c r="AD506" s="13"/>
      <c r="AE506" s="13"/>
      <c r="AT506" s="246" t="s">
        <v>180</v>
      </c>
      <c r="AU506" s="246" t="s">
        <v>86</v>
      </c>
      <c r="AV506" s="13" t="s">
        <v>84</v>
      </c>
      <c r="AW506" s="13" t="s">
        <v>32</v>
      </c>
      <c r="AX506" s="13" t="s">
        <v>76</v>
      </c>
      <c r="AY506" s="246" t="s">
        <v>168</v>
      </c>
    </row>
    <row r="507" s="14" customFormat="1">
      <c r="A507" s="14"/>
      <c r="B507" s="247"/>
      <c r="C507" s="248"/>
      <c r="D507" s="232" t="s">
        <v>180</v>
      </c>
      <c r="E507" s="249" t="s">
        <v>1</v>
      </c>
      <c r="F507" s="250" t="s">
        <v>2082</v>
      </c>
      <c r="G507" s="248"/>
      <c r="H507" s="251">
        <v>100.59</v>
      </c>
      <c r="I507" s="252"/>
      <c r="J507" s="248"/>
      <c r="K507" s="248"/>
      <c r="L507" s="253"/>
      <c r="M507" s="254"/>
      <c r="N507" s="255"/>
      <c r="O507" s="255"/>
      <c r="P507" s="255"/>
      <c r="Q507" s="255"/>
      <c r="R507" s="255"/>
      <c r="S507" s="255"/>
      <c r="T507" s="256"/>
      <c r="U507" s="14"/>
      <c r="V507" s="14"/>
      <c r="W507" s="14"/>
      <c r="X507" s="14"/>
      <c r="Y507" s="14"/>
      <c r="Z507" s="14"/>
      <c r="AA507" s="14"/>
      <c r="AB507" s="14"/>
      <c r="AC507" s="14"/>
      <c r="AD507" s="14"/>
      <c r="AE507" s="14"/>
      <c r="AT507" s="257" t="s">
        <v>180</v>
      </c>
      <c r="AU507" s="257" t="s">
        <v>86</v>
      </c>
      <c r="AV507" s="14" t="s">
        <v>86</v>
      </c>
      <c r="AW507" s="14" t="s">
        <v>32</v>
      </c>
      <c r="AX507" s="14" t="s">
        <v>76</v>
      </c>
      <c r="AY507" s="257" t="s">
        <v>168</v>
      </c>
    </row>
    <row r="508" s="13" customFormat="1">
      <c r="A508" s="13"/>
      <c r="B508" s="237"/>
      <c r="C508" s="238"/>
      <c r="D508" s="232" t="s">
        <v>180</v>
      </c>
      <c r="E508" s="239" t="s">
        <v>1</v>
      </c>
      <c r="F508" s="240" t="s">
        <v>1945</v>
      </c>
      <c r="G508" s="238"/>
      <c r="H508" s="239" t="s">
        <v>1</v>
      </c>
      <c r="I508" s="241"/>
      <c r="J508" s="238"/>
      <c r="K508" s="238"/>
      <c r="L508" s="242"/>
      <c r="M508" s="243"/>
      <c r="N508" s="244"/>
      <c r="O508" s="244"/>
      <c r="P508" s="244"/>
      <c r="Q508" s="244"/>
      <c r="R508" s="244"/>
      <c r="S508" s="244"/>
      <c r="T508" s="245"/>
      <c r="U508" s="13"/>
      <c r="V508" s="13"/>
      <c r="W508" s="13"/>
      <c r="X508" s="13"/>
      <c r="Y508" s="13"/>
      <c r="Z508" s="13"/>
      <c r="AA508" s="13"/>
      <c r="AB508" s="13"/>
      <c r="AC508" s="13"/>
      <c r="AD508" s="13"/>
      <c r="AE508" s="13"/>
      <c r="AT508" s="246" t="s">
        <v>180</v>
      </c>
      <c r="AU508" s="246" t="s">
        <v>86</v>
      </c>
      <c r="AV508" s="13" t="s">
        <v>84</v>
      </c>
      <c r="AW508" s="13" t="s">
        <v>32</v>
      </c>
      <c r="AX508" s="13" t="s">
        <v>76</v>
      </c>
      <c r="AY508" s="246" t="s">
        <v>168</v>
      </c>
    </row>
    <row r="509" s="14" customFormat="1">
      <c r="A509" s="14"/>
      <c r="B509" s="247"/>
      <c r="C509" s="248"/>
      <c r="D509" s="232" t="s">
        <v>180</v>
      </c>
      <c r="E509" s="249" t="s">
        <v>1</v>
      </c>
      <c r="F509" s="250" t="s">
        <v>2083</v>
      </c>
      <c r="G509" s="248"/>
      <c r="H509" s="251">
        <v>27</v>
      </c>
      <c r="I509" s="252"/>
      <c r="J509" s="248"/>
      <c r="K509" s="248"/>
      <c r="L509" s="253"/>
      <c r="M509" s="254"/>
      <c r="N509" s="255"/>
      <c r="O509" s="255"/>
      <c r="P509" s="255"/>
      <c r="Q509" s="255"/>
      <c r="R509" s="255"/>
      <c r="S509" s="255"/>
      <c r="T509" s="256"/>
      <c r="U509" s="14"/>
      <c r="V509" s="14"/>
      <c r="W509" s="14"/>
      <c r="X509" s="14"/>
      <c r="Y509" s="14"/>
      <c r="Z509" s="14"/>
      <c r="AA509" s="14"/>
      <c r="AB509" s="14"/>
      <c r="AC509" s="14"/>
      <c r="AD509" s="14"/>
      <c r="AE509" s="14"/>
      <c r="AT509" s="257" t="s">
        <v>180</v>
      </c>
      <c r="AU509" s="257" t="s">
        <v>86</v>
      </c>
      <c r="AV509" s="14" t="s">
        <v>86</v>
      </c>
      <c r="AW509" s="14" t="s">
        <v>32</v>
      </c>
      <c r="AX509" s="14" t="s">
        <v>76</v>
      </c>
      <c r="AY509" s="257" t="s">
        <v>168</v>
      </c>
    </row>
    <row r="510" s="13" customFormat="1">
      <c r="A510" s="13"/>
      <c r="B510" s="237"/>
      <c r="C510" s="238"/>
      <c r="D510" s="232" t="s">
        <v>180</v>
      </c>
      <c r="E510" s="239" t="s">
        <v>1</v>
      </c>
      <c r="F510" s="240" t="s">
        <v>1947</v>
      </c>
      <c r="G510" s="238"/>
      <c r="H510" s="239" t="s">
        <v>1</v>
      </c>
      <c r="I510" s="241"/>
      <c r="J510" s="238"/>
      <c r="K510" s="238"/>
      <c r="L510" s="242"/>
      <c r="M510" s="243"/>
      <c r="N510" s="244"/>
      <c r="O510" s="244"/>
      <c r="P510" s="244"/>
      <c r="Q510" s="244"/>
      <c r="R510" s="244"/>
      <c r="S510" s="244"/>
      <c r="T510" s="245"/>
      <c r="U510" s="13"/>
      <c r="V510" s="13"/>
      <c r="W510" s="13"/>
      <c r="X510" s="13"/>
      <c r="Y510" s="13"/>
      <c r="Z510" s="13"/>
      <c r="AA510" s="13"/>
      <c r="AB510" s="13"/>
      <c r="AC510" s="13"/>
      <c r="AD510" s="13"/>
      <c r="AE510" s="13"/>
      <c r="AT510" s="246" t="s">
        <v>180</v>
      </c>
      <c r="AU510" s="246" t="s">
        <v>86</v>
      </c>
      <c r="AV510" s="13" t="s">
        <v>84</v>
      </c>
      <c r="AW510" s="13" t="s">
        <v>32</v>
      </c>
      <c r="AX510" s="13" t="s">
        <v>76</v>
      </c>
      <c r="AY510" s="246" t="s">
        <v>168</v>
      </c>
    </row>
    <row r="511" s="14" customFormat="1">
      <c r="A511" s="14"/>
      <c r="B511" s="247"/>
      <c r="C511" s="248"/>
      <c r="D511" s="232" t="s">
        <v>180</v>
      </c>
      <c r="E511" s="249" t="s">
        <v>1</v>
      </c>
      <c r="F511" s="250" t="s">
        <v>2084</v>
      </c>
      <c r="G511" s="248"/>
      <c r="H511" s="251">
        <v>13.5</v>
      </c>
      <c r="I511" s="252"/>
      <c r="J511" s="248"/>
      <c r="K511" s="248"/>
      <c r="L511" s="253"/>
      <c r="M511" s="254"/>
      <c r="N511" s="255"/>
      <c r="O511" s="255"/>
      <c r="P511" s="255"/>
      <c r="Q511" s="255"/>
      <c r="R511" s="255"/>
      <c r="S511" s="255"/>
      <c r="T511" s="256"/>
      <c r="U511" s="14"/>
      <c r="V511" s="14"/>
      <c r="W511" s="14"/>
      <c r="X511" s="14"/>
      <c r="Y511" s="14"/>
      <c r="Z511" s="14"/>
      <c r="AA511" s="14"/>
      <c r="AB511" s="14"/>
      <c r="AC511" s="14"/>
      <c r="AD511" s="14"/>
      <c r="AE511" s="14"/>
      <c r="AT511" s="257" t="s">
        <v>180</v>
      </c>
      <c r="AU511" s="257" t="s">
        <v>86</v>
      </c>
      <c r="AV511" s="14" t="s">
        <v>86</v>
      </c>
      <c r="AW511" s="14" t="s">
        <v>32</v>
      </c>
      <c r="AX511" s="14" t="s">
        <v>76</v>
      </c>
      <c r="AY511" s="257" t="s">
        <v>168</v>
      </c>
    </row>
    <row r="512" s="13" customFormat="1">
      <c r="A512" s="13"/>
      <c r="B512" s="237"/>
      <c r="C512" s="238"/>
      <c r="D512" s="232" t="s">
        <v>180</v>
      </c>
      <c r="E512" s="239" t="s">
        <v>1</v>
      </c>
      <c r="F512" s="240" t="s">
        <v>1941</v>
      </c>
      <c r="G512" s="238"/>
      <c r="H512" s="239" t="s">
        <v>1</v>
      </c>
      <c r="I512" s="241"/>
      <c r="J512" s="238"/>
      <c r="K512" s="238"/>
      <c r="L512" s="242"/>
      <c r="M512" s="243"/>
      <c r="N512" s="244"/>
      <c r="O512" s="244"/>
      <c r="P512" s="244"/>
      <c r="Q512" s="244"/>
      <c r="R512" s="244"/>
      <c r="S512" s="244"/>
      <c r="T512" s="245"/>
      <c r="U512" s="13"/>
      <c r="V512" s="13"/>
      <c r="W512" s="13"/>
      <c r="X512" s="13"/>
      <c r="Y512" s="13"/>
      <c r="Z512" s="13"/>
      <c r="AA512" s="13"/>
      <c r="AB512" s="13"/>
      <c r="AC512" s="13"/>
      <c r="AD512" s="13"/>
      <c r="AE512" s="13"/>
      <c r="AT512" s="246" t="s">
        <v>180</v>
      </c>
      <c r="AU512" s="246" t="s">
        <v>86</v>
      </c>
      <c r="AV512" s="13" t="s">
        <v>84</v>
      </c>
      <c r="AW512" s="13" t="s">
        <v>32</v>
      </c>
      <c r="AX512" s="13" t="s">
        <v>76</v>
      </c>
      <c r="AY512" s="246" t="s">
        <v>168</v>
      </c>
    </row>
    <row r="513" s="14" customFormat="1">
      <c r="A513" s="14"/>
      <c r="B513" s="247"/>
      <c r="C513" s="248"/>
      <c r="D513" s="232" t="s">
        <v>180</v>
      </c>
      <c r="E513" s="249" t="s">
        <v>1</v>
      </c>
      <c r="F513" s="250" t="s">
        <v>2085</v>
      </c>
      <c r="G513" s="248"/>
      <c r="H513" s="251">
        <v>5.0999999999999996</v>
      </c>
      <c r="I513" s="252"/>
      <c r="J513" s="248"/>
      <c r="K513" s="248"/>
      <c r="L513" s="253"/>
      <c r="M513" s="254"/>
      <c r="N513" s="255"/>
      <c r="O513" s="255"/>
      <c r="P513" s="255"/>
      <c r="Q513" s="255"/>
      <c r="R513" s="255"/>
      <c r="S513" s="255"/>
      <c r="T513" s="256"/>
      <c r="U513" s="14"/>
      <c r="V513" s="14"/>
      <c r="W513" s="14"/>
      <c r="X513" s="14"/>
      <c r="Y513" s="14"/>
      <c r="Z513" s="14"/>
      <c r="AA513" s="14"/>
      <c r="AB513" s="14"/>
      <c r="AC513" s="14"/>
      <c r="AD513" s="14"/>
      <c r="AE513" s="14"/>
      <c r="AT513" s="257" t="s">
        <v>180</v>
      </c>
      <c r="AU513" s="257" t="s">
        <v>86</v>
      </c>
      <c r="AV513" s="14" t="s">
        <v>86</v>
      </c>
      <c r="AW513" s="14" t="s">
        <v>32</v>
      </c>
      <c r="AX513" s="14" t="s">
        <v>76</v>
      </c>
      <c r="AY513" s="257" t="s">
        <v>168</v>
      </c>
    </row>
    <row r="514" s="13" customFormat="1">
      <c r="A514" s="13"/>
      <c r="B514" s="237"/>
      <c r="C514" s="238"/>
      <c r="D514" s="232" t="s">
        <v>180</v>
      </c>
      <c r="E514" s="239" t="s">
        <v>1</v>
      </c>
      <c r="F514" s="240" t="s">
        <v>1945</v>
      </c>
      <c r="G514" s="238"/>
      <c r="H514" s="239" t="s">
        <v>1</v>
      </c>
      <c r="I514" s="241"/>
      <c r="J514" s="238"/>
      <c r="K514" s="238"/>
      <c r="L514" s="242"/>
      <c r="M514" s="243"/>
      <c r="N514" s="244"/>
      <c r="O514" s="244"/>
      <c r="P514" s="244"/>
      <c r="Q514" s="244"/>
      <c r="R514" s="244"/>
      <c r="S514" s="244"/>
      <c r="T514" s="245"/>
      <c r="U514" s="13"/>
      <c r="V514" s="13"/>
      <c r="W514" s="13"/>
      <c r="X514" s="13"/>
      <c r="Y514" s="13"/>
      <c r="Z514" s="13"/>
      <c r="AA514" s="13"/>
      <c r="AB514" s="13"/>
      <c r="AC514" s="13"/>
      <c r="AD514" s="13"/>
      <c r="AE514" s="13"/>
      <c r="AT514" s="246" t="s">
        <v>180</v>
      </c>
      <c r="AU514" s="246" t="s">
        <v>86</v>
      </c>
      <c r="AV514" s="13" t="s">
        <v>84</v>
      </c>
      <c r="AW514" s="13" t="s">
        <v>32</v>
      </c>
      <c r="AX514" s="13" t="s">
        <v>76</v>
      </c>
      <c r="AY514" s="246" t="s">
        <v>168</v>
      </c>
    </row>
    <row r="515" s="14" customFormat="1">
      <c r="A515" s="14"/>
      <c r="B515" s="247"/>
      <c r="C515" s="248"/>
      <c r="D515" s="232" t="s">
        <v>180</v>
      </c>
      <c r="E515" s="249" t="s">
        <v>1</v>
      </c>
      <c r="F515" s="250" t="s">
        <v>2086</v>
      </c>
      <c r="G515" s="248"/>
      <c r="H515" s="251">
        <v>7.5</v>
      </c>
      <c r="I515" s="252"/>
      <c r="J515" s="248"/>
      <c r="K515" s="248"/>
      <c r="L515" s="253"/>
      <c r="M515" s="254"/>
      <c r="N515" s="255"/>
      <c r="O515" s="255"/>
      <c r="P515" s="255"/>
      <c r="Q515" s="255"/>
      <c r="R515" s="255"/>
      <c r="S515" s="255"/>
      <c r="T515" s="256"/>
      <c r="U515" s="14"/>
      <c r="V515" s="14"/>
      <c r="W515" s="14"/>
      <c r="X515" s="14"/>
      <c r="Y515" s="14"/>
      <c r="Z515" s="14"/>
      <c r="AA515" s="14"/>
      <c r="AB515" s="14"/>
      <c r="AC515" s="14"/>
      <c r="AD515" s="14"/>
      <c r="AE515" s="14"/>
      <c r="AT515" s="257" t="s">
        <v>180</v>
      </c>
      <c r="AU515" s="257" t="s">
        <v>86</v>
      </c>
      <c r="AV515" s="14" t="s">
        <v>86</v>
      </c>
      <c r="AW515" s="14" t="s">
        <v>32</v>
      </c>
      <c r="AX515" s="14" t="s">
        <v>76</v>
      </c>
      <c r="AY515" s="257" t="s">
        <v>168</v>
      </c>
    </row>
    <row r="516" s="16" customFormat="1">
      <c r="A516" s="16"/>
      <c r="B516" s="280"/>
      <c r="C516" s="281"/>
      <c r="D516" s="232" t="s">
        <v>180</v>
      </c>
      <c r="E516" s="282" t="s">
        <v>1</v>
      </c>
      <c r="F516" s="283" t="s">
        <v>565</v>
      </c>
      <c r="G516" s="281"/>
      <c r="H516" s="284">
        <v>239.19</v>
      </c>
      <c r="I516" s="285"/>
      <c r="J516" s="281"/>
      <c r="K516" s="281"/>
      <c r="L516" s="286"/>
      <c r="M516" s="287"/>
      <c r="N516" s="288"/>
      <c r="O516" s="288"/>
      <c r="P516" s="288"/>
      <c r="Q516" s="288"/>
      <c r="R516" s="288"/>
      <c r="S516" s="288"/>
      <c r="T516" s="289"/>
      <c r="U516" s="16"/>
      <c r="V516" s="16"/>
      <c r="W516" s="16"/>
      <c r="X516" s="16"/>
      <c r="Y516" s="16"/>
      <c r="Z516" s="16"/>
      <c r="AA516" s="16"/>
      <c r="AB516" s="16"/>
      <c r="AC516" s="16"/>
      <c r="AD516" s="16"/>
      <c r="AE516" s="16"/>
      <c r="AT516" s="290" t="s">
        <v>180</v>
      </c>
      <c r="AU516" s="290" t="s">
        <v>86</v>
      </c>
      <c r="AV516" s="16" t="s">
        <v>169</v>
      </c>
      <c r="AW516" s="16" t="s">
        <v>32</v>
      </c>
      <c r="AX516" s="16" t="s">
        <v>76</v>
      </c>
      <c r="AY516" s="290" t="s">
        <v>168</v>
      </c>
    </row>
    <row r="517" s="13" customFormat="1">
      <c r="A517" s="13"/>
      <c r="B517" s="237"/>
      <c r="C517" s="238"/>
      <c r="D517" s="232" t="s">
        <v>180</v>
      </c>
      <c r="E517" s="239" t="s">
        <v>1</v>
      </c>
      <c r="F517" s="240" t="s">
        <v>2087</v>
      </c>
      <c r="G517" s="238"/>
      <c r="H517" s="239" t="s">
        <v>1</v>
      </c>
      <c r="I517" s="241"/>
      <c r="J517" s="238"/>
      <c r="K517" s="238"/>
      <c r="L517" s="242"/>
      <c r="M517" s="243"/>
      <c r="N517" s="244"/>
      <c r="O517" s="244"/>
      <c r="P517" s="244"/>
      <c r="Q517" s="244"/>
      <c r="R517" s="244"/>
      <c r="S517" s="244"/>
      <c r="T517" s="245"/>
      <c r="U517" s="13"/>
      <c r="V517" s="13"/>
      <c r="W517" s="13"/>
      <c r="X517" s="13"/>
      <c r="Y517" s="13"/>
      <c r="Z517" s="13"/>
      <c r="AA517" s="13"/>
      <c r="AB517" s="13"/>
      <c r="AC517" s="13"/>
      <c r="AD517" s="13"/>
      <c r="AE517" s="13"/>
      <c r="AT517" s="246" t="s">
        <v>180</v>
      </c>
      <c r="AU517" s="246" t="s">
        <v>86</v>
      </c>
      <c r="AV517" s="13" t="s">
        <v>84</v>
      </c>
      <c r="AW517" s="13" t="s">
        <v>32</v>
      </c>
      <c r="AX517" s="13" t="s">
        <v>76</v>
      </c>
      <c r="AY517" s="246" t="s">
        <v>168</v>
      </c>
    </row>
    <row r="518" s="13" customFormat="1">
      <c r="A518" s="13"/>
      <c r="B518" s="237"/>
      <c r="C518" s="238"/>
      <c r="D518" s="232" t="s">
        <v>180</v>
      </c>
      <c r="E518" s="239" t="s">
        <v>1</v>
      </c>
      <c r="F518" s="240" t="s">
        <v>1941</v>
      </c>
      <c r="G518" s="238"/>
      <c r="H518" s="239" t="s">
        <v>1</v>
      </c>
      <c r="I518" s="241"/>
      <c r="J518" s="238"/>
      <c r="K518" s="238"/>
      <c r="L518" s="242"/>
      <c r="M518" s="243"/>
      <c r="N518" s="244"/>
      <c r="O518" s="244"/>
      <c r="P518" s="244"/>
      <c r="Q518" s="244"/>
      <c r="R518" s="244"/>
      <c r="S518" s="244"/>
      <c r="T518" s="245"/>
      <c r="U518" s="13"/>
      <c r="V518" s="13"/>
      <c r="W518" s="13"/>
      <c r="X518" s="13"/>
      <c r="Y518" s="13"/>
      <c r="Z518" s="13"/>
      <c r="AA518" s="13"/>
      <c r="AB518" s="13"/>
      <c r="AC518" s="13"/>
      <c r="AD518" s="13"/>
      <c r="AE518" s="13"/>
      <c r="AT518" s="246" t="s">
        <v>180</v>
      </c>
      <c r="AU518" s="246" t="s">
        <v>86</v>
      </c>
      <c r="AV518" s="13" t="s">
        <v>84</v>
      </c>
      <c r="AW518" s="13" t="s">
        <v>32</v>
      </c>
      <c r="AX518" s="13" t="s">
        <v>76</v>
      </c>
      <c r="AY518" s="246" t="s">
        <v>168</v>
      </c>
    </row>
    <row r="519" s="14" customFormat="1">
      <c r="A519" s="14"/>
      <c r="B519" s="247"/>
      <c r="C519" s="248"/>
      <c r="D519" s="232" t="s">
        <v>180</v>
      </c>
      <c r="E519" s="249" t="s">
        <v>1</v>
      </c>
      <c r="F519" s="250" t="s">
        <v>2081</v>
      </c>
      <c r="G519" s="248"/>
      <c r="H519" s="251">
        <v>85.5</v>
      </c>
      <c r="I519" s="252"/>
      <c r="J519" s="248"/>
      <c r="K519" s="248"/>
      <c r="L519" s="253"/>
      <c r="M519" s="254"/>
      <c r="N519" s="255"/>
      <c r="O519" s="255"/>
      <c r="P519" s="255"/>
      <c r="Q519" s="255"/>
      <c r="R519" s="255"/>
      <c r="S519" s="255"/>
      <c r="T519" s="256"/>
      <c r="U519" s="14"/>
      <c r="V519" s="14"/>
      <c r="W519" s="14"/>
      <c r="X519" s="14"/>
      <c r="Y519" s="14"/>
      <c r="Z519" s="14"/>
      <c r="AA519" s="14"/>
      <c r="AB519" s="14"/>
      <c r="AC519" s="14"/>
      <c r="AD519" s="14"/>
      <c r="AE519" s="14"/>
      <c r="AT519" s="257" t="s">
        <v>180</v>
      </c>
      <c r="AU519" s="257" t="s">
        <v>86</v>
      </c>
      <c r="AV519" s="14" t="s">
        <v>86</v>
      </c>
      <c r="AW519" s="14" t="s">
        <v>32</v>
      </c>
      <c r="AX519" s="14" t="s">
        <v>76</v>
      </c>
      <c r="AY519" s="257" t="s">
        <v>168</v>
      </c>
    </row>
    <row r="520" s="14" customFormat="1">
      <c r="A520" s="14"/>
      <c r="B520" s="247"/>
      <c r="C520" s="248"/>
      <c r="D520" s="232" t="s">
        <v>180</v>
      </c>
      <c r="E520" s="249" t="s">
        <v>1</v>
      </c>
      <c r="F520" s="250" t="s">
        <v>2064</v>
      </c>
      <c r="G520" s="248"/>
      <c r="H520" s="251">
        <v>30</v>
      </c>
      <c r="I520" s="252"/>
      <c r="J520" s="248"/>
      <c r="K520" s="248"/>
      <c r="L520" s="253"/>
      <c r="M520" s="254"/>
      <c r="N520" s="255"/>
      <c r="O520" s="255"/>
      <c r="P520" s="255"/>
      <c r="Q520" s="255"/>
      <c r="R520" s="255"/>
      <c r="S520" s="255"/>
      <c r="T520" s="256"/>
      <c r="U520" s="14"/>
      <c r="V520" s="14"/>
      <c r="W520" s="14"/>
      <c r="X520" s="14"/>
      <c r="Y520" s="14"/>
      <c r="Z520" s="14"/>
      <c r="AA520" s="14"/>
      <c r="AB520" s="14"/>
      <c r="AC520" s="14"/>
      <c r="AD520" s="14"/>
      <c r="AE520" s="14"/>
      <c r="AT520" s="257" t="s">
        <v>180</v>
      </c>
      <c r="AU520" s="257" t="s">
        <v>86</v>
      </c>
      <c r="AV520" s="14" t="s">
        <v>86</v>
      </c>
      <c r="AW520" s="14" t="s">
        <v>32</v>
      </c>
      <c r="AX520" s="14" t="s">
        <v>76</v>
      </c>
      <c r="AY520" s="257" t="s">
        <v>168</v>
      </c>
    </row>
    <row r="521" s="13" customFormat="1">
      <c r="A521" s="13"/>
      <c r="B521" s="237"/>
      <c r="C521" s="238"/>
      <c r="D521" s="232" t="s">
        <v>180</v>
      </c>
      <c r="E521" s="239" t="s">
        <v>1</v>
      </c>
      <c r="F521" s="240" t="s">
        <v>1943</v>
      </c>
      <c r="G521" s="238"/>
      <c r="H521" s="239" t="s">
        <v>1</v>
      </c>
      <c r="I521" s="241"/>
      <c r="J521" s="238"/>
      <c r="K521" s="238"/>
      <c r="L521" s="242"/>
      <c r="M521" s="243"/>
      <c r="N521" s="244"/>
      <c r="O521" s="244"/>
      <c r="P521" s="244"/>
      <c r="Q521" s="244"/>
      <c r="R521" s="244"/>
      <c r="S521" s="244"/>
      <c r="T521" s="245"/>
      <c r="U521" s="13"/>
      <c r="V521" s="13"/>
      <c r="W521" s="13"/>
      <c r="X521" s="13"/>
      <c r="Y521" s="13"/>
      <c r="Z521" s="13"/>
      <c r="AA521" s="13"/>
      <c r="AB521" s="13"/>
      <c r="AC521" s="13"/>
      <c r="AD521" s="13"/>
      <c r="AE521" s="13"/>
      <c r="AT521" s="246" t="s">
        <v>180</v>
      </c>
      <c r="AU521" s="246" t="s">
        <v>86</v>
      </c>
      <c r="AV521" s="13" t="s">
        <v>84</v>
      </c>
      <c r="AW521" s="13" t="s">
        <v>32</v>
      </c>
      <c r="AX521" s="13" t="s">
        <v>76</v>
      </c>
      <c r="AY521" s="246" t="s">
        <v>168</v>
      </c>
    </row>
    <row r="522" s="14" customFormat="1">
      <c r="A522" s="14"/>
      <c r="B522" s="247"/>
      <c r="C522" s="248"/>
      <c r="D522" s="232" t="s">
        <v>180</v>
      </c>
      <c r="E522" s="249" t="s">
        <v>1</v>
      </c>
      <c r="F522" s="250" t="s">
        <v>2088</v>
      </c>
      <c r="G522" s="248"/>
      <c r="H522" s="251">
        <v>92.25</v>
      </c>
      <c r="I522" s="252"/>
      <c r="J522" s="248"/>
      <c r="K522" s="248"/>
      <c r="L522" s="253"/>
      <c r="M522" s="254"/>
      <c r="N522" s="255"/>
      <c r="O522" s="255"/>
      <c r="P522" s="255"/>
      <c r="Q522" s="255"/>
      <c r="R522" s="255"/>
      <c r="S522" s="255"/>
      <c r="T522" s="256"/>
      <c r="U522" s="14"/>
      <c r="V522" s="14"/>
      <c r="W522" s="14"/>
      <c r="X522" s="14"/>
      <c r="Y522" s="14"/>
      <c r="Z522" s="14"/>
      <c r="AA522" s="14"/>
      <c r="AB522" s="14"/>
      <c r="AC522" s="14"/>
      <c r="AD522" s="14"/>
      <c r="AE522" s="14"/>
      <c r="AT522" s="257" t="s">
        <v>180</v>
      </c>
      <c r="AU522" s="257" t="s">
        <v>86</v>
      </c>
      <c r="AV522" s="14" t="s">
        <v>86</v>
      </c>
      <c r="AW522" s="14" t="s">
        <v>32</v>
      </c>
      <c r="AX522" s="14" t="s">
        <v>76</v>
      </c>
      <c r="AY522" s="257" t="s">
        <v>168</v>
      </c>
    </row>
    <row r="523" s="14" customFormat="1">
      <c r="A523" s="14"/>
      <c r="B523" s="247"/>
      <c r="C523" s="248"/>
      <c r="D523" s="232" t="s">
        <v>180</v>
      </c>
      <c r="E523" s="249" t="s">
        <v>1</v>
      </c>
      <c r="F523" s="250" t="s">
        <v>2089</v>
      </c>
      <c r="G523" s="248"/>
      <c r="H523" s="251">
        <v>22.5</v>
      </c>
      <c r="I523" s="252"/>
      <c r="J523" s="248"/>
      <c r="K523" s="248"/>
      <c r="L523" s="253"/>
      <c r="M523" s="254"/>
      <c r="N523" s="255"/>
      <c r="O523" s="255"/>
      <c r="P523" s="255"/>
      <c r="Q523" s="255"/>
      <c r="R523" s="255"/>
      <c r="S523" s="255"/>
      <c r="T523" s="256"/>
      <c r="U523" s="14"/>
      <c r="V523" s="14"/>
      <c r="W523" s="14"/>
      <c r="X523" s="14"/>
      <c r="Y523" s="14"/>
      <c r="Z523" s="14"/>
      <c r="AA523" s="14"/>
      <c r="AB523" s="14"/>
      <c r="AC523" s="14"/>
      <c r="AD523" s="14"/>
      <c r="AE523" s="14"/>
      <c r="AT523" s="257" t="s">
        <v>180</v>
      </c>
      <c r="AU523" s="257" t="s">
        <v>86</v>
      </c>
      <c r="AV523" s="14" t="s">
        <v>86</v>
      </c>
      <c r="AW523" s="14" t="s">
        <v>32</v>
      </c>
      <c r="AX523" s="14" t="s">
        <v>76</v>
      </c>
      <c r="AY523" s="257" t="s">
        <v>168</v>
      </c>
    </row>
    <row r="524" s="13" customFormat="1">
      <c r="A524" s="13"/>
      <c r="B524" s="237"/>
      <c r="C524" s="238"/>
      <c r="D524" s="232" t="s">
        <v>180</v>
      </c>
      <c r="E524" s="239" t="s">
        <v>1</v>
      </c>
      <c r="F524" s="240" t="s">
        <v>1945</v>
      </c>
      <c r="G524" s="238"/>
      <c r="H524" s="239" t="s">
        <v>1</v>
      </c>
      <c r="I524" s="241"/>
      <c r="J524" s="238"/>
      <c r="K524" s="238"/>
      <c r="L524" s="242"/>
      <c r="M524" s="243"/>
      <c r="N524" s="244"/>
      <c r="O524" s="244"/>
      <c r="P524" s="244"/>
      <c r="Q524" s="244"/>
      <c r="R524" s="244"/>
      <c r="S524" s="244"/>
      <c r="T524" s="245"/>
      <c r="U524" s="13"/>
      <c r="V524" s="13"/>
      <c r="W524" s="13"/>
      <c r="X524" s="13"/>
      <c r="Y524" s="13"/>
      <c r="Z524" s="13"/>
      <c r="AA524" s="13"/>
      <c r="AB524" s="13"/>
      <c r="AC524" s="13"/>
      <c r="AD524" s="13"/>
      <c r="AE524" s="13"/>
      <c r="AT524" s="246" t="s">
        <v>180</v>
      </c>
      <c r="AU524" s="246" t="s">
        <v>86</v>
      </c>
      <c r="AV524" s="13" t="s">
        <v>84</v>
      </c>
      <c r="AW524" s="13" t="s">
        <v>32</v>
      </c>
      <c r="AX524" s="13" t="s">
        <v>76</v>
      </c>
      <c r="AY524" s="246" t="s">
        <v>168</v>
      </c>
    </row>
    <row r="525" s="14" customFormat="1">
      <c r="A525" s="14"/>
      <c r="B525" s="247"/>
      <c r="C525" s="248"/>
      <c r="D525" s="232" t="s">
        <v>180</v>
      </c>
      <c r="E525" s="249" t="s">
        <v>1</v>
      </c>
      <c r="F525" s="250" t="s">
        <v>2083</v>
      </c>
      <c r="G525" s="248"/>
      <c r="H525" s="251">
        <v>27</v>
      </c>
      <c r="I525" s="252"/>
      <c r="J525" s="248"/>
      <c r="K525" s="248"/>
      <c r="L525" s="253"/>
      <c r="M525" s="254"/>
      <c r="N525" s="255"/>
      <c r="O525" s="255"/>
      <c r="P525" s="255"/>
      <c r="Q525" s="255"/>
      <c r="R525" s="255"/>
      <c r="S525" s="255"/>
      <c r="T525" s="256"/>
      <c r="U525" s="14"/>
      <c r="V525" s="14"/>
      <c r="W525" s="14"/>
      <c r="X525" s="14"/>
      <c r="Y525" s="14"/>
      <c r="Z525" s="14"/>
      <c r="AA525" s="14"/>
      <c r="AB525" s="14"/>
      <c r="AC525" s="14"/>
      <c r="AD525" s="14"/>
      <c r="AE525" s="14"/>
      <c r="AT525" s="257" t="s">
        <v>180</v>
      </c>
      <c r="AU525" s="257" t="s">
        <v>86</v>
      </c>
      <c r="AV525" s="14" t="s">
        <v>86</v>
      </c>
      <c r="AW525" s="14" t="s">
        <v>32</v>
      </c>
      <c r="AX525" s="14" t="s">
        <v>76</v>
      </c>
      <c r="AY525" s="257" t="s">
        <v>168</v>
      </c>
    </row>
    <row r="526" s="14" customFormat="1">
      <c r="A526" s="14"/>
      <c r="B526" s="247"/>
      <c r="C526" s="248"/>
      <c r="D526" s="232" t="s">
        <v>180</v>
      </c>
      <c r="E526" s="249" t="s">
        <v>1</v>
      </c>
      <c r="F526" s="250" t="s">
        <v>2066</v>
      </c>
      <c r="G526" s="248"/>
      <c r="H526" s="251">
        <v>10</v>
      </c>
      <c r="I526" s="252"/>
      <c r="J526" s="248"/>
      <c r="K526" s="248"/>
      <c r="L526" s="253"/>
      <c r="M526" s="254"/>
      <c r="N526" s="255"/>
      <c r="O526" s="255"/>
      <c r="P526" s="255"/>
      <c r="Q526" s="255"/>
      <c r="R526" s="255"/>
      <c r="S526" s="255"/>
      <c r="T526" s="256"/>
      <c r="U526" s="14"/>
      <c r="V526" s="14"/>
      <c r="W526" s="14"/>
      <c r="X526" s="14"/>
      <c r="Y526" s="14"/>
      <c r="Z526" s="14"/>
      <c r="AA526" s="14"/>
      <c r="AB526" s="14"/>
      <c r="AC526" s="14"/>
      <c r="AD526" s="14"/>
      <c r="AE526" s="14"/>
      <c r="AT526" s="257" t="s">
        <v>180</v>
      </c>
      <c r="AU526" s="257" t="s">
        <v>86</v>
      </c>
      <c r="AV526" s="14" t="s">
        <v>86</v>
      </c>
      <c r="AW526" s="14" t="s">
        <v>32</v>
      </c>
      <c r="AX526" s="14" t="s">
        <v>76</v>
      </c>
      <c r="AY526" s="257" t="s">
        <v>168</v>
      </c>
    </row>
    <row r="527" s="13" customFormat="1">
      <c r="A527" s="13"/>
      <c r="B527" s="237"/>
      <c r="C527" s="238"/>
      <c r="D527" s="232" t="s">
        <v>180</v>
      </c>
      <c r="E527" s="239" t="s">
        <v>1</v>
      </c>
      <c r="F527" s="240" t="s">
        <v>1947</v>
      </c>
      <c r="G527" s="238"/>
      <c r="H527" s="239" t="s">
        <v>1</v>
      </c>
      <c r="I527" s="241"/>
      <c r="J527" s="238"/>
      <c r="K527" s="238"/>
      <c r="L527" s="242"/>
      <c r="M527" s="243"/>
      <c r="N527" s="244"/>
      <c r="O527" s="244"/>
      <c r="P527" s="244"/>
      <c r="Q527" s="244"/>
      <c r="R527" s="244"/>
      <c r="S527" s="244"/>
      <c r="T527" s="245"/>
      <c r="U527" s="13"/>
      <c r="V527" s="13"/>
      <c r="W527" s="13"/>
      <c r="X527" s="13"/>
      <c r="Y527" s="13"/>
      <c r="Z527" s="13"/>
      <c r="AA527" s="13"/>
      <c r="AB527" s="13"/>
      <c r="AC527" s="13"/>
      <c r="AD527" s="13"/>
      <c r="AE527" s="13"/>
      <c r="AT527" s="246" t="s">
        <v>180</v>
      </c>
      <c r="AU527" s="246" t="s">
        <v>86</v>
      </c>
      <c r="AV527" s="13" t="s">
        <v>84</v>
      </c>
      <c r="AW527" s="13" t="s">
        <v>32</v>
      </c>
      <c r="AX527" s="13" t="s">
        <v>76</v>
      </c>
      <c r="AY527" s="246" t="s">
        <v>168</v>
      </c>
    </row>
    <row r="528" s="14" customFormat="1">
      <c r="A528" s="14"/>
      <c r="B528" s="247"/>
      <c r="C528" s="248"/>
      <c r="D528" s="232" t="s">
        <v>180</v>
      </c>
      <c r="E528" s="249" t="s">
        <v>1</v>
      </c>
      <c r="F528" s="250" t="s">
        <v>2084</v>
      </c>
      <c r="G528" s="248"/>
      <c r="H528" s="251">
        <v>13.5</v>
      </c>
      <c r="I528" s="252"/>
      <c r="J528" s="248"/>
      <c r="K528" s="248"/>
      <c r="L528" s="253"/>
      <c r="M528" s="254"/>
      <c r="N528" s="255"/>
      <c r="O528" s="255"/>
      <c r="P528" s="255"/>
      <c r="Q528" s="255"/>
      <c r="R528" s="255"/>
      <c r="S528" s="255"/>
      <c r="T528" s="256"/>
      <c r="U528" s="14"/>
      <c r="V528" s="14"/>
      <c r="W528" s="14"/>
      <c r="X528" s="14"/>
      <c r="Y528" s="14"/>
      <c r="Z528" s="14"/>
      <c r="AA528" s="14"/>
      <c r="AB528" s="14"/>
      <c r="AC528" s="14"/>
      <c r="AD528" s="14"/>
      <c r="AE528" s="14"/>
      <c r="AT528" s="257" t="s">
        <v>180</v>
      </c>
      <c r="AU528" s="257" t="s">
        <v>86</v>
      </c>
      <c r="AV528" s="14" t="s">
        <v>86</v>
      </c>
      <c r="AW528" s="14" t="s">
        <v>32</v>
      </c>
      <c r="AX528" s="14" t="s">
        <v>76</v>
      </c>
      <c r="AY528" s="257" t="s">
        <v>168</v>
      </c>
    </row>
    <row r="529" s="14" customFormat="1">
      <c r="A529" s="14"/>
      <c r="B529" s="247"/>
      <c r="C529" s="248"/>
      <c r="D529" s="232" t="s">
        <v>180</v>
      </c>
      <c r="E529" s="249" t="s">
        <v>1</v>
      </c>
      <c r="F529" s="250" t="s">
        <v>2067</v>
      </c>
      <c r="G529" s="248"/>
      <c r="H529" s="251">
        <v>7.5</v>
      </c>
      <c r="I529" s="252"/>
      <c r="J529" s="248"/>
      <c r="K529" s="248"/>
      <c r="L529" s="253"/>
      <c r="M529" s="254"/>
      <c r="N529" s="255"/>
      <c r="O529" s="255"/>
      <c r="P529" s="255"/>
      <c r="Q529" s="255"/>
      <c r="R529" s="255"/>
      <c r="S529" s="255"/>
      <c r="T529" s="256"/>
      <c r="U529" s="14"/>
      <c r="V529" s="14"/>
      <c r="W529" s="14"/>
      <c r="X529" s="14"/>
      <c r="Y529" s="14"/>
      <c r="Z529" s="14"/>
      <c r="AA529" s="14"/>
      <c r="AB529" s="14"/>
      <c r="AC529" s="14"/>
      <c r="AD529" s="14"/>
      <c r="AE529" s="14"/>
      <c r="AT529" s="257" t="s">
        <v>180</v>
      </c>
      <c r="AU529" s="257" t="s">
        <v>86</v>
      </c>
      <c r="AV529" s="14" t="s">
        <v>86</v>
      </c>
      <c r="AW529" s="14" t="s">
        <v>32</v>
      </c>
      <c r="AX529" s="14" t="s">
        <v>76</v>
      </c>
      <c r="AY529" s="257" t="s">
        <v>168</v>
      </c>
    </row>
    <row r="530" s="13" customFormat="1">
      <c r="A530" s="13"/>
      <c r="B530" s="237"/>
      <c r="C530" s="238"/>
      <c r="D530" s="232" t="s">
        <v>180</v>
      </c>
      <c r="E530" s="239" t="s">
        <v>1</v>
      </c>
      <c r="F530" s="240" t="s">
        <v>1941</v>
      </c>
      <c r="G530" s="238"/>
      <c r="H530" s="239" t="s">
        <v>1</v>
      </c>
      <c r="I530" s="241"/>
      <c r="J530" s="238"/>
      <c r="K530" s="238"/>
      <c r="L530" s="242"/>
      <c r="M530" s="243"/>
      <c r="N530" s="244"/>
      <c r="O530" s="244"/>
      <c r="P530" s="244"/>
      <c r="Q530" s="244"/>
      <c r="R530" s="244"/>
      <c r="S530" s="244"/>
      <c r="T530" s="245"/>
      <c r="U530" s="13"/>
      <c r="V530" s="13"/>
      <c r="W530" s="13"/>
      <c r="X530" s="13"/>
      <c r="Y530" s="13"/>
      <c r="Z530" s="13"/>
      <c r="AA530" s="13"/>
      <c r="AB530" s="13"/>
      <c r="AC530" s="13"/>
      <c r="AD530" s="13"/>
      <c r="AE530" s="13"/>
      <c r="AT530" s="246" t="s">
        <v>180</v>
      </c>
      <c r="AU530" s="246" t="s">
        <v>86</v>
      </c>
      <c r="AV530" s="13" t="s">
        <v>84</v>
      </c>
      <c r="AW530" s="13" t="s">
        <v>32</v>
      </c>
      <c r="AX530" s="13" t="s">
        <v>76</v>
      </c>
      <c r="AY530" s="246" t="s">
        <v>168</v>
      </c>
    </row>
    <row r="531" s="14" customFormat="1">
      <c r="A531" s="14"/>
      <c r="B531" s="247"/>
      <c r="C531" s="248"/>
      <c r="D531" s="232" t="s">
        <v>180</v>
      </c>
      <c r="E531" s="249" t="s">
        <v>1</v>
      </c>
      <c r="F531" s="250" t="s">
        <v>2085</v>
      </c>
      <c r="G531" s="248"/>
      <c r="H531" s="251">
        <v>5.0999999999999996</v>
      </c>
      <c r="I531" s="252"/>
      <c r="J531" s="248"/>
      <c r="K531" s="248"/>
      <c r="L531" s="253"/>
      <c r="M531" s="254"/>
      <c r="N531" s="255"/>
      <c r="O531" s="255"/>
      <c r="P531" s="255"/>
      <c r="Q531" s="255"/>
      <c r="R531" s="255"/>
      <c r="S531" s="255"/>
      <c r="T531" s="256"/>
      <c r="U531" s="14"/>
      <c r="V531" s="14"/>
      <c r="W531" s="14"/>
      <c r="X531" s="14"/>
      <c r="Y531" s="14"/>
      <c r="Z531" s="14"/>
      <c r="AA531" s="14"/>
      <c r="AB531" s="14"/>
      <c r="AC531" s="14"/>
      <c r="AD531" s="14"/>
      <c r="AE531" s="14"/>
      <c r="AT531" s="257" t="s">
        <v>180</v>
      </c>
      <c r="AU531" s="257" t="s">
        <v>86</v>
      </c>
      <c r="AV531" s="14" t="s">
        <v>86</v>
      </c>
      <c r="AW531" s="14" t="s">
        <v>32</v>
      </c>
      <c r="AX531" s="14" t="s">
        <v>76</v>
      </c>
      <c r="AY531" s="257" t="s">
        <v>168</v>
      </c>
    </row>
    <row r="532" s="13" customFormat="1">
      <c r="A532" s="13"/>
      <c r="B532" s="237"/>
      <c r="C532" s="238"/>
      <c r="D532" s="232" t="s">
        <v>180</v>
      </c>
      <c r="E532" s="239" t="s">
        <v>1</v>
      </c>
      <c r="F532" s="240" t="s">
        <v>1945</v>
      </c>
      <c r="G532" s="238"/>
      <c r="H532" s="239" t="s">
        <v>1</v>
      </c>
      <c r="I532" s="241"/>
      <c r="J532" s="238"/>
      <c r="K532" s="238"/>
      <c r="L532" s="242"/>
      <c r="M532" s="243"/>
      <c r="N532" s="244"/>
      <c r="O532" s="244"/>
      <c r="P532" s="244"/>
      <c r="Q532" s="244"/>
      <c r="R532" s="244"/>
      <c r="S532" s="244"/>
      <c r="T532" s="245"/>
      <c r="U532" s="13"/>
      <c r="V532" s="13"/>
      <c r="W532" s="13"/>
      <c r="X532" s="13"/>
      <c r="Y532" s="13"/>
      <c r="Z532" s="13"/>
      <c r="AA532" s="13"/>
      <c r="AB532" s="13"/>
      <c r="AC532" s="13"/>
      <c r="AD532" s="13"/>
      <c r="AE532" s="13"/>
      <c r="AT532" s="246" t="s">
        <v>180</v>
      </c>
      <c r="AU532" s="246" t="s">
        <v>86</v>
      </c>
      <c r="AV532" s="13" t="s">
        <v>84</v>
      </c>
      <c r="AW532" s="13" t="s">
        <v>32</v>
      </c>
      <c r="AX532" s="13" t="s">
        <v>76</v>
      </c>
      <c r="AY532" s="246" t="s">
        <v>168</v>
      </c>
    </row>
    <row r="533" s="14" customFormat="1">
      <c r="A533" s="14"/>
      <c r="B533" s="247"/>
      <c r="C533" s="248"/>
      <c r="D533" s="232" t="s">
        <v>180</v>
      </c>
      <c r="E533" s="249" t="s">
        <v>1</v>
      </c>
      <c r="F533" s="250" t="s">
        <v>2086</v>
      </c>
      <c r="G533" s="248"/>
      <c r="H533" s="251">
        <v>7.5</v>
      </c>
      <c r="I533" s="252"/>
      <c r="J533" s="248"/>
      <c r="K533" s="248"/>
      <c r="L533" s="253"/>
      <c r="M533" s="254"/>
      <c r="N533" s="255"/>
      <c r="O533" s="255"/>
      <c r="P533" s="255"/>
      <c r="Q533" s="255"/>
      <c r="R533" s="255"/>
      <c r="S533" s="255"/>
      <c r="T533" s="256"/>
      <c r="U533" s="14"/>
      <c r="V533" s="14"/>
      <c r="W533" s="14"/>
      <c r="X533" s="14"/>
      <c r="Y533" s="14"/>
      <c r="Z533" s="14"/>
      <c r="AA533" s="14"/>
      <c r="AB533" s="14"/>
      <c r="AC533" s="14"/>
      <c r="AD533" s="14"/>
      <c r="AE533" s="14"/>
      <c r="AT533" s="257" t="s">
        <v>180</v>
      </c>
      <c r="AU533" s="257" t="s">
        <v>86</v>
      </c>
      <c r="AV533" s="14" t="s">
        <v>86</v>
      </c>
      <c r="AW533" s="14" t="s">
        <v>32</v>
      </c>
      <c r="AX533" s="14" t="s">
        <v>76</v>
      </c>
      <c r="AY533" s="257" t="s">
        <v>168</v>
      </c>
    </row>
    <row r="534" s="16" customFormat="1">
      <c r="A534" s="16"/>
      <c r="B534" s="280"/>
      <c r="C534" s="281"/>
      <c r="D534" s="232" t="s">
        <v>180</v>
      </c>
      <c r="E534" s="282" t="s">
        <v>1</v>
      </c>
      <c r="F534" s="283" t="s">
        <v>565</v>
      </c>
      <c r="G534" s="281"/>
      <c r="H534" s="284">
        <v>300.85000000000002</v>
      </c>
      <c r="I534" s="285"/>
      <c r="J534" s="281"/>
      <c r="K534" s="281"/>
      <c r="L534" s="286"/>
      <c r="M534" s="287"/>
      <c r="N534" s="288"/>
      <c r="O534" s="288"/>
      <c r="P534" s="288"/>
      <c r="Q534" s="288"/>
      <c r="R534" s="288"/>
      <c r="S534" s="288"/>
      <c r="T534" s="289"/>
      <c r="U534" s="16"/>
      <c r="V534" s="16"/>
      <c r="W534" s="16"/>
      <c r="X534" s="16"/>
      <c r="Y534" s="16"/>
      <c r="Z534" s="16"/>
      <c r="AA534" s="16"/>
      <c r="AB534" s="16"/>
      <c r="AC534" s="16"/>
      <c r="AD534" s="16"/>
      <c r="AE534" s="16"/>
      <c r="AT534" s="290" t="s">
        <v>180</v>
      </c>
      <c r="AU534" s="290" t="s">
        <v>86</v>
      </c>
      <c r="AV534" s="16" t="s">
        <v>169</v>
      </c>
      <c r="AW534" s="16" t="s">
        <v>32</v>
      </c>
      <c r="AX534" s="16" t="s">
        <v>76</v>
      </c>
      <c r="AY534" s="290" t="s">
        <v>168</v>
      </c>
    </row>
    <row r="535" s="15" customFormat="1">
      <c r="A535" s="15"/>
      <c r="B535" s="258"/>
      <c r="C535" s="259"/>
      <c r="D535" s="232" t="s">
        <v>180</v>
      </c>
      <c r="E535" s="260" t="s">
        <v>1</v>
      </c>
      <c r="F535" s="261" t="s">
        <v>184</v>
      </c>
      <c r="G535" s="259"/>
      <c r="H535" s="262">
        <v>2065.7800000000002</v>
      </c>
      <c r="I535" s="263"/>
      <c r="J535" s="259"/>
      <c r="K535" s="259"/>
      <c r="L535" s="264"/>
      <c r="M535" s="265"/>
      <c r="N535" s="266"/>
      <c r="O535" s="266"/>
      <c r="P535" s="266"/>
      <c r="Q535" s="266"/>
      <c r="R535" s="266"/>
      <c r="S535" s="266"/>
      <c r="T535" s="267"/>
      <c r="U535" s="15"/>
      <c r="V535" s="15"/>
      <c r="W535" s="15"/>
      <c r="X535" s="15"/>
      <c r="Y535" s="15"/>
      <c r="Z535" s="15"/>
      <c r="AA535" s="15"/>
      <c r="AB535" s="15"/>
      <c r="AC535" s="15"/>
      <c r="AD535" s="15"/>
      <c r="AE535" s="15"/>
      <c r="AT535" s="268" t="s">
        <v>180</v>
      </c>
      <c r="AU535" s="268" t="s">
        <v>86</v>
      </c>
      <c r="AV535" s="15" t="s">
        <v>176</v>
      </c>
      <c r="AW535" s="15" t="s">
        <v>32</v>
      </c>
      <c r="AX535" s="15" t="s">
        <v>84</v>
      </c>
      <c r="AY535" s="268" t="s">
        <v>168</v>
      </c>
    </row>
    <row r="536" s="2" customFormat="1" ht="24.15" customHeight="1">
      <c r="A536" s="39"/>
      <c r="B536" s="40"/>
      <c r="C536" s="270" t="s">
        <v>339</v>
      </c>
      <c r="D536" s="270" t="s">
        <v>348</v>
      </c>
      <c r="E536" s="271" t="s">
        <v>2090</v>
      </c>
      <c r="F536" s="272" t="s">
        <v>2091</v>
      </c>
      <c r="G536" s="273" t="s">
        <v>213</v>
      </c>
      <c r="H536" s="274">
        <v>797.423</v>
      </c>
      <c r="I536" s="275"/>
      <c r="J536" s="276">
        <f>ROUND(I536*H536,2)</f>
        <v>0</v>
      </c>
      <c r="K536" s="272" t="s">
        <v>226</v>
      </c>
      <c r="L536" s="277"/>
      <c r="M536" s="278" t="s">
        <v>1</v>
      </c>
      <c r="N536" s="279" t="s">
        <v>41</v>
      </c>
      <c r="O536" s="92"/>
      <c r="P536" s="228">
        <f>O536*H536</f>
        <v>0</v>
      </c>
      <c r="Q536" s="228">
        <v>0.00010000000000000001</v>
      </c>
      <c r="R536" s="228">
        <f>Q536*H536</f>
        <v>0.079742300000000002</v>
      </c>
      <c r="S536" s="228">
        <v>0</v>
      </c>
      <c r="T536" s="229">
        <f>S536*H536</f>
        <v>0</v>
      </c>
      <c r="U536" s="39"/>
      <c r="V536" s="39"/>
      <c r="W536" s="39"/>
      <c r="X536" s="39"/>
      <c r="Y536" s="39"/>
      <c r="Z536" s="39"/>
      <c r="AA536" s="39"/>
      <c r="AB536" s="39"/>
      <c r="AC536" s="39"/>
      <c r="AD536" s="39"/>
      <c r="AE536" s="39"/>
      <c r="AR536" s="230" t="s">
        <v>223</v>
      </c>
      <c r="AT536" s="230" t="s">
        <v>348</v>
      </c>
      <c r="AU536" s="230" t="s">
        <v>86</v>
      </c>
      <c r="AY536" s="18" t="s">
        <v>168</v>
      </c>
      <c r="BE536" s="231">
        <f>IF(N536="základní",J536,0)</f>
        <v>0</v>
      </c>
      <c r="BF536" s="231">
        <f>IF(N536="snížená",J536,0)</f>
        <v>0</v>
      </c>
      <c r="BG536" s="231">
        <f>IF(N536="zákl. přenesená",J536,0)</f>
        <v>0</v>
      </c>
      <c r="BH536" s="231">
        <f>IF(N536="sníž. přenesená",J536,0)</f>
        <v>0</v>
      </c>
      <c r="BI536" s="231">
        <f>IF(N536="nulová",J536,0)</f>
        <v>0</v>
      </c>
      <c r="BJ536" s="18" t="s">
        <v>84</v>
      </c>
      <c r="BK536" s="231">
        <f>ROUND(I536*H536,2)</f>
        <v>0</v>
      </c>
      <c r="BL536" s="18" t="s">
        <v>176</v>
      </c>
      <c r="BM536" s="230" t="s">
        <v>2092</v>
      </c>
    </row>
    <row r="537" s="2" customFormat="1">
      <c r="A537" s="39"/>
      <c r="B537" s="40"/>
      <c r="C537" s="41"/>
      <c r="D537" s="232" t="s">
        <v>178</v>
      </c>
      <c r="E537" s="41"/>
      <c r="F537" s="233" t="s">
        <v>2091</v>
      </c>
      <c r="G537" s="41"/>
      <c r="H537" s="41"/>
      <c r="I537" s="234"/>
      <c r="J537" s="41"/>
      <c r="K537" s="41"/>
      <c r="L537" s="45"/>
      <c r="M537" s="235"/>
      <c r="N537" s="236"/>
      <c r="O537" s="92"/>
      <c r="P537" s="92"/>
      <c r="Q537" s="92"/>
      <c r="R537" s="92"/>
      <c r="S537" s="92"/>
      <c r="T537" s="93"/>
      <c r="U537" s="39"/>
      <c r="V537" s="39"/>
      <c r="W537" s="39"/>
      <c r="X537" s="39"/>
      <c r="Y537" s="39"/>
      <c r="Z537" s="39"/>
      <c r="AA537" s="39"/>
      <c r="AB537" s="39"/>
      <c r="AC537" s="39"/>
      <c r="AD537" s="39"/>
      <c r="AE537" s="39"/>
      <c r="AT537" s="18" t="s">
        <v>178</v>
      </c>
      <c r="AU537" s="18" t="s">
        <v>86</v>
      </c>
    </row>
    <row r="538" s="13" customFormat="1">
      <c r="A538" s="13"/>
      <c r="B538" s="237"/>
      <c r="C538" s="238"/>
      <c r="D538" s="232" t="s">
        <v>180</v>
      </c>
      <c r="E538" s="239" t="s">
        <v>1</v>
      </c>
      <c r="F538" s="240" t="s">
        <v>2068</v>
      </c>
      <c r="G538" s="238"/>
      <c r="H538" s="239" t="s">
        <v>1</v>
      </c>
      <c r="I538" s="241"/>
      <c r="J538" s="238"/>
      <c r="K538" s="238"/>
      <c r="L538" s="242"/>
      <c r="M538" s="243"/>
      <c r="N538" s="244"/>
      <c r="O538" s="244"/>
      <c r="P538" s="244"/>
      <c r="Q538" s="244"/>
      <c r="R538" s="244"/>
      <c r="S538" s="244"/>
      <c r="T538" s="245"/>
      <c r="U538" s="13"/>
      <c r="V538" s="13"/>
      <c r="W538" s="13"/>
      <c r="X538" s="13"/>
      <c r="Y538" s="13"/>
      <c r="Z538" s="13"/>
      <c r="AA538" s="13"/>
      <c r="AB538" s="13"/>
      <c r="AC538" s="13"/>
      <c r="AD538" s="13"/>
      <c r="AE538" s="13"/>
      <c r="AT538" s="246" t="s">
        <v>180</v>
      </c>
      <c r="AU538" s="246" t="s">
        <v>86</v>
      </c>
      <c r="AV538" s="13" t="s">
        <v>84</v>
      </c>
      <c r="AW538" s="13" t="s">
        <v>32</v>
      </c>
      <c r="AX538" s="13" t="s">
        <v>76</v>
      </c>
      <c r="AY538" s="246" t="s">
        <v>168</v>
      </c>
    </row>
    <row r="539" s="13" customFormat="1">
      <c r="A539" s="13"/>
      <c r="B539" s="237"/>
      <c r="C539" s="238"/>
      <c r="D539" s="232" t="s">
        <v>180</v>
      </c>
      <c r="E539" s="239" t="s">
        <v>1</v>
      </c>
      <c r="F539" s="240" t="s">
        <v>1941</v>
      </c>
      <c r="G539" s="238"/>
      <c r="H539" s="239" t="s">
        <v>1</v>
      </c>
      <c r="I539" s="241"/>
      <c r="J539" s="238"/>
      <c r="K539" s="238"/>
      <c r="L539" s="242"/>
      <c r="M539" s="243"/>
      <c r="N539" s="244"/>
      <c r="O539" s="244"/>
      <c r="P539" s="244"/>
      <c r="Q539" s="244"/>
      <c r="R539" s="244"/>
      <c r="S539" s="244"/>
      <c r="T539" s="245"/>
      <c r="U539" s="13"/>
      <c r="V539" s="13"/>
      <c r="W539" s="13"/>
      <c r="X539" s="13"/>
      <c r="Y539" s="13"/>
      <c r="Z539" s="13"/>
      <c r="AA539" s="13"/>
      <c r="AB539" s="13"/>
      <c r="AC539" s="13"/>
      <c r="AD539" s="13"/>
      <c r="AE539" s="13"/>
      <c r="AT539" s="246" t="s">
        <v>180</v>
      </c>
      <c r="AU539" s="246" t="s">
        <v>86</v>
      </c>
      <c r="AV539" s="13" t="s">
        <v>84</v>
      </c>
      <c r="AW539" s="13" t="s">
        <v>32</v>
      </c>
      <c r="AX539" s="13" t="s">
        <v>76</v>
      </c>
      <c r="AY539" s="246" t="s">
        <v>168</v>
      </c>
    </row>
    <row r="540" s="14" customFormat="1">
      <c r="A540" s="14"/>
      <c r="B540" s="247"/>
      <c r="C540" s="248"/>
      <c r="D540" s="232" t="s">
        <v>180</v>
      </c>
      <c r="E540" s="249" t="s">
        <v>1</v>
      </c>
      <c r="F540" s="250" t="s">
        <v>2069</v>
      </c>
      <c r="G540" s="248"/>
      <c r="H540" s="251">
        <v>159.59999999999999</v>
      </c>
      <c r="I540" s="252"/>
      <c r="J540" s="248"/>
      <c r="K540" s="248"/>
      <c r="L540" s="253"/>
      <c r="M540" s="254"/>
      <c r="N540" s="255"/>
      <c r="O540" s="255"/>
      <c r="P540" s="255"/>
      <c r="Q540" s="255"/>
      <c r="R540" s="255"/>
      <c r="S540" s="255"/>
      <c r="T540" s="256"/>
      <c r="U540" s="14"/>
      <c r="V540" s="14"/>
      <c r="W540" s="14"/>
      <c r="X540" s="14"/>
      <c r="Y540" s="14"/>
      <c r="Z540" s="14"/>
      <c r="AA540" s="14"/>
      <c r="AB540" s="14"/>
      <c r="AC540" s="14"/>
      <c r="AD540" s="14"/>
      <c r="AE540" s="14"/>
      <c r="AT540" s="257" t="s">
        <v>180</v>
      </c>
      <c r="AU540" s="257" t="s">
        <v>86</v>
      </c>
      <c r="AV540" s="14" t="s">
        <v>86</v>
      </c>
      <c r="AW540" s="14" t="s">
        <v>32</v>
      </c>
      <c r="AX540" s="14" t="s">
        <v>76</v>
      </c>
      <c r="AY540" s="257" t="s">
        <v>168</v>
      </c>
    </row>
    <row r="541" s="14" customFormat="1">
      <c r="A541" s="14"/>
      <c r="B541" s="247"/>
      <c r="C541" s="248"/>
      <c r="D541" s="232" t="s">
        <v>180</v>
      </c>
      <c r="E541" s="249" t="s">
        <v>1</v>
      </c>
      <c r="F541" s="250" t="s">
        <v>2070</v>
      </c>
      <c r="G541" s="248"/>
      <c r="H541" s="251">
        <v>48</v>
      </c>
      <c r="I541" s="252"/>
      <c r="J541" s="248"/>
      <c r="K541" s="248"/>
      <c r="L541" s="253"/>
      <c r="M541" s="254"/>
      <c r="N541" s="255"/>
      <c r="O541" s="255"/>
      <c r="P541" s="255"/>
      <c r="Q541" s="255"/>
      <c r="R541" s="255"/>
      <c r="S541" s="255"/>
      <c r="T541" s="256"/>
      <c r="U541" s="14"/>
      <c r="V541" s="14"/>
      <c r="W541" s="14"/>
      <c r="X541" s="14"/>
      <c r="Y541" s="14"/>
      <c r="Z541" s="14"/>
      <c r="AA541" s="14"/>
      <c r="AB541" s="14"/>
      <c r="AC541" s="14"/>
      <c r="AD541" s="14"/>
      <c r="AE541" s="14"/>
      <c r="AT541" s="257" t="s">
        <v>180</v>
      </c>
      <c r="AU541" s="257" t="s">
        <v>86</v>
      </c>
      <c r="AV541" s="14" t="s">
        <v>86</v>
      </c>
      <c r="AW541" s="14" t="s">
        <v>32</v>
      </c>
      <c r="AX541" s="14" t="s">
        <v>76</v>
      </c>
      <c r="AY541" s="257" t="s">
        <v>168</v>
      </c>
    </row>
    <row r="542" s="13" customFormat="1">
      <c r="A542" s="13"/>
      <c r="B542" s="237"/>
      <c r="C542" s="238"/>
      <c r="D542" s="232" t="s">
        <v>180</v>
      </c>
      <c r="E542" s="239" t="s">
        <v>1</v>
      </c>
      <c r="F542" s="240" t="s">
        <v>1943</v>
      </c>
      <c r="G542" s="238"/>
      <c r="H542" s="239" t="s">
        <v>1</v>
      </c>
      <c r="I542" s="241"/>
      <c r="J542" s="238"/>
      <c r="K542" s="238"/>
      <c r="L542" s="242"/>
      <c r="M542" s="243"/>
      <c r="N542" s="244"/>
      <c r="O542" s="244"/>
      <c r="P542" s="244"/>
      <c r="Q542" s="244"/>
      <c r="R542" s="244"/>
      <c r="S542" s="244"/>
      <c r="T542" s="245"/>
      <c r="U542" s="13"/>
      <c r="V542" s="13"/>
      <c r="W542" s="13"/>
      <c r="X542" s="13"/>
      <c r="Y542" s="13"/>
      <c r="Z542" s="13"/>
      <c r="AA542" s="13"/>
      <c r="AB542" s="13"/>
      <c r="AC542" s="13"/>
      <c r="AD542" s="13"/>
      <c r="AE542" s="13"/>
      <c r="AT542" s="246" t="s">
        <v>180</v>
      </c>
      <c r="AU542" s="246" t="s">
        <v>86</v>
      </c>
      <c r="AV542" s="13" t="s">
        <v>84</v>
      </c>
      <c r="AW542" s="13" t="s">
        <v>32</v>
      </c>
      <c r="AX542" s="13" t="s">
        <v>76</v>
      </c>
      <c r="AY542" s="246" t="s">
        <v>168</v>
      </c>
    </row>
    <row r="543" s="14" customFormat="1">
      <c r="A543" s="14"/>
      <c r="B543" s="247"/>
      <c r="C543" s="248"/>
      <c r="D543" s="232" t="s">
        <v>180</v>
      </c>
      <c r="E543" s="249" t="s">
        <v>1</v>
      </c>
      <c r="F543" s="250" t="s">
        <v>2071</v>
      </c>
      <c r="G543" s="248"/>
      <c r="H543" s="251">
        <v>192.69999999999999</v>
      </c>
      <c r="I543" s="252"/>
      <c r="J543" s="248"/>
      <c r="K543" s="248"/>
      <c r="L543" s="253"/>
      <c r="M543" s="254"/>
      <c r="N543" s="255"/>
      <c r="O543" s="255"/>
      <c r="P543" s="255"/>
      <c r="Q543" s="255"/>
      <c r="R543" s="255"/>
      <c r="S543" s="255"/>
      <c r="T543" s="256"/>
      <c r="U543" s="14"/>
      <c r="V543" s="14"/>
      <c r="W543" s="14"/>
      <c r="X543" s="14"/>
      <c r="Y543" s="14"/>
      <c r="Z543" s="14"/>
      <c r="AA543" s="14"/>
      <c r="AB543" s="14"/>
      <c r="AC543" s="14"/>
      <c r="AD543" s="14"/>
      <c r="AE543" s="14"/>
      <c r="AT543" s="257" t="s">
        <v>180</v>
      </c>
      <c r="AU543" s="257" t="s">
        <v>86</v>
      </c>
      <c r="AV543" s="14" t="s">
        <v>86</v>
      </c>
      <c r="AW543" s="14" t="s">
        <v>32</v>
      </c>
      <c r="AX543" s="14" t="s">
        <v>76</v>
      </c>
      <c r="AY543" s="257" t="s">
        <v>168</v>
      </c>
    </row>
    <row r="544" s="14" customFormat="1">
      <c r="A544" s="14"/>
      <c r="B544" s="247"/>
      <c r="C544" s="248"/>
      <c r="D544" s="232" t="s">
        <v>180</v>
      </c>
      <c r="E544" s="249" t="s">
        <v>1</v>
      </c>
      <c r="F544" s="250" t="s">
        <v>2072</v>
      </c>
      <c r="G544" s="248"/>
      <c r="H544" s="251">
        <v>32</v>
      </c>
      <c r="I544" s="252"/>
      <c r="J544" s="248"/>
      <c r="K544" s="248"/>
      <c r="L544" s="253"/>
      <c r="M544" s="254"/>
      <c r="N544" s="255"/>
      <c r="O544" s="255"/>
      <c r="P544" s="255"/>
      <c r="Q544" s="255"/>
      <c r="R544" s="255"/>
      <c r="S544" s="255"/>
      <c r="T544" s="256"/>
      <c r="U544" s="14"/>
      <c r="V544" s="14"/>
      <c r="W544" s="14"/>
      <c r="X544" s="14"/>
      <c r="Y544" s="14"/>
      <c r="Z544" s="14"/>
      <c r="AA544" s="14"/>
      <c r="AB544" s="14"/>
      <c r="AC544" s="14"/>
      <c r="AD544" s="14"/>
      <c r="AE544" s="14"/>
      <c r="AT544" s="257" t="s">
        <v>180</v>
      </c>
      <c r="AU544" s="257" t="s">
        <v>86</v>
      </c>
      <c r="AV544" s="14" t="s">
        <v>86</v>
      </c>
      <c r="AW544" s="14" t="s">
        <v>32</v>
      </c>
      <c r="AX544" s="14" t="s">
        <v>76</v>
      </c>
      <c r="AY544" s="257" t="s">
        <v>168</v>
      </c>
    </row>
    <row r="545" s="13" customFormat="1">
      <c r="A545" s="13"/>
      <c r="B545" s="237"/>
      <c r="C545" s="238"/>
      <c r="D545" s="232" t="s">
        <v>180</v>
      </c>
      <c r="E545" s="239" t="s">
        <v>1</v>
      </c>
      <c r="F545" s="240" t="s">
        <v>1945</v>
      </c>
      <c r="G545" s="238"/>
      <c r="H545" s="239" t="s">
        <v>1</v>
      </c>
      <c r="I545" s="241"/>
      <c r="J545" s="238"/>
      <c r="K545" s="238"/>
      <c r="L545" s="242"/>
      <c r="M545" s="243"/>
      <c r="N545" s="244"/>
      <c r="O545" s="244"/>
      <c r="P545" s="244"/>
      <c r="Q545" s="244"/>
      <c r="R545" s="244"/>
      <c r="S545" s="244"/>
      <c r="T545" s="245"/>
      <c r="U545" s="13"/>
      <c r="V545" s="13"/>
      <c r="W545" s="13"/>
      <c r="X545" s="13"/>
      <c r="Y545" s="13"/>
      <c r="Z545" s="13"/>
      <c r="AA545" s="13"/>
      <c r="AB545" s="13"/>
      <c r="AC545" s="13"/>
      <c r="AD545" s="13"/>
      <c r="AE545" s="13"/>
      <c r="AT545" s="246" t="s">
        <v>180</v>
      </c>
      <c r="AU545" s="246" t="s">
        <v>86</v>
      </c>
      <c r="AV545" s="13" t="s">
        <v>84</v>
      </c>
      <c r="AW545" s="13" t="s">
        <v>32</v>
      </c>
      <c r="AX545" s="13" t="s">
        <v>76</v>
      </c>
      <c r="AY545" s="246" t="s">
        <v>168</v>
      </c>
    </row>
    <row r="546" s="14" customFormat="1">
      <c r="A546" s="14"/>
      <c r="B546" s="247"/>
      <c r="C546" s="248"/>
      <c r="D546" s="232" t="s">
        <v>180</v>
      </c>
      <c r="E546" s="249" t="s">
        <v>1</v>
      </c>
      <c r="F546" s="250" t="s">
        <v>2073</v>
      </c>
      <c r="G546" s="248"/>
      <c r="H546" s="251">
        <v>50.399999999999999</v>
      </c>
      <c r="I546" s="252"/>
      <c r="J546" s="248"/>
      <c r="K546" s="248"/>
      <c r="L546" s="253"/>
      <c r="M546" s="254"/>
      <c r="N546" s="255"/>
      <c r="O546" s="255"/>
      <c r="P546" s="255"/>
      <c r="Q546" s="255"/>
      <c r="R546" s="255"/>
      <c r="S546" s="255"/>
      <c r="T546" s="256"/>
      <c r="U546" s="14"/>
      <c r="V546" s="14"/>
      <c r="W546" s="14"/>
      <c r="X546" s="14"/>
      <c r="Y546" s="14"/>
      <c r="Z546" s="14"/>
      <c r="AA546" s="14"/>
      <c r="AB546" s="14"/>
      <c r="AC546" s="14"/>
      <c r="AD546" s="14"/>
      <c r="AE546" s="14"/>
      <c r="AT546" s="257" t="s">
        <v>180</v>
      </c>
      <c r="AU546" s="257" t="s">
        <v>86</v>
      </c>
      <c r="AV546" s="14" t="s">
        <v>86</v>
      </c>
      <c r="AW546" s="14" t="s">
        <v>32</v>
      </c>
      <c r="AX546" s="14" t="s">
        <v>76</v>
      </c>
      <c r="AY546" s="257" t="s">
        <v>168</v>
      </c>
    </row>
    <row r="547" s="14" customFormat="1">
      <c r="A547" s="14"/>
      <c r="B547" s="247"/>
      <c r="C547" s="248"/>
      <c r="D547" s="232" t="s">
        <v>180</v>
      </c>
      <c r="E547" s="249" t="s">
        <v>1</v>
      </c>
      <c r="F547" s="250" t="s">
        <v>2074</v>
      </c>
      <c r="G547" s="248"/>
      <c r="H547" s="251">
        <v>16</v>
      </c>
      <c r="I547" s="252"/>
      <c r="J547" s="248"/>
      <c r="K547" s="248"/>
      <c r="L547" s="253"/>
      <c r="M547" s="254"/>
      <c r="N547" s="255"/>
      <c r="O547" s="255"/>
      <c r="P547" s="255"/>
      <c r="Q547" s="255"/>
      <c r="R547" s="255"/>
      <c r="S547" s="255"/>
      <c r="T547" s="256"/>
      <c r="U547" s="14"/>
      <c r="V547" s="14"/>
      <c r="W547" s="14"/>
      <c r="X547" s="14"/>
      <c r="Y547" s="14"/>
      <c r="Z547" s="14"/>
      <c r="AA547" s="14"/>
      <c r="AB547" s="14"/>
      <c r="AC547" s="14"/>
      <c r="AD547" s="14"/>
      <c r="AE547" s="14"/>
      <c r="AT547" s="257" t="s">
        <v>180</v>
      </c>
      <c r="AU547" s="257" t="s">
        <v>86</v>
      </c>
      <c r="AV547" s="14" t="s">
        <v>86</v>
      </c>
      <c r="AW547" s="14" t="s">
        <v>32</v>
      </c>
      <c r="AX547" s="14" t="s">
        <v>76</v>
      </c>
      <c r="AY547" s="257" t="s">
        <v>168</v>
      </c>
    </row>
    <row r="548" s="13" customFormat="1">
      <c r="A548" s="13"/>
      <c r="B548" s="237"/>
      <c r="C548" s="238"/>
      <c r="D548" s="232" t="s">
        <v>180</v>
      </c>
      <c r="E548" s="239" t="s">
        <v>1</v>
      </c>
      <c r="F548" s="240" t="s">
        <v>1947</v>
      </c>
      <c r="G548" s="238"/>
      <c r="H548" s="239" t="s">
        <v>1</v>
      </c>
      <c r="I548" s="241"/>
      <c r="J548" s="238"/>
      <c r="K548" s="238"/>
      <c r="L548" s="242"/>
      <c r="M548" s="243"/>
      <c r="N548" s="244"/>
      <c r="O548" s="244"/>
      <c r="P548" s="244"/>
      <c r="Q548" s="244"/>
      <c r="R548" s="244"/>
      <c r="S548" s="244"/>
      <c r="T548" s="245"/>
      <c r="U548" s="13"/>
      <c r="V548" s="13"/>
      <c r="W548" s="13"/>
      <c r="X548" s="13"/>
      <c r="Y548" s="13"/>
      <c r="Z548" s="13"/>
      <c r="AA548" s="13"/>
      <c r="AB548" s="13"/>
      <c r="AC548" s="13"/>
      <c r="AD548" s="13"/>
      <c r="AE548" s="13"/>
      <c r="AT548" s="246" t="s">
        <v>180</v>
      </c>
      <c r="AU548" s="246" t="s">
        <v>86</v>
      </c>
      <c r="AV548" s="13" t="s">
        <v>84</v>
      </c>
      <c r="AW548" s="13" t="s">
        <v>32</v>
      </c>
      <c r="AX548" s="13" t="s">
        <v>76</v>
      </c>
      <c r="AY548" s="246" t="s">
        <v>168</v>
      </c>
    </row>
    <row r="549" s="14" customFormat="1">
      <c r="A549" s="14"/>
      <c r="B549" s="247"/>
      <c r="C549" s="248"/>
      <c r="D549" s="232" t="s">
        <v>180</v>
      </c>
      <c r="E549" s="249" t="s">
        <v>1</v>
      </c>
      <c r="F549" s="250" t="s">
        <v>2075</v>
      </c>
      <c r="G549" s="248"/>
      <c r="H549" s="251">
        <v>25.199999999999999</v>
      </c>
      <c r="I549" s="252"/>
      <c r="J549" s="248"/>
      <c r="K549" s="248"/>
      <c r="L549" s="253"/>
      <c r="M549" s="254"/>
      <c r="N549" s="255"/>
      <c r="O549" s="255"/>
      <c r="P549" s="255"/>
      <c r="Q549" s="255"/>
      <c r="R549" s="255"/>
      <c r="S549" s="255"/>
      <c r="T549" s="256"/>
      <c r="U549" s="14"/>
      <c r="V549" s="14"/>
      <c r="W549" s="14"/>
      <c r="X549" s="14"/>
      <c r="Y549" s="14"/>
      <c r="Z549" s="14"/>
      <c r="AA549" s="14"/>
      <c r="AB549" s="14"/>
      <c r="AC549" s="14"/>
      <c r="AD549" s="14"/>
      <c r="AE549" s="14"/>
      <c r="AT549" s="257" t="s">
        <v>180</v>
      </c>
      <c r="AU549" s="257" t="s">
        <v>86</v>
      </c>
      <c r="AV549" s="14" t="s">
        <v>86</v>
      </c>
      <c r="AW549" s="14" t="s">
        <v>32</v>
      </c>
      <c r="AX549" s="14" t="s">
        <v>76</v>
      </c>
      <c r="AY549" s="257" t="s">
        <v>168</v>
      </c>
    </row>
    <row r="550" s="14" customFormat="1">
      <c r="A550" s="14"/>
      <c r="B550" s="247"/>
      <c r="C550" s="248"/>
      <c r="D550" s="232" t="s">
        <v>180</v>
      </c>
      <c r="E550" s="249" t="s">
        <v>1</v>
      </c>
      <c r="F550" s="250" t="s">
        <v>2076</v>
      </c>
      <c r="G550" s="248"/>
      <c r="H550" s="251">
        <v>12</v>
      </c>
      <c r="I550" s="252"/>
      <c r="J550" s="248"/>
      <c r="K550" s="248"/>
      <c r="L550" s="253"/>
      <c r="M550" s="254"/>
      <c r="N550" s="255"/>
      <c r="O550" s="255"/>
      <c r="P550" s="255"/>
      <c r="Q550" s="255"/>
      <c r="R550" s="255"/>
      <c r="S550" s="255"/>
      <c r="T550" s="256"/>
      <c r="U550" s="14"/>
      <c r="V550" s="14"/>
      <c r="W550" s="14"/>
      <c r="X550" s="14"/>
      <c r="Y550" s="14"/>
      <c r="Z550" s="14"/>
      <c r="AA550" s="14"/>
      <c r="AB550" s="14"/>
      <c r="AC550" s="14"/>
      <c r="AD550" s="14"/>
      <c r="AE550" s="14"/>
      <c r="AT550" s="257" t="s">
        <v>180</v>
      </c>
      <c r="AU550" s="257" t="s">
        <v>86</v>
      </c>
      <c r="AV550" s="14" t="s">
        <v>86</v>
      </c>
      <c r="AW550" s="14" t="s">
        <v>32</v>
      </c>
      <c r="AX550" s="14" t="s">
        <v>76</v>
      </c>
      <c r="AY550" s="257" t="s">
        <v>168</v>
      </c>
    </row>
    <row r="551" s="13" customFormat="1">
      <c r="A551" s="13"/>
      <c r="B551" s="237"/>
      <c r="C551" s="238"/>
      <c r="D551" s="232" t="s">
        <v>180</v>
      </c>
      <c r="E551" s="239" t="s">
        <v>1</v>
      </c>
      <c r="F551" s="240" t="s">
        <v>2037</v>
      </c>
      <c r="G551" s="238"/>
      <c r="H551" s="239" t="s">
        <v>1</v>
      </c>
      <c r="I551" s="241"/>
      <c r="J551" s="238"/>
      <c r="K551" s="238"/>
      <c r="L551" s="242"/>
      <c r="M551" s="243"/>
      <c r="N551" s="244"/>
      <c r="O551" s="244"/>
      <c r="P551" s="244"/>
      <c r="Q551" s="244"/>
      <c r="R551" s="244"/>
      <c r="S551" s="244"/>
      <c r="T551" s="245"/>
      <c r="U551" s="13"/>
      <c r="V551" s="13"/>
      <c r="W551" s="13"/>
      <c r="X551" s="13"/>
      <c r="Y551" s="13"/>
      <c r="Z551" s="13"/>
      <c r="AA551" s="13"/>
      <c r="AB551" s="13"/>
      <c r="AC551" s="13"/>
      <c r="AD551" s="13"/>
      <c r="AE551" s="13"/>
      <c r="AT551" s="246" t="s">
        <v>180</v>
      </c>
      <c r="AU551" s="246" t="s">
        <v>86</v>
      </c>
      <c r="AV551" s="13" t="s">
        <v>84</v>
      </c>
      <c r="AW551" s="13" t="s">
        <v>32</v>
      </c>
      <c r="AX551" s="13" t="s">
        <v>76</v>
      </c>
      <c r="AY551" s="246" t="s">
        <v>168</v>
      </c>
    </row>
    <row r="552" s="13" customFormat="1">
      <c r="A552" s="13"/>
      <c r="B552" s="237"/>
      <c r="C552" s="238"/>
      <c r="D552" s="232" t="s">
        <v>180</v>
      </c>
      <c r="E552" s="239" t="s">
        <v>1</v>
      </c>
      <c r="F552" s="240" t="s">
        <v>1941</v>
      </c>
      <c r="G552" s="238"/>
      <c r="H552" s="239" t="s">
        <v>1</v>
      </c>
      <c r="I552" s="241"/>
      <c r="J552" s="238"/>
      <c r="K552" s="238"/>
      <c r="L552" s="242"/>
      <c r="M552" s="243"/>
      <c r="N552" s="244"/>
      <c r="O552" s="244"/>
      <c r="P552" s="244"/>
      <c r="Q552" s="244"/>
      <c r="R552" s="244"/>
      <c r="S552" s="244"/>
      <c r="T552" s="245"/>
      <c r="U552" s="13"/>
      <c r="V552" s="13"/>
      <c r="W552" s="13"/>
      <c r="X552" s="13"/>
      <c r="Y552" s="13"/>
      <c r="Z552" s="13"/>
      <c r="AA552" s="13"/>
      <c r="AB552" s="13"/>
      <c r="AC552" s="13"/>
      <c r="AD552" s="13"/>
      <c r="AE552" s="13"/>
      <c r="AT552" s="246" t="s">
        <v>180</v>
      </c>
      <c r="AU552" s="246" t="s">
        <v>86</v>
      </c>
      <c r="AV552" s="13" t="s">
        <v>84</v>
      </c>
      <c r="AW552" s="13" t="s">
        <v>32</v>
      </c>
      <c r="AX552" s="13" t="s">
        <v>76</v>
      </c>
      <c r="AY552" s="246" t="s">
        <v>168</v>
      </c>
    </row>
    <row r="553" s="14" customFormat="1">
      <c r="A553" s="14"/>
      <c r="B553" s="247"/>
      <c r="C553" s="248"/>
      <c r="D553" s="232" t="s">
        <v>180</v>
      </c>
      <c r="E553" s="249" t="s">
        <v>1</v>
      </c>
      <c r="F553" s="250" t="s">
        <v>2077</v>
      </c>
      <c r="G553" s="248"/>
      <c r="H553" s="251">
        <v>5.7000000000000002</v>
      </c>
      <c r="I553" s="252"/>
      <c r="J553" s="248"/>
      <c r="K553" s="248"/>
      <c r="L553" s="253"/>
      <c r="M553" s="254"/>
      <c r="N553" s="255"/>
      <c r="O553" s="255"/>
      <c r="P553" s="255"/>
      <c r="Q553" s="255"/>
      <c r="R553" s="255"/>
      <c r="S553" s="255"/>
      <c r="T553" s="256"/>
      <c r="U553" s="14"/>
      <c r="V553" s="14"/>
      <c r="W553" s="14"/>
      <c r="X553" s="14"/>
      <c r="Y553" s="14"/>
      <c r="Z553" s="14"/>
      <c r="AA553" s="14"/>
      <c r="AB553" s="14"/>
      <c r="AC553" s="14"/>
      <c r="AD553" s="14"/>
      <c r="AE553" s="14"/>
      <c r="AT553" s="257" t="s">
        <v>180</v>
      </c>
      <c r="AU553" s="257" t="s">
        <v>86</v>
      </c>
      <c r="AV553" s="14" t="s">
        <v>86</v>
      </c>
      <c r="AW553" s="14" t="s">
        <v>32</v>
      </c>
      <c r="AX553" s="14" t="s">
        <v>76</v>
      </c>
      <c r="AY553" s="257" t="s">
        <v>168</v>
      </c>
    </row>
    <row r="554" s="13" customFormat="1">
      <c r="A554" s="13"/>
      <c r="B554" s="237"/>
      <c r="C554" s="238"/>
      <c r="D554" s="232" t="s">
        <v>180</v>
      </c>
      <c r="E554" s="239" t="s">
        <v>1</v>
      </c>
      <c r="F554" s="240" t="s">
        <v>1945</v>
      </c>
      <c r="G554" s="238"/>
      <c r="H554" s="239" t="s">
        <v>1</v>
      </c>
      <c r="I554" s="241"/>
      <c r="J554" s="238"/>
      <c r="K554" s="238"/>
      <c r="L554" s="242"/>
      <c r="M554" s="243"/>
      <c r="N554" s="244"/>
      <c r="O554" s="244"/>
      <c r="P554" s="244"/>
      <c r="Q554" s="244"/>
      <c r="R554" s="244"/>
      <c r="S554" s="244"/>
      <c r="T554" s="245"/>
      <c r="U554" s="13"/>
      <c r="V554" s="13"/>
      <c r="W554" s="13"/>
      <c r="X554" s="13"/>
      <c r="Y554" s="13"/>
      <c r="Z554" s="13"/>
      <c r="AA554" s="13"/>
      <c r="AB554" s="13"/>
      <c r="AC554" s="13"/>
      <c r="AD554" s="13"/>
      <c r="AE554" s="13"/>
      <c r="AT554" s="246" t="s">
        <v>180</v>
      </c>
      <c r="AU554" s="246" t="s">
        <v>86</v>
      </c>
      <c r="AV554" s="13" t="s">
        <v>84</v>
      </c>
      <c r="AW554" s="13" t="s">
        <v>32</v>
      </c>
      <c r="AX554" s="13" t="s">
        <v>76</v>
      </c>
      <c r="AY554" s="246" t="s">
        <v>168</v>
      </c>
    </row>
    <row r="555" s="14" customFormat="1">
      <c r="A555" s="14"/>
      <c r="B555" s="247"/>
      <c r="C555" s="248"/>
      <c r="D555" s="232" t="s">
        <v>180</v>
      </c>
      <c r="E555" s="249" t="s">
        <v>1</v>
      </c>
      <c r="F555" s="250" t="s">
        <v>2078</v>
      </c>
      <c r="G555" s="248"/>
      <c r="H555" s="251">
        <v>6</v>
      </c>
      <c r="I555" s="252"/>
      <c r="J555" s="248"/>
      <c r="K555" s="248"/>
      <c r="L555" s="253"/>
      <c r="M555" s="254"/>
      <c r="N555" s="255"/>
      <c r="O555" s="255"/>
      <c r="P555" s="255"/>
      <c r="Q555" s="255"/>
      <c r="R555" s="255"/>
      <c r="S555" s="255"/>
      <c r="T555" s="256"/>
      <c r="U555" s="14"/>
      <c r="V555" s="14"/>
      <c r="W555" s="14"/>
      <c r="X555" s="14"/>
      <c r="Y555" s="14"/>
      <c r="Z555" s="14"/>
      <c r="AA555" s="14"/>
      <c r="AB555" s="14"/>
      <c r="AC555" s="14"/>
      <c r="AD555" s="14"/>
      <c r="AE555" s="14"/>
      <c r="AT555" s="257" t="s">
        <v>180</v>
      </c>
      <c r="AU555" s="257" t="s">
        <v>86</v>
      </c>
      <c r="AV555" s="14" t="s">
        <v>86</v>
      </c>
      <c r="AW555" s="14" t="s">
        <v>32</v>
      </c>
      <c r="AX555" s="14" t="s">
        <v>76</v>
      </c>
      <c r="AY555" s="257" t="s">
        <v>168</v>
      </c>
    </row>
    <row r="556" s="14" customFormat="1">
      <c r="A556" s="14"/>
      <c r="B556" s="247"/>
      <c r="C556" s="248"/>
      <c r="D556" s="232" t="s">
        <v>180</v>
      </c>
      <c r="E556" s="249" t="s">
        <v>1</v>
      </c>
      <c r="F556" s="250" t="s">
        <v>2079</v>
      </c>
      <c r="G556" s="248"/>
      <c r="H556" s="251">
        <v>211.84999999999999</v>
      </c>
      <c r="I556" s="252"/>
      <c r="J556" s="248"/>
      <c r="K556" s="248"/>
      <c r="L556" s="253"/>
      <c r="M556" s="254"/>
      <c r="N556" s="255"/>
      <c r="O556" s="255"/>
      <c r="P556" s="255"/>
      <c r="Q556" s="255"/>
      <c r="R556" s="255"/>
      <c r="S556" s="255"/>
      <c r="T556" s="256"/>
      <c r="U556" s="14"/>
      <c r="V556" s="14"/>
      <c r="W556" s="14"/>
      <c r="X556" s="14"/>
      <c r="Y556" s="14"/>
      <c r="Z556" s="14"/>
      <c r="AA556" s="14"/>
      <c r="AB556" s="14"/>
      <c r="AC556" s="14"/>
      <c r="AD556" s="14"/>
      <c r="AE556" s="14"/>
      <c r="AT556" s="257" t="s">
        <v>180</v>
      </c>
      <c r="AU556" s="257" t="s">
        <v>86</v>
      </c>
      <c r="AV556" s="14" t="s">
        <v>86</v>
      </c>
      <c r="AW556" s="14" t="s">
        <v>32</v>
      </c>
      <c r="AX556" s="14" t="s">
        <v>76</v>
      </c>
      <c r="AY556" s="257" t="s">
        <v>168</v>
      </c>
    </row>
    <row r="557" s="16" customFormat="1">
      <c r="A557" s="16"/>
      <c r="B557" s="280"/>
      <c r="C557" s="281"/>
      <c r="D557" s="232" t="s">
        <v>180</v>
      </c>
      <c r="E557" s="282" t="s">
        <v>1</v>
      </c>
      <c r="F557" s="283" t="s">
        <v>565</v>
      </c>
      <c r="G557" s="281"/>
      <c r="H557" s="284">
        <v>759.45000000000005</v>
      </c>
      <c r="I557" s="285"/>
      <c r="J557" s="281"/>
      <c r="K557" s="281"/>
      <c r="L557" s="286"/>
      <c r="M557" s="287"/>
      <c r="N557" s="288"/>
      <c r="O557" s="288"/>
      <c r="P557" s="288"/>
      <c r="Q557" s="288"/>
      <c r="R557" s="288"/>
      <c r="S557" s="288"/>
      <c r="T557" s="289"/>
      <c r="U557" s="16"/>
      <c r="V557" s="16"/>
      <c r="W557" s="16"/>
      <c r="X557" s="16"/>
      <c r="Y557" s="16"/>
      <c r="Z557" s="16"/>
      <c r="AA557" s="16"/>
      <c r="AB557" s="16"/>
      <c r="AC557" s="16"/>
      <c r="AD557" s="16"/>
      <c r="AE557" s="16"/>
      <c r="AT557" s="290" t="s">
        <v>180</v>
      </c>
      <c r="AU557" s="290" t="s">
        <v>86</v>
      </c>
      <c r="AV557" s="16" t="s">
        <v>169</v>
      </c>
      <c r="AW557" s="16" t="s">
        <v>32</v>
      </c>
      <c r="AX557" s="16" t="s">
        <v>76</v>
      </c>
      <c r="AY557" s="290" t="s">
        <v>168</v>
      </c>
    </row>
    <row r="558" s="15" customFormat="1">
      <c r="A558" s="15"/>
      <c r="B558" s="258"/>
      <c r="C558" s="259"/>
      <c r="D558" s="232" t="s">
        <v>180</v>
      </c>
      <c r="E558" s="260" t="s">
        <v>1</v>
      </c>
      <c r="F558" s="261" t="s">
        <v>184</v>
      </c>
      <c r="G558" s="259"/>
      <c r="H558" s="262">
        <v>759.45000000000005</v>
      </c>
      <c r="I558" s="263"/>
      <c r="J558" s="259"/>
      <c r="K558" s="259"/>
      <c r="L558" s="264"/>
      <c r="M558" s="265"/>
      <c r="N558" s="266"/>
      <c r="O558" s="266"/>
      <c r="P558" s="266"/>
      <c r="Q558" s="266"/>
      <c r="R558" s="266"/>
      <c r="S558" s="266"/>
      <c r="T558" s="267"/>
      <c r="U558" s="15"/>
      <c r="V558" s="15"/>
      <c r="W558" s="15"/>
      <c r="X558" s="15"/>
      <c r="Y558" s="15"/>
      <c r="Z558" s="15"/>
      <c r="AA558" s="15"/>
      <c r="AB558" s="15"/>
      <c r="AC558" s="15"/>
      <c r="AD558" s="15"/>
      <c r="AE558" s="15"/>
      <c r="AT558" s="268" t="s">
        <v>180</v>
      </c>
      <c r="AU558" s="268" t="s">
        <v>86</v>
      </c>
      <c r="AV558" s="15" t="s">
        <v>176</v>
      </c>
      <c r="AW558" s="15" t="s">
        <v>32</v>
      </c>
      <c r="AX558" s="15" t="s">
        <v>84</v>
      </c>
      <c r="AY558" s="268" t="s">
        <v>168</v>
      </c>
    </row>
    <row r="559" s="14" customFormat="1">
      <c r="A559" s="14"/>
      <c r="B559" s="247"/>
      <c r="C559" s="248"/>
      <c r="D559" s="232" t="s">
        <v>180</v>
      </c>
      <c r="E559" s="248"/>
      <c r="F559" s="250" t="s">
        <v>2093</v>
      </c>
      <c r="G559" s="248"/>
      <c r="H559" s="251">
        <v>797.423</v>
      </c>
      <c r="I559" s="252"/>
      <c r="J559" s="248"/>
      <c r="K559" s="248"/>
      <c r="L559" s="253"/>
      <c r="M559" s="254"/>
      <c r="N559" s="255"/>
      <c r="O559" s="255"/>
      <c r="P559" s="255"/>
      <c r="Q559" s="255"/>
      <c r="R559" s="255"/>
      <c r="S559" s="255"/>
      <c r="T559" s="256"/>
      <c r="U559" s="14"/>
      <c r="V559" s="14"/>
      <c r="W559" s="14"/>
      <c r="X559" s="14"/>
      <c r="Y559" s="14"/>
      <c r="Z559" s="14"/>
      <c r="AA559" s="14"/>
      <c r="AB559" s="14"/>
      <c r="AC559" s="14"/>
      <c r="AD559" s="14"/>
      <c r="AE559" s="14"/>
      <c r="AT559" s="257" t="s">
        <v>180</v>
      </c>
      <c r="AU559" s="257" t="s">
        <v>86</v>
      </c>
      <c r="AV559" s="14" t="s">
        <v>86</v>
      </c>
      <c r="AW559" s="14" t="s">
        <v>4</v>
      </c>
      <c r="AX559" s="14" t="s">
        <v>84</v>
      </c>
      <c r="AY559" s="257" t="s">
        <v>168</v>
      </c>
    </row>
    <row r="560" s="2" customFormat="1" ht="24.15" customHeight="1">
      <c r="A560" s="39"/>
      <c r="B560" s="40"/>
      <c r="C560" s="270" t="s">
        <v>347</v>
      </c>
      <c r="D560" s="270" t="s">
        <v>348</v>
      </c>
      <c r="E560" s="271" t="s">
        <v>2094</v>
      </c>
      <c r="F560" s="272" t="s">
        <v>2095</v>
      </c>
      <c r="G560" s="273" t="s">
        <v>213</v>
      </c>
      <c r="H560" s="274">
        <v>804.60500000000002</v>
      </c>
      <c r="I560" s="275"/>
      <c r="J560" s="276">
        <f>ROUND(I560*H560,2)</f>
        <v>0</v>
      </c>
      <c r="K560" s="272" t="s">
        <v>226</v>
      </c>
      <c r="L560" s="277"/>
      <c r="M560" s="278" t="s">
        <v>1</v>
      </c>
      <c r="N560" s="279" t="s">
        <v>41</v>
      </c>
      <c r="O560" s="92"/>
      <c r="P560" s="228">
        <f>O560*H560</f>
        <v>0</v>
      </c>
      <c r="Q560" s="228">
        <v>4.0000000000000003E-05</v>
      </c>
      <c r="R560" s="228">
        <f>Q560*H560</f>
        <v>0.032184200000000003</v>
      </c>
      <c r="S560" s="228">
        <v>0</v>
      </c>
      <c r="T560" s="229">
        <f>S560*H560</f>
        <v>0</v>
      </c>
      <c r="U560" s="39"/>
      <c r="V560" s="39"/>
      <c r="W560" s="39"/>
      <c r="X560" s="39"/>
      <c r="Y560" s="39"/>
      <c r="Z560" s="39"/>
      <c r="AA560" s="39"/>
      <c r="AB560" s="39"/>
      <c r="AC560" s="39"/>
      <c r="AD560" s="39"/>
      <c r="AE560" s="39"/>
      <c r="AR560" s="230" t="s">
        <v>223</v>
      </c>
      <c r="AT560" s="230" t="s">
        <v>348</v>
      </c>
      <c r="AU560" s="230" t="s">
        <v>86</v>
      </c>
      <c r="AY560" s="18" t="s">
        <v>168</v>
      </c>
      <c r="BE560" s="231">
        <f>IF(N560="základní",J560,0)</f>
        <v>0</v>
      </c>
      <c r="BF560" s="231">
        <f>IF(N560="snížená",J560,0)</f>
        <v>0</v>
      </c>
      <c r="BG560" s="231">
        <f>IF(N560="zákl. přenesená",J560,0)</f>
        <v>0</v>
      </c>
      <c r="BH560" s="231">
        <f>IF(N560="sníž. přenesená",J560,0)</f>
        <v>0</v>
      </c>
      <c r="BI560" s="231">
        <f>IF(N560="nulová",J560,0)</f>
        <v>0</v>
      </c>
      <c r="BJ560" s="18" t="s">
        <v>84</v>
      </c>
      <c r="BK560" s="231">
        <f>ROUND(I560*H560,2)</f>
        <v>0</v>
      </c>
      <c r="BL560" s="18" t="s">
        <v>176</v>
      </c>
      <c r="BM560" s="230" t="s">
        <v>2096</v>
      </c>
    </row>
    <row r="561" s="2" customFormat="1">
      <c r="A561" s="39"/>
      <c r="B561" s="40"/>
      <c r="C561" s="41"/>
      <c r="D561" s="232" t="s">
        <v>178</v>
      </c>
      <c r="E561" s="41"/>
      <c r="F561" s="233" t="s">
        <v>2095</v>
      </c>
      <c r="G561" s="41"/>
      <c r="H561" s="41"/>
      <c r="I561" s="234"/>
      <c r="J561" s="41"/>
      <c r="K561" s="41"/>
      <c r="L561" s="45"/>
      <c r="M561" s="235"/>
      <c r="N561" s="236"/>
      <c r="O561" s="92"/>
      <c r="P561" s="92"/>
      <c r="Q561" s="92"/>
      <c r="R561" s="92"/>
      <c r="S561" s="92"/>
      <c r="T561" s="93"/>
      <c r="U561" s="39"/>
      <c r="V561" s="39"/>
      <c r="W561" s="39"/>
      <c r="X561" s="39"/>
      <c r="Y561" s="39"/>
      <c r="Z561" s="39"/>
      <c r="AA561" s="39"/>
      <c r="AB561" s="39"/>
      <c r="AC561" s="39"/>
      <c r="AD561" s="39"/>
      <c r="AE561" s="39"/>
      <c r="AT561" s="18" t="s">
        <v>178</v>
      </c>
      <c r="AU561" s="18" t="s">
        <v>86</v>
      </c>
    </row>
    <row r="562" s="13" customFormat="1">
      <c r="A562" s="13"/>
      <c r="B562" s="237"/>
      <c r="C562" s="238"/>
      <c r="D562" s="232" t="s">
        <v>180</v>
      </c>
      <c r="E562" s="239" t="s">
        <v>1</v>
      </c>
      <c r="F562" s="240" t="s">
        <v>2063</v>
      </c>
      <c r="G562" s="238"/>
      <c r="H562" s="239" t="s">
        <v>1</v>
      </c>
      <c r="I562" s="241"/>
      <c r="J562" s="238"/>
      <c r="K562" s="238"/>
      <c r="L562" s="242"/>
      <c r="M562" s="243"/>
      <c r="N562" s="244"/>
      <c r="O562" s="244"/>
      <c r="P562" s="244"/>
      <c r="Q562" s="244"/>
      <c r="R562" s="244"/>
      <c r="S562" s="244"/>
      <c r="T562" s="245"/>
      <c r="U562" s="13"/>
      <c r="V562" s="13"/>
      <c r="W562" s="13"/>
      <c r="X562" s="13"/>
      <c r="Y562" s="13"/>
      <c r="Z562" s="13"/>
      <c r="AA562" s="13"/>
      <c r="AB562" s="13"/>
      <c r="AC562" s="13"/>
      <c r="AD562" s="13"/>
      <c r="AE562" s="13"/>
      <c r="AT562" s="246" t="s">
        <v>180</v>
      </c>
      <c r="AU562" s="246" t="s">
        <v>86</v>
      </c>
      <c r="AV562" s="13" t="s">
        <v>84</v>
      </c>
      <c r="AW562" s="13" t="s">
        <v>32</v>
      </c>
      <c r="AX562" s="13" t="s">
        <v>76</v>
      </c>
      <c r="AY562" s="246" t="s">
        <v>168</v>
      </c>
    </row>
    <row r="563" s="13" customFormat="1">
      <c r="A563" s="13"/>
      <c r="B563" s="237"/>
      <c r="C563" s="238"/>
      <c r="D563" s="232" t="s">
        <v>180</v>
      </c>
      <c r="E563" s="239" t="s">
        <v>1</v>
      </c>
      <c r="F563" s="240" t="s">
        <v>1941</v>
      </c>
      <c r="G563" s="238"/>
      <c r="H563" s="239" t="s">
        <v>1</v>
      </c>
      <c r="I563" s="241"/>
      <c r="J563" s="238"/>
      <c r="K563" s="238"/>
      <c r="L563" s="242"/>
      <c r="M563" s="243"/>
      <c r="N563" s="244"/>
      <c r="O563" s="244"/>
      <c r="P563" s="244"/>
      <c r="Q563" s="244"/>
      <c r="R563" s="244"/>
      <c r="S563" s="244"/>
      <c r="T563" s="245"/>
      <c r="U563" s="13"/>
      <c r="V563" s="13"/>
      <c r="W563" s="13"/>
      <c r="X563" s="13"/>
      <c r="Y563" s="13"/>
      <c r="Z563" s="13"/>
      <c r="AA563" s="13"/>
      <c r="AB563" s="13"/>
      <c r="AC563" s="13"/>
      <c r="AD563" s="13"/>
      <c r="AE563" s="13"/>
      <c r="AT563" s="246" t="s">
        <v>180</v>
      </c>
      <c r="AU563" s="246" t="s">
        <v>86</v>
      </c>
      <c r="AV563" s="13" t="s">
        <v>84</v>
      </c>
      <c r="AW563" s="13" t="s">
        <v>32</v>
      </c>
      <c r="AX563" s="13" t="s">
        <v>76</v>
      </c>
      <c r="AY563" s="246" t="s">
        <v>168</v>
      </c>
    </row>
    <row r="564" s="14" customFormat="1">
      <c r="A564" s="14"/>
      <c r="B564" s="247"/>
      <c r="C564" s="248"/>
      <c r="D564" s="232" t="s">
        <v>180</v>
      </c>
      <c r="E564" s="249" t="s">
        <v>1</v>
      </c>
      <c r="F564" s="250" t="s">
        <v>2018</v>
      </c>
      <c r="G564" s="248"/>
      <c r="H564" s="251">
        <v>245.09999999999999</v>
      </c>
      <c r="I564" s="252"/>
      <c r="J564" s="248"/>
      <c r="K564" s="248"/>
      <c r="L564" s="253"/>
      <c r="M564" s="254"/>
      <c r="N564" s="255"/>
      <c r="O564" s="255"/>
      <c r="P564" s="255"/>
      <c r="Q564" s="255"/>
      <c r="R564" s="255"/>
      <c r="S564" s="255"/>
      <c r="T564" s="256"/>
      <c r="U564" s="14"/>
      <c r="V564" s="14"/>
      <c r="W564" s="14"/>
      <c r="X564" s="14"/>
      <c r="Y564" s="14"/>
      <c r="Z564" s="14"/>
      <c r="AA564" s="14"/>
      <c r="AB564" s="14"/>
      <c r="AC564" s="14"/>
      <c r="AD564" s="14"/>
      <c r="AE564" s="14"/>
      <c r="AT564" s="257" t="s">
        <v>180</v>
      </c>
      <c r="AU564" s="257" t="s">
        <v>86</v>
      </c>
      <c r="AV564" s="14" t="s">
        <v>86</v>
      </c>
      <c r="AW564" s="14" t="s">
        <v>32</v>
      </c>
      <c r="AX564" s="14" t="s">
        <v>76</v>
      </c>
      <c r="AY564" s="257" t="s">
        <v>168</v>
      </c>
    </row>
    <row r="565" s="14" customFormat="1">
      <c r="A565" s="14"/>
      <c r="B565" s="247"/>
      <c r="C565" s="248"/>
      <c r="D565" s="232" t="s">
        <v>180</v>
      </c>
      <c r="E565" s="249" t="s">
        <v>1</v>
      </c>
      <c r="F565" s="250" t="s">
        <v>2064</v>
      </c>
      <c r="G565" s="248"/>
      <c r="H565" s="251">
        <v>30</v>
      </c>
      <c r="I565" s="252"/>
      <c r="J565" s="248"/>
      <c r="K565" s="248"/>
      <c r="L565" s="253"/>
      <c r="M565" s="254"/>
      <c r="N565" s="255"/>
      <c r="O565" s="255"/>
      <c r="P565" s="255"/>
      <c r="Q565" s="255"/>
      <c r="R565" s="255"/>
      <c r="S565" s="255"/>
      <c r="T565" s="256"/>
      <c r="U565" s="14"/>
      <c r="V565" s="14"/>
      <c r="W565" s="14"/>
      <c r="X565" s="14"/>
      <c r="Y565" s="14"/>
      <c r="Z565" s="14"/>
      <c r="AA565" s="14"/>
      <c r="AB565" s="14"/>
      <c r="AC565" s="14"/>
      <c r="AD565" s="14"/>
      <c r="AE565" s="14"/>
      <c r="AT565" s="257" t="s">
        <v>180</v>
      </c>
      <c r="AU565" s="257" t="s">
        <v>86</v>
      </c>
      <c r="AV565" s="14" t="s">
        <v>86</v>
      </c>
      <c r="AW565" s="14" t="s">
        <v>32</v>
      </c>
      <c r="AX565" s="14" t="s">
        <v>76</v>
      </c>
      <c r="AY565" s="257" t="s">
        <v>168</v>
      </c>
    </row>
    <row r="566" s="13" customFormat="1">
      <c r="A566" s="13"/>
      <c r="B566" s="237"/>
      <c r="C566" s="238"/>
      <c r="D566" s="232" t="s">
        <v>180</v>
      </c>
      <c r="E566" s="239" t="s">
        <v>1</v>
      </c>
      <c r="F566" s="240" t="s">
        <v>1943</v>
      </c>
      <c r="G566" s="238"/>
      <c r="H566" s="239" t="s">
        <v>1</v>
      </c>
      <c r="I566" s="241"/>
      <c r="J566" s="238"/>
      <c r="K566" s="238"/>
      <c r="L566" s="242"/>
      <c r="M566" s="243"/>
      <c r="N566" s="244"/>
      <c r="O566" s="244"/>
      <c r="P566" s="244"/>
      <c r="Q566" s="244"/>
      <c r="R566" s="244"/>
      <c r="S566" s="244"/>
      <c r="T566" s="245"/>
      <c r="U566" s="13"/>
      <c r="V566" s="13"/>
      <c r="W566" s="13"/>
      <c r="X566" s="13"/>
      <c r="Y566" s="13"/>
      <c r="Z566" s="13"/>
      <c r="AA566" s="13"/>
      <c r="AB566" s="13"/>
      <c r="AC566" s="13"/>
      <c r="AD566" s="13"/>
      <c r="AE566" s="13"/>
      <c r="AT566" s="246" t="s">
        <v>180</v>
      </c>
      <c r="AU566" s="246" t="s">
        <v>86</v>
      </c>
      <c r="AV566" s="13" t="s">
        <v>84</v>
      </c>
      <c r="AW566" s="13" t="s">
        <v>32</v>
      </c>
      <c r="AX566" s="13" t="s">
        <v>76</v>
      </c>
      <c r="AY566" s="246" t="s">
        <v>168</v>
      </c>
    </row>
    <row r="567" s="14" customFormat="1">
      <c r="A567" s="14"/>
      <c r="B567" s="247"/>
      <c r="C567" s="248"/>
      <c r="D567" s="232" t="s">
        <v>180</v>
      </c>
      <c r="E567" s="249" t="s">
        <v>1</v>
      </c>
      <c r="F567" s="250" t="s">
        <v>2020</v>
      </c>
      <c r="G567" s="248"/>
      <c r="H567" s="251">
        <v>293.29000000000002</v>
      </c>
      <c r="I567" s="252"/>
      <c r="J567" s="248"/>
      <c r="K567" s="248"/>
      <c r="L567" s="253"/>
      <c r="M567" s="254"/>
      <c r="N567" s="255"/>
      <c r="O567" s="255"/>
      <c r="P567" s="255"/>
      <c r="Q567" s="255"/>
      <c r="R567" s="255"/>
      <c r="S567" s="255"/>
      <c r="T567" s="256"/>
      <c r="U567" s="14"/>
      <c r="V567" s="14"/>
      <c r="W567" s="14"/>
      <c r="X567" s="14"/>
      <c r="Y567" s="14"/>
      <c r="Z567" s="14"/>
      <c r="AA567" s="14"/>
      <c r="AB567" s="14"/>
      <c r="AC567" s="14"/>
      <c r="AD567" s="14"/>
      <c r="AE567" s="14"/>
      <c r="AT567" s="257" t="s">
        <v>180</v>
      </c>
      <c r="AU567" s="257" t="s">
        <v>86</v>
      </c>
      <c r="AV567" s="14" t="s">
        <v>86</v>
      </c>
      <c r="AW567" s="14" t="s">
        <v>32</v>
      </c>
      <c r="AX567" s="14" t="s">
        <v>76</v>
      </c>
      <c r="AY567" s="257" t="s">
        <v>168</v>
      </c>
    </row>
    <row r="568" s="14" customFormat="1">
      <c r="A568" s="14"/>
      <c r="B568" s="247"/>
      <c r="C568" s="248"/>
      <c r="D568" s="232" t="s">
        <v>180</v>
      </c>
      <c r="E568" s="249" t="s">
        <v>1</v>
      </c>
      <c r="F568" s="250" t="s">
        <v>2065</v>
      </c>
      <c r="G568" s="248"/>
      <c r="H568" s="251">
        <v>40</v>
      </c>
      <c r="I568" s="252"/>
      <c r="J568" s="248"/>
      <c r="K568" s="248"/>
      <c r="L568" s="253"/>
      <c r="M568" s="254"/>
      <c r="N568" s="255"/>
      <c r="O568" s="255"/>
      <c r="P568" s="255"/>
      <c r="Q568" s="255"/>
      <c r="R568" s="255"/>
      <c r="S568" s="255"/>
      <c r="T568" s="256"/>
      <c r="U568" s="14"/>
      <c r="V568" s="14"/>
      <c r="W568" s="14"/>
      <c r="X568" s="14"/>
      <c r="Y568" s="14"/>
      <c r="Z568" s="14"/>
      <c r="AA568" s="14"/>
      <c r="AB568" s="14"/>
      <c r="AC568" s="14"/>
      <c r="AD568" s="14"/>
      <c r="AE568" s="14"/>
      <c r="AT568" s="257" t="s">
        <v>180</v>
      </c>
      <c r="AU568" s="257" t="s">
        <v>86</v>
      </c>
      <c r="AV568" s="14" t="s">
        <v>86</v>
      </c>
      <c r="AW568" s="14" t="s">
        <v>32</v>
      </c>
      <c r="AX568" s="14" t="s">
        <v>76</v>
      </c>
      <c r="AY568" s="257" t="s">
        <v>168</v>
      </c>
    </row>
    <row r="569" s="13" customFormat="1">
      <c r="A569" s="13"/>
      <c r="B569" s="237"/>
      <c r="C569" s="238"/>
      <c r="D569" s="232" t="s">
        <v>180</v>
      </c>
      <c r="E569" s="239" t="s">
        <v>1</v>
      </c>
      <c r="F569" s="240" t="s">
        <v>1945</v>
      </c>
      <c r="G569" s="238"/>
      <c r="H569" s="239" t="s">
        <v>1</v>
      </c>
      <c r="I569" s="241"/>
      <c r="J569" s="238"/>
      <c r="K569" s="238"/>
      <c r="L569" s="242"/>
      <c r="M569" s="243"/>
      <c r="N569" s="244"/>
      <c r="O569" s="244"/>
      <c r="P569" s="244"/>
      <c r="Q569" s="244"/>
      <c r="R569" s="244"/>
      <c r="S569" s="244"/>
      <c r="T569" s="245"/>
      <c r="U569" s="13"/>
      <c r="V569" s="13"/>
      <c r="W569" s="13"/>
      <c r="X569" s="13"/>
      <c r="Y569" s="13"/>
      <c r="Z569" s="13"/>
      <c r="AA569" s="13"/>
      <c r="AB569" s="13"/>
      <c r="AC569" s="13"/>
      <c r="AD569" s="13"/>
      <c r="AE569" s="13"/>
      <c r="AT569" s="246" t="s">
        <v>180</v>
      </c>
      <c r="AU569" s="246" t="s">
        <v>86</v>
      </c>
      <c r="AV569" s="13" t="s">
        <v>84</v>
      </c>
      <c r="AW569" s="13" t="s">
        <v>32</v>
      </c>
      <c r="AX569" s="13" t="s">
        <v>76</v>
      </c>
      <c r="AY569" s="246" t="s">
        <v>168</v>
      </c>
    </row>
    <row r="570" s="14" customFormat="1">
      <c r="A570" s="14"/>
      <c r="B570" s="247"/>
      <c r="C570" s="248"/>
      <c r="D570" s="232" t="s">
        <v>180</v>
      </c>
      <c r="E570" s="249" t="s">
        <v>1</v>
      </c>
      <c r="F570" s="250" t="s">
        <v>2022</v>
      </c>
      <c r="G570" s="248"/>
      <c r="H570" s="251">
        <v>77.400000000000006</v>
      </c>
      <c r="I570" s="252"/>
      <c r="J570" s="248"/>
      <c r="K570" s="248"/>
      <c r="L570" s="253"/>
      <c r="M570" s="254"/>
      <c r="N570" s="255"/>
      <c r="O570" s="255"/>
      <c r="P570" s="255"/>
      <c r="Q570" s="255"/>
      <c r="R570" s="255"/>
      <c r="S570" s="255"/>
      <c r="T570" s="256"/>
      <c r="U570" s="14"/>
      <c r="V570" s="14"/>
      <c r="W570" s="14"/>
      <c r="X570" s="14"/>
      <c r="Y570" s="14"/>
      <c r="Z570" s="14"/>
      <c r="AA570" s="14"/>
      <c r="AB570" s="14"/>
      <c r="AC570" s="14"/>
      <c r="AD570" s="14"/>
      <c r="AE570" s="14"/>
      <c r="AT570" s="257" t="s">
        <v>180</v>
      </c>
      <c r="AU570" s="257" t="s">
        <v>86</v>
      </c>
      <c r="AV570" s="14" t="s">
        <v>86</v>
      </c>
      <c r="AW570" s="14" t="s">
        <v>32</v>
      </c>
      <c r="AX570" s="14" t="s">
        <v>76</v>
      </c>
      <c r="AY570" s="257" t="s">
        <v>168</v>
      </c>
    </row>
    <row r="571" s="14" customFormat="1">
      <c r="A571" s="14"/>
      <c r="B571" s="247"/>
      <c r="C571" s="248"/>
      <c r="D571" s="232" t="s">
        <v>180</v>
      </c>
      <c r="E571" s="249" t="s">
        <v>1</v>
      </c>
      <c r="F571" s="250" t="s">
        <v>2066</v>
      </c>
      <c r="G571" s="248"/>
      <c r="H571" s="251">
        <v>10</v>
      </c>
      <c r="I571" s="252"/>
      <c r="J571" s="248"/>
      <c r="K571" s="248"/>
      <c r="L571" s="253"/>
      <c r="M571" s="254"/>
      <c r="N571" s="255"/>
      <c r="O571" s="255"/>
      <c r="P571" s="255"/>
      <c r="Q571" s="255"/>
      <c r="R571" s="255"/>
      <c r="S571" s="255"/>
      <c r="T571" s="256"/>
      <c r="U571" s="14"/>
      <c r="V571" s="14"/>
      <c r="W571" s="14"/>
      <c r="X571" s="14"/>
      <c r="Y571" s="14"/>
      <c r="Z571" s="14"/>
      <c r="AA571" s="14"/>
      <c r="AB571" s="14"/>
      <c r="AC571" s="14"/>
      <c r="AD571" s="14"/>
      <c r="AE571" s="14"/>
      <c r="AT571" s="257" t="s">
        <v>180</v>
      </c>
      <c r="AU571" s="257" t="s">
        <v>86</v>
      </c>
      <c r="AV571" s="14" t="s">
        <v>86</v>
      </c>
      <c r="AW571" s="14" t="s">
        <v>32</v>
      </c>
      <c r="AX571" s="14" t="s">
        <v>76</v>
      </c>
      <c r="AY571" s="257" t="s">
        <v>168</v>
      </c>
    </row>
    <row r="572" s="13" customFormat="1">
      <c r="A572" s="13"/>
      <c r="B572" s="237"/>
      <c r="C572" s="238"/>
      <c r="D572" s="232" t="s">
        <v>180</v>
      </c>
      <c r="E572" s="239" t="s">
        <v>1</v>
      </c>
      <c r="F572" s="240" t="s">
        <v>1947</v>
      </c>
      <c r="G572" s="238"/>
      <c r="H572" s="239" t="s">
        <v>1</v>
      </c>
      <c r="I572" s="241"/>
      <c r="J572" s="238"/>
      <c r="K572" s="238"/>
      <c r="L572" s="242"/>
      <c r="M572" s="243"/>
      <c r="N572" s="244"/>
      <c r="O572" s="244"/>
      <c r="P572" s="244"/>
      <c r="Q572" s="244"/>
      <c r="R572" s="244"/>
      <c r="S572" s="244"/>
      <c r="T572" s="245"/>
      <c r="U572" s="13"/>
      <c r="V572" s="13"/>
      <c r="W572" s="13"/>
      <c r="X572" s="13"/>
      <c r="Y572" s="13"/>
      <c r="Z572" s="13"/>
      <c r="AA572" s="13"/>
      <c r="AB572" s="13"/>
      <c r="AC572" s="13"/>
      <c r="AD572" s="13"/>
      <c r="AE572" s="13"/>
      <c r="AT572" s="246" t="s">
        <v>180</v>
      </c>
      <c r="AU572" s="246" t="s">
        <v>86</v>
      </c>
      <c r="AV572" s="13" t="s">
        <v>84</v>
      </c>
      <c r="AW572" s="13" t="s">
        <v>32</v>
      </c>
      <c r="AX572" s="13" t="s">
        <v>76</v>
      </c>
      <c r="AY572" s="246" t="s">
        <v>168</v>
      </c>
    </row>
    <row r="573" s="14" customFormat="1">
      <c r="A573" s="14"/>
      <c r="B573" s="247"/>
      <c r="C573" s="248"/>
      <c r="D573" s="232" t="s">
        <v>180</v>
      </c>
      <c r="E573" s="249" t="s">
        <v>1</v>
      </c>
      <c r="F573" s="250" t="s">
        <v>2024</v>
      </c>
      <c r="G573" s="248"/>
      <c r="H573" s="251">
        <v>38.700000000000003</v>
      </c>
      <c r="I573" s="252"/>
      <c r="J573" s="248"/>
      <c r="K573" s="248"/>
      <c r="L573" s="253"/>
      <c r="M573" s="254"/>
      <c r="N573" s="255"/>
      <c r="O573" s="255"/>
      <c r="P573" s="255"/>
      <c r="Q573" s="255"/>
      <c r="R573" s="255"/>
      <c r="S573" s="255"/>
      <c r="T573" s="256"/>
      <c r="U573" s="14"/>
      <c r="V573" s="14"/>
      <c r="W573" s="14"/>
      <c r="X573" s="14"/>
      <c r="Y573" s="14"/>
      <c r="Z573" s="14"/>
      <c r="AA573" s="14"/>
      <c r="AB573" s="14"/>
      <c r="AC573" s="14"/>
      <c r="AD573" s="14"/>
      <c r="AE573" s="14"/>
      <c r="AT573" s="257" t="s">
        <v>180</v>
      </c>
      <c r="AU573" s="257" t="s">
        <v>86</v>
      </c>
      <c r="AV573" s="14" t="s">
        <v>86</v>
      </c>
      <c r="AW573" s="14" t="s">
        <v>32</v>
      </c>
      <c r="AX573" s="14" t="s">
        <v>76</v>
      </c>
      <c r="AY573" s="257" t="s">
        <v>168</v>
      </c>
    </row>
    <row r="574" s="14" customFormat="1">
      <c r="A574" s="14"/>
      <c r="B574" s="247"/>
      <c r="C574" s="248"/>
      <c r="D574" s="232" t="s">
        <v>180</v>
      </c>
      <c r="E574" s="249" t="s">
        <v>1</v>
      </c>
      <c r="F574" s="250" t="s">
        <v>2067</v>
      </c>
      <c r="G574" s="248"/>
      <c r="H574" s="251">
        <v>7.5</v>
      </c>
      <c r="I574" s="252"/>
      <c r="J574" s="248"/>
      <c r="K574" s="248"/>
      <c r="L574" s="253"/>
      <c r="M574" s="254"/>
      <c r="N574" s="255"/>
      <c r="O574" s="255"/>
      <c r="P574" s="255"/>
      <c r="Q574" s="255"/>
      <c r="R574" s="255"/>
      <c r="S574" s="255"/>
      <c r="T574" s="256"/>
      <c r="U574" s="14"/>
      <c r="V574" s="14"/>
      <c r="W574" s="14"/>
      <c r="X574" s="14"/>
      <c r="Y574" s="14"/>
      <c r="Z574" s="14"/>
      <c r="AA574" s="14"/>
      <c r="AB574" s="14"/>
      <c r="AC574" s="14"/>
      <c r="AD574" s="14"/>
      <c r="AE574" s="14"/>
      <c r="AT574" s="257" t="s">
        <v>180</v>
      </c>
      <c r="AU574" s="257" t="s">
        <v>86</v>
      </c>
      <c r="AV574" s="14" t="s">
        <v>86</v>
      </c>
      <c r="AW574" s="14" t="s">
        <v>32</v>
      </c>
      <c r="AX574" s="14" t="s">
        <v>76</v>
      </c>
      <c r="AY574" s="257" t="s">
        <v>168</v>
      </c>
    </row>
    <row r="575" s="13" customFormat="1">
      <c r="A575" s="13"/>
      <c r="B575" s="237"/>
      <c r="C575" s="238"/>
      <c r="D575" s="232" t="s">
        <v>180</v>
      </c>
      <c r="E575" s="239" t="s">
        <v>1</v>
      </c>
      <c r="F575" s="240" t="s">
        <v>1965</v>
      </c>
      <c r="G575" s="238"/>
      <c r="H575" s="239" t="s">
        <v>1</v>
      </c>
      <c r="I575" s="241"/>
      <c r="J575" s="238"/>
      <c r="K575" s="238"/>
      <c r="L575" s="242"/>
      <c r="M575" s="243"/>
      <c r="N575" s="244"/>
      <c r="O575" s="244"/>
      <c r="P575" s="244"/>
      <c r="Q575" s="244"/>
      <c r="R575" s="244"/>
      <c r="S575" s="244"/>
      <c r="T575" s="245"/>
      <c r="U575" s="13"/>
      <c r="V575" s="13"/>
      <c r="W575" s="13"/>
      <c r="X575" s="13"/>
      <c r="Y575" s="13"/>
      <c r="Z575" s="13"/>
      <c r="AA575" s="13"/>
      <c r="AB575" s="13"/>
      <c r="AC575" s="13"/>
      <c r="AD575" s="13"/>
      <c r="AE575" s="13"/>
      <c r="AT575" s="246" t="s">
        <v>180</v>
      </c>
      <c r="AU575" s="246" t="s">
        <v>86</v>
      </c>
      <c r="AV575" s="13" t="s">
        <v>84</v>
      </c>
      <c r="AW575" s="13" t="s">
        <v>32</v>
      </c>
      <c r="AX575" s="13" t="s">
        <v>76</v>
      </c>
      <c r="AY575" s="246" t="s">
        <v>168</v>
      </c>
    </row>
    <row r="576" s="13" customFormat="1">
      <c r="A576" s="13"/>
      <c r="B576" s="237"/>
      <c r="C576" s="238"/>
      <c r="D576" s="232" t="s">
        <v>180</v>
      </c>
      <c r="E576" s="239" t="s">
        <v>1</v>
      </c>
      <c r="F576" s="240" t="s">
        <v>1941</v>
      </c>
      <c r="G576" s="238"/>
      <c r="H576" s="239" t="s">
        <v>1</v>
      </c>
      <c r="I576" s="241"/>
      <c r="J576" s="238"/>
      <c r="K576" s="238"/>
      <c r="L576" s="242"/>
      <c r="M576" s="243"/>
      <c r="N576" s="244"/>
      <c r="O576" s="244"/>
      <c r="P576" s="244"/>
      <c r="Q576" s="244"/>
      <c r="R576" s="244"/>
      <c r="S576" s="244"/>
      <c r="T576" s="245"/>
      <c r="U576" s="13"/>
      <c r="V576" s="13"/>
      <c r="W576" s="13"/>
      <c r="X576" s="13"/>
      <c r="Y576" s="13"/>
      <c r="Z576" s="13"/>
      <c r="AA576" s="13"/>
      <c r="AB576" s="13"/>
      <c r="AC576" s="13"/>
      <c r="AD576" s="13"/>
      <c r="AE576" s="13"/>
      <c r="AT576" s="246" t="s">
        <v>180</v>
      </c>
      <c r="AU576" s="246" t="s">
        <v>86</v>
      </c>
      <c r="AV576" s="13" t="s">
        <v>84</v>
      </c>
      <c r="AW576" s="13" t="s">
        <v>32</v>
      </c>
      <c r="AX576" s="13" t="s">
        <v>76</v>
      </c>
      <c r="AY576" s="246" t="s">
        <v>168</v>
      </c>
    </row>
    <row r="577" s="14" customFormat="1">
      <c r="A577" s="14"/>
      <c r="B577" s="247"/>
      <c r="C577" s="248"/>
      <c r="D577" s="232" t="s">
        <v>180</v>
      </c>
      <c r="E577" s="249" t="s">
        <v>1</v>
      </c>
      <c r="F577" s="250" t="s">
        <v>2026</v>
      </c>
      <c r="G577" s="248"/>
      <c r="H577" s="251">
        <v>10.800000000000001</v>
      </c>
      <c r="I577" s="252"/>
      <c r="J577" s="248"/>
      <c r="K577" s="248"/>
      <c r="L577" s="253"/>
      <c r="M577" s="254"/>
      <c r="N577" s="255"/>
      <c r="O577" s="255"/>
      <c r="P577" s="255"/>
      <c r="Q577" s="255"/>
      <c r="R577" s="255"/>
      <c r="S577" s="255"/>
      <c r="T577" s="256"/>
      <c r="U577" s="14"/>
      <c r="V577" s="14"/>
      <c r="W577" s="14"/>
      <c r="X577" s="14"/>
      <c r="Y577" s="14"/>
      <c r="Z577" s="14"/>
      <c r="AA577" s="14"/>
      <c r="AB577" s="14"/>
      <c r="AC577" s="14"/>
      <c r="AD577" s="14"/>
      <c r="AE577" s="14"/>
      <c r="AT577" s="257" t="s">
        <v>180</v>
      </c>
      <c r="AU577" s="257" t="s">
        <v>86</v>
      </c>
      <c r="AV577" s="14" t="s">
        <v>86</v>
      </c>
      <c r="AW577" s="14" t="s">
        <v>32</v>
      </c>
      <c r="AX577" s="14" t="s">
        <v>76</v>
      </c>
      <c r="AY577" s="257" t="s">
        <v>168</v>
      </c>
    </row>
    <row r="578" s="13" customFormat="1">
      <c r="A578" s="13"/>
      <c r="B578" s="237"/>
      <c r="C578" s="238"/>
      <c r="D578" s="232" t="s">
        <v>180</v>
      </c>
      <c r="E578" s="239" t="s">
        <v>1</v>
      </c>
      <c r="F578" s="240" t="s">
        <v>1945</v>
      </c>
      <c r="G578" s="238"/>
      <c r="H578" s="239" t="s">
        <v>1</v>
      </c>
      <c r="I578" s="241"/>
      <c r="J578" s="238"/>
      <c r="K578" s="238"/>
      <c r="L578" s="242"/>
      <c r="M578" s="243"/>
      <c r="N578" s="244"/>
      <c r="O578" s="244"/>
      <c r="P578" s="244"/>
      <c r="Q578" s="244"/>
      <c r="R578" s="244"/>
      <c r="S578" s="244"/>
      <c r="T578" s="245"/>
      <c r="U578" s="13"/>
      <c r="V578" s="13"/>
      <c r="W578" s="13"/>
      <c r="X578" s="13"/>
      <c r="Y578" s="13"/>
      <c r="Z578" s="13"/>
      <c r="AA578" s="13"/>
      <c r="AB578" s="13"/>
      <c r="AC578" s="13"/>
      <c r="AD578" s="13"/>
      <c r="AE578" s="13"/>
      <c r="AT578" s="246" t="s">
        <v>180</v>
      </c>
      <c r="AU578" s="246" t="s">
        <v>86</v>
      </c>
      <c r="AV578" s="13" t="s">
        <v>84</v>
      </c>
      <c r="AW578" s="13" t="s">
        <v>32</v>
      </c>
      <c r="AX578" s="13" t="s">
        <v>76</v>
      </c>
      <c r="AY578" s="246" t="s">
        <v>168</v>
      </c>
    </row>
    <row r="579" s="14" customFormat="1">
      <c r="A579" s="14"/>
      <c r="B579" s="247"/>
      <c r="C579" s="248"/>
      <c r="D579" s="232" t="s">
        <v>180</v>
      </c>
      <c r="E579" s="249" t="s">
        <v>1</v>
      </c>
      <c r="F579" s="250" t="s">
        <v>2027</v>
      </c>
      <c r="G579" s="248"/>
      <c r="H579" s="251">
        <v>13.5</v>
      </c>
      <c r="I579" s="252"/>
      <c r="J579" s="248"/>
      <c r="K579" s="248"/>
      <c r="L579" s="253"/>
      <c r="M579" s="254"/>
      <c r="N579" s="255"/>
      <c r="O579" s="255"/>
      <c r="P579" s="255"/>
      <c r="Q579" s="255"/>
      <c r="R579" s="255"/>
      <c r="S579" s="255"/>
      <c r="T579" s="256"/>
      <c r="U579" s="14"/>
      <c r="V579" s="14"/>
      <c r="W579" s="14"/>
      <c r="X579" s="14"/>
      <c r="Y579" s="14"/>
      <c r="Z579" s="14"/>
      <c r="AA579" s="14"/>
      <c r="AB579" s="14"/>
      <c r="AC579" s="14"/>
      <c r="AD579" s="14"/>
      <c r="AE579" s="14"/>
      <c r="AT579" s="257" t="s">
        <v>180</v>
      </c>
      <c r="AU579" s="257" t="s">
        <v>86</v>
      </c>
      <c r="AV579" s="14" t="s">
        <v>86</v>
      </c>
      <c r="AW579" s="14" t="s">
        <v>32</v>
      </c>
      <c r="AX579" s="14" t="s">
        <v>76</v>
      </c>
      <c r="AY579" s="257" t="s">
        <v>168</v>
      </c>
    </row>
    <row r="580" s="16" customFormat="1">
      <c r="A580" s="16"/>
      <c r="B580" s="280"/>
      <c r="C580" s="281"/>
      <c r="D580" s="232" t="s">
        <v>180</v>
      </c>
      <c r="E580" s="282" t="s">
        <v>1</v>
      </c>
      <c r="F580" s="283" t="s">
        <v>565</v>
      </c>
      <c r="G580" s="281"/>
      <c r="H580" s="284">
        <v>766.29000000000008</v>
      </c>
      <c r="I580" s="285"/>
      <c r="J580" s="281"/>
      <c r="K580" s="281"/>
      <c r="L580" s="286"/>
      <c r="M580" s="287"/>
      <c r="N580" s="288"/>
      <c r="O580" s="288"/>
      <c r="P580" s="288"/>
      <c r="Q580" s="288"/>
      <c r="R580" s="288"/>
      <c r="S580" s="288"/>
      <c r="T580" s="289"/>
      <c r="U580" s="16"/>
      <c r="V580" s="16"/>
      <c r="W580" s="16"/>
      <c r="X580" s="16"/>
      <c r="Y580" s="16"/>
      <c r="Z580" s="16"/>
      <c r="AA580" s="16"/>
      <c r="AB580" s="16"/>
      <c r="AC580" s="16"/>
      <c r="AD580" s="16"/>
      <c r="AE580" s="16"/>
      <c r="AT580" s="290" t="s">
        <v>180</v>
      </c>
      <c r="AU580" s="290" t="s">
        <v>86</v>
      </c>
      <c r="AV580" s="16" t="s">
        <v>169</v>
      </c>
      <c r="AW580" s="16" t="s">
        <v>32</v>
      </c>
      <c r="AX580" s="16" t="s">
        <v>76</v>
      </c>
      <c r="AY580" s="290" t="s">
        <v>168</v>
      </c>
    </row>
    <row r="581" s="15" customFormat="1">
      <c r="A581" s="15"/>
      <c r="B581" s="258"/>
      <c r="C581" s="259"/>
      <c r="D581" s="232" t="s">
        <v>180</v>
      </c>
      <c r="E581" s="260" t="s">
        <v>1</v>
      </c>
      <c r="F581" s="261" t="s">
        <v>184</v>
      </c>
      <c r="G581" s="259"/>
      <c r="H581" s="262">
        <v>766.29000000000008</v>
      </c>
      <c r="I581" s="263"/>
      <c r="J581" s="259"/>
      <c r="K581" s="259"/>
      <c r="L581" s="264"/>
      <c r="M581" s="265"/>
      <c r="N581" s="266"/>
      <c r="O581" s="266"/>
      <c r="P581" s="266"/>
      <c r="Q581" s="266"/>
      <c r="R581" s="266"/>
      <c r="S581" s="266"/>
      <c r="T581" s="267"/>
      <c r="U581" s="15"/>
      <c r="V581" s="15"/>
      <c r="W581" s="15"/>
      <c r="X581" s="15"/>
      <c r="Y581" s="15"/>
      <c r="Z581" s="15"/>
      <c r="AA581" s="15"/>
      <c r="AB581" s="15"/>
      <c r="AC581" s="15"/>
      <c r="AD581" s="15"/>
      <c r="AE581" s="15"/>
      <c r="AT581" s="268" t="s">
        <v>180</v>
      </c>
      <c r="AU581" s="268" t="s">
        <v>86</v>
      </c>
      <c r="AV581" s="15" t="s">
        <v>176</v>
      </c>
      <c r="AW581" s="15" t="s">
        <v>32</v>
      </c>
      <c r="AX581" s="15" t="s">
        <v>84</v>
      </c>
      <c r="AY581" s="268" t="s">
        <v>168</v>
      </c>
    </row>
    <row r="582" s="14" customFormat="1">
      <c r="A582" s="14"/>
      <c r="B582" s="247"/>
      <c r="C582" s="248"/>
      <c r="D582" s="232" t="s">
        <v>180</v>
      </c>
      <c r="E582" s="248"/>
      <c r="F582" s="250" t="s">
        <v>2097</v>
      </c>
      <c r="G582" s="248"/>
      <c r="H582" s="251">
        <v>804.60500000000002</v>
      </c>
      <c r="I582" s="252"/>
      <c r="J582" s="248"/>
      <c r="K582" s="248"/>
      <c r="L582" s="253"/>
      <c r="M582" s="254"/>
      <c r="N582" s="255"/>
      <c r="O582" s="255"/>
      <c r="P582" s="255"/>
      <c r="Q582" s="255"/>
      <c r="R582" s="255"/>
      <c r="S582" s="255"/>
      <c r="T582" s="256"/>
      <c r="U582" s="14"/>
      <c r="V582" s="14"/>
      <c r="W582" s="14"/>
      <c r="X582" s="14"/>
      <c r="Y582" s="14"/>
      <c r="Z582" s="14"/>
      <c r="AA582" s="14"/>
      <c r="AB582" s="14"/>
      <c r="AC582" s="14"/>
      <c r="AD582" s="14"/>
      <c r="AE582" s="14"/>
      <c r="AT582" s="257" t="s">
        <v>180</v>
      </c>
      <c r="AU582" s="257" t="s">
        <v>86</v>
      </c>
      <c r="AV582" s="14" t="s">
        <v>86</v>
      </c>
      <c r="AW582" s="14" t="s">
        <v>4</v>
      </c>
      <c r="AX582" s="14" t="s">
        <v>84</v>
      </c>
      <c r="AY582" s="257" t="s">
        <v>168</v>
      </c>
    </row>
    <row r="583" s="2" customFormat="1" ht="24.15" customHeight="1">
      <c r="A583" s="39"/>
      <c r="B583" s="40"/>
      <c r="C583" s="270" t="s">
        <v>353</v>
      </c>
      <c r="D583" s="270" t="s">
        <v>348</v>
      </c>
      <c r="E583" s="271" t="s">
        <v>2098</v>
      </c>
      <c r="F583" s="272" t="s">
        <v>2099</v>
      </c>
      <c r="G583" s="273" t="s">
        <v>213</v>
      </c>
      <c r="H583" s="274">
        <v>251.15000000000001</v>
      </c>
      <c r="I583" s="275"/>
      <c r="J583" s="276">
        <f>ROUND(I583*H583,2)</f>
        <v>0</v>
      </c>
      <c r="K583" s="272" t="s">
        <v>226</v>
      </c>
      <c r="L583" s="277"/>
      <c r="M583" s="278" t="s">
        <v>1</v>
      </c>
      <c r="N583" s="279" t="s">
        <v>41</v>
      </c>
      <c r="O583" s="92"/>
      <c r="P583" s="228">
        <f>O583*H583</f>
        <v>0</v>
      </c>
      <c r="Q583" s="228">
        <v>0.00029999999999999997</v>
      </c>
      <c r="R583" s="228">
        <f>Q583*H583</f>
        <v>0.075344999999999995</v>
      </c>
      <c r="S583" s="228">
        <v>0</v>
      </c>
      <c r="T583" s="229">
        <f>S583*H583</f>
        <v>0</v>
      </c>
      <c r="U583" s="39"/>
      <c r="V583" s="39"/>
      <c r="W583" s="39"/>
      <c r="X583" s="39"/>
      <c r="Y583" s="39"/>
      <c r="Z583" s="39"/>
      <c r="AA583" s="39"/>
      <c r="AB583" s="39"/>
      <c r="AC583" s="39"/>
      <c r="AD583" s="39"/>
      <c r="AE583" s="39"/>
      <c r="AR583" s="230" t="s">
        <v>223</v>
      </c>
      <c r="AT583" s="230" t="s">
        <v>348</v>
      </c>
      <c r="AU583" s="230" t="s">
        <v>86</v>
      </c>
      <c r="AY583" s="18" t="s">
        <v>168</v>
      </c>
      <c r="BE583" s="231">
        <f>IF(N583="základní",J583,0)</f>
        <v>0</v>
      </c>
      <c r="BF583" s="231">
        <f>IF(N583="snížená",J583,0)</f>
        <v>0</v>
      </c>
      <c r="BG583" s="231">
        <f>IF(N583="zákl. přenesená",J583,0)</f>
        <v>0</v>
      </c>
      <c r="BH583" s="231">
        <f>IF(N583="sníž. přenesená",J583,0)</f>
        <v>0</v>
      </c>
      <c r="BI583" s="231">
        <f>IF(N583="nulová",J583,0)</f>
        <v>0</v>
      </c>
      <c r="BJ583" s="18" t="s">
        <v>84</v>
      </c>
      <c r="BK583" s="231">
        <f>ROUND(I583*H583,2)</f>
        <v>0</v>
      </c>
      <c r="BL583" s="18" t="s">
        <v>176</v>
      </c>
      <c r="BM583" s="230" t="s">
        <v>2100</v>
      </c>
    </row>
    <row r="584" s="2" customFormat="1">
      <c r="A584" s="39"/>
      <c r="B584" s="40"/>
      <c r="C584" s="41"/>
      <c r="D584" s="232" t="s">
        <v>178</v>
      </c>
      <c r="E584" s="41"/>
      <c r="F584" s="233" t="s">
        <v>2099</v>
      </c>
      <c r="G584" s="41"/>
      <c r="H584" s="41"/>
      <c r="I584" s="234"/>
      <c r="J584" s="41"/>
      <c r="K584" s="41"/>
      <c r="L584" s="45"/>
      <c r="M584" s="235"/>
      <c r="N584" s="236"/>
      <c r="O584" s="92"/>
      <c r="P584" s="92"/>
      <c r="Q584" s="92"/>
      <c r="R584" s="92"/>
      <c r="S584" s="92"/>
      <c r="T584" s="93"/>
      <c r="U584" s="39"/>
      <c r="V584" s="39"/>
      <c r="W584" s="39"/>
      <c r="X584" s="39"/>
      <c r="Y584" s="39"/>
      <c r="Z584" s="39"/>
      <c r="AA584" s="39"/>
      <c r="AB584" s="39"/>
      <c r="AC584" s="39"/>
      <c r="AD584" s="39"/>
      <c r="AE584" s="39"/>
      <c r="AT584" s="18" t="s">
        <v>178</v>
      </c>
      <c r="AU584" s="18" t="s">
        <v>86</v>
      </c>
    </row>
    <row r="585" s="13" customFormat="1">
      <c r="A585" s="13"/>
      <c r="B585" s="237"/>
      <c r="C585" s="238"/>
      <c r="D585" s="232" t="s">
        <v>180</v>
      </c>
      <c r="E585" s="239" t="s">
        <v>1</v>
      </c>
      <c r="F585" s="240" t="s">
        <v>2080</v>
      </c>
      <c r="G585" s="238"/>
      <c r="H585" s="239" t="s">
        <v>1</v>
      </c>
      <c r="I585" s="241"/>
      <c r="J585" s="238"/>
      <c r="K585" s="238"/>
      <c r="L585" s="242"/>
      <c r="M585" s="243"/>
      <c r="N585" s="244"/>
      <c r="O585" s="244"/>
      <c r="P585" s="244"/>
      <c r="Q585" s="244"/>
      <c r="R585" s="244"/>
      <c r="S585" s="244"/>
      <c r="T585" s="245"/>
      <c r="U585" s="13"/>
      <c r="V585" s="13"/>
      <c r="W585" s="13"/>
      <c r="X585" s="13"/>
      <c r="Y585" s="13"/>
      <c r="Z585" s="13"/>
      <c r="AA585" s="13"/>
      <c r="AB585" s="13"/>
      <c r="AC585" s="13"/>
      <c r="AD585" s="13"/>
      <c r="AE585" s="13"/>
      <c r="AT585" s="246" t="s">
        <v>180</v>
      </c>
      <c r="AU585" s="246" t="s">
        <v>86</v>
      </c>
      <c r="AV585" s="13" t="s">
        <v>84</v>
      </c>
      <c r="AW585" s="13" t="s">
        <v>32</v>
      </c>
      <c r="AX585" s="13" t="s">
        <v>76</v>
      </c>
      <c r="AY585" s="246" t="s">
        <v>168</v>
      </c>
    </row>
    <row r="586" s="13" customFormat="1">
      <c r="A586" s="13"/>
      <c r="B586" s="237"/>
      <c r="C586" s="238"/>
      <c r="D586" s="232" t="s">
        <v>180</v>
      </c>
      <c r="E586" s="239" t="s">
        <v>1</v>
      </c>
      <c r="F586" s="240" t="s">
        <v>1941</v>
      </c>
      <c r="G586" s="238"/>
      <c r="H586" s="239" t="s">
        <v>1</v>
      </c>
      <c r="I586" s="241"/>
      <c r="J586" s="238"/>
      <c r="K586" s="238"/>
      <c r="L586" s="242"/>
      <c r="M586" s="243"/>
      <c r="N586" s="244"/>
      <c r="O586" s="244"/>
      <c r="P586" s="244"/>
      <c r="Q586" s="244"/>
      <c r="R586" s="244"/>
      <c r="S586" s="244"/>
      <c r="T586" s="245"/>
      <c r="U586" s="13"/>
      <c r="V586" s="13"/>
      <c r="W586" s="13"/>
      <c r="X586" s="13"/>
      <c r="Y586" s="13"/>
      <c r="Z586" s="13"/>
      <c r="AA586" s="13"/>
      <c r="AB586" s="13"/>
      <c r="AC586" s="13"/>
      <c r="AD586" s="13"/>
      <c r="AE586" s="13"/>
      <c r="AT586" s="246" t="s">
        <v>180</v>
      </c>
      <c r="AU586" s="246" t="s">
        <v>86</v>
      </c>
      <c r="AV586" s="13" t="s">
        <v>84</v>
      </c>
      <c r="AW586" s="13" t="s">
        <v>32</v>
      </c>
      <c r="AX586" s="13" t="s">
        <v>76</v>
      </c>
      <c r="AY586" s="246" t="s">
        <v>168</v>
      </c>
    </row>
    <row r="587" s="14" customFormat="1">
      <c r="A587" s="14"/>
      <c r="B587" s="247"/>
      <c r="C587" s="248"/>
      <c r="D587" s="232" t="s">
        <v>180</v>
      </c>
      <c r="E587" s="249" t="s">
        <v>1</v>
      </c>
      <c r="F587" s="250" t="s">
        <v>2081</v>
      </c>
      <c r="G587" s="248"/>
      <c r="H587" s="251">
        <v>85.5</v>
      </c>
      <c r="I587" s="252"/>
      <c r="J587" s="248"/>
      <c r="K587" s="248"/>
      <c r="L587" s="253"/>
      <c r="M587" s="254"/>
      <c r="N587" s="255"/>
      <c r="O587" s="255"/>
      <c r="P587" s="255"/>
      <c r="Q587" s="255"/>
      <c r="R587" s="255"/>
      <c r="S587" s="255"/>
      <c r="T587" s="256"/>
      <c r="U587" s="14"/>
      <c r="V587" s="14"/>
      <c r="W587" s="14"/>
      <c r="X587" s="14"/>
      <c r="Y587" s="14"/>
      <c r="Z587" s="14"/>
      <c r="AA587" s="14"/>
      <c r="AB587" s="14"/>
      <c r="AC587" s="14"/>
      <c r="AD587" s="14"/>
      <c r="AE587" s="14"/>
      <c r="AT587" s="257" t="s">
        <v>180</v>
      </c>
      <c r="AU587" s="257" t="s">
        <v>86</v>
      </c>
      <c r="AV587" s="14" t="s">
        <v>86</v>
      </c>
      <c r="AW587" s="14" t="s">
        <v>32</v>
      </c>
      <c r="AX587" s="14" t="s">
        <v>76</v>
      </c>
      <c r="AY587" s="257" t="s">
        <v>168</v>
      </c>
    </row>
    <row r="588" s="13" customFormat="1">
      <c r="A588" s="13"/>
      <c r="B588" s="237"/>
      <c r="C588" s="238"/>
      <c r="D588" s="232" t="s">
        <v>180</v>
      </c>
      <c r="E588" s="239" t="s">
        <v>1</v>
      </c>
      <c r="F588" s="240" t="s">
        <v>1943</v>
      </c>
      <c r="G588" s="238"/>
      <c r="H588" s="239" t="s">
        <v>1</v>
      </c>
      <c r="I588" s="241"/>
      <c r="J588" s="238"/>
      <c r="K588" s="238"/>
      <c r="L588" s="242"/>
      <c r="M588" s="243"/>
      <c r="N588" s="244"/>
      <c r="O588" s="244"/>
      <c r="P588" s="244"/>
      <c r="Q588" s="244"/>
      <c r="R588" s="244"/>
      <c r="S588" s="244"/>
      <c r="T588" s="245"/>
      <c r="U588" s="13"/>
      <c r="V588" s="13"/>
      <c r="W588" s="13"/>
      <c r="X588" s="13"/>
      <c r="Y588" s="13"/>
      <c r="Z588" s="13"/>
      <c r="AA588" s="13"/>
      <c r="AB588" s="13"/>
      <c r="AC588" s="13"/>
      <c r="AD588" s="13"/>
      <c r="AE588" s="13"/>
      <c r="AT588" s="246" t="s">
        <v>180</v>
      </c>
      <c r="AU588" s="246" t="s">
        <v>86</v>
      </c>
      <c r="AV588" s="13" t="s">
        <v>84</v>
      </c>
      <c r="AW588" s="13" t="s">
        <v>32</v>
      </c>
      <c r="AX588" s="13" t="s">
        <v>76</v>
      </c>
      <c r="AY588" s="246" t="s">
        <v>168</v>
      </c>
    </row>
    <row r="589" s="14" customFormat="1">
      <c r="A589" s="14"/>
      <c r="B589" s="247"/>
      <c r="C589" s="248"/>
      <c r="D589" s="232" t="s">
        <v>180</v>
      </c>
      <c r="E589" s="249" t="s">
        <v>1</v>
      </c>
      <c r="F589" s="250" t="s">
        <v>2082</v>
      </c>
      <c r="G589" s="248"/>
      <c r="H589" s="251">
        <v>100.59</v>
      </c>
      <c r="I589" s="252"/>
      <c r="J589" s="248"/>
      <c r="K589" s="248"/>
      <c r="L589" s="253"/>
      <c r="M589" s="254"/>
      <c r="N589" s="255"/>
      <c r="O589" s="255"/>
      <c r="P589" s="255"/>
      <c r="Q589" s="255"/>
      <c r="R589" s="255"/>
      <c r="S589" s="255"/>
      <c r="T589" s="256"/>
      <c r="U589" s="14"/>
      <c r="V589" s="14"/>
      <c r="W589" s="14"/>
      <c r="X589" s="14"/>
      <c r="Y589" s="14"/>
      <c r="Z589" s="14"/>
      <c r="AA589" s="14"/>
      <c r="AB589" s="14"/>
      <c r="AC589" s="14"/>
      <c r="AD589" s="14"/>
      <c r="AE589" s="14"/>
      <c r="AT589" s="257" t="s">
        <v>180</v>
      </c>
      <c r="AU589" s="257" t="s">
        <v>86</v>
      </c>
      <c r="AV589" s="14" t="s">
        <v>86</v>
      </c>
      <c r="AW589" s="14" t="s">
        <v>32</v>
      </c>
      <c r="AX589" s="14" t="s">
        <v>76</v>
      </c>
      <c r="AY589" s="257" t="s">
        <v>168</v>
      </c>
    </row>
    <row r="590" s="13" customFormat="1">
      <c r="A590" s="13"/>
      <c r="B590" s="237"/>
      <c r="C590" s="238"/>
      <c r="D590" s="232" t="s">
        <v>180</v>
      </c>
      <c r="E590" s="239" t="s">
        <v>1</v>
      </c>
      <c r="F590" s="240" t="s">
        <v>1945</v>
      </c>
      <c r="G590" s="238"/>
      <c r="H590" s="239" t="s">
        <v>1</v>
      </c>
      <c r="I590" s="241"/>
      <c r="J590" s="238"/>
      <c r="K590" s="238"/>
      <c r="L590" s="242"/>
      <c r="M590" s="243"/>
      <c r="N590" s="244"/>
      <c r="O590" s="244"/>
      <c r="P590" s="244"/>
      <c r="Q590" s="244"/>
      <c r="R590" s="244"/>
      <c r="S590" s="244"/>
      <c r="T590" s="245"/>
      <c r="U590" s="13"/>
      <c r="V590" s="13"/>
      <c r="W590" s="13"/>
      <c r="X590" s="13"/>
      <c r="Y590" s="13"/>
      <c r="Z590" s="13"/>
      <c r="AA590" s="13"/>
      <c r="AB590" s="13"/>
      <c r="AC590" s="13"/>
      <c r="AD590" s="13"/>
      <c r="AE590" s="13"/>
      <c r="AT590" s="246" t="s">
        <v>180</v>
      </c>
      <c r="AU590" s="246" t="s">
        <v>86</v>
      </c>
      <c r="AV590" s="13" t="s">
        <v>84</v>
      </c>
      <c r="AW590" s="13" t="s">
        <v>32</v>
      </c>
      <c r="AX590" s="13" t="s">
        <v>76</v>
      </c>
      <c r="AY590" s="246" t="s">
        <v>168</v>
      </c>
    </row>
    <row r="591" s="14" customFormat="1">
      <c r="A591" s="14"/>
      <c r="B591" s="247"/>
      <c r="C591" s="248"/>
      <c r="D591" s="232" t="s">
        <v>180</v>
      </c>
      <c r="E591" s="249" t="s">
        <v>1</v>
      </c>
      <c r="F591" s="250" t="s">
        <v>2083</v>
      </c>
      <c r="G591" s="248"/>
      <c r="H591" s="251">
        <v>27</v>
      </c>
      <c r="I591" s="252"/>
      <c r="J591" s="248"/>
      <c r="K591" s="248"/>
      <c r="L591" s="253"/>
      <c r="M591" s="254"/>
      <c r="N591" s="255"/>
      <c r="O591" s="255"/>
      <c r="P591" s="255"/>
      <c r="Q591" s="255"/>
      <c r="R591" s="255"/>
      <c r="S591" s="255"/>
      <c r="T591" s="256"/>
      <c r="U591" s="14"/>
      <c r="V591" s="14"/>
      <c r="W591" s="14"/>
      <c r="X591" s="14"/>
      <c r="Y591" s="14"/>
      <c r="Z591" s="14"/>
      <c r="AA591" s="14"/>
      <c r="AB591" s="14"/>
      <c r="AC591" s="14"/>
      <c r="AD591" s="14"/>
      <c r="AE591" s="14"/>
      <c r="AT591" s="257" t="s">
        <v>180</v>
      </c>
      <c r="AU591" s="257" t="s">
        <v>86</v>
      </c>
      <c r="AV591" s="14" t="s">
        <v>86</v>
      </c>
      <c r="AW591" s="14" t="s">
        <v>32</v>
      </c>
      <c r="AX591" s="14" t="s">
        <v>76</v>
      </c>
      <c r="AY591" s="257" t="s">
        <v>168</v>
      </c>
    </row>
    <row r="592" s="13" customFormat="1">
      <c r="A592" s="13"/>
      <c r="B592" s="237"/>
      <c r="C592" s="238"/>
      <c r="D592" s="232" t="s">
        <v>180</v>
      </c>
      <c r="E592" s="239" t="s">
        <v>1</v>
      </c>
      <c r="F592" s="240" t="s">
        <v>1947</v>
      </c>
      <c r="G592" s="238"/>
      <c r="H592" s="239" t="s">
        <v>1</v>
      </c>
      <c r="I592" s="241"/>
      <c r="J592" s="238"/>
      <c r="K592" s="238"/>
      <c r="L592" s="242"/>
      <c r="M592" s="243"/>
      <c r="N592" s="244"/>
      <c r="O592" s="244"/>
      <c r="P592" s="244"/>
      <c r="Q592" s="244"/>
      <c r="R592" s="244"/>
      <c r="S592" s="244"/>
      <c r="T592" s="245"/>
      <c r="U592" s="13"/>
      <c r="V592" s="13"/>
      <c r="W592" s="13"/>
      <c r="X592" s="13"/>
      <c r="Y592" s="13"/>
      <c r="Z592" s="13"/>
      <c r="AA592" s="13"/>
      <c r="AB592" s="13"/>
      <c r="AC592" s="13"/>
      <c r="AD592" s="13"/>
      <c r="AE592" s="13"/>
      <c r="AT592" s="246" t="s">
        <v>180</v>
      </c>
      <c r="AU592" s="246" t="s">
        <v>86</v>
      </c>
      <c r="AV592" s="13" t="s">
        <v>84</v>
      </c>
      <c r="AW592" s="13" t="s">
        <v>32</v>
      </c>
      <c r="AX592" s="13" t="s">
        <v>76</v>
      </c>
      <c r="AY592" s="246" t="s">
        <v>168</v>
      </c>
    </row>
    <row r="593" s="14" customFormat="1">
      <c r="A593" s="14"/>
      <c r="B593" s="247"/>
      <c r="C593" s="248"/>
      <c r="D593" s="232" t="s">
        <v>180</v>
      </c>
      <c r="E593" s="249" t="s">
        <v>1</v>
      </c>
      <c r="F593" s="250" t="s">
        <v>2084</v>
      </c>
      <c r="G593" s="248"/>
      <c r="H593" s="251">
        <v>13.5</v>
      </c>
      <c r="I593" s="252"/>
      <c r="J593" s="248"/>
      <c r="K593" s="248"/>
      <c r="L593" s="253"/>
      <c r="M593" s="254"/>
      <c r="N593" s="255"/>
      <c r="O593" s="255"/>
      <c r="P593" s="255"/>
      <c r="Q593" s="255"/>
      <c r="R593" s="255"/>
      <c r="S593" s="255"/>
      <c r="T593" s="256"/>
      <c r="U593" s="14"/>
      <c r="V593" s="14"/>
      <c r="W593" s="14"/>
      <c r="X593" s="14"/>
      <c r="Y593" s="14"/>
      <c r="Z593" s="14"/>
      <c r="AA593" s="14"/>
      <c r="AB593" s="14"/>
      <c r="AC593" s="14"/>
      <c r="AD593" s="14"/>
      <c r="AE593" s="14"/>
      <c r="AT593" s="257" t="s">
        <v>180</v>
      </c>
      <c r="AU593" s="257" t="s">
        <v>86</v>
      </c>
      <c r="AV593" s="14" t="s">
        <v>86</v>
      </c>
      <c r="AW593" s="14" t="s">
        <v>32</v>
      </c>
      <c r="AX593" s="14" t="s">
        <v>76</v>
      </c>
      <c r="AY593" s="257" t="s">
        <v>168</v>
      </c>
    </row>
    <row r="594" s="13" customFormat="1">
      <c r="A594" s="13"/>
      <c r="B594" s="237"/>
      <c r="C594" s="238"/>
      <c r="D594" s="232" t="s">
        <v>180</v>
      </c>
      <c r="E594" s="239" t="s">
        <v>1</v>
      </c>
      <c r="F594" s="240" t="s">
        <v>1941</v>
      </c>
      <c r="G594" s="238"/>
      <c r="H594" s="239" t="s">
        <v>1</v>
      </c>
      <c r="I594" s="241"/>
      <c r="J594" s="238"/>
      <c r="K594" s="238"/>
      <c r="L594" s="242"/>
      <c r="M594" s="243"/>
      <c r="N594" s="244"/>
      <c r="O594" s="244"/>
      <c r="P594" s="244"/>
      <c r="Q594" s="244"/>
      <c r="R594" s="244"/>
      <c r="S594" s="244"/>
      <c r="T594" s="245"/>
      <c r="U594" s="13"/>
      <c r="V594" s="13"/>
      <c r="W594" s="13"/>
      <c r="X594" s="13"/>
      <c r="Y594" s="13"/>
      <c r="Z594" s="13"/>
      <c r="AA594" s="13"/>
      <c r="AB594" s="13"/>
      <c r="AC594" s="13"/>
      <c r="AD594" s="13"/>
      <c r="AE594" s="13"/>
      <c r="AT594" s="246" t="s">
        <v>180</v>
      </c>
      <c r="AU594" s="246" t="s">
        <v>86</v>
      </c>
      <c r="AV594" s="13" t="s">
        <v>84</v>
      </c>
      <c r="AW594" s="13" t="s">
        <v>32</v>
      </c>
      <c r="AX594" s="13" t="s">
        <v>76</v>
      </c>
      <c r="AY594" s="246" t="s">
        <v>168</v>
      </c>
    </row>
    <row r="595" s="14" customFormat="1">
      <c r="A595" s="14"/>
      <c r="B595" s="247"/>
      <c r="C595" s="248"/>
      <c r="D595" s="232" t="s">
        <v>180</v>
      </c>
      <c r="E595" s="249" t="s">
        <v>1</v>
      </c>
      <c r="F595" s="250" t="s">
        <v>2085</v>
      </c>
      <c r="G595" s="248"/>
      <c r="H595" s="251">
        <v>5.0999999999999996</v>
      </c>
      <c r="I595" s="252"/>
      <c r="J595" s="248"/>
      <c r="K595" s="248"/>
      <c r="L595" s="253"/>
      <c r="M595" s="254"/>
      <c r="N595" s="255"/>
      <c r="O595" s="255"/>
      <c r="P595" s="255"/>
      <c r="Q595" s="255"/>
      <c r="R595" s="255"/>
      <c r="S595" s="255"/>
      <c r="T595" s="256"/>
      <c r="U595" s="14"/>
      <c r="V595" s="14"/>
      <c r="W595" s="14"/>
      <c r="X595" s="14"/>
      <c r="Y595" s="14"/>
      <c r="Z595" s="14"/>
      <c r="AA595" s="14"/>
      <c r="AB595" s="14"/>
      <c r="AC595" s="14"/>
      <c r="AD595" s="14"/>
      <c r="AE595" s="14"/>
      <c r="AT595" s="257" t="s">
        <v>180</v>
      </c>
      <c r="AU595" s="257" t="s">
        <v>86</v>
      </c>
      <c r="AV595" s="14" t="s">
        <v>86</v>
      </c>
      <c r="AW595" s="14" t="s">
        <v>32</v>
      </c>
      <c r="AX595" s="14" t="s">
        <v>76</v>
      </c>
      <c r="AY595" s="257" t="s">
        <v>168</v>
      </c>
    </row>
    <row r="596" s="13" customFormat="1">
      <c r="A596" s="13"/>
      <c r="B596" s="237"/>
      <c r="C596" s="238"/>
      <c r="D596" s="232" t="s">
        <v>180</v>
      </c>
      <c r="E596" s="239" t="s">
        <v>1</v>
      </c>
      <c r="F596" s="240" t="s">
        <v>1945</v>
      </c>
      <c r="G596" s="238"/>
      <c r="H596" s="239" t="s">
        <v>1</v>
      </c>
      <c r="I596" s="241"/>
      <c r="J596" s="238"/>
      <c r="K596" s="238"/>
      <c r="L596" s="242"/>
      <c r="M596" s="243"/>
      <c r="N596" s="244"/>
      <c r="O596" s="244"/>
      <c r="P596" s="244"/>
      <c r="Q596" s="244"/>
      <c r="R596" s="244"/>
      <c r="S596" s="244"/>
      <c r="T596" s="245"/>
      <c r="U596" s="13"/>
      <c r="V596" s="13"/>
      <c r="W596" s="13"/>
      <c r="X596" s="13"/>
      <c r="Y596" s="13"/>
      <c r="Z596" s="13"/>
      <c r="AA596" s="13"/>
      <c r="AB596" s="13"/>
      <c r="AC596" s="13"/>
      <c r="AD596" s="13"/>
      <c r="AE596" s="13"/>
      <c r="AT596" s="246" t="s">
        <v>180</v>
      </c>
      <c r="AU596" s="246" t="s">
        <v>86</v>
      </c>
      <c r="AV596" s="13" t="s">
        <v>84</v>
      </c>
      <c r="AW596" s="13" t="s">
        <v>32</v>
      </c>
      <c r="AX596" s="13" t="s">
        <v>76</v>
      </c>
      <c r="AY596" s="246" t="s">
        <v>168</v>
      </c>
    </row>
    <row r="597" s="14" customFormat="1">
      <c r="A597" s="14"/>
      <c r="B597" s="247"/>
      <c r="C597" s="248"/>
      <c r="D597" s="232" t="s">
        <v>180</v>
      </c>
      <c r="E597" s="249" t="s">
        <v>1</v>
      </c>
      <c r="F597" s="250" t="s">
        <v>2086</v>
      </c>
      <c r="G597" s="248"/>
      <c r="H597" s="251">
        <v>7.5</v>
      </c>
      <c r="I597" s="252"/>
      <c r="J597" s="248"/>
      <c r="K597" s="248"/>
      <c r="L597" s="253"/>
      <c r="M597" s="254"/>
      <c r="N597" s="255"/>
      <c r="O597" s="255"/>
      <c r="P597" s="255"/>
      <c r="Q597" s="255"/>
      <c r="R597" s="255"/>
      <c r="S597" s="255"/>
      <c r="T597" s="256"/>
      <c r="U597" s="14"/>
      <c r="V597" s="14"/>
      <c r="W597" s="14"/>
      <c r="X597" s="14"/>
      <c r="Y597" s="14"/>
      <c r="Z597" s="14"/>
      <c r="AA597" s="14"/>
      <c r="AB597" s="14"/>
      <c r="AC597" s="14"/>
      <c r="AD597" s="14"/>
      <c r="AE597" s="14"/>
      <c r="AT597" s="257" t="s">
        <v>180</v>
      </c>
      <c r="AU597" s="257" t="s">
        <v>86</v>
      </c>
      <c r="AV597" s="14" t="s">
        <v>86</v>
      </c>
      <c r="AW597" s="14" t="s">
        <v>32</v>
      </c>
      <c r="AX597" s="14" t="s">
        <v>76</v>
      </c>
      <c r="AY597" s="257" t="s">
        <v>168</v>
      </c>
    </row>
    <row r="598" s="16" customFormat="1">
      <c r="A598" s="16"/>
      <c r="B598" s="280"/>
      <c r="C598" s="281"/>
      <c r="D598" s="232" t="s">
        <v>180</v>
      </c>
      <c r="E598" s="282" t="s">
        <v>1</v>
      </c>
      <c r="F598" s="283" t="s">
        <v>565</v>
      </c>
      <c r="G598" s="281"/>
      <c r="H598" s="284">
        <v>239.19</v>
      </c>
      <c r="I598" s="285"/>
      <c r="J598" s="281"/>
      <c r="K598" s="281"/>
      <c r="L598" s="286"/>
      <c r="M598" s="287"/>
      <c r="N598" s="288"/>
      <c r="O598" s="288"/>
      <c r="P598" s="288"/>
      <c r="Q598" s="288"/>
      <c r="R598" s="288"/>
      <c r="S598" s="288"/>
      <c r="T598" s="289"/>
      <c r="U598" s="16"/>
      <c r="V598" s="16"/>
      <c r="W598" s="16"/>
      <c r="X598" s="16"/>
      <c r="Y598" s="16"/>
      <c r="Z598" s="16"/>
      <c r="AA598" s="16"/>
      <c r="AB598" s="16"/>
      <c r="AC598" s="16"/>
      <c r="AD598" s="16"/>
      <c r="AE598" s="16"/>
      <c r="AT598" s="290" t="s">
        <v>180</v>
      </c>
      <c r="AU598" s="290" t="s">
        <v>86</v>
      </c>
      <c r="AV598" s="16" t="s">
        <v>169</v>
      </c>
      <c r="AW598" s="16" t="s">
        <v>32</v>
      </c>
      <c r="AX598" s="16" t="s">
        <v>76</v>
      </c>
      <c r="AY598" s="290" t="s">
        <v>168</v>
      </c>
    </row>
    <row r="599" s="15" customFormat="1">
      <c r="A599" s="15"/>
      <c r="B599" s="258"/>
      <c r="C599" s="259"/>
      <c r="D599" s="232" t="s">
        <v>180</v>
      </c>
      <c r="E599" s="260" t="s">
        <v>1</v>
      </c>
      <c r="F599" s="261" t="s">
        <v>184</v>
      </c>
      <c r="G599" s="259"/>
      <c r="H599" s="262">
        <v>239.19</v>
      </c>
      <c r="I599" s="263"/>
      <c r="J599" s="259"/>
      <c r="K599" s="259"/>
      <c r="L599" s="264"/>
      <c r="M599" s="265"/>
      <c r="N599" s="266"/>
      <c r="O599" s="266"/>
      <c r="P599" s="266"/>
      <c r="Q599" s="266"/>
      <c r="R599" s="266"/>
      <c r="S599" s="266"/>
      <c r="T599" s="267"/>
      <c r="U599" s="15"/>
      <c r="V599" s="15"/>
      <c r="W599" s="15"/>
      <c r="X599" s="15"/>
      <c r="Y599" s="15"/>
      <c r="Z599" s="15"/>
      <c r="AA599" s="15"/>
      <c r="AB599" s="15"/>
      <c r="AC599" s="15"/>
      <c r="AD599" s="15"/>
      <c r="AE599" s="15"/>
      <c r="AT599" s="268" t="s">
        <v>180</v>
      </c>
      <c r="AU599" s="268" t="s">
        <v>86</v>
      </c>
      <c r="AV599" s="15" t="s">
        <v>176</v>
      </c>
      <c r="AW599" s="15" t="s">
        <v>32</v>
      </c>
      <c r="AX599" s="15" t="s">
        <v>84</v>
      </c>
      <c r="AY599" s="268" t="s">
        <v>168</v>
      </c>
    </row>
    <row r="600" s="14" customFormat="1">
      <c r="A600" s="14"/>
      <c r="B600" s="247"/>
      <c r="C600" s="248"/>
      <c r="D600" s="232" t="s">
        <v>180</v>
      </c>
      <c r="E600" s="248"/>
      <c r="F600" s="250" t="s">
        <v>2101</v>
      </c>
      <c r="G600" s="248"/>
      <c r="H600" s="251">
        <v>251.15000000000001</v>
      </c>
      <c r="I600" s="252"/>
      <c r="J600" s="248"/>
      <c r="K600" s="248"/>
      <c r="L600" s="253"/>
      <c r="M600" s="254"/>
      <c r="N600" s="255"/>
      <c r="O600" s="255"/>
      <c r="P600" s="255"/>
      <c r="Q600" s="255"/>
      <c r="R600" s="255"/>
      <c r="S600" s="255"/>
      <c r="T600" s="256"/>
      <c r="U600" s="14"/>
      <c r="V600" s="14"/>
      <c r="W600" s="14"/>
      <c r="X600" s="14"/>
      <c r="Y600" s="14"/>
      <c r="Z600" s="14"/>
      <c r="AA600" s="14"/>
      <c r="AB600" s="14"/>
      <c r="AC600" s="14"/>
      <c r="AD600" s="14"/>
      <c r="AE600" s="14"/>
      <c r="AT600" s="257" t="s">
        <v>180</v>
      </c>
      <c r="AU600" s="257" t="s">
        <v>86</v>
      </c>
      <c r="AV600" s="14" t="s">
        <v>86</v>
      </c>
      <c r="AW600" s="14" t="s">
        <v>4</v>
      </c>
      <c r="AX600" s="14" t="s">
        <v>84</v>
      </c>
      <c r="AY600" s="257" t="s">
        <v>168</v>
      </c>
    </row>
    <row r="601" s="2" customFormat="1" ht="24.15" customHeight="1">
      <c r="A601" s="39"/>
      <c r="B601" s="40"/>
      <c r="C601" s="270" t="s">
        <v>358</v>
      </c>
      <c r="D601" s="270" t="s">
        <v>348</v>
      </c>
      <c r="E601" s="271" t="s">
        <v>2102</v>
      </c>
      <c r="F601" s="272" t="s">
        <v>2103</v>
      </c>
      <c r="G601" s="273" t="s">
        <v>213</v>
      </c>
      <c r="H601" s="274">
        <v>315.89299999999997</v>
      </c>
      <c r="I601" s="275"/>
      <c r="J601" s="276">
        <f>ROUND(I601*H601,2)</f>
        <v>0</v>
      </c>
      <c r="K601" s="272" t="s">
        <v>226</v>
      </c>
      <c r="L601" s="277"/>
      <c r="M601" s="278" t="s">
        <v>1</v>
      </c>
      <c r="N601" s="279" t="s">
        <v>41</v>
      </c>
      <c r="O601" s="92"/>
      <c r="P601" s="228">
        <f>O601*H601</f>
        <v>0</v>
      </c>
      <c r="Q601" s="228">
        <v>0.00020000000000000001</v>
      </c>
      <c r="R601" s="228">
        <f>Q601*H601</f>
        <v>0.063178600000000001</v>
      </c>
      <c r="S601" s="228">
        <v>0</v>
      </c>
      <c r="T601" s="229">
        <f>S601*H601</f>
        <v>0</v>
      </c>
      <c r="U601" s="39"/>
      <c r="V601" s="39"/>
      <c r="W601" s="39"/>
      <c r="X601" s="39"/>
      <c r="Y601" s="39"/>
      <c r="Z601" s="39"/>
      <c r="AA601" s="39"/>
      <c r="AB601" s="39"/>
      <c r="AC601" s="39"/>
      <c r="AD601" s="39"/>
      <c r="AE601" s="39"/>
      <c r="AR601" s="230" t="s">
        <v>223</v>
      </c>
      <c r="AT601" s="230" t="s">
        <v>348</v>
      </c>
      <c r="AU601" s="230" t="s">
        <v>86</v>
      </c>
      <c r="AY601" s="18" t="s">
        <v>168</v>
      </c>
      <c r="BE601" s="231">
        <f>IF(N601="základní",J601,0)</f>
        <v>0</v>
      </c>
      <c r="BF601" s="231">
        <f>IF(N601="snížená",J601,0)</f>
        <v>0</v>
      </c>
      <c r="BG601" s="231">
        <f>IF(N601="zákl. přenesená",J601,0)</f>
        <v>0</v>
      </c>
      <c r="BH601" s="231">
        <f>IF(N601="sníž. přenesená",J601,0)</f>
        <v>0</v>
      </c>
      <c r="BI601" s="231">
        <f>IF(N601="nulová",J601,0)</f>
        <v>0</v>
      </c>
      <c r="BJ601" s="18" t="s">
        <v>84</v>
      </c>
      <c r="BK601" s="231">
        <f>ROUND(I601*H601,2)</f>
        <v>0</v>
      </c>
      <c r="BL601" s="18" t="s">
        <v>176</v>
      </c>
      <c r="BM601" s="230" t="s">
        <v>2104</v>
      </c>
    </row>
    <row r="602" s="2" customFormat="1">
      <c r="A602" s="39"/>
      <c r="B602" s="40"/>
      <c r="C602" s="41"/>
      <c r="D602" s="232" t="s">
        <v>178</v>
      </c>
      <c r="E602" s="41"/>
      <c r="F602" s="233" t="s">
        <v>2103</v>
      </c>
      <c r="G602" s="41"/>
      <c r="H602" s="41"/>
      <c r="I602" s="234"/>
      <c r="J602" s="41"/>
      <c r="K602" s="41"/>
      <c r="L602" s="45"/>
      <c r="M602" s="235"/>
      <c r="N602" s="236"/>
      <c r="O602" s="92"/>
      <c r="P602" s="92"/>
      <c r="Q602" s="92"/>
      <c r="R602" s="92"/>
      <c r="S602" s="92"/>
      <c r="T602" s="93"/>
      <c r="U602" s="39"/>
      <c r="V602" s="39"/>
      <c r="W602" s="39"/>
      <c r="X602" s="39"/>
      <c r="Y602" s="39"/>
      <c r="Z602" s="39"/>
      <c r="AA602" s="39"/>
      <c r="AB602" s="39"/>
      <c r="AC602" s="39"/>
      <c r="AD602" s="39"/>
      <c r="AE602" s="39"/>
      <c r="AT602" s="18" t="s">
        <v>178</v>
      </c>
      <c r="AU602" s="18" t="s">
        <v>86</v>
      </c>
    </row>
    <row r="603" s="13" customFormat="1">
      <c r="A603" s="13"/>
      <c r="B603" s="237"/>
      <c r="C603" s="238"/>
      <c r="D603" s="232" t="s">
        <v>180</v>
      </c>
      <c r="E603" s="239" t="s">
        <v>1</v>
      </c>
      <c r="F603" s="240" t="s">
        <v>2087</v>
      </c>
      <c r="G603" s="238"/>
      <c r="H603" s="239" t="s">
        <v>1</v>
      </c>
      <c r="I603" s="241"/>
      <c r="J603" s="238"/>
      <c r="K603" s="238"/>
      <c r="L603" s="242"/>
      <c r="M603" s="243"/>
      <c r="N603" s="244"/>
      <c r="O603" s="244"/>
      <c r="P603" s="244"/>
      <c r="Q603" s="244"/>
      <c r="R603" s="244"/>
      <c r="S603" s="244"/>
      <c r="T603" s="245"/>
      <c r="U603" s="13"/>
      <c r="V603" s="13"/>
      <c r="W603" s="13"/>
      <c r="X603" s="13"/>
      <c r="Y603" s="13"/>
      <c r="Z603" s="13"/>
      <c r="AA603" s="13"/>
      <c r="AB603" s="13"/>
      <c r="AC603" s="13"/>
      <c r="AD603" s="13"/>
      <c r="AE603" s="13"/>
      <c r="AT603" s="246" t="s">
        <v>180</v>
      </c>
      <c r="AU603" s="246" t="s">
        <v>86</v>
      </c>
      <c r="AV603" s="13" t="s">
        <v>84</v>
      </c>
      <c r="AW603" s="13" t="s">
        <v>32</v>
      </c>
      <c r="AX603" s="13" t="s">
        <v>76</v>
      </c>
      <c r="AY603" s="246" t="s">
        <v>168</v>
      </c>
    </row>
    <row r="604" s="13" customFormat="1">
      <c r="A604" s="13"/>
      <c r="B604" s="237"/>
      <c r="C604" s="238"/>
      <c r="D604" s="232" t="s">
        <v>180</v>
      </c>
      <c r="E604" s="239" t="s">
        <v>1</v>
      </c>
      <c r="F604" s="240" t="s">
        <v>1941</v>
      </c>
      <c r="G604" s="238"/>
      <c r="H604" s="239" t="s">
        <v>1</v>
      </c>
      <c r="I604" s="241"/>
      <c r="J604" s="238"/>
      <c r="K604" s="238"/>
      <c r="L604" s="242"/>
      <c r="M604" s="243"/>
      <c r="N604" s="244"/>
      <c r="O604" s="244"/>
      <c r="P604" s="244"/>
      <c r="Q604" s="244"/>
      <c r="R604" s="244"/>
      <c r="S604" s="244"/>
      <c r="T604" s="245"/>
      <c r="U604" s="13"/>
      <c r="V604" s="13"/>
      <c r="W604" s="13"/>
      <c r="X604" s="13"/>
      <c r="Y604" s="13"/>
      <c r="Z604" s="13"/>
      <c r="AA604" s="13"/>
      <c r="AB604" s="13"/>
      <c r="AC604" s="13"/>
      <c r="AD604" s="13"/>
      <c r="AE604" s="13"/>
      <c r="AT604" s="246" t="s">
        <v>180</v>
      </c>
      <c r="AU604" s="246" t="s">
        <v>86</v>
      </c>
      <c r="AV604" s="13" t="s">
        <v>84</v>
      </c>
      <c r="AW604" s="13" t="s">
        <v>32</v>
      </c>
      <c r="AX604" s="13" t="s">
        <v>76</v>
      </c>
      <c r="AY604" s="246" t="s">
        <v>168</v>
      </c>
    </row>
    <row r="605" s="14" customFormat="1">
      <c r="A605" s="14"/>
      <c r="B605" s="247"/>
      <c r="C605" s="248"/>
      <c r="D605" s="232" t="s">
        <v>180</v>
      </c>
      <c r="E605" s="249" t="s">
        <v>1</v>
      </c>
      <c r="F605" s="250" t="s">
        <v>2081</v>
      </c>
      <c r="G605" s="248"/>
      <c r="H605" s="251">
        <v>85.5</v>
      </c>
      <c r="I605" s="252"/>
      <c r="J605" s="248"/>
      <c r="K605" s="248"/>
      <c r="L605" s="253"/>
      <c r="M605" s="254"/>
      <c r="N605" s="255"/>
      <c r="O605" s="255"/>
      <c r="P605" s="255"/>
      <c r="Q605" s="255"/>
      <c r="R605" s="255"/>
      <c r="S605" s="255"/>
      <c r="T605" s="256"/>
      <c r="U605" s="14"/>
      <c r="V605" s="14"/>
      <c r="W605" s="14"/>
      <c r="X605" s="14"/>
      <c r="Y605" s="14"/>
      <c r="Z605" s="14"/>
      <c r="AA605" s="14"/>
      <c r="AB605" s="14"/>
      <c r="AC605" s="14"/>
      <c r="AD605" s="14"/>
      <c r="AE605" s="14"/>
      <c r="AT605" s="257" t="s">
        <v>180</v>
      </c>
      <c r="AU605" s="257" t="s">
        <v>86</v>
      </c>
      <c r="AV605" s="14" t="s">
        <v>86</v>
      </c>
      <c r="AW605" s="14" t="s">
        <v>32</v>
      </c>
      <c r="AX605" s="14" t="s">
        <v>76</v>
      </c>
      <c r="AY605" s="257" t="s">
        <v>168</v>
      </c>
    </row>
    <row r="606" s="14" customFormat="1">
      <c r="A606" s="14"/>
      <c r="B606" s="247"/>
      <c r="C606" s="248"/>
      <c r="D606" s="232" t="s">
        <v>180</v>
      </c>
      <c r="E606" s="249" t="s">
        <v>1</v>
      </c>
      <c r="F606" s="250" t="s">
        <v>2064</v>
      </c>
      <c r="G606" s="248"/>
      <c r="H606" s="251">
        <v>30</v>
      </c>
      <c r="I606" s="252"/>
      <c r="J606" s="248"/>
      <c r="K606" s="248"/>
      <c r="L606" s="253"/>
      <c r="M606" s="254"/>
      <c r="N606" s="255"/>
      <c r="O606" s="255"/>
      <c r="P606" s="255"/>
      <c r="Q606" s="255"/>
      <c r="R606" s="255"/>
      <c r="S606" s="255"/>
      <c r="T606" s="256"/>
      <c r="U606" s="14"/>
      <c r="V606" s="14"/>
      <c r="W606" s="14"/>
      <c r="X606" s="14"/>
      <c r="Y606" s="14"/>
      <c r="Z606" s="14"/>
      <c r="AA606" s="14"/>
      <c r="AB606" s="14"/>
      <c r="AC606" s="14"/>
      <c r="AD606" s="14"/>
      <c r="AE606" s="14"/>
      <c r="AT606" s="257" t="s">
        <v>180</v>
      </c>
      <c r="AU606" s="257" t="s">
        <v>86</v>
      </c>
      <c r="AV606" s="14" t="s">
        <v>86</v>
      </c>
      <c r="AW606" s="14" t="s">
        <v>32</v>
      </c>
      <c r="AX606" s="14" t="s">
        <v>76</v>
      </c>
      <c r="AY606" s="257" t="s">
        <v>168</v>
      </c>
    </row>
    <row r="607" s="13" customFormat="1">
      <c r="A607" s="13"/>
      <c r="B607" s="237"/>
      <c r="C607" s="238"/>
      <c r="D607" s="232" t="s">
        <v>180</v>
      </c>
      <c r="E607" s="239" t="s">
        <v>1</v>
      </c>
      <c r="F607" s="240" t="s">
        <v>1943</v>
      </c>
      <c r="G607" s="238"/>
      <c r="H607" s="239" t="s">
        <v>1</v>
      </c>
      <c r="I607" s="241"/>
      <c r="J607" s="238"/>
      <c r="K607" s="238"/>
      <c r="L607" s="242"/>
      <c r="M607" s="243"/>
      <c r="N607" s="244"/>
      <c r="O607" s="244"/>
      <c r="P607" s="244"/>
      <c r="Q607" s="244"/>
      <c r="R607" s="244"/>
      <c r="S607" s="244"/>
      <c r="T607" s="245"/>
      <c r="U607" s="13"/>
      <c r="V607" s="13"/>
      <c r="W607" s="13"/>
      <c r="X607" s="13"/>
      <c r="Y607" s="13"/>
      <c r="Z607" s="13"/>
      <c r="AA607" s="13"/>
      <c r="AB607" s="13"/>
      <c r="AC607" s="13"/>
      <c r="AD607" s="13"/>
      <c r="AE607" s="13"/>
      <c r="AT607" s="246" t="s">
        <v>180</v>
      </c>
      <c r="AU607" s="246" t="s">
        <v>86</v>
      </c>
      <c r="AV607" s="13" t="s">
        <v>84</v>
      </c>
      <c r="AW607" s="13" t="s">
        <v>32</v>
      </c>
      <c r="AX607" s="13" t="s">
        <v>76</v>
      </c>
      <c r="AY607" s="246" t="s">
        <v>168</v>
      </c>
    </row>
    <row r="608" s="14" customFormat="1">
      <c r="A608" s="14"/>
      <c r="B608" s="247"/>
      <c r="C608" s="248"/>
      <c r="D608" s="232" t="s">
        <v>180</v>
      </c>
      <c r="E608" s="249" t="s">
        <v>1</v>
      </c>
      <c r="F608" s="250" t="s">
        <v>2088</v>
      </c>
      <c r="G608" s="248"/>
      <c r="H608" s="251">
        <v>92.25</v>
      </c>
      <c r="I608" s="252"/>
      <c r="J608" s="248"/>
      <c r="K608" s="248"/>
      <c r="L608" s="253"/>
      <c r="M608" s="254"/>
      <c r="N608" s="255"/>
      <c r="O608" s="255"/>
      <c r="P608" s="255"/>
      <c r="Q608" s="255"/>
      <c r="R608" s="255"/>
      <c r="S608" s="255"/>
      <c r="T608" s="256"/>
      <c r="U608" s="14"/>
      <c r="V608" s="14"/>
      <c r="W608" s="14"/>
      <c r="X608" s="14"/>
      <c r="Y608" s="14"/>
      <c r="Z608" s="14"/>
      <c r="AA608" s="14"/>
      <c r="AB608" s="14"/>
      <c r="AC608" s="14"/>
      <c r="AD608" s="14"/>
      <c r="AE608" s="14"/>
      <c r="AT608" s="257" t="s">
        <v>180</v>
      </c>
      <c r="AU608" s="257" t="s">
        <v>86</v>
      </c>
      <c r="AV608" s="14" t="s">
        <v>86</v>
      </c>
      <c r="AW608" s="14" t="s">
        <v>32</v>
      </c>
      <c r="AX608" s="14" t="s">
        <v>76</v>
      </c>
      <c r="AY608" s="257" t="s">
        <v>168</v>
      </c>
    </row>
    <row r="609" s="14" customFormat="1">
      <c r="A609" s="14"/>
      <c r="B609" s="247"/>
      <c r="C609" s="248"/>
      <c r="D609" s="232" t="s">
        <v>180</v>
      </c>
      <c r="E609" s="249" t="s">
        <v>1</v>
      </c>
      <c r="F609" s="250" t="s">
        <v>2089</v>
      </c>
      <c r="G609" s="248"/>
      <c r="H609" s="251">
        <v>22.5</v>
      </c>
      <c r="I609" s="252"/>
      <c r="J609" s="248"/>
      <c r="K609" s="248"/>
      <c r="L609" s="253"/>
      <c r="M609" s="254"/>
      <c r="N609" s="255"/>
      <c r="O609" s="255"/>
      <c r="P609" s="255"/>
      <c r="Q609" s="255"/>
      <c r="R609" s="255"/>
      <c r="S609" s="255"/>
      <c r="T609" s="256"/>
      <c r="U609" s="14"/>
      <c r="V609" s="14"/>
      <c r="W609" s="14"/>
      <c r="X609" s="14"/>
      <c r="Y609" s="14"/>
      <c r="Z609" s="14"/>
      <c r="AA609" s="14"/>
      <c r="AB609" s="14"/>
      <c r="AC609" s="14"/>
      <c r="AD609" s="14"/>
      <c r="AE609" s="14"/>
      <c r="AT609" s="257" t="s">
        <v>180</v>
      </c>
      <c r="AU609" s="257" t="s">
        <v>86</v>
      </c>
      <c r="AV609" s="14" t="s">
        <v>86</v>
      </c>
      <c r="AW609" s="14" t="s">
        <v>32</v>
      </c>
      <c r="AX609" s="14" t="s">
        <v>76</v>
      </c>
      <c r="AY609" s="257" t="s">
        <v>168</v>
      </c>
    </row>
    <row r="610" s="13" customFormat="1">
      <c r="A610" s="13"/>
      <c r="B610" s="237"/>
      <c r="C610" s="238"/>
      <c r="D610" s="232" t="s">
        <v>180</v>
      </c>
      <c r="E610" s="239" t="s">
        <v>1</v>
      </c>
      <c r="F610" s="240" t="s">
        <v>1945</v>
      </c>
      <c r="G610" s="238"/>
      <c r="H610" s="239" t="s">
        <v>1</v>
      </c>
      <c r="I610" s="241"/>
      <c r="J610" s="238"/>
      <c r="K610" s="238"/>
      <c r="L610" s="242"/>
      <c r="M610" s="243"/>
      <c r="N610" s="244"/>
      <c r="O610" s="244"/>
      <c r="P610" s="244"/>
      <c r="Q610" s="244"/>
      <c r="R610" s="244"/>
      <c r="S610" s="244"/>
      <c r="T610" s="245"/>
      <c r="U610" s="13"/>
      <c r="V610" s="13"/>
      <c r="W610" s="13"/>
      <c r="X610" s="13"/>
      <c r="Y610" s="13"/>
      <c r="Z610" s="13"/>
      <c r="AA610" s="13"/>
      <c r="AB610" s="13"/>
      <c r="AC610" s="13"/>
      <c r="AD610" s="13"/>
      <c r="AE610" s="13"/>
      <c r="AT610" s="246" t="s">
        <v>180</v>
      </c>
      <c r="AU610" s="246" t="s">
        <v>86</v>
      </c>
      <c r="AV610" s="13" t="s">
        <v>84</v>
      </c>
      <c r="AW610" s="13" t="s">
        <v>32</v>
      </c>
      <c r="AX610" s="13" t="s">
        <v>76</v>
      </c>
      <c r="AY610" s="246" t="s">
        <v>168</v>
      </c>
    </row>
    <row r="611" s="14" customFormat="1">
      <c r="A611" s="14"/>
      <c r="B611" s="247"/>
      <c r="C611" s="248"/>
      <c r="D611" s="232" t="s">
        <v>180</v>
      </c>
      <c r="E611" s="249" t="s">
        <v>1</v>
      </c>
      <c r="F611" s="250" t="s">
        <v>2083</v>
      </c>
      <c r="G611" s="248"/>
      <c r="H611" s="251">
        <v>27</v>
      </c>
      <c r="I611" s="252"/>
      <c r="J611" s="248"/>
      <c r="K611" s="248"/>
      <c r="L611" s="253"/>
      <c r="M611" s="254"/>
      <c r="N611" s="255"/>
      <c r="O611" s="255"/>
      <c r="P611" s="255"/>
      <c r="Q611" s="255"/>
      <c r="R611" s="255"/>
      <c r="S611" s="255"/>
      <c r="T611" s="256"/>
      <c r="U611" s="14"/>
      <c r="V611" s="14"/>
      <c r="W611" s="14"/>
      <c r="X611" s="14"/>
      <c r="Y611" s="14"/>
      <c r="Z611" s="14"/>
      <c r="AA611" s="14"/>
      <c r="AB611" s="14"/>
      <c r="AC611" s="14"/>
      <c r="AD611" s="14"/>
      <c r="AE611" s="14"/>
      <c r="AT611" s="257" t="s">
        <v>180</v>
      </c>
      <c r="AU611" s="257" t="s">
        <v>86</v>
      </c>
      <c r="AV611" s="14" t="s">
        <v>86</v>
      </c>
      <c r="AW611" s="14" t="s">
        <v>32</v>
      </c>
      <c r="AX611" s="14" t="s">
        <v>76</v>
      </c>
      <c r="AY611" s="257" t="s">
        <v>168</v>
      </c>
    </row>
    <row r="612" s="14" customFormat="1">
      <c r="A612" s="14"/>
      <c r="B612" s="247"/>
      <c r="C612" s="248"/>
      <c r="D612" s="232" t="s">
        <v>180</v>
      </c>
      <c r="E612" s="249" t="s">
        <v>1</v>
      </c>
      <c r="F612" s="250" t="s">
        <v>2066</v>
      </c>
      <c r="G612" s="248"/>
      <c r="H612" s="251">
        <v>10</v>
      </c>
      <c r="I612" s="252"/>
      <c r="J612" s="248"/>
      <c r="K612" s="248"/>
      <c r="L612" s="253"/>
      <c r="M612" s="254"/>
      <c r="N612" s="255"/>
      <c r="O612" s="255"/>
      <c r="P612" s="255"/>
      <c r="Q612" s="255"/>
      <c r="R612" s="255"/>
      <c r="S612" s="255"/>
      <c r="T612" s="256"/>
      <c r="U612" s="14"/>
      <c r="V612" s="14"/>
      <c r="W612" s="14"/>
      <c r="X612" s="14"/>
      <c r="Y612" s="14"/>
      <c r="Z612" s="14"/>
      <c r="AA612" s="14"/>
      <c r="AB612" s="14"/>
      <c r="AC612" s="14"/>
      <c r="AD612" s="14"/>
      <c r="AE612" s="14"/>
      <c r="AT612" s="257" t="s">
        <v>180</v>
      </c>
      <c r="AU612" s="257" t="s">
        <v>86</v>
      </c>
      <c r="AV612" s="14" t="s">
        <v>86</v>
      </c>
      <c r="AW612" s="14" t="s">
        <v>32</v>
      </c>
      <c r="AX612" s="14" t="s">
        <v>76</v>
      </c>
      <c r="AY612" s="257" t="s">
        <v>168</v>
      </c>
    </row>
    <row r="613" s="13" customFormat="1">
      <c r="A613" s="13"/>
      <c r="B613" s="237"/>
      <c r="C613" s="238"/>
      <c r="D613" s="232" t="s">
        <v>180</v>
      </c>
      <c r="E613" s="239" t="s">
        <v>1</v>
      </c>
      <c r="F613" s="240" t="s">
        <v>1947</v>
      </c>
      <c r="G613" s="238"/>
      <c r="H613" s="239" t="s">
        <v>1</v>
      </c>
      <c r="I613" s="241"/>
      <c r="J613" s="238"/>
      <c r="K613" s="238"/>
      <c r="L613" s="242"/>
      <c r="M613" s="243"/>
      <c r="N613" s="244"/>
      <c r="O613" s="244"/>
      <c r="P613" s="244"/>
      <c r="Q613" s="244"/>
      <c r="R613" s="244"/>
      <c r="S613" s="244"/>
      <c r="T613" s="245"/>
      <c r="U613" s="13"/>
      <c r="V613" s="13"/>
      <c r="W613" s="13"/>
      <c r="X613" s="13"/>
      <c r="Y613" s="13"/>
      <c r="Z613" s="13"/>
      <c r="AA613" s="13"/>
      <c r="AB613" s="13"/>
      <c r="AC613" s="13"/>
      <c r="AD613" s="13"/>
      <c r="AE613" s="13"/>
      <c r="AT613" s="246" t="s">
        <v>180</v>
      </c>
      <c r="AU613" s="246" t="s">
        <v>86</v>
      </c>
      <c r="AV613" s="13" t="s">
        <v>84</v>
      </c>
      <c r="AW613" s="13" t="s">
        <v>32</v>
      </c>
      <c r="AX613" s="13" t="s">
        <v>76</v>
      </c>
      <c r="AY613" s="246" t="s">
        <v>168</v>
      </c>
    </row>
    <row r="614" s="14" customFormat="1">
      <c r="A614" s="14"/>
      <c r="B614" s="247"/>
      <c r="C614" s="248"/>
      <c r="D614" s="232" t="s">
        <v>180</v>
      </c>
      <c r="E614" s="249" t="s">
        <v>1</v>
      </c>
      <c r="F614" s="250" t="s">
        <v>2084</v>
      </c>
      <c r="G614" s="248"/>
      <c r="H614" s="251">
        <v>13.5</v>
      </c>
      <c r="I614" s="252"/>
      <c r="J614" s="248"/>
      <c r="K614" s="248"/>
      <c r="L614" s="253"/>
      <c r="M614" s="254"/>
      <c r="N614" s="255"/>
      <c r="O614" s="255"/>
      <c r="P614" s="255"/>
      <c r="Q614" s="255"/>
      <c r="R614" s="255"/>
      <c r="S614" s="255"/>
      <c r="T614" s="256"/>
      <c r="U614" s="14"/>
      <c r="V614" s="14"/>
      <c r="W614" s="14"/>
      <c r="X614" s="14"/>
      <c r="Y614" s="14"/>
      <c r="Z614" s="14"/>
      <c r="AA614" s="14"/>
      <c r="AB614" s="14"/>
      <c r="AC614" s="14"/>
      <c r="AD614" s="14"/>
      <c r="AE614" s="14"/>
      <c r="AT614" s="257" t="s">
        <v>180</v>
      </c>
      <c r="AU614" s="257" t="s">
        <v>86</v>
      </c>
      <c r="AV614" s="14" t="s">
        <v>86</v>
      </c>
      <c r="AW614" s="14" t="s">
        <v>32</v>
      </c>
      <c r="AX614" s="14" t="s">
        <v>76</v>
      </c>
      <c r="AY614" s="257" t="s">
        <v>168</v>
      </c>
    </row>
    <row r="615" s="14" customFormat="1">
      <c r="A615" s="14"/>
      <c r="B615" s="247"/>
      <c r="C615" s="248"/>
      <c r="D615" s="232" t="s">
        <v>180</v>
      </c>
      <c r="E615" s="249" t="s">
        <v>1</v>
      </c>
      <c r="F615" s="250" t="s">
        <v>2067</v>
      </c>
      <c r="G615" s="248"/>
      <c r="H615" s="251">
        <v>7.5</v>
      </c>
      <c r="I615" s="252"/>
      <c r="J615" s="248"/>
      <c r="K615" s="248"/>
      <c r="L615" s="253"/>
      <c r="M615" s="254"/>
      <c r="N615" s="255"/>
      <c r="O615" s="255"/>
      <c r="P615" s="255"/>
      <c r="Q615" s="255"/>
      <c r="R615" s="255"/>
      <c r="S615" s="255"/>
      <c r="T615" s="256"/>
      <c r="U615" s="14"/>
      <c r="V615" s="14"/>
      <c r="W615" s="14"/>
      <c r="X615" s="14"/>
      <c r="Y615" s="14"/>
      <c r="Z615" s="14"/>
      <c r="AA615" s="14"/>
      <c r="AB615" s="14"/>
      <c r="AC615" s="14"/>
      <c r="AD615" s="14"/>
      <c r="AE615" s="14"/>
      <c r="AT615" s="257" t="s">
        <v>180</v>
      </c>
      <c r="AU615" s="257" t="s">
        <v>86</v>
      </c>
      <c r="AV615" s="14" t="s">
        <v>86</v>
      </c>
      <c r="AW615" s="14" t="s">
        <v>32</v>
      </c>
      <c r="AX615" s="14" t="s">
        <v>76</v>
      </c>
      <c r="AY615" s="257" t="s">
        <v>168</v>
      </c>
    </row>
    <row r="616" s="13" customFormat="1">
      <c r="A616" s="13"/>
      <c r="B616" s="237"/>
      <c r="C616" s="238"/>
      <c r="D616" s="232" t="s">
        <v>180</v>
      </c>
      <c r="E616" s="239" t="s">
        <v>1</v>
      </c>
      <c r="F616" s="240" t="s">
        <v>1941</v>
      </c>
      <c r="G616" s="238"/>
      <c r="H616" s="239" t="s">
        <v>1</v>
      </c>
      <c r="I616" s="241"/>
      <c r="J616" s="238"/>
      <c r="K616" s="238"/>
      <c r="L616" s="242"/>
      <c r="M616" s="243"/>
      <c r="N616" s="244"/>
      <c r="O616" s="244"/>
      <c r="P616" s="244"/>
      <c r="Q616" s="244"/>
      <c r="R616" s="244"/>
      <c r="S616" s="244"/>
      <c r="T616" s="245"/>
      <c r="U616" s="13"/>
      <c r="V616" s="13"/>
      <c r="W616" s="13"/>
      <c r="X616" s="13"/>
      <c r="Y616" s="13"/>
      <c r="Z616" s="13"/>
      <c r="AA616" s="13"/>
      <c r="AB616" s="13"/>
      <c r="AC616" s="13"/>
      <c r="AD616" s="13"/>
      <c r="AE616" s="13"/>
      <c r="AT616" s="246" t="s">
        <v>180</v>
      </c>
      <c r="AU616" s="246" t="s">
        <v>86</v>
      </c>
      <c r="AV616" s="13" t="s">
        <v>84</v>
      </c>
      <c r="AW616" s="13" t="s">
        <v>32</v>
      </c>
      <c r="AX616" s="13" t="s">
        <v>76</v>
      </c>
      <c r="AY616" s="246" t="s">
        <v>168</v>
      </c>
    </row>
    <row r="617" s="14" customFormat="1">
      <c r="A617" s="14"/>
      <c r="B617" s="247"/>
      <c r="C617" s="248"/>
      <c r="D617" s="232" t="s">
        <v>180</v>
      </c>
      <c r="E617" s="249" t="s">
        <v>1</v>
      </c>
      <c r="F617" s="250" t="s">
        <v>2085</v>
      </c>
      <c r="G617" s="248"/>
      <c r="H617" s="251">
        <v>5.0999999999999996</v>
      </c>
      <c r="I617" s="252"/>
      <c r="J617" s="248"/>
      <c r="K617" s="248"/>
      <c r="L617" s="253"/>
      <c r="M617" s="254"/>
      <c r="N617" s="255"/>
      <c r="O617" s="255"/>
      <c r="P617" s="255"/>
      <c r="Q617" s="255"/>
      <c r="R617" s="255"/>
      <c r="S617" s="255"/>
      <c r="T617" s="256"/>
      <c r="U617" s="14"/>
      <c r="V617" s="14"/>
      <c r="W617" s="14"/>
      <c r="X617" s="14"/>
      <c r="Y617" s="14"/>
      <c r="Z617" s="14"/>
      <c r="AA617" s="14"/>
      <c r="AB617" s="14"/>
      <c r="AC617" s="14"/>
      <c r="AD617" s="14"/>
      <c r="AE617" s="14"/>
      <c r="AT617" s="257" t="s">
        <v>180</v>
      </c>
      <c r="AU617" s="257" t="s">
        <v>86</v>
      </c>
      <c r="AV617" s="14" t="s">
        <v>86</v>
      </c>
      <c r="AW617" s="14" t="s">
        <v>32</v>
      </c>
      <c r="AX617" s="14" t="s">
        <v>76</v>
      </c>
      <c r="AY617" s="257" t="s">
        <v>168</v>
      </c>
    </row>
    <row r="618" s="13" customFormat="1">
      <c r="A618" s="13"/>
      <c r="B618" s="237"/>
      <c r="C618" s="238"/>
      <c r="D618" s="232" t="s">
        <v>180</v>
      </c>
      <c r="E618" s="239" t="s">
        <v>1</v>
      </c>
      <c r="F618" s="240" t="s">
        <v>1945</v>
      </c>
      <c r="G618" s="238"/>
      <c r="H618" s="239" t="s">
        <v>1</v>
      </c>
      <c r="I618" s="241"/>
      <c r="J618" s="238"/>
      <c r="K618" s="238"/>
      <c r="L618" s="242"/>
      <c r="M618" s="243"/>
      <c r="N618" s="244"/>
      <c r="O618" s="244"/>
      <c r="P618" s="244"/>
      <c r="Q618" s="244"/>
      <c r="R618" s="244"/>
      <c r="S618" s="244"/>
      <c r="T618" s="245"/>
      <c r="U618" s="13"/>
      <c r="V618" s="13"/>
      <c r="W618" s="13"/>
      <c r="X618" s="13"/>
      <c r="Y618" s="13"/>
      <c r="Z618" s="13"/>
      <c r="AA618" s="13"/>
      <c r="AB618" s="13"/>
      <c r="AC618" s="13"/>
      <c r="AD618" s="13"/>
      <c r="AE618" s="13"/>
      <c r="AT618" s="246" t="s">
        <v>180</v>
      </c>
      <c r="AU618" s="246" t="s">
        <v>86</v>
      </c>
      <c r="AV618" s="13" t="s">
        <v>84</v>
      </c>
      <c r="AW618" s="13" t="s">
        <v>32</v>
      </c>
      <c r="AX618" s="13" t="s">
        <v>76</v>
      </c>
      <c r="AY618" s="246" t="s">
        <v>168</v>
      </c>
    </row>
    <row r="619" s="14" customFormat="1">
      <c r="A619" s="14"/>
      <c r="B619" s="247"/>
      <c r="C619" s="248"/>
      <c r="D619" s="232" t="s">
        <v>180</v>
      </c>
      <c r="E619" s="249" t="s">
        <v>1</v>
      </c>
      <c r="F619" s="250" t="s">
        <v>2086</v>
      </c>
      <c r="G619" s="248"/>
      <c r="H619" s="251">
        <v>7.5</v>
      </c>
      <c r="I619" s="252"/>
      <c r="J619" s="248"/>
      <c r="K619" s="248"/>
      <c r="L619" s="253"/>
      <c r="M619" s="254"/>
      <c r="N619" s="255"/>
      <c r="O619" s="255"/>
      <c r="P619" s="255"/>
      <c r="Q619" s="255"/>
      <c r="R619" s="255"/>
      <c r="S619" s="255"/>
      <c r="T619" s="256"/>
      <c r="U619" s="14"/>
      <c r="V619" s="14"/>
      <c r="W619" s="14"/>
      <c r="X619" s="14"/>
      <c r="Y619" s="14"/>
      <c r="Z619" s="14"/>
      <c r="AA619" s="14"/>
      <c r="AB619" s="14"/>
      <c r="AC619" s="14"/>
      <c r="AD619" s="14"/>
      <c r="AE619" s="14"/>
      <c r="AT619" s="257" t="s">
        <v>180</v>
      </c>
      <c r="AU619" s="257" t="s">
        <v>86</v>
      </c>
      <c r="AV619" s="14" t="s">
        <v>86</v>
      </c>
      <c r="AW619" s="14" t="s">
        <v>32</v>
      </c>
      <c r="AX619" s="14" t="s">
        <v>76</v>
      </c>
      <c r="AY619" s="257" t="s">
        <v>168</v>
      </c>
    </row>
    <row r="620" s="16" customFormat="1">
      <c r="A620" s="16"/>
      <c r="B620" s="280"/>
      <c r="C620" s="281"/>
      <c r="D620" s="232" t="s">
        <v>180</v>
      </c>
      <c r="E620" s="282" t="s">
        <v>1</v>
      </c>
      <c r="F620" s="283" t="s">
        <v>565</v>
      </c>
      <c r="G620" s="281"/>
      <c r="H620" s="284">
        <v>300.85000000000002</v>
      </c>
      <c r="I620" s="285"/>
      <c r="J620" s="281"/>
      <c r="K620" s="281"/>
      <c r="L620" s="286"/>
      <c r="M620" s="287"/>
      <c r="N620" s="288"/>
      <c r="O620" s="288"/>
      <c r="P620" s="288"/>
      <c r="Q620" s="288"/>
      <c r="R620" s="288"/>
      <c r="S620" s="288"/>
      <c r="T620" s="289"/>
      <c r="U620" s="16"/>
      <c r="V620" s="16"/>
      <c r="W620" s="16"/>
      <c r="X620" s="16"/>
      <c r="Y620" s="16"/>
      <c r="Z620" s="16"/>
      <c r="AA620" s="16"/>
      <c r="AB620" s="16"/>
      <c r="AC620" s="16"/>
      <c r="AD620" s="16"/>
      <c r="AE620" s="16"/>
      <c r="AT620" s="290" t="s">
        <v>180</v>
      </c>
      <c r="AU620" s="290" t="s">
        <v>86</v>
      </c>
      <c r="AV620" s="16" t="s">
        <v>169</v>
      </c>
      <c r="AW620" s="16" t="s">
        <v>32</v>
      </c>
      <c r="AX620" s="16" t="s">
        <v>76</v>
      </c>
      <c r="AY620" s="290" t="s">
        <v>168</v>
      </c>
    </row>
    <row r="621" s="15" customFormat="1">
      <c r="A621" s="15"/>
      <c r="B621" s="258"/>
      <c r="C621" s="259"/>
      <c r="D621" s="232" t="s">
        <v>180</v>
      </c>
      <c r="E621" s="260" t="s">
        <v>1</v>
      </c>
      <c r="F621" s="261" t="s">
        <v>184</v>
      </c>
      <c r="G621" s="259"/>
      <c r="H621" s="262">
        <v>300.85000000000002</v>
      </c>
      <c r="I621" s="263"/>
      <c r="J621" s="259"/>
      <c r="K621" s="259"/>
      <c r="L621" s="264"/>
      <c r="M621" s="265"/>
      <c r="N621" s="266"/>
      <c r="O621" s="266"/>
      <c r="P621" s="266"/>
      <c r="Q621" s="266"/>
      <c r="R621" s="266"/>
      <c r="S621" s="266"/>
      <c r="T621" s="267"/>
      <c r="U621" s="15"/>
      <c r="V621" s="15"/>
      <c r="W621" s="15"/>
      <c r="X621" s="15"/>
      <c r="Y621" s="15"/>
      <c r="Z621" s="15"/>
      <c r="AA621" s="15"/>
      <c r="AB621" s="15"/>
      <c r="AC621" s="15"/>
      <c r="AD621" s="15"/>
      <c r="AE621" s="15"/>
      <c r="AT621" s="268" t="s">
        <v>180</v>
      </c>
      <c r="AU621" s="268" t="s">
        <v>86</v>
      </c>
      <c r="AV621" s="15" t="s">
        <v>176</v>
      </c>
      <c r="AW621" s="15" t="s">
        <v>32</v>
      </c>
      <c r="AX621" s="15" t="s">
        <v>84</v>
      </c>
      <c r="AY621" s="268" t="s">
        <v>168</v>
      </c>
    </row>
    <row r="622" s="14" customFormat="1">
      <c r="A622" s="14"/>
      <c r="B622" s="247"/>
      <c r="C622" s="248"/>
      <c r="D622" s="232" t="s">
        <v>180</v>
      </c>
      <c r="E622" s="248"/>
      <c r="F622" s="250" t="s">
        <v>2105</v>
      </c>
      <c r="G622" s="248"/>
      <c r="H622" s="251">
        <v>315.89299999999997</v>
      </c>
      <c r="I622" s="252"/>
      <c r="J622" s="248"/>
      <c r="K622" s="248"/>
      <c r="L622" s="253"/>
      <c r="M622" s="254"/>
      <c r="N622" s="255"/>
      <c r="O622" s="255"/>
      <c r="P622" s="255"/>
      <c r="Q622" s="255"/>
      <c r="R622" s="255"/>
      <c r="S622" s="255"/>
      <c r="T622" s="256"/>
      <c r="U622" s="14"/>
      <c r="V622" s="14"/>
      <c r="W622" s="14"/>
      <c r="X622" s="14"/>
      <c r="Y622" s="14"/>
      <c r="Z622" s="14"/>
      <c r="AA622" s="14"/>
      <c r="AB622" s="14"/>
      <c r="AC622" s="14"/>
      <c r="AD622" s="14"/>
      <c r="AE622" s="14"/>
      <c r="AT622" s="257" t="s">
        <v>180</v>
      </c>
      <c r="AU622" s="257" t="s">
        <v>86</v>
      </c>
      <c r="AV622" s="14" t="s">
        <v>86</v>
      </c>
      <c r="AW622" s="14" t="s">
        <v>4</v>
      </c>
      <c r="AX622" s="14" t="s">
        <v>84</v>
      </c>
      <c r="AY622" s="257" t="s">
        <v>168</v>
      </c>
    </row>
    <row r="623" s="2" customFormat="1" ht="24.15" customHeight="1">
      <c r="A623" s="39"/>
      <c r="B623" s="40"/>
      <c r="C623" s="219" t="s">
        <v>367</v>
      </c>
      <c r="D623" s="219" t="s">
        <v>171</v>
      </c>
      <c r="E623" s="220" t="s">
        <v>2106</v>
      </c>
      <c r="F623" s="221" t="s">
        <v>2107</v>
      </c>
      <c r="G623" s="222" t="s">
        <v>174</v>
      </c>
      <c r="H623" s="223">
        <v>113.569</v>
      </c>
      <c r="I623" s="224"/>
      <c r="J623" s="225">
        <f>ROUND(I623*H623,2)</f>
        <v>0</v>
      </c>
      <c r="K623" s="221" t="s">
        <v>226</v>
      </c>
      <c r="L623" s="45"/>
      <c r="M623" s="226" t="s">
        <v>1</v>
      </c>
      <c r="N623" s="227" t="s">
        <v>41</v>
      </c>
      <c r="O623" s="92"/>
      <c r="P623" s="228">
        <f>O623*H623</f>
        <v>0</v>
      </c>
      <c r="Q623" s="228">
        <v>0.0057000000000000002</v>
      </c>
      <c r="R623" s="228">
        <f>Q623*H623</f>
        <v>0.64734330000000007</v>
      </c>
      <c r="S623" s="228">
        <v>0</v>
      </c>
      <c r="T623" s="229">
        <f>S623*H623</f>
        <v>0</v>
      </c>
      <c r="U623" s="39"/>
      <c r="V623" s="39"/>
      <c r="W623" s="39"/>
      <c r="X623" s="39"/>
      <c r="Y623" s="39"/>
      <c r="Z623" s="39"/>
      <c r="AA623" s="39"/>
      <c r="AB623" s="39"/>
      <c r="AC623" s="39"/>
      <c r="AD623" s="39"/>
      <c r="AE623" s="39"/>
      <c r="AR623" s="230" t="s">
        <v>176</v>
      </c>
      <c r="AT623" s="230" t="s">
        <v>171</v>
      </c>
      <c r="AU623" s="230" t="s">
        <v>86</v>
      </c>
      <c r="AY623" s="18" t="s">
        <v>168</v>
      </c>
      <c r="BE623" s="231">
        <f>IF(N623="základní",J623,0)</f>
        <v>0</v>
      </c>
      <c r="BF623" s="231">
        <f>IF(N623="snížená",J623,0)</f>
        <v>0</v>
      </c>
      <c r="BG623" s="231">
        <f>IF(N623="zákl. přenesená",J623,0)</f>
        <v>0</v>
      </c>
      <c r="BH623" s="231">
        <f>IF(N623="sníž. přenesená",J623,0)</f>
        <v>0</v>
      </c>
      <c r="BI623" s="231">
        <f>IF(N623="nulová",J623,0)</f>
        <v>0</v>
      </c>
      <c r="BJ623" s="18" t="s">
        <v>84</v>
      </c>
      <c r="BK623" s="231">
        <f>ROUND(I623*H623,2)</f>
        <v>0</v>
      </c>
      <c r="BL623" s="18" t="s">
        <v>176</v>
      </c>
      <c r="BM623" s="230" t="s">
        <v>2108</v>
      </c>
    </row>
    <row r="624" s="2" customFormat="1">
      <c r="A624" s="39"/>
      <c r="B624" s="40"/>
      <c r="C624" s="41"/>
      <c r="D624" s="232" t="s">
        <v>178</v>
      </c>
      <c r="E624" s="41"/>
      <c r="F624" s="233" t="s">
        <v>2109</v>
      </c>
      <c r="G624" s="41"/>
      <c r="H624" s="41"/>
      <c r="I624" s="234"/>
      <c r="J624" s="41"/>
      <c r="K624" s="41"/>
      <c r="L624" s="45"/>
      <c r="M624" s="235"/>
      <c r="N624" s="236"/>
      <c r="O624" s="92"/>
      <c r="P624" s="92"/>
      <c r="Q624" s="92"/>
      <c r="R624" s="92"/>
      <c r="S624" s="92"/>
      <c r="T624" s="93"/>
      <c r="U624" s="39"/>
      <c r="V624" s="39"/>
      <c r="W624" s="39"/>
      <c r="X624" s="39"/>
      <c r="Y624" s="39"/>
      <c r="Z624" s="39"/>
      <c r="AA624" s="39"/>
      <c r="AB624" s="39"/>
      <c r="AC624" s="39"/>
      <c r="AD624" s="39"/>
      <c r="AE624" s="39"/>
      <c r="AT624" s="18" t="s">
        <v>178</v>
      </c>
      <c r="AU624" s="18" t="s">
        <v>86</v>
      </c>
    </row>
    <row r="625" s="13" customFormat="1">
      <c r="A625" s="13"/>
      <c r="B625" s="237"/>
      <c r="C625" s="238"/>
      <c r="D625" s="232" t="s">
        <v>180</v>
      </c>
      <c r="E625" s="239" t="s">
        <v>1</v>
      </c>
      <c r="F625" s="240" t="s">
        <v>1955</v>
      </c>
      <c r="G625" s="238"/>
      <c r="H625" s="239" t="s">
        <v>1</v>
      </c>
      <c r="I625" s="241"/>
      <c r="J625" s="238"/>
      <c r="K625" s="238"/>
      <c r="L625" s="242"/>
      <c r="M625" s="243"/>
      <c r="N625" s="244"/>
      <c r="O625" s="244"/>
      <c r="P625" s="244"/>
      <c r="Q625" s="244"/>
      <c r="R625" s="244"/>
      <c r="S625" s="244"/>
      <c r="T625" s="245"/>
      <c r="U625" s="13"/>
      <c r="V625" s="13"/>
      <c r="W625" s="13"/>
      <c r="X625" s="13"/>
      <c r="Y625" s="13"/>
      <c r="Z625" s="13"/>
      <c r="AA625" s="13"/>
      <c r="AB625" s="13"/>
      <c r="AC625" s="13"/>
      <c r="AD625" s="13"/>
      <c r="AE625" s="13"/>
      <c r="AT625" s="246" t="s">
        <v>180</v>
      </c>
      <c r="AU625" s="246" t="s">
        <v>86</v>
      </c>
      <c r="AV625" s="13" t="s">
        <v>84</v>
      </c>
      <c r="AW625" s="13" t="s">
        <v>32</v>
      </c>
      <c r="AX625" s="13" t="s">
        <v>76</v>
      </c>
      <c r="AY625" s="246" t="s">
        <v>168</v>
      </c>
    </row>
    <row r="626" s="13" customFormat="1">
      <c r="A626" s="13"/>
      <c r="B626" s="237"/>
      <c r="C626" s="238"/>
      <c r="D626" s="232" t="s">
        <v>180</v>
      </c>
      <c r="E626" s="239" t="s">
        <v>1</v>
      </c>
      <c r="F626" s="240" t="s">
        <v>1941</v>
      </c>
      <c r="G626" s="238"/>
      <c r="H626" s="239" t="s">
        <v>1</v>
      </c>
      <c r="I626" s="241"/>
      <c r="J626" s="238"/>
      <c r="K626" s="238"/>
      <c r="L626" s="242"/>
      <c r="M626" s="243"/>
      <c r="N626" s="244"/>
      <c r="O626" s="244"/>
      <c r="P626" s="244"/>
      <c r="Q626" s="244"/>
      <c r="R626" s="244"/>
      <c r="S626" s="244"/>
      <c r="T626" s="245"/>
      <c r="U626" s="13"/>
      <c r="V626" s="13"/>
      <c r="W626" s="13"/>
      <c r="X626" s="13"/>
      <c r="Y626" s="13"/>
      <c r="Z626" s="13"/>
      <c r="AA626" s="13"/>
      <c r="AB626" s="13"/>
      <c r="AC626" s="13"/>
      <c r="AD626" s="13"/>
      <c r="AE626" s="13"/>
      <c r="AT626" s="246" t="s">
        <v>180</v>
      </c>
      <c r="AU626" s="246" t="s">
        <v>86</v>
      </c>
      <c r="AV626" s="13" t="s">
        <v>84</v>
      </c>
      <c r="AW626" s="13" t="s">
        <v>32</v>
      </c>
      <c r="AX626" s="13" t="s">
        <v>76</v>
      </c>
      <c r="AY626" s="246" t="s">
        <v>168</v>
      </c>
    </row>
    <row r="627" s="14" customFormat="1">
      <c r="A627" s="14"/>
      <c r="B627" s="247"/>
      <c r="C627" s="248"/>
      <c r="D627" s="232" t="s">
        <v>180</v>
      </c>
      <c r="E627" s="249" t="s">
        <v>1</v>
      </c>
      <c r="F627" s="250" t="s">
        <v>1956</v>
      </c>
      <c r="G627" s="248"/>
      <c r="H627" s="251">
        <v>67.412999999999997</v>
      </c>
      <c r="I627" s="252"/>
      <c r="J627" s="248"/>
      <c r="K627" s="248"/>
      <c r="L627" s="253"/>
      <c r="M627" s="254"/>
      <c r="N627" s="255"/>
      <c r="O627" s="255"/>
      <c r="P627" s="255"/>
      <c r="Q627" s="255"/>
      <c r="R627" s="255"/>
      <c r="S627" s="255"/>
      <c r="T627" s="256"/>
      <c r="U627" s="14"/>
      <c r="V627" s="14"/>
      <c r="W627" s="14"/>
      <c r="X627" s="14"/>
      <c r="Y627" s="14"/>
      <c r="Z627" s="14"/>
      <c r="AA627" s="14"/>
      <c r="AB627" s="14"/>
      <c r="AC627" s="14"/>
      <c r="AD627" s="14"/>
      <c r="AE627" s="14"/>
      <c r="AT627" s="257" t="s">
        <v>180</v>
      </c>
      <c r="AU627" s="257" t="s">
        <v>86</v>
      </c>
      <c r="AV627" s="14" t="s">
        <v>86</v>
      </c>
      <c r="AW627" s="14" t="s">
        <v>32</v>
      </c>
      <c r="AX627" s="14" t="s">
        <v>76</v>
      </c>
      <c r="AY627" s="257" t="s">
        <v>168</v>
      </c>
    </row>
    <row r="628" s="13" customFormat="1">
      <c r="A628" s="13"/>
      <c r="B628" s="237"/>
      <c r="C628" s="238"/>
      <c r="D628" s="232" t="s">
        <v>180</v>
      </c>
      <c r="E628" s="239" t="s">
        <v>1</v>
      </c>
      <c r="F628" s="240" t="s">
        <v>1943</v>
      </c>
      <c r="G628" s="238"/>
      <c r="H628" s="239" t="s">
        <v>1</v>
      </c>
      <c r="I628" s="241"/>
      <c r="J628" s="238"/>
      <c r="K628" s="238"/>
      <c r="L628" s="242"/>
      <c r="M628" s="243"/>
      <c r="N628" s="244"/>
      <c r="O628" s="244"/>
      <c r="P628" s="244"/>
      <c r="Q628" s="244"/>
      <c r="R628" s="244"/>
      <c r="S628" s="244"/>
      <c r="T628" s="245"/>
      <c r="U628" s="13"/>
      <c r="V628" s="13"/>
      <c r="W628" s="13"/>
      <c r="X628" s="13"/>
      <c r="Y628" s="13"/>
      <c r="Z628" s="13"/>
      <c r="AA628" s="13"/>
      <c r="AB628" s="13"/>
      <c r="AC628" s="13"/>
      <c r="AD628" s="13"/>
      <c r="AE628" s="13"/>
      <c r="AT628" s="246" t="s">
        <v>180</v>
      </c>
      <c r="AU628" s="246" t="s">
        <v>86</v>
      </c>
      <c r="AV628" s="13" t="s">
        <v>84</v>
      </c>
      <c r="AW628" s="13" t="s">
        <v>32</v>
      </c>
      <c r="AX628" s="13" t="s">
        <v>76</v>
      </c>
      <c r="AY628" s="246" t="s">
        <v>168</v>
      </c>
    </row>
    <row r="629" s="14" customFormat="1">
      <c r="A629" s="14"/>
      <c r="B629" s="247"/>
      <c r="C629" s="248"/>
      <c r="D629" s="232" t="s">
        <v>180</v>
      </c>
      <c r="E629" s="249" t="s">
        <v>1</v>
      </c>
      <c r="F629" s="250" t="s">
        <v>1957</v>
      </c>
      <c r="G629" s="248"/>
      <c r="H629" s="251">
        <v>21.024999999999999</v>
      </c>
      <c r="I629" s="252"/>
      <c r="J629" s="248"/>
      <c r="K629" s="248"/>
      <c r="L629" s="253"/>
      <c r="M629" s="254"/>
      <c r="N629" s="255"/>
      <c r="O629" s="255"/>
      <c r="P629" s="255"/>
      <c r="Q629" s="255"/>
      <c r="R629" s="255"/>
      <c r="S629" s="255"/>
      <c r="T629" s="256"/>
      <c r="U629" s="14"/>
      <c r="V629" s="14"/>
      <c r="W629" s="14"/>
      <c r="X629" s="14"/>
      <c r="Y629" s="14"/>
      <c r="Z629" s="14"/>
      <c r="AA629" s="14"/>
      <c r="AB629" s="14"/>
      <c r="AC629" s="14"/>
      <c r="AD629" s="14"/>
      <c r="AE629" s="14"/>
      <c r="AT629" s="257" t="s">
        <v>180</v>
      </c>
      <c r="AU629" s="257" t="s">
        <v>86</v>
      </c>
      <c r="AV629" s="14" t="s">
        <v>86</v>
      </c>
      <c r="AW629" s="14" t="s">
        <v>32</v>
      </c>
      <c r="AX629" s="14" t="s">
        <v>76</v>
      </c>
      <c r="AY629" s="257" t="s">
        <v>168</v>
      </c>
    </row>
    <row r="630" s="13" customFormat="1">
      <c r="A630" s="13"/>
      <c r="B630" s="237"/>
      <c r="C630" s="238"/>
      <c r="D630" s="232" t="s">
        <v>180</v>
      </c>
      <c r="E630" s="239" t="s">
        <v>1</v>
      </c>
      <c r="F630" s="240" t="s">
        <v>1945</v>
      </c>
      <c r="G630" s="238"/>
      <c r="H630" s="239" t="s">
        <v>1</v>
      </c>
      <c r="I630" s="241"/>
      <c r="J630" s="238"/>
      <c r="K630" s="238"/>
      <c r="L630" s="242"/>
      <c r="M630" s="243"/>
      <c r="N630" s="244"/>
      <c r="O630" s="244"/>
      <c r="P630" s="244"/>
      <c r="Q630" s="244"/>
      <c r="R630" s="244"/>
      <c r="S630" s="244"/>
      <c r="T630" s="245"/>
      <c r="U630" s="13"/>
      <c r="V630" s="13"/>
      <c r="W630" s="13"/>
      <c r="X630" s="13"/>
      <c r="Y630" s="13"/>
      <c r="Z630" s="13"/>
      <c r="AA630" s="13"/>
      <c r="AB630" s="13"/>
      <c r="AC630" s="13"/>
      <c r="AD630" s="13"/>
      <c r="AE630" s="13"/>
      <c r="AT630" s="246" t="s">
        <v>180</v>
      </c>
      <c r="AU630" s="246" t="s">
        <v>86</v>
      </c>
      <c r="AV630" s="13" t="s">
        <v>84</v>
      </c>
      <c r="AW630" s="13" t="s">
        <v>32</v>
      </c>
      <c r="AX630" s="13" t="s">
        <v>76</v>
      </c>
      <c r="AY630" s="246" t="s">
        <v>168</v>
      </c>
    </row>
    <row r="631" s="14" customFormat="1">
      <c r="A631" s="14"/>
      <c r="B631" s="247"/>
      <c r="C631" s="248"/>
      <c r="D631" s="232" t="s">
        <v>180</v>
      </c>
      <c r="E631" s="249" t="s">
        <v>1</v>
      </c>
      <c r="F631" s="250" t="s">
        <v>1958</v>
      </c>
      <c r="G631" s="248"/>
      <c r="H631" s="251">
        <v>14.116</v>
      </c>
      <c r="I631" s="252"/>
      <c r="J631" s="248"/>
      <c r="K631" s="248"/>
      <c r="L631" s="253"/>
      <c r="M631" s="254"/>
      <c r="N631" s="255"/>
      <c r="O631" s="255"/>
      <c r="P631" s="255"/>
      <c r="Q631" s="255"/>
      <c r="R631" s="255"/>
      <c r="S631" s="255"/>
      <c r="T631" s="256"/>
      <c r="U631" s="14"/>
      <c r="V631" s="14"/>
      <c r="W631" s="14"/>
      <c r="X631" s="14"/>
      <c r="Y631" s="14"/>
      <c r="Z631" s="14"/>
      <c r="AA631" s="14"/>
      <c r="AB631" s="14"/>
      <c r="AC631" s="14"/>
      <c r="AD631" s="14"/>
      <c r="AE631" s="14"/>
      <c r="AT631" s="257" t="s">
        <v>180</v>
      </c>
      <c r="AU631" s="257" t="s">
        <v>86</v>
      </c>
      <c r="AV631" s="14" t="s">
        <v>86</v>
      </c>
      <c r="AW631" s="14" t="s">
        <v>32</v>
      </c>
      <c r="AX631" s="14" t="s">
        <v>76</v>
      </c>
      <c r="AY631" s="257" t="s">
        <v>168</v>
      </c>
    </row>
    <row r="632" s="13" customFormat="1">
      <c r="A632" s="13"/>
      <c r="B632" s="237"/>
      <c r="C632" s="238"/>
      <c r="D632" s="232" t="s">
        <v>180</v>
      </c>
      <c r="E632" s="239" t="s">
        <v>1</v>
      </c>
      <c r="F632" s="240" t="s">
        <v>1947</v>
      </c>
      <c r="G632" s="238"/>
      <c r="H632" s="239" t="s">
        <v>1</v>
      </c>
      <c r="I632" s="241"/>
      <c r="J632" s="238"/>
      <c r="K632" s="238"/>
      <c r="L632" s="242"/>
      <c r="M632" s="243"/>
      <c r="N632" s="244"/>
      <c r="O632" s="244"/>
      <c r="P632" s="244"/>
      <c r="Q632" s="244"/>
      <c r="R632" s="244"/>
      <c r="S632" s="244"/>
      <c r="T632" s="245"/>
      <c r="U632" s="13"/>
      <c r="V632" s="13"/>
      <c r="W632" s="13"/>
      <c r="X632" s="13"/>
      <c r="Y632" s="13"/>
      <c r="Z632" s="13"/>
      <c r="AA632" s="13"/>
      <c r="AB632" s="13"/>
      <c r="AC632" s="13"/>
      <c r="AD632" s="13"/>
      <c r="AE632" s="13"/>
      <c r="AT632" s="246" t="s">
        <v>180</v>
      </c>
      <c r="AU632" s="246" t="s">
        <v>86</v>
      </c>
      <c r="AV632" s="13" t="s">
        <v>84</v>
      </c>
      <c r="AW632" s="13" t="s">
        <v>32</v>
      </c>
      <c r="AX632" s="13" t="s">
        <v>76</v>
      </c>
      <c r="AY632" s="246" t="s">
        <v>168</v>
      </c>
    </row>
    <row r="633" s="14" customFormat="1">
      <c r="A633" s="14"/>
      <c r="B633" s="247"/>
      <c r="C633" s="248"/>
      <c r="D633" s="232" t="s">
        <v>180</v>
      </c>
      <c r="E633" s="249" t="s">
        <v>1</v>
      </c>
      <c r="F633" s="250" t="s">
        <v>1959</v>
      </c>
      <c r="G633" s="248"/>
      <c r="H633" s="251">
        <v>7.3700000000000001</v>
      </c>
      <c r="I633" s="252"/>
      <c r="J633" s="248"/>
      <c r="K633" s="248"/>
      <c r="L633" s="253"/>
      <c r="M633" s="254"/>
      <c r="N633" s="255"/>
      <c r="O633" s="255"/>
      <c r="P633" s="255"/>
      <c r="Q633" s="255"/>
      <c r="R633" s="255"/>
      <c r="S633" s="255"/>
      <c r="T633" s="256"/>
      <c r="U633" s="14"/>
      <c r="V633" s="14"/>
      <c r="W633" s="14"/>
      <c r="X633" s="14"/>
      <c r="Y633" s="14"/>
      <c r="Z633" s="14"/>
      <c r="AA633" s="14"/>
      <c r="AB633" s="14"/>
      <c r="AC633" s="14"/>
      <c r="AD633" s="14"/>
      <c r="AE633" s="14"/>
      <c r="AT633" s="257" t="s">
        <v>180</v>
      </c>
      <c r="AU633" s="257" t="s">
        <v>86</v>
      </c>
      <c r="AV633" s="14" t="s">
        <v>86</v>
      </c>
      <c r="AW633" s="14" t="s">
        <v>32</v>
      </c>
      <c r="AX633" s="14" t="s">
        <v>76</v>
      </c>
      <c r="AY633" s="257" t="s">
        <v>168</v>
      </c>
    </row>
    <row r="634" s="16" customFormat="1">
      <c r="A634" s="16"/>
      <c r="B634" s="280"/>
      <c r="C634" s="281"/>
      <c r="D634" s="232" t="s">
        <v>180</v>
      </c>
      <c r="E634" s="282" t="s">
        <v>1</v>
      </c>
      <c r="F634" s="283" t="s">
        <v>565</v>
      </c>
      <c r="G634" s="281"/>
      <c r="H634" s="284">
        <v>109.92399999999999</v>
      </c>
      <c r="I634" s="285"/>
      <c r="J634" s="281"/>
      <c r="K634" s="281"/>
      <c r="L634" s="286"/>
      <c r="M634" s="287"/>
      <c r="N634" s="288"/>
      <c r="O634" s="288"/>
      <c r="P634" s="288"/>
      <c r="Q634" s="288"/>
      <c r="R634" s="288"/>
      <c r="S634" s="288"/>
      <c r="T634" s="289"/>
      <c r="U634" s="16"/>
      <c r="V634" s="16"/>
      <c r="W634" s="16"/>
      <c r="X634" s="16"/>
      <c r="Y634" s="16"/>
      <c r="Z634" s="16"/>
      <c r="AA634" s="16"/>
      <c r="AB634" s="16"/>
      <c r="AC634" s="16"/>
      <c r="AD634" s="16"/>
      <c r="AE634" s="16"/>
      <c r="AT634" s="290" t="s">
        <v>180</v>
      </c>
      <c r="AU634" s="290" t="s">
        <v>86</v>
      </c>
      <c r="AV634" s="16" t="s">
        <v>169</v>
      </c>
      <c r="AW634" s="16" t="s">
        <v>32</v>
      </c>
      <c r="AX634" s="16" t="s">
        <v>76</v>
      </c>
      <c r="AY634" s="290" t="s">
        <v>168</v>
      </c>
    </row>
    <row r="635" s="13" customFormat="1">
      <c r="A635" s="13"/>
      <c r="B635" s="237"/>
      <c r="C635" s="238"/>
      <c r="D635" s="232" t="s">
        <v>180</v>
      </c>
      <c r="E635" s="239" t="s">
        <v>1</v>
      </c>
      <c r="F635" s="240" t="s">
        <v>1965</v>
      </c>
      <c r="G635" s="238"/>
      <c r="H635" s="239" t="s">
        <v>1</v>
      </c>
      <c r="I635" s="241"/>
      <c r="J635" s="238"/>
      <c r="K635" s="238"/>
      <c r="L635" s="242"/>
      <c r="M635" s="243"/>
      <c r="N635" s="244"/>
      <c r="O635" s="244"/>
      <c r="P635" s="244"/>
      <c r="Q635" s="244"/>
      <c r="R635" s="244"/>
      <c r="S635" s="244"/>
      <c r="T635" s="245"/>
      <c r="U635" s="13"/>
      <c r="V635" s="13"/>
      <c r="W635" s="13"/>
      <c r="X635" s="13"/>
      <c r="Y635" s="13"/>
      <c r="Z635" s="13"/>
      <c r="AA635" s="13"/>
      <c r="AB635" s="13"/>
      <c r="AC635" s="13"/>
      <c r="AD635" s="13"/>
      <c r="AE635" s="13"/>
      <c r="AT635" s="246" t="s">
        <v>180</v>
      </c>
      <c r="AU635" s="246" t="s">
        <v>86</v>
      </c>
      <c r="AV635" s="13" t="s">
        <v>84</v>
      </c>
      <c r="AW635" s="13" t="s">
        <v>32</v>
      </c>
      <c r="AX635" s="13" t="s">
        <v>76</v>
      </c>
      <c r="AY635" s="246" t="s">
        <v>168</v>
      </c>
    </row>
    <row r="636" s="13" customFormat="1">
      <c r="A636" s="13"/>
      <c r="B636" s="237"/>
      <c r="C636" s="238"/>
      <c r="D636" s="232" t="s">
        <v>180</v>
      </c>
      <c r="E636" s="239" t="s">
        <v>1</v>
      </c>
      <c r="F636" s="240" t="s">
        <v>1941</v>
      </c>
      <c r="G636" s="238"/>
      <c r="H636" s="239" t="s">
        <v>1</v>
      </c>
      <c r="I636" s="241"/>
      <c r="J636" s="238"/>
      <c r="K636" s="238"/>
      <c r="L636" s="242"/>
      <c r="M636" s="243"/>
      <c r="N636" s="244"/>
      <c r="O636" s="244"/>
      <c r="P636" s="244"/>
      <c r="Q636" s="244"/>
      <c r="R636" s="244"/>
      <c r="S636" s="244"/>
      <c r="T636" s="245"/>
      <c r="U636" s="13"/>
      <c r="V636" s="13"/>
      <c r="W636" s="13"/>
      <c r="X636" s="13"/>
      <c r="Y636" s="13"/>
      <c r="Z636" s="13"/>
      <c r="AA636" s="13"/>
      <c r="AB636" s="13"/>
      <c r="AC636" s="13"/>
      <c r="AD636" s="13"/>
      <c r="AE636" s="13"/>
      <c r="AT636" s="246" t="s">
        <v>180</v>
      </c>
      <c r="AU636" s="246" t="s">
        <v>86</v>
      </c>
      <c r="AV636" s="13" t="s">
        <v>84</v>
      </c>
      <c r="AW636" s="13" t="s">
        <v>32</v>
      </c>
      <c r="AX636" s="13" t="s">
        <v>76</v>
      </c>
      <c r="AY636" s="246" t="s">
        <v>168</v>
      </c>
    </row>
    <row r="637" s="14" customFormat="1">
      <c r="A637" s="14"/>
      <c r="B637" s="247"/>
      <c r="C637" s="248"/>
      <c r="D637" s="232" t="s">
        <v>180</v>
      </c>
      <c r="E637" s="249" t="s">
        <v>1</v>
      </c>
      <c r="F637" s="250" t="s">
        <v>1966</v>
      </c>
      <c r="G637" s="248"/>
      <c r="H637" s="251">
        <v>1.6200000000000001</v>
      </c>
      <c r="I637" s="252"/>
      <c r="J637" s="248"/>
      <c r="K637" s="248"/>
      <c r="L637" s="253"/>
      <c r="M637" s="254"/>
      <c r="N637" s="255"/>
      <c r="O637" s="255"/>
      <c r="P637" s="255"/>
      <c r="Q637" s="255"/>
      <c r="R637" s="255"/>
      <c r="S637" s="255"/>
      <c r="T637" s="256"/>
      <c r="U637" s="14"/>
      <c r="V637" s="14"/>
      <c r="W637" s="14"/>
      <c r="X637" s="14"/>
      <c r="Y637" s="14"/>
      <c r="Z637" s="14"/>
      <c r="AA637" s="14"/>
      <c r="AB637" s="14"/>
      <c r="AC637" s="14"/>
      <c r="AD637" s="14"/>
      <c r="AE637" s="14"/>
      <c r="AT637" s="257" t="s">
        <v>180</v>
      </c>
      <c r="AU637" s="257" t="s">
        <v>86</v>
      </c>
      <c r="AV637" s="14" t="s">
        <v>86</v>
      </c>
      <c r="AW637" s="14" t="s">
        <v>32</v>
      </c>
      <c r="AX637" s="14" t="s">
        <v>76</v>
      </c>
      <c r="AY637" s="257" t="s">
        <v>168</v>
      </c>
    </row>
    <row r="638" s="13" customFormat="1">
      <c r="A638" s="13"/>
      <c r="B638" s="237"/>
      <c r="C638" s="238"/>
      <c r="D638" s="232" t="s">
        <v>180</v>
      </c>
      <c r="E638" s="239" t="s">
        <v>1</v>
      </c>
      <c r="F638" s="240" t="s">
        <v>1945</v>
      </c>
      <c r="G638" s="238"/>
      <c r="H638" s="239" t="s">
        <v>1</v>
      </c>
      <c r="I638" s="241"/>
      <c r="J638" s="238"/>
      <c r="K638" s="238"/>
      <c r="L638" s="242"/>
      <c r="M638" s="243"/>
      <c r="N638" s="244"/>
      <c r="O638" s="244"/>
      <c r="P638" s="244"/>
      <c r="Q638" s="244"/>
      <c r="R638" s="244"/>
      <c r="S638" s="244"/>
      <c r="T638" s="245"/>
      <c r="U638" s="13"/>
      <c r="V638" s="13"/>
      <c r="W638" s="13"/>
      <c r="X638" s="13"/>
      <c r="Y638" s="13"/>
      <c r="Z638" s="13"/>
      <c r="AA638" s="13"/>
      <c r="AB638" s="13"/>
      <c r="AC638" s="13"/>
      <c r="AD638" s="13"/>
      <c r="AE638" s="13"/>
      <c r="AT638" s="246" t="s">
        <v>180</v>
      </c>
      <c r="AU638" s="246" t="s">
        <v>86</v>
      </c>
      <c r="AV638" s="13" t="s">
        <v>84</v>
      </c>
      <c r="AW638" s="13" t="s">
        <v>32</v>
      </c>
      <c r="AX638" s="13" t="s">
        <v>76</v>
      </c>
      <c r="AY638" s="246" t="s">
        <v>168</v>
      </c>
    </row>
    <row r="639" s="14" customFormat="1">
      <c r="A639" s="14"/>
      <c r="B639" s="247"/>
      <c r="C639" s="248"/>
      <c r="D639" s="232" t="s">
        <v>180</v>
      </c>
      <c r="E639" s="249" t="s">
        <v>1</v>
      </c>
      <c r="F639" s="250" t="s">
        <v>1967</v>
      </c>
      <c r="G639" s="248"/>
      <c r="H639" s="251">
        <v>2.0249999999999999</v>
      </c>
      <c r="I639" s="252"/>
      <c r="J639" s="248"/>
      <c r="K639" s="248"/>
      <c r="L639" s="253"/>
      <c r="M639" s="254"/>
      <c r="N639" s="255"/>
      <c r="O639" s="255"/>
      <c r="P639" s="255"/>
      <c r="Q639" s="255"/>
      <c r="R639" s="255"/>
      <c r="S639" s="255"/>
      <c r="T639" s="256"/>
      <c r="U639" s="14"/>
      <c r="V639" s="14"/>
      <c r="W639" s="14"/>
      <c r="X639" s="14"/>
      <c r="Y639" s="14"/>
      <c r="Z639" s="14"/>
      <c r="AA639" s="14"/>
      <c r="AB639" s="14"/>
      <c r="AC639" s="14"/>
      <c r="AD639" s="14"/>
      <c r="AE639" s="14"/>
      <c r="AT639" s="257" t="s">
        <v>180</v>
      </c>
      <c r="AU639" s="257" t="s">
        <v>86</v>
      </c>
      <c r="AV639" s="14" t="s">
        <v>86</v>
      </c>
      <c r="AW639" s="14" t="s">
        <v>32</v>
      </c>
      <c r="AX639" s="14" t="s">
        <v>76</v>
      </c>
      <c r="AY639" s="257" t="s">
        <v>168</v>
      </c>
    </row>
    <row r="640" s="16" customFormat="1">
      <c r="A640" s="16"/>
      <c r="B640" s="280"/>
      <c r="C640" s="281"/>
      <c r="D640" s="232" t="s">
        <v>180</v>
      </c>
      <c r="E640" s="282" t="s">
        <v>1</v>
      </c>
      <c r="F640" s="283" t="s">
        <v>565</v>
      </c>
      <c r="G640" s="281"/>
      <c r="H640" s="284">
        <v>3.645</v>
      </c>
      <c r="I640" s="285"/>
      <c r="J640" s="281"/>
      <c r="K640" s="281"/>
      <c r="L640" s="286"/>
      <c r="M640" s="287"/>
      <c r="N640" s="288"/>
      <c r="O640" s="288"/>
      <c r="P640" s="288"/>
      <c r="Q640" s="288"/>
      <c r="R640" s="288"/>
      <c r="S640" s="288"/>
      <c r="T640" s="289"/>
      <c r="U640" s="16"/>
      <c r="V640" s="16"/>
      <c r="W640" s="16"/>
      <c r="X640" s="16"/>
      <c r="Y640" s="16"/>
      <c r="Z640" s="16"/>
      <c r="AA640" s="16"/>
      <c r="AB640" s="16"/>
      <c r="AC640" s="16"/>
      <c r="AD640" s="16"/>
      <c r="AE640" s="16"/>
      <c r="AT640" s="290" t="s">
        <v>180</v>
      </c>
      <c r="AU640" s="290" t="s">
        <v>86</v>
      </c>
      <c r="AV640" s="16" t="s">
        <v>169</v>
      </c>
      <c r="AW640" s="16" t="s">
        <v>32</v>
      </c>
      <c r="AX640" s="16" t="s">
        <v>76</v>
      </c>
      <c r="AY640" s="290" t="s">
        <v>168</v>
      </c>
    </row>
    <row r="641" s="15" customFormat="1">
      <c r="A641" s="15"/>
      <c r="B641" s="258"/>
      <c r="C641" s="259"/>
      <c r="D641" s="232" t="s">
        <v>180</v>
      </c>
      <c r="E641" s="260" t="s">
        <v>1</v>
      </c>
      <c r="F641" s="261" t="s">
        <v>184</v>
      </c>
      <c r="G641" s="259"/>
      <c r="H641" s="262">
        <v>113.569</v>
      </c>
      <c r="I641" s="263"/>
      <c r="J641" s="259"/>
      <c r="K641" s="259"/>
      <c r="L641" s="264"/>
      <c r="M641" s="265"/>
      <c r="N641" s="266"/>
      <c r="O641" s="266"/>
      <c r="P641" s="266"/>
      <c r="Q641" s="266"/>
      <c r="R641" s="266"/>
      <c r="S641" s="266"/>
      <c r="T641" s="267"/>
      <c r="U641" s="15"/>
      <c r="V641" s="15"/>
      <c r="W641" s="15"/>
      <c r="X641" s="15"/>
      <c r="Y641" s="15"/>
      <c r="Z641" s="15"/>
      <c r="AA641" s="15"/>
      <c r="AB641" s="15"/>
      <c r="AC641" s="15"/>
      <c r="AD641" s="15"/>
      <c r="AE641" s="15"/>
      <c r="AT641" s="268" t="s">
        <v>180</v>
      </c>
      <c r="AU641" s="268" t="s">
        <v>86</v>
      </c>
      <c r="AV641" s="15" t="s">
        <v>176</v>
      </c>
      <c r="AW641" s="15" t="s">
        <v>32</v>
      </c>
      <c r="AX641" s="15" t="s">
        <v>84</v>
      </c>
      <c r="AY641" s="268" t="s">
        <v>168</v>
      </c>
    </row>
    <row r="642" s="2" customFormat="1" ht="24.15" customHeight="1">
      <c r="A642" s="39"/>
      <c r="B642" s="40"/>
      <c r="C642" s="219" t="s">
        <v>373</v>
      </c>
      <c r="D642" s="219" t="s">
        <v>171</v>
      </c>
      <c r="E642" s="220" t="s">
        <v>471</v>
      </c>
      <c r="F642" s="221" t="s">
        <v>472</v>
      </c>
      <c r="G642" s="222" t="s">
        <v>174</v>
      </c>
      <c r="H642" s="223">
        <v>1422.6369999999999</v>
      </c>
      <c r="I642" s="224"/>
      <c r="J642" s="225">
        <f>ROUND(I642*H642,2)</f>
        <v>0</v>
      </c>
      <c r="K642" s="221" t="s">
        <v>226</v>
      </c>
      <c r="L642" s="45"/>
      <c r="M642" s="226" t="s">
        <v>1</v>
      </c>
      <c r="N642" s="227" t="s">
        <v>41</v>
      </c>
      <c r="O642" s="92"/>
      <c r="P642" s="228">
        <f>O642*H642</f>
        <v>0</v>
      </c>
      <c r="Q642" s="228">
        <v>0.0033</v>
      </c>
      <c r="R642" s="228">
        <f>Q642*H642</f>
        <v>4.6947020999999998</v>
      </c>
      <c r="S642" s="228">
        <v>0</v>
      </c>
      <c r="T642" s="229">
        <f>S642*H642</f>
        <v>0</v>
      </c>
      <c r="U642" s="39"/>
      <c r="V642" s="39"/>
      <c r="W642" s="39"/>
      <c r="X642" s="39"/>
      <c r="Y642" s="39"/>
      <c r="Z642" s="39"/>
      <c r="AA642" s="39"/>
      <c r="AB642" s="39"/>
      <c r="AC642" s="39"/>
      <c r="AD642" s="39"/>
      <c r="AE642" s="39"/>
      <c r="AR642" s="230" t="s">
        <v>176</v>
      </c>
      <c r="AT642" s="230" t="s">
        <v>171</v>
      </c>
      <c r="AU642" s="230" t="s">
        <v>86</v>
      </c>
      <c r="AY642" s="18" t="s">
        <v>168</v>
      </c>
      <c r="BE642" s="231">
        <f>IF(N642="základní",J642,0)</f>
        <v>0</v>
      </c>
      <c r="BF642" s="231">
        <f>IF(N642="snížená",J642,0)</f>
        <v>0</v>
      </c>
      <c r="BG642" s="231">
        <f>IF(N642="zákl. přenesená",J642,0)</f>
        <v>0</v>
      </c>
      <c r="BH642" s="231">
        <f>IF(N642="sníž. přenesená",J642,0)</f>
        <v>0</v>
      </c>
      <c r="BI642" s="231">
        <f>IF(N642="nulová",J642,0)</f>
        <v>0</v>
      </c>
      <c r="BJ642" s="18" t="s">
        <v>84</v>
      </c>
      <c r="BK642" s="231">
        <f>ROUND(I642*H642,2)</f>
        <v>0</v>
      </c>
      <c r="BL642" s="18" t="s">
        <v>176</v>
      </c>
      <c r="BM642" s="230" t="s">
        <v>2110</v>
      </c>
    </row>
    <row r="643" s="2" customFormat="1">
      <c r="A643" s="39"/>
      <c r="B643" s="40"/>
      <c r="C643" s="41"/>
      <c r="D643" s="232" t="s">
        <v>178</v>
      </c>
      <c r="E643" s="41"/>
      <c r="F643" s="233" t="s">
        <v>474</v>
      </c>
      <c r="G643" s="41"/>
      <c r="H643" s="41"/>
      <c r="I643" s="234"/>
      <c r="J643" s="41"/>
      <c r="K643" s="41"/>
      <c r="L643" s="45"/>
      <c r="M643" s="235"/>
      <c r="N643" s="236"/>
      <c r="O643" s="92"/>
      <c r="P643" s="92"/>
      <c r="Q643" s="92"/>
      <c r="R643" s="92"/>
      <c r="S643" s="92"/>
      <c r="T643" s="93"/>
      <c r="U643" s="39"/>
      <c r="V643" s="39"/>
      <c r="W643" s="39"/>
      <c r="X643" s="39"/>
      <c r="Y643" s="39"/>
      <c r="Z643" s="39"/>
      <c r="AA643" s="39"/>
      <c r="AB643" s="39"/>
      <c r="AC643" s="39"/>
      <c r="AD643" s="39"/>
      <c r="AE643" s="39"/>
      <c r="AT643" s="18" t="s">
        <v>178</v>
      </c>
      <c r="AU643" s="18" t="s">
        <v>86</v>
      </c>
    </row>
    <row r="644" s="13" customFormat="1">
      <c r="A644" s="13"/>
      <c r="B644" s="237"/>
      <c r="C644" s="238"/>
      <c r="D644" s="232" t="s">
        <v>180</v>
      </c>
      <c r="E644" s="239" t="s">
        <v>1</v>
      </c>
      <c r="F644" s="240" t="s">
        <v>1940</v>
      </c>
      <c r="G644" s="238"/>
      <c r="H644" s="239" t="s">
        <v>1</v>
      </c>
      <c r="I644" s="241"/>
      <c r="J644" s="238"/>
      <c r="K644" s="238"/>
      <c r="L644" s="242"/>
      <c r="M644" s="243"/>
      <c r="N644" s="244"/>
      <c r="O644" s="244"/>
      <c r="P644" s="244"/>
      <c r="Q644" s="244"/>
      <c r="R644" s="244"/>
      <c r="S644" s="244"/>
      <c r="T644" s="245"/>
      <c r="U644" s="13"/>
      <c r="V644" s="13"/>
      <c r="W644" s="13"/>
      <c r="X644" s="13"/>
      <c r="Y644" s="13"/>
      <c r="Z644" s="13"/>
      <c r="AA644" s="13"/>
      <c r="AB644" s="13"/>
      <c r="AC644" s="13"/>
      <c r="AD644" s="13"/>
      <c r="AE644" s="13"/>
      <c r="AT644" s="246" t="s">
        <v>180</v>
      </c>
      <c r="AU644" s="246" t="s">
        <v>86</v>
      </c>
      <c r="AV644" s="13" t="s">
        <v>84</v>
      </c>
      <c r="AW644" s="13" t="s">
        <v>32</v>
      </c>
      <c r="AX644" s="13" t="s">
        <v>76</v>
      </c>
      <c r="AY644" s="246" t="s">
        <v>168</v>
      </c>
    </row>
    <row r="645" s="13" customFormat="1">
      <c r="A645" s="13"/>
      <c r="B645" s="237"/>
      <c r="C645" s="238"/>
      <c r="D645" s="232" t="s">
        <v>180</v>
      </c>
      <c r="E645" s="239" t="s">
        <v>1</v>
      </c>
      <c r="F645" s="240" t="s">
        <v>1941</v>
      </c>
      <c r="G645" s="238"/>
      <c r="H645" s="239" t="s">
        <v>1</v>
      </c>
      <c r="I645" s="241"/>
      <c r="J645" s="238"/>
      <c r="K645" s="238"/>
      <c r="L645" s="242"/>
      <c r="M645" s="243"/>
      <c r="N645" s="244"/>
      <c r="O645" s="244"/>
      <c r="P645" s="244"/>
      <c r="Q645" s="244"/>
      <c r="R645" s="244"/>
      <c r="S645" s="244"/>
      <c r="T645" s="245"/>
      <c r="U645" s="13"/>
      <c r="V645" s="13"/>
      <c r="W645" s="13"/>
      <c r="X645" s="13"/>
      <c r="Y645" s="13"/>
      <c r="Z645" s="13"/>
      <c r="AA645" s="13"/>
      <c r="AB645" s="13"/>
      <c r="AC645" s="13"/>
      <c r="AD645" s="13"/>
      <c r="AE645" s="13"/>
      <c r="AT645" s="246" t="s">
        <v>180</v>
      </c>
      <c r="AU645" s="246" t="s">
        <v>86</v>
      </c>
      <c r="AV645" s="13" t="s">
        <v>84</v>
      </c>
      <c r="AW645" s="13" t="s">
        <v>32</v>
      </c>
      <c r="AX645" s="13" t="s">
        <v>76</v>
      </c>
      <c r="AY645" s="246" t="s">
        <v>168</v>
      </c>
    </row>
    <row r="646" s="14" customFormat="1">
      <c r="A646" s="14"/>
      <c r="B646" s="247"/>
      <c r="C646" s="248"/>
      <c r="D646" s="232" t="s">
        <v>180</v>
      </c>
      <c r="E646" s="249" t="s">
        <v>1</v>
      </c>
      <c r="F646" s="250" t="s">
        <v>1942</v>
      </c>
      <c r="G646" s="248"/>
      <c r="H646" s="251">
        <v>13</v>
      </c>
      <c r="I646" s="252"/>
      <c r="J646" s="248"/>
      <c r="K646" s="248"/>
      <c r="L646" s="253"/>
      <c r="M646" s="254"/>
      <c r="N646" s="255"/>
      <c r="O646" s="255"/>
      <c r="P646" s="255"/>
      <c r="Q646" s="255"/>
      <c r="R646" s="255"/>
      <c r="S646" s="255"/>
      <c r="T646" s="256"/>
      <c r="U646" s="14"/>
      <c r="V646" s="14"/>
      <c r="W646" s="14"/>
      <c r="X646" s="14"/>
      <c r="Y646" s="14"/>
      <c r="Z646" s="14"/>
      <c r="AA646" s="14"/>
      <c r="AB646" s="14"/>
      <c r="AC646" s="14"/>
      <c r="AD646" s="14"/>
      <c r="AE646" s="14"/>
      <c r="AT646" s="257" t="s">
        <v>180</v>
      </c>
      <c r="AU646" s="257" t="s">
        <v>86</v>
      </c>
      <c r="AV646" s="14" t="s">
        <v>86</v>
      </c>
      <c r="AW646" s="14" t="s">
        <v>32</v>
      </c>
      <c r="AX646" s="14" t="s">
        <v>76</v>
      </c>
      <c r="AY646" s="257" t="s">
        <v>168</v>
      </c>
    </row>
    <row r="647" s="13" customFormat="1">
      <c r="A647" s="13"/>
      <c r="B647" s="237"/>
      <c r="C647" s="238"/>
      <c r="D647" s="232" t="s">
        <v>180</v>
      </c>
      <c r="E647" s="239" t="s">
        <v>1</v>
      </c>
      <c r="F647" s="240" t="s">
        <v>1943</v>
      </c>
      <c r="G647" s="238"/>
      <c r="H647" s="239" t="s">
        <v>1</v>
      </c>
      <c r="I647" s="241"/>
      <c r="J647" s="238"/>
      <c r="K647" s="238"/>
      <c r="L647" s="242"/>
      <c r="M647" s="243"/>
      <c r="N647" s="244"/>
      <c r="O647" s="244"/>
      <c r="P647" s="244"/>
      <c r="Q647" s="244"/>
      <c r="R647" s="244"/>
      <c r="S647" s="244"/>
      <c r="T647" s="245"/>
      <c r="U647" s="13"/>
      <c r="V647" s="13"/>
      <c r="W647" s="13"/>
      <c r="X647" s="13"/>
      <c r="Y647" s="13"/>
      <c r="Z647" s="13"/>
      <c r="AA647" s="13"/>
      <c r="AB647" s="13"/>
      <c r="AC647" s="13"/>
      <c r="AD647" s="13"/>
      <c r="AE647" s="13"/>
      <c r="AT647" s="246" t="s">
        <v>180</v>
      </c>
      <c r="AU647" s="246" t="s">
        <v>86</v>
      </c>
      <c r="AV647" s="13" t="s">
        <v>84</v>
      </c>
      <c r="AW647" s="13" t="s">
        <v>32</v>
      </c>
      <c r="AX647" s="13" t="s">
        <v>76</v>
      </c>
      <c r="AY647" s="246" t="s">
        <v>168</v>
      </c>
    </row>
    <row r="648" s="14" customFormat="1">
      <c r="A648" s="14"/>
      <c r="B648" s="247"/>
      <c r="C648" s="248"/>
      <c r="D648" s="232" t="s">
        <v>180</v>
      </c>
      <c r="E648" s="249" t="s">
        <v>1</v>
      </c>
      <c r="F648" s="250" t="s">
        <v>1944</v>
      </c>
      <c r="G648" s="248"/>
      <c r="H648" s="251">
        <v>14.1</v>
      </c>
      <c r="I648" s="252"/>
      <c r="J648" s="248"/>
      <c r="K648" s="248"/>
      <c r="L648" s="253"/>
      <c r="M648" s="254"/>
      <c r="N648" s="255"/>
      <c r="O648" s="255"/>
      <c r="P648" s="255"/>
      <c r="Q648" s="255"/>
      <c r="R648" s="255"/>
      <c r="S648" s="255"/>
      <c r="T648" s="256"/>
      <c r="U648" s="14"/>
      <c r="V648" s="14"/>
      <c r="W648" s="14"/>
      <c r="X648" s="14"/>
      <c r="Y648" s="14"/>
      <c r="Z648" s="14"/>
      <c r="AA648" s="14"/>
      <c r="AB648" s="14"/>
      <c r="AC648" s="14"/>
      <c r="AD648" s="14"/>
      <c r="AE648" s="14"/>
      <c r="AT648" s="257" t="s">
        <v>180</v>
      </c>
      <c r="AU648" s="257" t="s">
        <v>86</v>
      </c>
      <c r="AV648" s="14" t="s">
        <v>86</v>
      </c>
      <c r="AW648" s="14" t="s">
        <v>32</v>
      </c>
      <c r="AX648" s="14" t="s">
        <v>76</v>
      </c>
      <c r="AY648" s="257" t="s">
        <v>168</v>
      </c>
    </row>
    <row r="649" s="13" customFormat="1">
      <c r="A649" s="13"/>
      <c r="B649" s="237"/>
      <c r="C649" s="238"/>
      <c r="D649" s="232" t="s">
        <v>180</v>
      </c>
      <c r="E649" s="239" t="s">
        <v>1</v>
      </c>
      <c r="F649" s="240" t="s">
        <v>1945</v>
      </c>
      <c r="G649" s="238"/>
      <c r="H649" s="239" t="s">
        <v>1</v>
      </c>
      <c r="I649" s="241"/>
      <c r="J649" s="238"/>
      <c r="K649" s="238"/>
      <c r="L649" s="242"/>
      <c r="M649" s="243"/>
      <c r="N649" s="244"/>
      <c r="O649" s="244"/>
      <c r="P649" s="244"/>
      <c r="Q649" s="244"/>
      <c r="R649" s="244"/>
      <c r="S649" s="244"/>
      <c r="T649" s="245"/>
      <c r="U649" s="13"/>
      <c r="V649" s="13"/>
      <c r="W649" s="13"/>
      <c r="X649" s="13"/>
      <c r="Y649" s="13"/>
      <c r="Z649" s="13"/>
      <c r="AA649" s="13"/>
      <c r="AB649" s="13"/>
      <c r="AC649" s="13"/>
      <c r="AD649" s="13"/>
      <c r="AE649" s="13"/>
      <c r="AT649" s="246" t="s">
        <v>180</v>
      </c>
      <c r="AU649" s="246" t="s">
        <v>86</v>
      </c>
      <c r="AV649" s="13" t="s">
        <v>84</v>
      </c>
      <c r="AW649" s="13" t="s">
        <v>32</v>
      </c>
      <c r="AX649" s="13" t="s">
        <v>76</v>
      </c>
      <c r="AY649" s="246" t="s">
        <v>168</v>
      </c>
    </row>
    <row r="650" s="14" customFormat="1">
      <c r="A650" s="14"/>
      <c r="B650" s="247"/>
      <c r="C650" s="248"/>
      <c r="D650" s="232" t="s">
        <v>180</v>
      </c>
      <c r="E650" s="249" t="s">
        <v>1</v>
      </c>
      <c r="F650" s="250" t="s">
        <v>1946</v>
      </c>
      <c r="G650" s="248"/>
      <c r="H650" s="251">
        <v>4.5999999999999996</v>
      </c>
      <c r="I650" s="252"/>
      <c r="J650" s="248"/>
      <c r="K650" s="248"/>
      <c r="L650" s="253"/>
      <c r="M650" s="254"/>
      <c r="N650" s="255"/>
      <c r="O650" s="255"/>
      <c r="P650" s="255"/>
      <c r="Q650" s="255"/>
      <c r="R650" s="255"/>
      <c r="S650" s="255"/>
      <c r="T650" s="256"/>
      <c r="U650" s="14"/>
      <c r="V650" s="14"/>
      <c r="W650" s="14"/>
      <c r="X650" s="14"/>
      <c r="Y650" s="14"/>
      <c r="Z650" s="14"/>
      <c r="AA650" s="14"/>
      <c r="AB650" s="14"/>
      <c r="AC650" s="14"/>
      <c r="AD650" s="14"/>
      <c r="AE650" s="14"/>
      <c r="AT650" s="257" t="s">
        <v>180</v>
      </c>
      <c r="AU650" s="257" t="s">
        <v>86</v>
      </c>
      <c r="AV650" s="14" t="s">
        <v>86</v>
      </c>
      <c r="AW650" s="14" t="s">
        <v>32</v>
      </c>
      <c r="AX650" s="14" t="s">
        <v>76</v>
      </c>
      <c r="AY650" s="257" t="s">
        <v>168</v>
      </c>
    </row>
    <row r="651" s="13" customFormat="1">
      <c r="A651" s="13"/>
      <c r="B651" s="237"/>
      <c r="C651" s="238"/>
      <c r="D651" s="232" t="s">
        <v>180</v>
      </c>
      <c r="E651" s="239" t="s">
        <v>1</v>
      </c>
      <c r="F651" s="240" t="s">
        <v>1947</v>
      </c>
      <c r="G651" s="238"/>
      <c r="H651" s="239" t="s">
        <v>1</v>
      </c>
      <c r="I651" s="241"/>
      <c r="J651" s="238"/>
      <c r="K651" s="238"/>
      <c r="L651" s="242"/>
      <c r="M651" s="243"/>
      <c r="N651" s="244"/>
      <c r="O651" s="244"/>
      <c r="P651" s="244"/>
      <c r="Q651" s="244"/>
      <c r="R651" s="244"/>
      <c r="S651" s="244"/>
      <c r="T651" s="245"/>
      <c r="U651" s="13"/>
      <c r="V651" s="13"/>
      <c r="W651" s="13"/>
      <c r="X651" s="13"/>
      <c r="Y651" s="13"/>
      <c r="Z651" s="13"/>
      <c r="AA651" s="13"/>
      <c r="AB651" s="13"/>
      <c r="AC651" s="13"/>
      <c r="AD651" s="13"/>
      <c r="AE651" s="13"/>
      <c r="AT651" s="246" t="s">
        <v>180</v>
      </c>
      <c r="AU651" s="246" t="s">
        <v>86</v>
      </c>
      <c r="AV651" s="13" t="s">
        <v>84</v>
      </c>
      <c r="AW651" s="13" t="s">
        <v>32</v>
      </c>
      <c r="AX651" s="13" t="s">
        <v>76</v>
      </c>
      <c r="AY651" s="246" t="s">
        <v>168</v>
      </c>
    </row>
    <row r="652" s="14" customFormat="1">
      <c r="A652" s="14"/>
      <c r="B652" s="247"/>
      <c r="C652" s="248"/>
      <c r="D652" s="232" t="s">
        <v>180</v>
      </c>
      <c r="E652" s="249" t="s">
        <v>1</v>
      </c>
      <c r="F652" s="250" t="s">
        <v>1948</v>
      </c>
      <c r="G652" s="248"/>
      <c r="H652" s="251">
        <v>3.6000000000000001</v>
      </c>
      <c r="I652" s="252"/>
      <c r="J652" s="248"/>
      <c r="K652" s="248"/>
      <c r="L652" s="253"/>
      <c r="M652" s="254"/>
      <c r="N652" s="255"/>
      <c r="O652" s="255"/>
      <c r="P652" s="255"/>
      <c r="Q652" s="255"/>
      <c r="R652" s="255"/>
      <c r="S652" s="255"/>
      <c r="T652" s="256"/>
      <c r="U652" s="14"/>
      <c r="V652" s="14"/>
      <c r="W652" s="14"/>
      <c r="X652" s="14"/>
      <c r="Y652" s="14"/>
      <c r="Z652" s="14"/>
      <c r="AA652" s="14"/>
      <c r="AB652" s="14"/>
      <c r="AC652" s="14"/>
      <c r="AD652" s="14"/>
      <c r="AE652" s="14"/>
      <c r="AT652" s="257" t="s">
        <v>180</v>
      </c>
      <c r="AU652" s="257" t="s">
        <v>86</v>
      </c>
      <c r="AV652" s="14" t="s">
        <v>86</v>
      </c>
      <c r="AW652" s="14" t="s">
        <v>32</v>
      </c>
      <c r="AX652" s="14" t="s">
        <v>76</v>
      </c>
      <c r="AY652" s="257" t="s">
        <v>168</v>
      </c>
    </row>
    <row r="653" s="16" customFormat="1">
      <c r="A653" s="16"/>
      <c r="B653" s="280"/>
      <c r="C653" s="281"/>
      <c r="D653" s="232" t="s">
        <v>180</v>
      </c>
      <c r="E653" s="282" t="s">
        <v>1</v>
      </c>
      <c r="F653" s="283" t="s">
        <v>565</v>
      </c>
      <c r="G653" s="281"/>
      <c r="H653" s="284">
        <v>35.300000000000004</v>
      </c>
      <c r="I653" s="285"/>
      <c r="J653" s="281"/>
      <c r="K653" s="281"/>
      <c r="L653" s="286"/>
      <c r="M653" s="287"/>
      <c r="N653" s="288"/>
      <c r="O653" s="288"/>
      <c r="P653" s="288"/>
      <c r="Q653" s="288"/>
      <c r="R653" s="288"/>
      <c r="S653" s="288"/>
      <c r="T653" s="289"/>
      <c r="U653" s="16"/>
      <c r="V653" s="16"/>
      <c r="W653" s="16"/>
      <c r="X653" s="16"/>
      <c r="Y653" s="16"/>
      <c r="Z653" s="16"/>
      <c r="AA653" s="16"/>
      <c r="AB653" s="16"/>
      <c r="AC653" s="16"/>
      <c r="AD653" s="16"/>
      <c r="AE653" s="16"/>
      <c r="AT653" s="290" t="s">
        <v>180</v>
      </c>
      <c r="AU653" s="290" t="s">
        <v>86</v>
      </c>
      <c r="AV653" s="16" t="s">
        <v>169</v>
      </c>
      <c r="AW653" s="16" t="s">
        <v>32</v>
      </c>
      <c r="AX653" s="16" t="s">
        <v>76</v>
      </c>
      <c r="AY653" s="290" t="s">
        <v>168</v>
      </c>
    </row>
    <row r="654" s="13" customFormat="1">
      <c r="A654" s="13"/>
      <c r="B654" s="237"/>
      <c r="C654" s="238"/>
      <c r="D654" s="232" t="s">
        <v>180</v>
      </c>
      <c r="E654" s="239" t="s">
        <v>1</v>
      </c>
      <c r="F654" s="240" t="s">
        <v>1949</v>
      </c>
      <c r="G654" s="238"/>
      <c r="H654" s="239" t="s">
        <v>1</v>
      </c>
      <c r="I654" s="241"/>
      <c r="J654" s="238"/>
      <c r="K654" s="238"/>
      <c r="L654" s="242"/>
      <c r="M654" s="243"/>
      <c r="N654" s="244"/>
      <c r="O654" s="244"/>
      <c r="P654" s="244"/>
      <c r="Q654" s="244"/>
      <c r="R654" s="244"/>
      <c r="S654" s="244"/>
      <c r="T654" s="245"/>
      <c r="U654" s="13"/>
      <c r="V654" s="13"/>
      <c r="W654" s="13"/>
      <c r="X654" s="13"/>
      <c r="Y654" s="13"/>
      <c r="Z654" s="13"/>
      <c r="AA654" s="13"/>
      <c r="AB654" s="13"/>
      <c r="AC654" s="13"/>
      <c r="AD654" s="13"/>
      <c r="AE654" s="13"/>
      <c r="AT654" s="246" t="s">
        <v>180</v>
      </c>
      <c r="AU654" s="246" t="s">
        <v>86</v>
      </c>
      <c r="AV654" s="13" t="s">
        <v>84</v>
      </c>
      <c r="AW654" s="13" t="s">
        <v>32</v>
      </c>
      <c r="AX654" s="13" t="s">
        <v>76</v>
      </c>
      <c r="AY654" s="246" t="s">
        <v>168</v>
      </c>
    </row>
    <row r="655" s="13" customFormat="1">
      <c r="A655" s="13"/>
      <c r="B655" s="237"/>
      <c r="C655" s="238"/>
      <c r="D655" s="232" t="s">
        <v>180</v>
      </c>
      <c r="E655" s="239" t="s">
        <v>1</v>
      </c>
      <c r="F655" s="240" t="s">
        <v>1941</v>
      </c>
      <c r="G655" s="238"/>
      <c r="H655" s="239" t="s">
        <v>1</v>
      </c>
      <c r="I655" s="241"/>
      <c r="J655" s="238"/>
      <c r="K655" s="238"/>
      <c r="L655" s="242"/>
      <c r="M655" s="243"/>
      <c r="N655" s="244"/>
      <c r="O655" s="244"/>
      <c r="P655" s="244"/>
      <c r="Q655" s="244"/>
      <c r="R655" s="244"/>
      <c r="S655" s="244"/>
      <c r="T655" s="245"/>
      <c r="U655" s="13"/>
      <c r="V655" s="13"/>
      <c r="W655" s="13"/>
      <c r="X655" s="13"/>
      <c r="Y655" s="13"/>
      <c r="Z655" s="13"/>
      <c r="AA655" s="13"/>
      <c r="AB655" s="13"/>
      <c r="AC655" s="13"/>
      <c r="AD655" s="13"/>
      <c r="AE655" s="13"/>
      <c r="AT655" s="246" t="s">
        <v>180</v>
      </c>
      <c r="AU655" s="246" t="s">
        <v>86</v>
      </c>
      <c r="AV655" s="13" t="s">
        <v>84</v>
      </c>
      <c r="AW655" s="13" t="s">
        <v>32</v>
      </c>
      <c r="AX655" s="13" t="s">
        <v>76</v>
      </c>
      <c r="AY655" s="246" t="s">
        <v>168</v>
      </c>
    </row>
    <row r="656" s="14" customFormat="1">
      <c r="A656" s="14"/>
      <c r="B656" s="247"/>
      <c r="C656" s="248"/>
      <c r="D656" s="232" t="s">
        <v>180</v>
      </c>
      <c r="E656" s="249" t="s">
        <v>1</v>
      </c>
      <c r="F656" s="250" t="s">
        <v>1950</v>
      </c>
      <c r="G656" s="248"/>
      <c r="H656" s="251">
        <v>455.69999999999999</v>
      </c>
      <c r="I656" s="252"/>
      <c r="J656" s="248"/>
      <c r="K656" s="248"/>
      <c r="L656" s="253"/>
      <c r="M656" s="254"/>
      <c r="N656" s="255"/>
      <c r="O656" s="255"/>
      <c r="P656" s="255"/>
      <c r="Q656" s="255"/>
      <c r="R656" s="255"/>
      <c r="S656" s="255"/>
      <c r="T656" s="256"/>
      <c r="U656" s="14"/>
      <c r="V656" s="14"/>
      <c r="W656" s="14"/>
      <c r="X656" s="14"/>
      <c r="Y656" s="14"/>
      <c r="Z656" s="14"/>
      <c r="AA656" s="14"/>
      <c r="AB656" s="14"/>
      <c r="AC656" s="14"/>
      <c r="AD656" s="14"/>
      <c r="AE656" s="14"/>
      <c r="AT656" s="257" t="s">
        <v>180</v>
      </c>
      <c r="AU656" s="257" t="s">
        <v>86</v>
      </c>
      <c r="AV656" s="14" t="s">
        <v>86</v>
      </c>
      <c r="AW656" s="14" t="s">
        <v>32</v>
      </c>
      <c r="AX656" s="14" t="s">
        <v>76</v>
      </c>
      <c r="AY656" s="257" t="s">
        <v>168</v>
      </c>
    </row>
    <row r="657" s="13" customFormat="1">
      <c r="A657" s="13"/>
      <c r="B657" s="237"/>
      <c r="C657" s="238"/>
      <c r="D657" s="232" t="s">
        <v>180</v>
      </c>
      <c r="E657" s="239" t="s">
        <v>1</v>
      </c>
      <c r="F657" s="240" t="s">
        <v>1943</v>
      </c>
      <c r="G657" s="238"/>
      <c r="H657" s="239" t="s">
        <v>1</v>
      </c>
      <c r="I657" s="241"/>
      <c r="J657" s="238"/>
      <c r="K657" s="238"/>
      <c r="L657" s="242"/>
      <c r="M657" s="243"/>
      <c r="N657" s="244"/>
      <c r="O657" s="244"/>
      <c r="P657" s="244"/>
      <c r="Q657" s="244"/>
      <c r="R657" s="244"/>
      <c r="S657" s="244"/>
      <c r="T657" s="245"/>
      <c r="U657" s="13"/>
      <c r="V657" s="13"/>
      <c r="W657" s="13"/>
      <c r="X657" s="13"/>
      <c r="Y657" s="13"/>
      <c r="Z657" s="13"/>
      <c r="AA657" s="13"/>
      <c r="AB657" s="13"/>
      <c r="AC657" s="13"/>
      <c r="AD657" s="13"/>
      <c r="AE657" s="13"/>
      <c r="AT657" s="246" t="s">
        <v>180</v>
      </c>
      <c r="AU657" s="246" t="s">
        <v>86</v>
      </c>
      <c r="AV657" s="13" t="s">
        <v>84</v>
      </c>
      <c r="AW657" s="13" t="s">
        <v>32</v>
      </c>
      <c r="AX657" s="13" t="s">
        <v>76</v>
      </c>
      <c r="AY657" s="246" t="s">
        <v>168</v>
      </c>
    </row>
    <row r="658" s="14" customFormat="1">
      <c r="A658" s="14"/>
      <c r="B658" s="247"/>
      <c r="C658" s="248"/>
      <c r="D658" s="232" t="s">
        <v>180</v>
      </c>
      <c r="E658" s="249" t="s">
        <v>1</v>
      </c>
      <c r="F658" s="250" t="s">
        <v>1951</v>
      </c>
      <c r="G658" s="248"/>
      <c r="H658" s="251">
        <v>744.61500000000001</v>
      </c>
      <c r="I658" s="252"/>
      <c r="J658" s="248"/>
      <c r="K658" s="248"/>
      <c r="L658" s="253"/>
      <c r="M658" s="254"/>
      <c r="N658" s="255"/>
      <c r="O658" s="255"/>
      <c r="P658" s="255"/>
      <c r="Q658" s="255"/>
      <c r="R658" s="255"/>
      <c r="S658" s="255"/>
      <c r="T658" s="256"/>
      <c r="U658" s="14"/>
      <c r="V658" s="14"/>
      <c r="W658" s="14"/>
      <c r="X658" s="14"/>
      <c r="Y658" s="14"/>
      <c r="Z658" s="14"/>
      <c r="AA658" s="14"/>
      <c r="AB658" s="14"/>
      <c r="AC658" s="14"/>
      <c r="AD658" s="14"/>
      <c r="AE658" s="14"/>
      <c r="AT658" s="257" t="s">
        <v>180</v>
      </c>
      <c r="AU658" s="257" t="s">
        <v>86</v>
      </c>
      <c r="AV658" s="14" t="s">
        <v>86</v>
      </c>
      <c r="AW658" s="14" t="s">
        <v>32</v>
      </c>
      <c r="AX658" s="14" t="s">
        <v>76</v>
      </c>
      <c r="AY658" s="257" t="s">
        <v>168</v>
      </c>
    </row>
    <row r="659" s="14" customFormat="1">
      <c r="A659" s="14"/>
      <c r="B659" s="247"/>
      <c r="C659" s="248"/>
      <c r="D659" s="232" t="s">
        <v>180</v>
      </c>
      <c r="E659" s="249" t="s">
        <v>1</v>
      </c>
      <c r="F659" s="250" t="s">
        <v>1952</v>
      </c>
      <c r="G659" s="248"/>
      <c r="H659" s="251">
        <v>-200.857</v>
      </c>
      <c r="I659" s="252"/>
      <c r="J659" s="248"/>
      <c r="K659" s="248"/>
      <c r="L659" s="253"/>
      <c r="M659" s="254"/>
      <c r="N659" s="255"/>
      <c r="O659" s="255"/>
      <c r="P659" s="255"/>
      <c r="Q659" s="255"/>
      <c r="R659" s="255"/>
      <c r="S659" s="255"/>
      <c r="T659" s="256"/>
      <c r="U659" s="14"/>
      <c r="V659" s="14"/>
      <c r="W659" s="14"/>
      <c r="X659" s="14"/>
      <c r="Y659" s="14"/>
      <c r="Z659" s="14"/>
      <c r="AA659" s="14"/>
      <c r="AB659" s="14"/>
      <c r="AC659" s="14"/>
      <c r="AD659" s="14"/>
      <c r="AE659" s="14"/>
      <c r="AT659" s="257" t="s">
        <v>180</v>
      </c>
      <c r="AU659" s="257" t="s">
        <v>86</v>
      </c>
      <c r="AV659" s="14" t="s">
        <v>86</v>
      </c>
      <c r="AW659" s="14" t="s">
        <v>32</v>
      </c>
      <c r="AX659" s="14" t="s">
        <v>76</v>
      </c>
      <c r="AY659" s="257" t="s">
        <v>168</v>
      </c>
    </row>
    <row r="660" s="13" customFormat="1">
      <c r="A660" s="13"/>
      <c r="B660" s="237"/>
      <c r="C660" s="238"/>
      <c r="D660" s="232" t="s">
        <v>180</v>
      </c>
      <c r="E660" s="239" t="s">
        <v>1</v>
      </c>
      <c r="F660" s="240" t="s">
        <v>1945</v>
      </c>
      <c r="G660" s="238"/>
      <c r="H660" s="239" t="s">
        <v>1</v>
      </c>
      <c r="I660" s="241"/>
      <c r="J660" s="238"/>
      <c r="K660" s="238"/>
      <c r="L660" s="242"/>
      <c r="M660" s="243"/>
      <c r="N660" s="244"/>
      <c r="O660" s="244"/>
      <c r="P660" s="244"/>
      <c r="Q660" s="244"/>
      <c r="R660" s="244"/>
      <c r="S660" s="244"/>
      <c r="T660" s="245"/>
      <c r="U660" s="13"/>
      <c r="V660" s="13"/>
      <c r="W660" s="13"/>
      <c r="X660" s="13"/>
      <c r="Y660" s="13"/>
      <c r="Z660" s="13"/>
      <c r="AA660" s="13"/>
      <c r="AB660" s="13"/>
      <c r="AC660" s="13"/>
      <c r="AD660" s="13"/>
      <c r="AE660" s="13"/>
      <c r="AT660" s="246" t="s">
        <v>180</v>
      </c>
      <c r="AU660" s="246" t="s">
        <v>86</v>
      </c>
      <c r="AV660" s="13" t="s">
        <v>84</v>
      </c>
      <c r="AW660" s="13" t="s">
        <v>32</v>
      </c>
      <c r="AX660" s="13" t="s">
        <v>76</v>
      </c>
      <c r="AY660" s="246" t="s">
        <v>168</v>
      </c>
    </row>
    <row r="661" s="14" customFormat="1">
      <c r="A661" s="14"/>
      <c r="B661" s="247"/>
      <c r="C661" s="248"/>
      <c r="D661" s="232" t="s">
        <v>180</v>
      </c>
      <c r="E661" s="249" t="s">
        <v>1</v>
      </c>
      <c r="F661" s="250" t="s">
        <v>1953</v>
      </c>
      <c r="G661" s="248"/>
      <c r="H661" s="251">
        <v>122.3</v>
      </c>
      <c r="I661" s="252"/>
      <c r="J661" s="248"/>
      <c r="K661" s="248"/>
      <c r="L661" s="253"/>
      <c r="M661" s="254"/>
      <c r="N661" s="255"/>
      <c r="O661" s="255"/>
      <c r="P661" s="255"/>
      <c r="Q661" s="255"/>
      <c r="R661" s="255"/>
      <c r="S661" s="255"/>
      <c r="T661" s="256"/>
      <c r="U661" s="14"/>
      <c r="V661" s="14"/>
      <c r="W661" s="14"/>
      <c r="X661" s="14"/>
      <c r="Y661" s="14"/>
      <c r="Z661" s="14"/>
      <c r="AA661" s="14"/>
      <c r="AB661" s="14"/>
      <c r="AC661" s="14"/>
      <c r="AD661" s="14"/>
      <c r="AE661" s="14"/>
      <c r="AT661" s="257" t="s">
        <v>180</v>
      </c>
      <c r="AU661" s="257" t="s">
        <v>86</v>
      </c>
      <c r="AV661" s="14" t="s">
        <v>86</v>
      </c>
      <c r="AW661" s="14" t="s">
        <v>32</v>
      </c>
      <c r="AX661" s="14" t="s">
        <v>76</v>
      </c>
      <c r="AY661" s="257" t="s">
        <v>168</v>
      </c>
    </row>
    <row r="662" s="13" customFormat="1">
      <c r="A662" s="13"/>
      <c r="B662" s="237"/>
      <c r="C662" s="238"/>
      <c r="D662" s="232" t="s">
        <v>180</v>
      </c>
      <c r="E662" s="239" t="s">
        <v>1</v>
      </c>
      <c r="F662" s="240" t="s">
        <v>1947</v>
      </c>
      <c r="G662" s="238"/>
      <c r="H662" s="239" t="s">
        <v>1</v>
      </c>
      <c r="I662" s="241"/>
      <c r="J662" s="238"/>
      <c r="K662" s="238"/>
      <c r="L662" s="242"/>
      <c r="M662" s="243"/>
      <c r="N662" s="244"/>
      <c r="O662" s="244"/>
      <c r="P662" s="244"/>
      <c r="Q662" s="244"/>
      <c r="R662" s="244"/>
      <c r="S662" s="244"/>
      <c r="T662" s="245"/>
      <c r="U662" s="13"/>
      <c r="V662" s="13"/>
      <c r="W662" s="13"/>
      <c r="X662" s="13"/>
      <c r="Y662" s="13"/>
      <c r="Z662" s="13"/>
      <c r="AA662" s="13"/>
      <c r="AB662" s="13"/>
      <c r="AC662" s="13"/>
      <c r="AD662" s="13"/>
      <c r="AE662" s="13"/>
      <c r="AT662" s="246" t="s">
        <v>180</v>
      </c>
      <c r="AU662" s="246" t="s">
        <v>86</v>
      </c>
      <c r="AV662" s="13" t="s">
        <v>84</v>
      </c>
      <c r="AW662" s="13" t="s">
        <v>32</v>
      </c>
      <c r="AX662" s="13" t="s">
        <v>76</v>
      </c>
      <c r="AY662" s="246" t="s">
        <v>168</v>
      </c>
    </row>
    <row r="663" s="14" customFormat="1">
      <c r="A663" s="14"/>
      <c r="B663" s="247"/>
      <c r="C663" s="248"/>
      <c r="D663" s="232" t="s">
        <v>180</v>
      </c>
      <c r="E663" s="249" t="s">
        <v>1</v>
      </c>
      <c r="F663" s="250" t="s">
        <v>1954</v>
      </c>
      <c r="G663" s="248"/>
      <c r="H663" s="251">
        <v>141.08000000000001</v>
      </c>
      <c r="I663" s="252"/>
      <c r="J663" s="248"/>
      <c r="K663" s="248"/>
      <c r="L663" s="253"/>
      <c r="M663" s="254"/>
      <c r="N663" s="255"/>
      <c r="O663" s="255"/>
      <c r="P663" s="255"/>
      <c r="Q663" s="255"/>
      <c r="R663" s="255"/>
      <c r="S663" s="255"/>
      <c r="T663" s="256"/>
      <c r="U663" s="14"/>
      <c r="V663" s="14"/>
      <c r="W663" s="14"/>
      <c r="X663" s="14"/>
      <c r="Y663" s="14"/>
      <c r="Z663" s="14"/>
      <c r="AA663" s="14"/>
      <c r="AB663" s="14"/>
      <c r="AC663" s="14"/>
      <c r="AD663" s="14"/>
      <c r="AE663" s="14"/>
      <c r="AT663" s="257" t="s">
        <v>180</v>
      </c>
      <c r="AU663" s="257" t="s">
        <v>86</v>
      </c>
      <c r="AV663" s="14" t="s">
        <v>86</v>
      </c>
      <c r="AW663" s="14" t="s">
        <v>32</v>
      </c>
      <c r="AX663" s="14" t="s">
        <v>76</v>
      </c>
      <c r="AY663" s="257" t="s">
        <v>168</v>
      </c>
    </row>
    <row r="664" s="16" customFormat="1">
      <c r="A664" s="16"/>
      <c r="B664" s="280"/>
      <c r="C664" s="281"/>
      <c r="D664" s="232" t="s">
        <v>180</v>
      </c>
      <c r="E664" s="282" t="s">
        <v>1</v>
      </c>
      <c r="F664" s="283" t="s">
        <v>565</v>
      </c>
      <c r="G664" s="281"/>
      <c r="H664" s="284">
        <v>1262.838</v>
      </c>
      <c r="I664" s="285"/>
      <c r="J664" s="281"/>
      <c r="K664" s="281"/>
      <c r="L664" s="286"/>
      <c r="M664" s="287"/>
      <c r="N664" s="288"/>
      <c r="O664" s="288"/>
      <c r="P664" s="288"/>
      <c r="Q664" s="288"/>
      <c r="R664" s="288"/>
      <c r="S664" s="288"/>
      <c r="T664" s="289"/>
      <c r="U664" s="16"/>
      <c r="V664" s="16"/>
      <c r="W664" s="16"/>
      <c r="X664" s="16"/>
      <c r="Y664" s="16"/>
      <c r="Z664" s="16"/>
      <c r="AA664" s="16"/>
      <c r="AB664" s="16"/>
      <c r="AC664" s="16"/>
      <c r="AD664" s="16"/>
      <c r="AE664" s="16"/>
      <c r="AT664" s="290" t="s">
        <v>180</v>
      </c>
      <c r="AU664" s="290" t="s">
        <v>86</v>
      </c>
      <c r="AV664" s="16" t="s">
        <v>169</v>
      </c>
      <c r="AW664" s="16" t="s">
        <v>32</v>
      </c>
      <c r="AX664" s="16" t="s">
        <v>76</v>
      </c>
      <c r="AY664" s="290" t="s">
        <v>168</v>
      </c>
    </row>
    <row r="665" s="13" customFormat="1">
      <c r="A665" s="13"/>
      <c r="B665" s="237"/>
      <c r="C665" s="238"/>
      <c r="D665" s="232" t="s">
        <v>180</v>
      </c>
      <c r="E665" s="239" t="s">
        <v>1</v>
      </c>
      <c r="F665" s="240" t="s">
        <v>1960</v>
      </c>
      <c r="G665" s="238"/>
      <c r="H665" s="239" t="s">
        <v>1</v>
      </c>
      <c r="I665" s="241"/>
      <c r="J665" s="238"/>
      <c r="K665" s="238"/>
      <c r="L665" s="242"/>
      <c r="M665" s="243"/>
      <c r="N665" s="244"/>
      <c r="O665" s="244"/>
      <c r="P665" s="244"/>
      <c r="Q665" s="244"/>
      <c r="R665" s="244"/>
      <c r="S665" s="244"/>
      <c r="T665" s="245"/>
      <c r="U665" s="13"/>
      <c r="V665" s="13"/>
      <c r="W665" s="13"/>
      <c r="X665" s="13"/>
      <c r="Y665" s="13"/>
      <c r="Z665" s="13"/>
      <c r="AA665" s="13"/>
      <c r="AB665" s="13"/>
      <c r="AC665" s="13"/>
      <c r="AD665" s="13"/>
      <c r="AE665" s="13"/>
      <c r="AT665" s="246" t="s">
        <v>180</v>
      </c>
      <c r="AU665" s="246" t="s">
        <v>86</v>
      </c>
      <c r="AV665" s="13" t="s">
        <v>84</v>
      </c>
      <c r="AW665" s="13" t="s">
        <v>32</v>
      </c>
      <c r="AX665" s="13" t="s">
        <v>76</v>
      </c>
      <c r="AY665" s="246" t="s">
        <v>168</v>
      </c>
    </row>
    <row r="666" s="13" customFormat="1">
      <c r="A666" s="13"/>
      <c r="B666" s="237"/>
      <c r="C666" s="238"/>
      <c r="D666" s="232" t="s">
        <v>180</v>
      </c>
      <c r="E666" s="239" t="s">
        <v>1</v>
      </c>
      <c r="F666" s="240" t="s">
        <v>1941</v>
      </c>
      <c r="G666" s="238"/>
      <c r="H666" s="239" t="s">
        <v>1</v>
      </c>
      <c r="I666" s="241"/>
      <c r="J666" s="238"/>
      <c r="K666" s="238"/>
      <c r="L666" s="242"/>
      <c r="M666" s="243"/>
      <c r="N666" s="244"/>
      <c r="O666" s="244"/>
      <c r="P666" s="244"/>
      <c r="Q666" s="244"/>
      <c r="R666" s="244"/>
      <c r="S666" s="244"/>
      <c r="T666" s="245"/>
      <c r="U666" s="13"/>
      <c r="V666" s="13"/>
      <c r="W666" s="13"/>
      <c r="X666" s="13"/>
      <c r="Y666" s="13"/>
      <c r="Z666" s="13"/>
      <c r="AA666" s="13"/>
      <c r="AB666" s="13"/>
      <c r="AC666" s="13"/>
      <c r="AD666" s="13"/>
      <c r="AE666" s="13"/>
      <c r="AT666" s="246" t="s">
        <v>180</v>
      </c>
      <c r="AU666" s="246" t="s">
        <v>86</v>
      </c>
      <c r="AV666" s="13" t="s">
        <v>84</v>
      </c>
      <c r="AW666" s="13" t="s">
        <v>32</v>
      </c>
      <c r="AX666" s="13" t="s">
        <v>76</v>
      </c>
      <c r="AY666" s="246" t="s">
        <v>168</v>
      </c>
    </row>
    <row r="667" s="14" customFormat="1">
      <c r="A667" s="14"/>
      <c r="B667" s="247"/>
      <c r="C667" s="248"/>
      <c r="D667" s="232" t="s">
        <v>180</v>
      </c>
      <c r="E667" s="249" t="s">
        <v>1</v>
      </c>
      <c r="F667" s="250" t="s">
        <v>1961</v>
      </c>
      <c r="G667" s="248"/>
      <c r="H667" s="251">
        <v>36.765000000000001</v>
      </c>
      <c r="I667" s="252"/>
      <c r="J667" s="248"/>
      <c r="K667" s="248"/>
      <c r="L667" s="253"/>
      <c r="M667" s="254"/>
      <c r="N667" s="255"/>
      <c r="O667" s="255"/>
      <c r="P667" s="255"/>
      <c r="Q667" s="255"/>
      <c r="R667" s="255"/>
      <c r="S667" s="255"/>
      <c r="T667" s="256"/>
      <c r="U667" s="14"/>
      <c r="V667" s="14"/>
      <c r="W667" s="14"/>
      <c r="X667" s="14"/>
      <c r="Y667" s="14"/>
      <c r="Z667" s="14"/>
      <c r="AA667" s="14"/>
      <c r="AB667" s="14"/>
      <c r="AC667" s="14"/>
      <c r="AD667" s="14"/>
      <c r="AE667" s="14"/>
      <c r="AT667" s="257" t="s">
        <v>180</v>
      </c>
      <c r="AU667" s="257" t="s">
        <v>86</v>
      </c>
      <c r="AV667" s="14" t="s">
        <v>86</v>
      </c>
      <c r="AW667" s="14" t="s">
        <v>32</v>
      </c>
      <c r="AX667" s="14" t="s">
        <v>76</v>
      </c>
      <c r="AY667" s="257" t="s">
        <v>168</v>
      </c>
    </row>
    <row r="668" s="14" customFormat="1">
      <c r="A668" s="14"/>
      <c r="B668" s="247"/>
      <c r="C668" s="248"/>
      <c r="D668" s="232" t="s">
        <v>180</v>
      </c>
      <c r="E668" s="249" t="s">
        <v>1</v>
      </c>
      <c r="F668" s="250" t="s">
        <v>2009</v>
      </c>
      <c r="G668" s="248"/>
      <c r="H668" s="251">
        <v>11.699999999999999</v>
      </c>
      <c r="I668" s="252"/>
      <c r="J668" s="248"/>
      <c r="K668" s="248"/>
      <c r="L668" s="253"/>
      <c r="M668" s="254"/>
      <c r="N668" s="255"/>
      <c r="O668" s="255"/>
      <c r="P668" s="255"/>
      <c r="Q668" s="255"/>
      <c r="R668" s="255"/>
      <c r="S668" s="255"/>
      <c r="T668" s="256"/>
      <c r="U668" s="14"/>
      <c r="V668" s="14"/>
      <c r="W668" s="14"/>
      <c r="X668" s="14"/>
      <c r="Y668" s="14"/>
      <c r="Z668" s="14"/>
      <c r="AA668" s="14"/>
      <c r="AB668" s="14"/>
      <c r="AC668" s="14"/>
      <c r="AD668" s="14"/>
      <c r="AE668" s="14"/>
      <c r="AT668" s="257" t="s">
        <v>180</v>
      </c>
      <c r="AU668" s="257" t="s">
        <v>86</v>
      </c>
      <c r="AV668" s="14" t="s">
        <v>86</v>
      </c>
      <c r="AW668" s="14" t="s">
        <v>32</v>
      </c>
      <c r="AX668" s="14" t="s">
        <v>76</v>
      </c>
      <c r="AY668" s="257" t="s">
        <v>168</v>
      </c>
    </row>
    <row r="669" s="13" customFormat="1">
      <c r="A669" s="13"/>
      <c r="B669" s="237"/>
      <c r="C669" s="238"/>
      <c r="D669" s="232" t="s">
        <v>180</v>
      </c>
      <c r="E669" s="239" t="s">
        <v>1</v>
      </c>
      <c r="F669" s="240" t="s">
        <v>1943</v>
      </c>
      <c r="G669" s="238"/>
      <c r="H669" s="239" t="s">
        <v>1</v>
      </c>
      <c r="I669" s="241"/>
      <c r="J669" s="238"/>
      <c r="K669" s="238"/>
      <c r="L669" s="242"/>
      <c r="M669" s="243"/>
      <c r="N669" s="244"/>
      <c r="O669" s="244"/>
      <c r="P669" s="244"/>
      <c r="Q669" s="244"/>
      <c r="R669" s="244"/>
      <c r="S669" s="244"/>
      <c r="T669" s="245"/>
      <c r="U669" s="13"/>
      <c r="V669" s="13"/>
      <c r="W669" s="13"/>
      <c r="X669" s="13"/>
      <c r="Y669" s="13"/>
      <c r="Z669" s="13"/>
      <c r="AA669" s="13"/>
      <c r="AB669" s="13"/>
      <c r="AC669" s="13"/>
      <c r="AD669" s="13"/>
      <c r="AE669" s="13"/>
      <c r="AT669" s="246" t="s">
        <v>180</v>
      </c>
      <c r="AU669" s="246" t="s">
        <v>86</v>
      </c>
      <c r="AV669" s="13" t="s">
        <v>84</v>
      </c>
      <c r="AW669" s="13" t="s">
        <v>32</v>
      </c>
      <c r="AX669" s="13" t="s">
        <v>76</v>
      </c>
      <c r="AY669" s="246" t="s">
        <v>168</v>
      </c>
    </row>
    <row r="670" s="14" customFormat="1">
      <c r="A670" s="14"/>
      <c r="B670" s="247"/>
      <c r="C670" s="248"/>
      <c r="D670" s="232" t="s">
        <v>180</v>
      </c>
      <c r="E670" s="249" t="s">
        <v>1</v>
      </c>
      <c r="F670" s="250" t="s">
        <v>1962</v>
      </c>
      <c r="G670" s="248"/>
      <c r="H670" s="251">
        <v>43.994</v>
      </c>
      <c r="I670" s="252"/>
      <c r="J670" s="248"/>
      <c r="K670" s="248"/>
      <c r="L670" s="253"/>
      <c r="M670" s="254"/>
      <c r="N670" s="255"/>
      <c r="O670" s="255"/>
      <c r="P670" s="255"/>
      <c r="Q670" s="255"/>
      <c r="R670" s="255"/>
      <c r="S670" s="255"/>
      <c r="T670" s="256"/>
      <c r="U670" s="14"/>
      <c r="V670" s="14"/>
      <c r="W670" s="14"/>
      <c r="X670" s="14"/>
      <c r="Y670" s="14"/>
      <c r="Z670" s="14"/>
      <c r="AA670" s="14"/>
      <c r="AB670" s="14"/>
      <c r="AC670" s="14"/>
      <c r="AD670" s="14"/>
      <c r="AE670" s="14"/>
      <c r="AT670" s="257" t="s">
        <v>180</v>
      </c>
      <c r="AU670" s="257" t="s">
        <v>86</v>
      </c>
      <c r="AV670" s="14" t="s">
        <v>86</v>
      </c>
      <c r="AW670" s="14" t="s">
        <v>32</v>
      </c>
      <c r="AX670" s="14" t="s">
        <v>76</v>
      </c>
      <c r="AY670" s="257" t="s">
        <v>168</v>
      </c>
    </row>
    <row r="671" s="14" customFormat="1">
      <c r="A671" s="14"/>
      <c r="B671" s="247"/>
      <c r="C671" s="248"/>
      <c r="D671" s="232" t="s">
        <v>180</v>
      </c>
      <c r="E671" s="249" t="s">
        <v>1</v>
      </c>
      <c r="F671" s="250" t="s">
        <v>2010</v>
      </c>
      <c r="G671" s="248"/>
      <c r="H671" s="251">
        <v>7.7999999999999998</v>
      </c>
      <c r="I671" s="252"/>
      <c r="J671" s="248"/>
      <c r="K671" s="248"/>
      <c r="L671" s="253"/>
      <c r="M671" s="254"/>
      <c r="N671" s="255"/>
      <c r="O671" s="255"/>
      <c r="P671" s="255"/>
      <c r="Q671" s="255"/>
      <c r="R671" s="255"/>
      <c r="S671" s="255"/>
      <c r="T671" s="256"/>
      <c r="U671" s="14"/>
      <c r="V671" s="14"/>
      <c r="W671" s="14"/>
      <c r="X671" s="14"/>
      <c r="Y671" s="14"/>
      <c r="Z671" s="14"/>
      <c r="AA671" s="14"/>
      <c r="AB671" s="14"/>
      <c r="AC671" s="14"/>
      <c r="AD671" s="14"/>
      <c r="AE671" s="14"/>
      <c r="AT671" s="257" t="s">
        <v>180</v>
      </c>
      <c r="AU671" s="257" t="s">
        <v>86</v>
      </c>
      <c r="AV671" s="14" t="s">
        <v>86</v>
      </c>
      <c r="AW671" s="14" t="s">
        <v>32</v>
      </c>
      <c r="AX671" s="14" t="s">
        <v>76</v>
      </c>
      <c r="AY671" s="257" t="s">
        <v>168</v>
      </c>
    </row>
    <row r="672" s="13" customFormat="1">
      <c r="A672" s="13"/>
      <c r="B672" s="237"/>
      <c r="C672" s="238"/>
      <c r="D672" s="232" t="s">
        <v>180</v>
      </c>
      <c r="E672" s="239" t="s">
        <v>1</v>
      </c>
      <c r="F672" s="240" t="s">
        <v>1945</v>
      </c>
      <c r="G672" s="238"/>
      <c r="H672" s="239" t="s">
        <v>1</v>
      </c>
      <c r="I672" s="241"/>
      <c r="J672" s="238"/>
      <c r="K672" s="238"/>
      <c r="L672" s="242"/>
      <c r="M672" s="243"/>
      <c r="N672" s="244"/>
      <c r="O672" s="244"/>
      <c r="P672" s="244"/>
      <c r="Q672" s="244"/>
      <c r="R672" s="244"/>
      <c r="S672" s="244"/>
      <c r="T672" s="245"/>
      <c r="U672" s="13"/>
      <c r="V672" s="13"/>
      <c r="W672" s="13"/>
      <c r="X672" s="13"/>
      <c r="Y672" s="13"/>
      <c r="Z672" s="13"/>
      <c r="AA672" s="13"/>
      <c r="AB672" s="13"/>
      <c r="AC672" s="13"/>
      <c r="AD672" s="13"/>
      <c r="AE672" s="13"/>
      <c r="AT672" s="246" t="s">
        <v>180</v>
      </c>
      <c r="AU672" s="246" t="s">
        <v>86</v>
      </c>
      <c r="AV672" s="13" t="s">
        <v>84</v>
      </c>
      <c r="AW672" s="13" t="s">
        <v>32</v>
      </c>
      <c r="AX672" s="13" t="s">
        <v>76</v>
      </c>
      <c r="AY672" s="246" t="s">
        <v>168</v>
      </c>
    </row>
    <row r="673" s="14" customFormat="1">
      <c r="A673" s="14"/>
      <c r="B673" s="247"/>
      <c r="C673" s="248"/>
      <c r="D673" s="232" t="s">
        <v>180</v>
      </c>
      <c r="E673" s="249" t="s">
        <v>1</v>
      </c>
      <c r="F673" s="250" t="s">
        <v>1963</v>
      </c>
      <c r="G673" s="248"/>
      <c r="H673" s="251">
        <v>11.609999999999999</v>
      </c>
      <c r="I673" s="252"/>
      <c r="J673" s="248"/>
      <c r="K673" s="248"/>
      <c r="L673" s="253"/>
      <c r="M673" s="254"/>
      <c r="N673" s="255"/>
      <c r="O673" s="255"/>
      <c r="P673" s="255"/>
      <c r="Q673" s="255"/>
      <c r="R673" s="255"/>
      <c r="S673" s="255"/>
      <c r="T673" s="256"/>
      <c r="U673" s="14"/>
      <c r="V673" s="14"/>
      <c r="W673" s="14"/>
      <c r="X673" s="14"/>
      <c r="Y673" s="14"/>
      <c r="Z673" s="14"/>
      <c r="AA673" s="14"/>
      <c r="AB673" s="14"/>
      <c r="AC673" s="14"/>
      <c r="AD673" s="14"/>
      <c r="AE673" s="14"/>
      <c r="AT673" s="257" t="s">
        <v>180</v>
      </c>
      <c r="AU673" s="257" t="s">
        <v>86</v>
      </c>
      <c r="AV673" s="14" t="s">
        <v>86</v>
      </c>
      <c r="AW673" s="14" t="s">
        <v>32</v>
      </c>
      <c r="AX673" s="14" t="s">
        <v>76</v>
      </c>
      <c r="AY673" s="257" t="s">
        <v>168</v>
      </c>
    </row>
    <row r="674" s="14" customFormat="1">
      <c r="A674" s="14"/>
      <c r="B674" s="247"/>
      <c r="C674" s="248"/>
      <c r="D674" s="232" t="s">
        <v>180</v>
      </c>
      <c r="E674" s="249" t="s">
        <v>1</v>
      </c>
      <c r="F674" s="250" t="s">
        <v>2011</v>
      </c>
      <c r="G674" s="248"/>
      <c r="H674" s="251">
        <v>3.8999999999999999</v>
      </c>
      <c r="I674" s="252"/>
      <c r="J674" s="248"/>
      <c r="K674" s="248"/>
      <c r="L674" s="253"/>
      <c r="M674" s="254"/>
      <c r="N674" s="255"/>
      <c r="O674" s="255"/>
      <c r="P674" s="255"/>
      <c r="Q674" s="255"/>
      <c r="R674" s="255"/>
      <c r="S674" s="255"/>
      <c r="T674" s="256"/>
      <c r="U674" s="14"/>
      <c r="V674" s="14"/>
      <c r="W674" s="14"/>
      <c r="X674" s="14"/>
      <c r="Y674" s="14"/>
      <c r="Z674" s="14"/>
      <c r="AA674" s="14"/>
      <c r="AB674" s="14"/>
      <c r="AC674" s="14"/>
      <c r="AD674" s="14"/>
      <c r="AE674" s="14"/>
      <c r="AT674" s="257" t="s">
        <v>180</v>
      </c>
      <c r="AU674" s="257" t="s">
        <v>86</v>
      </c>
      <c r="AV674" s="14" t="s">
        <v>86</v>
      </c>
      <c r="AW674" s="14" t="s">
        <v>32</v>
      </c>
      <c r="AX674" s="14" t="s">
        <v>76</v>
      </c>
      <c r="AY674" s="257" t="s">
        <v>168</v>
      </c>
    </row>
    <row r="675" s="13" customFormat="1">
      <c r="A675" s="13"/>
      <c r="B675" s="237"/>
      <c r="C675" s="238"/>
      <c r="D675" s="232" t="s">
        <v>180</v>
      </c>
      <c r="E675" s="239" t="s">
        <v>1</v>
      </c>
      <c r="F675" s="240" t="s">
        <v>1947</v>
      </c>
      <c r="G675" s="238"/>
      <c r="H675" s="239" t="s">
        <v>1</v>
      </c>
      <c r="I675" s="241"/>
      <c r="J675" s="238"/>
      <c r="K675" s="238"/>
      <c r="L675" s="242"/>
      <c r="M675" s="243"/>
      <c r="N675" s="244"/>
      <c r="O675" s="244"/>
      <c r="P675" s="244"/>
      <c r="Q675" s="244"/>
      <c r="R675" s="244"/>
      <c r="S675" s="244"/>
      <c r="T675" s="245"/>
      <c r="U675" s="13"/>
      <c r="V675" s="13"/>
      <c r="W675" s="13"/>
      <c r="X675" s="13"/>
      <c r="Y675" s="13"/>
      <c r="Z675" s="13"/>
      <c r="AA675" s="13"/>
      <c r="AB675" s="13"/>
      <c r="AC675" s="13"/>
      <c r="AD675" s="13"/>
      <c r="AE675" s="13"/>
      <c r="AT675" s="246" t="s">
        <v>180</v>
      </c>
      <c r="AU675" s="246" t="s">
        <v>86</v>
      </c>
      <c r="AV675" s="13" t="s">
        <v>84</v>
      </c>
      <c r="AW675" s="13" t="s">
        <v>32</v>
      </c>
      <c r="AX675" s="13" t="s">
        <v>76</v>
      </c>
      <c r="AY675" s="246" t="s">
        <v>168</v>
      </c>
    </row>
    <row r="676" s="14" customFormat="1">
      <c r="A676" s="14"/>
      <c r="B676" s="247"/>
      <c r="C676" s="248"/>
      <c r="D676" s="232" t="s">
        <v>180</v>
      </c>
      <c r="E676" s="249" t="s">
        <v>1</v>
      </c>
      <c r="F676" s="250" t="s">
        <v>1964</v>
      </c>
      <c r="G676" s="248"/>
      <c r="H676" s="251">
        <v>5.8049999999999997</v>
      </c>
      <c r="I676" s="252"/>
      <c r="J676" s="248"/>
      <c r="K676" s="248"/>
      <c r="L676" s="253"/>
      <c r="M676" s="254"/>
      <c r="N676" s="255"/>
      <c r="O676" s="255"/>
      <c r="P676" s="255"/>
      <c r="Q676" s="255"/>
      <c r="R676" s="255"/>
      <c r="S676" s="255"/>
      <c r="T676" s="256"/>
      <c r="U676" s="14"/>
      <c r="V676" s="14"/>
      <c r="W676" s="14"/>
      <c r="X676" s="14"/>
      <c r="Y676" s="14"/>
      <c r="Z676" s="14"/>
      <c r="AA676" s="14"/>
      <c r="AB676" s="14"/>
      <c r="AC676" s="14"/>
      <c r="AD676" s="14"/>
      <c r="AE676" s="14"/>
      <c r="AT676" s="257" t="s">
        <v>180</v>
      </c>
      <c r="AU676" s="257" t="s">
        <v>86</v>
      </c>
      <c r="AV676" s="14" t="s">
        <v>86</v>
      </c>
      <c r="AW676" s="14" t="s">
        <v>32</v>
      </c>
      <c r="AX676" s="14" t="s">
        <v>76</v>
      </c>
      <c r="AY676" s="257" t="s">
        <v>168</v>
      </c>
    </row>
    <row r="677" s="14" customFormat="1">
      <c r="A677" s="14"/>
      <c r="B677" s="247"/>
      <c r="C677" s="248"/>
      <c r="D677" s="232" t="s">
        <v>180</v>
      </c>
      <c r="E677" s="249" t="s">
        <v>1</v>
      </c>
      <c r="F677" s="250" t="s">
        <v>2012</v>
      </c>
      <c r="G677" s="248"/>
      <c r="H677" s="251">
        <v>2.9249999999999998</v>
      </c>
      <c r="I677" s="252"/>
      <c r="J677" s="248"/>
      <c r="K677" s="248"/>
      <c r="L677" s="253"/>
      <c r="M677" s="254"/>
      <c r="N677" s="255"/>
      <c r="O677" s="255"/>
      <c r="P677" s="255"/>
      <c r="Q677" s="255"/>
      <c r="R677" s="255"/>
      <c r="S677" s="255"/>
      <c r="T677" s="256"/>
      <c r="U677" s="14"/>
      <c r="V677" s="14"/>
      <c r="W677" s="14"/>
      <c r="X677" s="14"/>
      <c r="Y677" s="14"/>
      <c r="Z677" s="14"/>
      <c r="AA677" s="14"/>
      <c r="AB677" s="14"/>
      <c r="AC677" s="14"/>
      <c r="AD677" s="14"/>
      <c r="AE677" s="14"/>
      <c r="AT677" s="257" t="s">
        <v>180</v>
      </c>
      <c r="AU677" s="257" t="s">
        <v>86</v>
      </c>
      <c r="AV677" s="14" t="s">
        <v>86</v>
      </c>
      <c r="AW677" s="14" t="s">
        <v>32</v>
      </c>
      <c r="AX677" s="14" t="s">
        <v>76</v>
      </c>
      <c r="AY677" s="257" t="s">
        <v>168</v>
      </c>
    </row>
    <row r="678" s="16" customFormat="1">
      <c r="A678" s="16"/>
      <c r="B678" s="280"/>
      <c r="C678" s="281"/>
      <c r="D678" s="232" t="s">
        <v>180</v>
      </c>
      <c r="E678" s="282" t="s">
        <v>1</v>
      </c>
      <c r="F678" s="283" t="s">
        <v>565</v>
      </c>
      <c r="G678" s="281"/>
      <c r="H678" s="284">
        <v>124.49900000000001</v>
      </c>
      <c r="I678" s="285"/>
      <c r="J678" s="281"/>
      <c r="K678" s="281"/>
      <c r="L678" s="286"/>
      <c r="M678" s="287"/>
      <c r="N678" s="288"/>
      <c r="O678" s="288"/>
      <c r="P678" s="288"/>
      <c r="Q678" s="288"/>
      <c r="R678" s="288"/>
      <c r="S678" s="288"/>
      <c r="T678" s="289"/>
      <c r="U678" s="16"/>
      <c r="V678" s="16"/>
      <c r="W678" s="16"/>
      <c r="X678" s="16"/>
      <c r="Y678" s="16"/>
      <c r="Z678" s="16"/>
      <c r="AA678" s="16"/>
      <c r="AB678" s="16"/>
      <c r="AC678" s="16"/>
      <c r="AD678" s="16"/>
      <c r="AE678" s="16"/>
      <c r="AT678" s="290" t="s">
        <v>180</v>
      </c>
      <c r="AU678" s="290" t="s">
        <v>86</v>
      </c>
      <c r="AV678" s="16" t="s">
        <v>169</v>
      </c>
      <c r="AW678" s="16" t="s">
        <v>32</v>
      </c>
      <c r="AX678" s="16" t="s">
        <v>76</v>
      </c>
      <c r="AY678" s="290" t="s">
        <v>168</v>
      </c>
    </row>
    <row r="679" s="15" customFormat="1">
      <c r="A679" s="15"/>
      <c r="B679" s="258"/>
      <c r="C679" s="259"/>
      <c r="D679" s="232" t="s">
        <v>180</v>
      </c>
      <c r="E679" s="260" t="s">
        <v>1</v>
      </c>
      <c r="F679" s="261" t="s">
        <v>184</v>
      </c>
      <c r="G679" s="259"/>
      <c r="H679" s="262">
        <v>1422.6369999999999</v>
      </c>
      <c r="I679" s="263"/>
      <c r="J679" s="259"/>
      <c r="K679" s="259"/>
      <c r="L679" s="264"/>
      <c r="M679" s="265"/>
      <c r="N679" s="266"/>
      <c r="O679" s="266"/>
      <c r="P679" s="266"/>
      <c r="Q679" s="266"/>
      <c r="R679" s="266"/>
      <c r="S679" s="266"/>
      <c r="T679" s="267"/>
      <c r="U679" s="15"/>
      <c r="V679" s="15"/>
      <c r="W679" s="15"/>
      <c r="X679" s="15"/>
      <c r="Y679" s="15"/>
      <c r="Z679" s="15"/>
      <c r="AA679" s="15"/>
      <c r="AB679" s="15"/>
      <c r="AC679" s="15"/>
      <c r="AD679" s="15"/>
      <c r="AE679" s="15"/>
      <c r="AT679" s="268" t="s">
        <v>180</v>
      </c>
      <c r="AU679" s="268" t="s">
        <v>86</v>
      </c>
      <c r="AV679" s="15" t="s">
        <v>176</v>
      </c>
      <c r="AW679" s="15" t="s">
        <v>32</v>
      </c>
      <c r="AX679" s="15" t="s">
        <v>84</v>
      </c>
      <c r="AY679" s="268" t="s">
        <v>168</v>
      </c>
    </row>
    <row r="680" s="2" customFormat="1" ht="24.15" customHeight="1">
      <c r="A680" s="39"/>
      <c r="B680" s="40"/>
      <c r="C680" s="219" t="s">
        <v>379</v>
      </c>
      <c r="D680" s="219" t="s">
        <v>171</v>
      </c>
      <c r="E680" s="220" t="s">
        <v>482</v>
      </c>
      <c r="F680" s="221" t="s">
        <v>483</v>
      </c>
      <c r="G680" s="222" t="s">
        <v>174</v>
      </c>
      <c r="H680" s="223">
        <v>31.824000000000002</v>
      </c>
      <c r="I680" s="224"/>
      <c r="J680" s="225">
        <f>ROUND(I680*H680,2)</f>
        <v>0</v>
      </c>
      <c r="K680" s="221" t="s">
        <v>175</v>
      </c>
      <c r="L680" s="45"/>
      <c r="M680" s="226" t="s">
        <v>1</v>
      </c>
      <c r="N680" s="227" t="s">
        <v>41</v>
      </c>
      <c r="O680" s="92"/>
      <c r="P680" s="228">
        <f>O680*H680</f>
        <v>0</v>
      </c>
      <c r="Q680" s="228">
        <v>0.00013999999999999999</v>
      </c>
      <c r="R680" s="228">
        <f>Q680*H680</f>
        <v>0.0044553600000000002</v>
      </c>
      <c r="S680" s="228">
        <v>0</v>
      </c>
      <c r="T680" s="229">
        <f>S680*H680</f>
        <v>0</v>
      </c>
      <c r="U680" s="39"/>
      <c r="V680" s="39"/>
      <c r="W680" s="39"/>
      <c r="X680" s="39"/>
      <c r="Y680" s="39"/>
      <c r="Z680" s="39"/>
      <c r="AA680" s="39"/>
      <c r="AB680" s="39"/>
      <c r="AC680" s="39"/>
      <c r="AD680" s="39"/>
      <c r="AE680" s="39"/>
      <c r="AR680" s="230" t="s">
        <v>176</v>
      </c>
      <c r="AT680" s="230" t="s">
        <v>171</v>
      </c>
      <c r="AU680" s="230" t="s">
        <v>86</v>
      </c>
      <c r="AY680" s="18" t="s">
        <v>168</v>
      </c>
      <c r="BE680" s="231">
        <f>IF(N680="základní",J680,0)</f>
        <v>0</v>
      </c>
      <c r="BF680" s="231">
        <f>IF(N680="snížená",J680,0)</f>
        <v>0</v>
      </c>
      <c r="BG680" s="231">
        <f>IF(N680="zákl. přenesená",J680,0)</f>
        <v>0</v>
      </c>
      <c r="BH680" s="231">
        <f>IF(N680="sníž. přenesená",J680,0)</f>
        <v>0</v>
      </c>
      <c r="BI680" s="231">
        <f>IF(N680="nulová",J680,0)</f>
        <v>0</v>
      </c>
      <c r="BJ680" s="18" t="s">
        <v>84</v>
      </c>
      <c r="BK680" s="231">
        <f>ROUND(I680*H680,2)</f>
        <v>0</v>
      </c>
      <c r="BL680" s="18" t="s">
        <v>176</v>
      </c>
      <c r="BM680" s="230" t="s">
        <v>2111</v>
      </c>
    </row>
    <row r="681" s="2" customFormat="1">
      <c r="A681" s="39"/>
      <c r="B681" s="40"/>
      <c r="C681" s="41"/>
      <c r="D681" s="232" t="s">
        <v>178</v>
      </c>
      <c r="E681" s="41"/>
      <c r="F681" s="233" t="s">
        <v>485</v>
      </c>
      <c r="G681" s="41"/>
      <c r="H681" s="41"/>
      <c r="I681" s="234"/>
      <c r="J681" s="41"/>
      <c r="K681" s="41"/>
      <c r="L681" s="45"/>
      <c r="M681" s="235"/>
      <c r="N681" s="236"/>
      <c r="O681" s="92"/>
      <c r="P681" s="92"/>
      <c r="Q681" s="92"/>
      <c r="R681" s="92"/>
      <c r="S681" s="92"/>
      <c r="T681" s="93"/>
      <c r="U681" s="39"/>
      <c r="V681" s="39"/>
      <c r="W681" s="39"/>
      <c r="X681" s="39"/>
      <c r="Y681" s="39"/>
      <c r="Z681" s="39"/>
      <c r="AA681" s="39"/>
      <c r="AB681" s="39"/>
      <c r="AC681" s="39"/>
      <c r="AD681" s="39"/>
      <c r="AE681" s="39"/>
      <c r="AT681" s="18" t="s">
        <v>178</v>
      </c>
      <c r="AU681" s="18" t="s">
        <v>86</v>
      </c>
    </row>
    <row r="682" s="13" customFormat="1">
      <c r="A682" s="13"/>
      <c r="B682" s="237"/>
      <c r="C682" s="238"/>
      <c r="D682" s="232" t="s">
        <v>180</v>
      </c>
      <c r="E682" s="239" t="s">
        <v>1</v>
      </c>
      <c r="F682" s="240" t="s">
        <v>1921</v>
      </c>
      <c r="G682" s="238"/>
      <c r="H682" s="239" t="s">
        <v>1</v>
      </c>
      <c r="I682" s="241"/>
      <c r="J682" s="238"/>
      <c r="K682" s="238"/>
      <c r="L682" s="242"/>
      <c r="M682" s="243"/>
      <c r="N682" s="244"/>
      <c r="O682" s="244"/>
      <c r="P682" s="244"/>
      <c r="Q682" s="244"/>
      <c r="R682" s="244"/>
      <c r="S682" s="244"/>
      <c r="T682" s="245"/>
      <c r="U682" s="13"/>
      <c r="V682" s="13"/>
      <c r="W682" s="13"/>
      <c r="X682" s="13"/>
      <c r="Y682" s="13"/>
      <c r="Z682" s="13"/>
      <c r="AA682" s="13"/>
      <c r="AB682" s="13"/>
      <c r="AC682" s="13"/>
      <c r="AD682" s="13"/>
      <c r="AE682" s="13"/>
      <c r="AT682" s="246" t="s">
        <v>180</v>
      </c>
      <c r="AU682" s="246" t="s">
        <v>86</v>
      </c>
      <c r="AV682" s="13" t="s">
        <v>84</v>
      </c>
      <c r="AW682" s="13" t="s">
        <v>32</v>
      </c>
      <c r="AX682" s="13" t="s">
        <v>76</v>
      </c>
      <c r="AY682" s="246" t="s">
        <v>168</v>
      </c>
    </row>
    <row r="683" s="14" customFormat="1">
      <c r="A683" s="14"/>
      <c r="B683" s="247"/>
      <c r="C683" s="248"/>
      <c r="D683" s="232" t="s">
        <v>180</v>
      </c>
      <c r="E683" s="249" t="s">
        <v>1</v>
      </c>
      <c r="F683" s="250" t="s">
        <v>1990</v>
      </c>
      <c r="G683" s="248"/>
      <c r="H683" s="251">
        <v>31.824000000000002</v>
      </c>
      <c r="I683" s="252"/>
      <c r="J683" s="248"/>
      <c r="K683" s="248"/>
      <c r="L683" s="253"/>
      <c r="M683" s="254"/>
      <c r="N683" s="255"/>
      <c r="O683" s="255"/>
      <c r="P683" s="255"/>
      <c r="Q683" s="255"/>
      <c r="R683" s="255"/>
      <c r="S683" s="255"/>
      <c r="T683" s="256"/>
      <c r="U683" s="14"/>
      <c r="V683" s="14"/>
      <c r="W683" s="14"/>
      <c r="X683" s="14"/>
      <c r="Y683" s="14"/>
      <c r="Z683" s="14"/>
      <c r="AA683" s="14"/>
      <c r="AB683" s="14"/>
      <c r="AC683" s="14"/>
      <c r="AD683" s="14"/>
      <c r="AE683" s="14"/>
      <c r="AT683" s="257" t="s">
        <v>180</v>
      </c>
      <c r="AU683" s="257" t="s">
        <v>86</v>
      </c>
      <c r="AV683" s="14" t="s">
        <v>86</v>
      </c>
      <c r="AW683" s="14" t="s">
        <v>32</v>
      </c>
      <c r="AX683" s="14" t="s">
        <v>76</v>
      </c>
      <c r="AY683" s="257" t="s">
        <v>168</v>
      </c>
    </row>
    <row r="684" s="15" customFormat="1">
      <c r="A684" s="15"/>
      <c r="B684" s="258"/>
      <c r="C684" s="259"/>
      <c r="D684" s="232" t="s">
        <v>180</v>
      </c>
      <c r="E684" s="260" t="s">
        <v>1</v>
      </c>
      <c r="F684" s="261" t="s">
        <v>184</v>
      </c>
      <c r="G684" s="259"/>
      <c r="H684" s="262">
        <v>31.824000000000002</v>
      </c>
      <c r="I684" s="263"/>
      <c r="J684" s="259"/>
      <c r="K684" s="259"/>
      <c r="L684" s="264"/>
      <c r="M684" s="265"/>
      <c r="N684" s="266"/>
      <c r="O684" s="266"/>
      <c r="P684" s="266"/>
      <c r="Q684" s="266"/>
      <c r="R684" s="266"/>
      <c r="S684" s="266"/>
      <c r="T684" s="267"/>
      <c r="U684" s="15"/>
      <c r="V684" s="15"/>
      <c r="W684" s="15"/>
      <c r="X684" s="15"/>
      <c r="Y684" s="15"/>
      <c r="Z684" s="15"/>
      <c r="AA684" s="15"/>
      <c r="AB684" s="15"/>
      <c r="AC684" s="15"/>
      <c r="AD684" s="15"/>
      <c r="AE684" s="15"/>
      <c r="AT684" s="268" t="s">
        <v>180</v>
      </c>
      <c r="AU684" s="268" t="s">
        <v>86</v>
      </c>
      <c r="AV684" s="15" t="s">
        <v>176</v>
      </c>
      <c r="AW684" s="15" t="s">
        <v>32</v>
      </c>
      <c r="AX684" s="15" t="s">
        <v>84</v>
      </c>
      <c r="AY684" s="268" t="s">
        <v>168</v>
      </c>
    </row>
    <row r="685" s="2" customFormat="1" ht="24.15" customHeight="1">
      <c r="A685" s="39"/>
      <c r="B685" s="40"/>
      <c r="C685" s="219" t="s">
        <v>384</v>
      </c>
      <c r="D685" s="219" t="s">
        <v>171</v>
      </c>
      <c r="E685" s="220" t="s">
        <v>487</v>
      </c>
      <c r="F685" s="221" t="s">
        <v>488</v>
      </c>
      <c r="G685" s="222" t="s">
        <v>174</v>
      </c>
      <c r="H685" s="223">
        <v>31.824000000000002</v>
      </c>
      <c r="I685" s="224"/>
      <c r="J685" s="225">
        <f>ROUND(I685*H685,2)</f>
        <v>0</v>
      </c>
      <c r="K685" s="221" t="s">
        <v>175</v>
      </c>
      <c r="L685" s="45"/>
      <c r="M685" s="226" t="s">
        <v>1</v>
      </c>
      <c r="N685" s="227" t="s">
        <v>41</v>
      </c>
      <c r="O685" s="92"/>
      <c r="P685" s="228">
        <f>O685*H685</f>
        <v>0</v>
      </c>
      <c r="Q685" s="228">
        <v>0.0033600000000000001</v>
      </c>
      <c r="R685" s="228">
        <f>Q685*H685</f>
        <v>0.10692864000000001</v>
      </c>
      <c r="S685" s="228">
        <v>0</v>
      </c>
      <c r="T685" s="229">
        <f>S685*H685</f>
        <v>0</v>
      </c>
      <c r="U685" s="39"/>
      <c r="V685" s="39"/>
      <c r="W685" s="39"/>
      <c r="X685" s="39"/>
      <c r="Y685" s="39"/>
      <c r="Z685" s="39"/>
      <c r="AA685" s="39"/>
      <c r="AB685" s="39"/>
      <c r="AC685" s="39"/>
      <c r="AD685" s="39"/>
      <c r="AE685" s="39"/>
      <c r="AR685" s="230" t="s">
        <v>176</v>
      </c>
      <c r="AT685" s="230" t="s">
        <v>171</v>
      </c>
      <c r="AU685" s="230" t="s">
        <v>86</v>
      </c>
      <c r="AY685" s="18" t="s">
        <v>168</v>
      </c>
      <c r="BE685" s="231">
        <f>IF(N685="základní",J685,0)</f>
        <v>0</v>
      </c>
      <c r="BF685" s="231">
        <f>IF(N685="snížená",J685,0)</f>
        <v>0</v>
      </c>
      <c r="BG685" s="231">
        <f>IF(N685="zákl. přenesená",J685,0)</f>
        <v>0</v>
      </c>
      <c r="BH685" s="231">
        <f>IF(N685="sníž. přenesená",J685,0)</f>
        <v>0</v>
      </c>
      <c r="BI685" s="231">
        <f>IF(N685="nulová",J685,0)</f>
        <v>0</v>
      </c>
      <c r="BJ685" s="18" t="s">
        <v>84</v>
      </c>
      <c r="BK685" s="231">
        <f>ROUND(I685*H685,2)</f>
        <v>0</v>
      </c>
      <c r="BL685" s="18" t="s">
        <v>176</v>
      </c>
      <c r="BM685" s="230" t="s">
        <v>2112</v>
      </c>
    </row>
    <row r="686" s="2" customFormat="1">
      <c r="A686" s="39"/>
      <c r="B686" s="40"/>
      <c r="C686" s="41"/>
      <c r="D686" s="232" t="s">
        <v>178</v>
      </c>
      <c r="E686" s="41"/>
      <c r="F686" s="233" t="s">
        <v>490</v>
      </c>
      <c r="G686" s="41"/>
      <c r="H686" s="41"/>
      <c r="I686" s="234"/>
      <c r="J686" s="41"/>
      <c r="K686" s="41"/>
      <c r="L686" s="45"/>
      <c r="M686" s="235"/>
      <c r="N686" s="236"/>
      <c r="O686" s="92"/>
      <c r="P686" s="92"/>
      <c r="Q686" s="92"/>
      <c r="R686" s="92"/>
      <c r="S686" s="92"/>
      <c r="T686" s="93"/>
      <c r="U686" s="39"/>
      <c r="V686" s="39"/>
      <c r="W686" s="39"/>
      <c r="X686" s="39"/>
      <c r="Y686" s="39"/>
      <c r="Z686" s="39"/>
      <c r="AA686" s="39"/>
      <c r="AB686" s="39"/>
      <c r="AC686" s="39"/>
      <c r="AD686" s="39"/>
      <c r="AE686" s="39"/>
      <c r="AT686" s="18" t="s">
        <v>178</v>
      </c>
      <c r="AU686" s="18" t="s">
        <v>86</v>
      </c>
    </row>
    <row r="687" s="13" customFormat="1">
      <c r="A687" s="13"/>
      <c r="B687" s="237"/>
      <c r="C687" s="238"/>
      <c r="D687" s="232" t="s">
        <v>180</v>
      </c>
      <c r="E687" s="239" t="s">
        <v>1</v>
      </c>
      <c r="F687" s="240" t="s">
        <v>1921</v>
      </c>
      <c r="G687" s="238"/>
      <c r="H687" s="239" t="s">
        <v>1</v>
      </c>
      <c r="I687" s="241"/>
      <c r="J687" s="238"/>
      <c r="K687" s="238"/>
      <c r="L687" s="242"/>
      <c r="M687" s="243"/>
      <c r="N687" s="244"/>
      <c r="O687" s="244"/>
      <c r="P687" s="244"/>
      <c r="Q687" s="244"/>
      <c r="R687" s="244"/>
      <c r="S687" s="244"/>
      <c r="T687" s="245"/>
      <c r="U687" s="13"/>
      <c r="V687" s="13"/>
      <c r="W687" s="13"/>
      <c r="X687" s="13"/>
      <c r="Y687" s="13"/>
      <c r="Z687" s="13"/>
      <c r="AA687" s="13"/>
      <c r="AB687" s="13"/>
      <c r="AC687" s="13"/>
      <c r="AD687" s="13"/>
      <c r="AE687" s="13"/>
      <c r="AT687" s="246" t="s">
        <v>180</v>
      </c>
      <c r="AU687" s="246" t="s">
        <v>86</v>
      </c>
      <c r="AV687" s="13" t="s">
        <v>84</v>
      </c>
      <c r="AW687" s="13" t="s">
        <v>32</v>
      </c>
      <c r="AX687" s="13" t="s">
        <v>76</v>
      </c>
      <c r="AY687" s="246" t="s">
        <v>168</v>
      </c>
    </row>
    <row r="688" s="14" customFormat="1">
      <c r="A688" s="14"/>
      <c r="B688" s="247"/>
      <c r="C688" s="248"/>
      <c r="D688" s="232" t="s">
        <v>180</v>
      </c>
      <c r="E688" s="249" t="s">
        <v>1</v>
      </c>
      <c r="F688" s="250" t="s">
        <v>1990</v>
      </c>
      <c r="G688" s="248"/>
      <c r="H688" s="251">
        <v>31.824000000000002</v>
      </c>
      <c r="I688" s="252"/>
      <c r="J688" s="248"/>
      <c r="K688" s="248"/>
      <c r="L688" s="253"/>
      <c r="M688" s="254"/>
      <c r="N688" s="255"/>
      <c r="O688" s="255"/>
      <c r="P688" s="255"/>
      <c r="Q688" s="255"/>
      <c r="R688" s="255"/>
      <c r="S688" s="255"/>
      <c r="T688" s="256"/>
      <c r="U688" s="14"/>
      <c r="V688" s="14"/>
      <c r="W688" s="14"/>
      <c r="X688" s="14"/>
      <c r="Y688" s="14"/>
      <c r="Z688" s="14"/>
      <c r="AA688" s="14"/>
      <c r="AB688" s="14"/>
      <c r="AC688" s="14"/>
      <c r="AD688" s="14"/>
      <c r="AE688" s="14"/>
      <c r="AT688" s="257" t="s">
        <v>180</v>
      </c>
      <c r="AU688" s="257" t="s">
        <v>86</v>
      </c>
      <c r="AV688" s="14" t="s">
        <v>86</v>
      </c>
      <c r="AW688" s="14" t="s">
        <v>32</v>
      </c>
      <c r="AX688" s="14" t="s">
        <v>76</v>
      </c>
      <c r="AY688" s="257" t="s">
        <v>168</v>
      </c>
    </row>
    <row r="689" s="15" customFormat="1">
      <c r="A689" s="15"/>
      <c r="B689" s="258"/>
      <c r="C689" s="259"/>
      <c r="D689" s="232" t="s">
        <v>180</v>
      </c>
      <c r="E689" s="260" t="s">
        <v>1</v>
      </c>
      <c r="F689" s="261" t="s">
        <v>184</v>
      </c>
      <c r="G689" s="259"/>
      <c r="H689" s="262">
        <v>31.824000000000002</v>
      </c>
      <c r="I689" s="263"/>
      <c r="J689" s="259"/>
      <c r="K689" s="259"/>
      <c r="L689" s="264"/>
      <c r="M689" s="265"/>
      <c r="N689" s="266"/>
      <c r="O689" s="266"/>
      <c r="P689" s="266"/>
      <c r="Q689" s="266"/>
      <c r="R689" s="266"/>
      <c r="S689" s="266"/>
      <c r="T689" s="267"/>
      <c r="U689" s="15"/>
      <c r="V689" s="15"/>
      <c r="W689" s="15"/>
      <c r="X689" s="15"/>
      <c r="Y689" s="15"/>
      <c r="Z689" s="15"/>
      <c r="AA689" s="15"/>
      <c r="AB689" s="15"/>
      <c r="AC689" s="15"/>
      <c r="AD689" s="15"/>
      <c r="AE689" s="15"/>
      <c r="AT689" s="268" t="s">
        <v>180</v>
      </c>
      <c r="AU689" s="268" t="s">
        <v>86</v>
      </c>
      <c r="AV689" s="15" t="s">
        <v>176</v>
      </c>
      <c r="AW689" s="15" t="s">
        <v>32</v>
      </c>
      <c r="AX689" s="15" t="s">
        <v>84</v>
      </c>
      <c r="AY689" s="268" t="s">
        <v>168</v>
      </c>
    </row>
    <row r="690" s="2" customFormat="1" ht="24.15" customHeight="1">
      <c r="A690" s="39"/>
      <c r="B690" s="40"/>
      <c r="C690" s="219" t="s">
        <v>389</v>
      </c>
      <c r="D690" s="219" t="s">
        <v>171</v>
      </c>
      <c r="E690" s="220" t="s">
        <v>2113</v>
      </c>
      <c r="F690" s="221" t="s">
        <v>2114</v>
      </c>
      <c r="G690" s="222" t="s">
        <v>213</v>
      </c>
      <c r="H690" s="223">
        <v>357.85000000000002</v>
      </c>
      <c r="I690" s="224"/>
      <c r="J690" s="225">
        <f>ROUND(I690*H690,2)</f>
        <v>0</v>
      </c>
      <c r="K690" s="221" t="s">
        <v>226</v>
      </c>
      <c r="L690" s="45"/>
      <c r="M690" s="226" t="s">
        <v>1</v>
      </c>
      <c r="N690" s="227" t="s">
        <v>41</v>
      </c>
      <c r="O690" s="92"/>
      <c r="P690" s="228">
        <f>O690*H690</f>
        <v>0</v>
      </c>
      <c r="Q690" s="228">
        <v>0.020650000000000002</v>
      </c>
      <c r="R690" s="228">
        <f>Q690*H690</f>
        <v>7.3896025000000014</v>
      </c>
      <c r="S690" s="228">
        <v>0</v>
      </c>
      <c r="T690" s="229">
        <f>S690*H690</f>
        <v>0</v>
      </c>
      <c r="U690" s="39"/>
      <c r="V690" s="39"/>
      <c r="W690" s="39"/>
      <c r="X690" s="39"/>
      <c r="Y690" s="39"/>
      <c r="Z690" s="39"/>
      <c r="AA690" s="39"/>
      <c r="AB690" s="39"/>
      <c r="AC690" s="39"/>
      <c r="AD690" s="39"/>
      <c r="AE690" s="39"/>
      <c r="AR690" s="230" t="s">
        <v>176</v>
      </c>
      <c r="AT690" s="230" t="s">
        <v>171</v>
      </c>
      <c r="AU690" s="230" t="s">
        <v>86</v>
      </c>
      <c r="AY690" s="18" t="s">
        <v>168</v>
      </c>
      <c r="BE690" s="231">
        <f>IF(N690="základní",J690,0)</f>
        <v>0</v>
      </c>
      <c r="BF690" s="231">
        <f>IF(N690="snížená",J690,0)</f>
        <v>0</v>
      </c>
      <c r="BG690" s="231">
        <f>IF(N690="zákl. přenesená",J690,0)</f>
        <v>0</v>
      </c>
      <c r="BH690" s="231">
        <f>IF(N690="sníž. přenesená",J690,0)</f>
        <v>0</v>
      </c>
      <c r="BI690" s="231">
        <f>IF(N690="nulová",J690,0)</f>
        <v>0</v>
      </c>
      <c r="BJ690" s="18" t="s">
        <v>84</v>
      </c>
      <c r="BK690" s="231">
        <f>ROUND(I690*H690,2)</f>
        <v>0</v>
      </c>
      <c r="BL690" s="18" t="s">
        <v>176</v>
      </c>
      <c r="BM690" s="230" t="s">
        <v>2115</v>
      </c>
    </row>
    <row r="691" s="2" customFormat="1">
      <c r="A691" s="39"/>
      <c r="B691" s="40"/>
      <c r="C691" s="41"/>
      <c r="D691" s="232" t="s">
        <v>178</v>
      </c>
      <c r="E691" s="41"/>
      <c r="F691" s="233" t="s">
        <v>2116</v>
      </c>
      <c r="G691" s="41"/>
      <c r="H691" s="41"/>
      <c r="I691" s="234"/>
      <c r="J691" s="41"/>
      <c r="K691" s="41"/>
      <c r="L691" s="45"/>
      <c r="M691" s="235"/>
      <c r="N691" s="236"/>
      <c r="O691" s="92"/>
      <c r="P691" s="92"/>
      <c r="Q691" s="92"/>
      <c r="R691" s="92"/>
      <c r="S691" s="92"/>
      <c r="T691" s="93"/>
      <c r="U691" s="39"/>
      <c r="V691" s="39"/>
      <c r="W691" s="39"/>
      <c r="X691" s="39"/>
      <c r="Y691" s="39"/>
      <c r="Z691" s="39"/>
      <c r="AA691" s="39"/>
      <c r="AB691" s="39"/>
      <c r="AC691" s="39"/>
      <c r="AD691" s="39"/>
      <c r="AE691" s="39"/>
      <c r="AT691" s="18" t="s">
        <v>178</v>
      </c>
      <c r="AU691" s="18" t="s">
        <v>86</v>
      </c>
    </row>
    <row r="692" s="13" customFormat="1">
      <c r="A692" s="13"/>
      <c r="B692" s="237"/>
      <c r="C692" s="238"/>
      <c r="D692" s="232" t="s">
        <v>180</v>
      </c>
      <c r="E692" s="239" t="s">
        <v>1</v>
      </c>
      <c r="F692" s="240" t="s">
        <v>2087</v>
      </c>
      <c r="G692" s="238"/>
      <c r="H692" s="239" t="s">
        <v>1</v>
      </c>
      <c r="I692" s="241"/>
      <c r="J692" s="238"/>
      <c r="K692" s="238"/>
      <c r="L692" s="242"/>
      <c r="M692" s="243"/>
      <c r="N692" s="244"/>
      <c r="O692" s="244"/>
      <c r="P692" s="244"/>
      <c r="Q692" s="244"/>
      <c r="R692" s="244"/>
      <c r="S692" s="244"/>
      <c r="T692" s="245"/>
      <c r="U692" s="13"/>
      <c r="V692" s="13"/>
      <c r="W692" s="13"/>
      <c r="X692" s="13"/>
      <c r="Y692" s="13"/>
      <c r="Z692" s="13"/>
      <c r="AA692" s="13"/>
      <c r="AB692" s="13"/>
      <c r="AC692" s="13"/>
      <c r="AD692" s="13"/>
      <c r="AE692" s="13"/>
      <c r="AT692" s="246" t="s">
        <v>180</v>
      </c>
      <c r="AU692" s="246" t="s">
        <v>86</v>
      </c>
      <c r="AV692" s="13" t="s">
        <v>84</v>
      </c>
      <c r="AW692" s="13" t="s">
        <v>32</v>
      </c>
      <c r="AX692" s="13" t="s">
        <v>76</v>
      </c>
      <c r="AY692" s="246" t="s">
        <v>168</v>
      </c>
    </row>
    <row r="693" s="13" customFormat="1">
      <c r="A693" s="13"/>
      <c r="B693" s="237"/>
      <c r="C693" s="238"/>
      <c r="D693" s="232" t="s">
        <v>180</v>
      </c>
      <c r="E693" s="239" t="s">
        <v>1</v>
      </c>
      <c r="F693" s="240" t="s">
        <v>1941</v>
      </c>
      <c r="G693" s="238"/>
      <c r="H693" s="239" t="s">
        <v>1</v>
      </c>
      <c r="I693" s="241"/>
      <c r="J693" s="238"/>
      <c r="K693" s="238"/>
      <c r="L693" s="242"/>
      <c r="M693" s="243"/>
      <c r="N693" s="244"/>
      <c r="O693" s="244"/>
      <c r="P693" s="244"/>
      <c r="Q693" s="244"/>
      <c r="R693" s="244"/>
      <c r="S693" s="244"/>
      <c r="T693" s="245"/>
      <c r="U693" s="13"/>
      <c r="V693" s="13"/>
      <c r="W693" s="13"/>
      <c r="X693" s="13"/>
      <c r="Y693" s="13"/>
      <c r="Z693" s="13"/>
      <c r="AA693" s="13"/>
      <c r="AB693" s="13"/>
      <c r="AC693" s="13"/>
      <c r="AD693" s="13"/>
      <c r="AE693" s="13"/>
      <c r="AT693" s="246" t="s">
        <v>180</v>
      </c>
      <c r="AU693" s="246" t="s">
        <v>86</v>
      </c>
      <c r="AV693" s="13" t="s">
        <v>84</v>
      </c>
      <c r="AW693" s="13" t="s">
        <v>32</v>
      </c>
      <c r="AX693" s="13" t="s">
        <v>76</v>
      </c>
      <c r="AY693" s="246" t="s">
        <v>168</v>
      </c>
    </row>
    <row r="694" s="14" customFormat="1">
      <c r="A694" s="14"/>
      <c r="B694" s="247"/>
      <c r="C694" s="248"/>
      <c r="D694" s="232" t="s">
        <v>180</v>
      </c>
      <c r="E694" s="249" t="s">
        <v>1</v>
      </c>
      <c r="F694" s="250" t="s">
        <v>2081</v>
      </c>
      <c r="G694" s="248"/>
      <c r="H694" s="251">
        <v>85.5</v>
      </c>
      <c r="I694" s="252"/>
      <c r="J694" s="248"/>
      <c r="K694" s="248"/>
      <c r="L694" s="253"/>
      <c r="M694" s="254"/>
      <c r="N694" s="255"/>
      <c r="O694" s="255"/>
      <c r="P694" s="255"/>
      <c r="Q694" s="255"/>
      <c r="R694" s="255"/>
      <c r="S694" s="255"/>
      <c r="T694" s="256"/>
      <c r="U694" s="14"/>
      <c r="V694" s="14"/>
      <c r="W694" s="14"/>
      <c r="X694" s="14"/>
      <c r="Y694" s="14"/>
      <c r="Z694" s="14"/>
      <c r="AA694" s="14"/>
      <c r="AB694" s="14"/>
      <c r="AC694" s="14"/>
      <c r="AD694" s="14"/>
      <c r="AE694" s="14"/>
      <c r="AT694" s="257" t="s">
        <v>180</v>
      </c>
      <c r="AU694" s="257" t="s">
        <v>86</v>
      </c>
      <c r="AV694" s="14" t="s">
        <v>86</v>
      </c>
      <c r="AW694" s="14" t="s">
        <v>32</v>
      </c>
      <c r="AX694" s="14" t="s">
        <v>76</v>
      </c>
      <c r="AY694" s="257" t="s">
        <v>168</v>
      </c>
    </row>
    <row r="695" s="14" customFormat="1">
      <c r="A695" s="14"/>
      <c r="B695" s="247"/>
      <c r="C695" s="248"/>
      <c r="D695" s="232" t="s">
        <v>180</v>
      </c>
      <c r="E695" s="249" t="s">
        <v>1</v>
      </c>
      <c r="F695" s="250" t="s">
        <v>2064</v>
      </c>
      <c r="G695" s="248"/>
      <c r="H695" s="251">
        <v>30</v>
      </c>
      <c r="I695" s="252"/>
      <c r="J695" s="248"/>
      <c r="K695" s="248"/>
      <c r="L695" s="253"/>
      <c r="M695" s="254"/>
      <c r="N695" s="255"/>
      <c r="O695" s="255"/>
      <c r="P695" s="255"/>
      <c r="Q695" s="255"/>
      <c r="R695" s="255"/>
      <c r="S695" s="255"/>
      <c r="T695" s="256"/>
      <c r="U695" s="14"/>
      <c r="V695" s="14"/>
      <c r="W695" s="14"/>
      <c r="X695" s="14"/>
      <c r="Y695" s="14"/>
      <c r="Z695" s="14"/>
      <c r="AA695" s="14"/>
      <c r="AB695" s="14"/>
      <c r="AC695" s="14"/>
      <c r="AD695" s="14"/>
      <c r="AE695" s="14"/>
      <c r="AT695" s="257" t="s">
        <v>180</v>
      </c>
      <c r="AU695" s="257" t="s">
        <v>86</v>
      </c>
      <c r="AV695" s="14" t="s">
        <v>86</v>
      </c>
      <c r="AW695" s="14" t="s">
        <v>32</v>
      </c>
      <c r="AX695" s="14" t="s">
        <v>76</v>
      </c>
      <c r="AY695" s="257" t="s">
        <v>168</v>
      </c>
    </row>
    <row r="696" s="13" customFormat="1">
      <c r="A696" s="13"/>
      <c r="B696" s="237"/>
      <c r="C696" s="238"/>
      <c r="D696" s="232" t="s">
        <v>180</v>
      </c>
      <c r="E696" s="239" t="s">
        <v>1</v>
      </c>
      <c r="F696" s="240" t="s">
        <v>1943</v>
      </c>
      <c r="G696" s="238"/>
      <c r="H696" s="239" t="s">
        <v>1</v>
      </c>
      <c r="I696" s="241"/>
      <c r="J696" s="238"/>
      <c r="K696" s="238"/>
      <c r="L696" s="242"/>
      <c r="M696" s="243"/>
      <c r="N696" s="244"/>
      <c r="O696" s="244"/>
      <c r="P696" s="244"/>
      <c r="Q696" s="244"/>
      <c r="R696" s="244"/>
      <c r="S696" s="244"/>
      <c r="T696" s="245"/>
      <c r="U696" s="13"/>
      <c r="V696" s="13"/>
      <c r="W696" s="13"/>
      <c r="X696" s="13"/>
      <c r="Y696" s="13"/>
      <c r="Z696" s="13"/>
      <c r="AA696" s="13"/>
      <c r="AB696" s="13"/>
      <c r="AC696" s="13"/>
      <c r="AD696" s="13"/>
      <c r="AE696" s="13"/>
      <c r="AT696" s="246" t="s">
        <v>180</v>
      </c>
      <c r="AU696" s="246" t="s">
        <v>86</v>
      </c>
      <c r="AV696" s="13" t="s">
        <v>84</v>
      </c>
      <c r="AW696" s="13" t="s">
        <v>32</v>
      </c>
      <c r="AX696" s="13" t="s">
        <v>76</v>
      </c>
      <c r="AY696" s="246" t="s">
        <v>168</v>
      </c>
    </row>
    <row r="697" s="14" customFormat="1">
      <c r="A697" s="14"/>
      <c r="B697" s="247"/>
      <c r="C697" s="248"/>
      <c r="D697" s="232" t="s">
        <v>180</v>
      </c>
      <c r="E697" s="249" t="s">
        <v>1</v>
      </c>
      <c r="F697" s="250" t="s">
        <v>2088</v>
      </c>
      <c r="G697" s="248"/>
      <c r="H697" s="251">
        <v>92.25</v>
      </c>
      <c r="I697" s="252"/>
      <c r="J697" s="248"/>
      <c r="K697" s="248"/>
      <c r="L697" s="253"/>
      <c r="M697" s="254"/>
      <c r="N697" s="255"/>
      <c r="O697" s="255"/>
      <c r="P697" s="255"/>
      <c r="Q697" s="255"/>
      <c r="R697" s="255"/>
      <c r="S697" s="255"/>
      <c r="T697" s="256"/>
      <c r="U697" s="14"/>
      <c r="V697" s="14"/>
      <c r="W697" s="14"/>
      <c r="X697" s="14"/>
      <c r="Y697" s="14"/>
      <c r="Z697" s="14"/>
      <c r="AA697" s="14"/>
      <c r="AB697" s="14"/>
      <c r="AC697" s="14"/>
      <c r="AD697" s="14"/>
      <c r="AE697" s="14"/>
      <c r="AT697" s="257" t="s">
        <v>180</v>
      </c>
      <c r="AU697" s="257" t="s">
        <v>86</v>
      </c>
      <c r="AV697" s="14" t="s">
        <v>86</v>
      </c>
      <c r="AW697" s="14" t="s">
        <v>32</v>
      </c>
      <c r="AX697" s="14" t="s">
        <v>76</v>
      </c>
      <c r="AY697" s="257" t="s">
        <v>168</v>
      </c>
    </row>
    <row r="698" s="14" customFormat="1">
      <c r="A698" s="14"/>
      <c r="B698" s="247"/>
      <c r="C698" s="248"/>
      <c r="D698" s="232" t="s">
        <v>180</v>
      </c>
      <c r="E698" s="249" t="s">
        <v>1</v>
      </c>
      <c r="F698" s="250" t="s">
        <v>2089</v>
      </c>
      <c r="G698" s="248"/>
      <c r="H698" s="251">
        <v>22.5</v>
      </c>
      <c r="I698" s="252"/>
      <c r="J698" s="248"/>
      <c r="K698" s="248"/>
      <c r="L698" s="253"/>
      <c r="M698" s="254"/>
      <c r="N698" s="255"/>
      <c r="O698" s="255"/>
      <c r="P698" s="255"/>
      <c r="Q698" s="255"/>
      <c r="R698" s="255"/>
      <c r="S698" s="255"/>
      <c r="T698" s="256"/>
      <c r="U698" s="14"/>
      <c r="V698" s="14"/>
      <c r="W698" s="14"/>
      <c r="X698" s="14"/>
      <c r="Y698" s="14"/>
      <c r="Z698" s="14"/>
      <c r="AA698" s="14"/>
      <c r="AB698" s="14"/>
      <c r="AC698" s="14"/>
      <c r="AD698" s="14"/>
      <c r="AE698" s="14"/>
      <c r="AT698" s="257" t="s">
        <v>180</v>
      </c>
      <c r="AU698" s="257" t="s">
        <v>86</v>
      </c>
      <c r="AV698" s="14" t="s">
        <v>86</v>
      </c>
      <c r="AW698" s="14" t="s">
        <v>32</v>
      </c>
      <c r="AX698" s="14" t="s">
        <v>76</v>
      </c>
      <c r="AY698" s="257" t="s">
        <v>168</v>
      </c>
    </row>
    <row r="699" s="13" customFormat="1">
      <c r="A699" s="13"/>
      <c r="B699" s="237"/>
      <c r="C699" s="238"/>
      <c r="D699" s="232" t="s">
        <v>180</v>
      </c>
      <c r="E699" s="239" t="s">
        <v>1</v>
      </c>
      <c r="F699" s="240" t="s">
        <v>1945</v>
      </c>
      <c r="G699" s="238"/>
      <c r="H699" s="239" t="s">
        <v>1</v>
      </c>
      <c r="I699" s="241"/>
      <c r="J699" s="238"/>
      <c r="K699" s="238"/>
      <c r="L699" s="242"/>
      <c r="M699" s="243"/>
      <c r="N699" s="244"/>
      <c r="O699" s="244"/>
      <c r="P699" s="244"/>
      <c r="Q699" s="244"/>
      <c r="R699" s="244"/>
      <c r="S699" s="244"/>
      <c r="T699" s="245"/>
      <c r="U699" s="13"/>
      <c r="V699" s="13"/>
      <c r="W699" s="13"/>
      <c r="X699" s="13"/>
      <c r="Y699" s="13"/>
      <c r="Z699" s="13"/>
      <c r="AA699" s="13"/>
      <c r="AB699" s="13"/>
      <c r="AC699" s="13"/>
      <c r="AD699" s="13"/>
      <c r="AE699" s="13"/>
      <c r="AT699" s="246" t="s">
        <v>180</v>
      </c>
      <c r="AU699" s="246" t="s">
        <v>86</v>
      </c>
      <c r="AV699" s="13" t="s">
        <v>84</v>
      </c>
      <c r="AW699" s="13" t="s">
        <v>32</v>
      </c>
      <c r="AX699" s="13" t="s">
        <v>76</v>
      </c>
      <c r="AY699" s="246" t="s">
        <v>168</v>
      </c>
    </row>
    <row r="700" s="14" customFormat="1">
      <c r="A700" s="14"/>
      <c r="B700" s="247"/>
      <c r="C700" s="248"/>
      <c r="D700" s="232" t="s">
        <v>180</v>
      </c>
      <c r="E700" s="249" t="s">
        <v>1</v>
      </c>
      <c r="F700" s="250" t="s">
        <v>2083</v>
      </c>
      <c r="G700" s="248"/>
      <c r="H700" s="251">
        <v>27</v>
      </c>
      <c r="I700" s="252"/>
      <c r="J700" s="248"/>
      <c r="K700" s="248"/>
      <c r="L700" s="253"/>
      <c r="M700" s="254"/>
      <c r="N700" s="255"/>
      <c r="O700" s="255"/>
      <c r="P700" s="255"/>
      <c r="Q700" s="255"/>
      <c r="R700" s="255"/>
      <c r="S700" s="255"/>
      <c r="T700" s="256"/>
      <c r="U700" s="14"/>
      <c r="V700" s="14"/>
      <c r="W700" s="14"/>
      <c r="X700" s="14"/>
      <c r="Y700" s="14"/>
      <c r="Z700" s="14"/>
      <c r="AA700" s="14"/>
      <c r="AB700" s="14"/>
      <c r="AC700" s="14"/>
      <c r="AD700" s="14"/>
      <c r="AE700" s="14"/>
      <c r="AT700" s="257" t="s">
        <v>180</v>
      </c>
      <c r="AU700" s="257" t="s">
        <v>86</v>
      </c>
      <c r="AV700" s="14" t="s">
        <v>86</v>
      </c>
      <c r="AW700" s="14" t="s">
        <v>32</v>
      </c>
      <c r="AX700" s="14" t="s">
        <v>76</v>
      </c>
      <c r="AY700" s="257" t="s">
        <v>168</v>
      </c>
    </row>
    <row r="701" s="14" customFormat="1">
      <c r="A701" s="14"/>
      <c r="B701" s="247"/>
      <c r="C701" s="248"/>
      <c r="D701" s="232" t="s">
        <v>180</v>
      </c>
      <c r="E701" s="249" t="s">
        <v>1</v>
      </c>
      <c r="F701" s="250" t="s">
        <v>2066</v>
      </c>
      <c r="G701" s="248"/>
      <c r="H701" s="251">
        <v>10</v>
      </c>
      <c r="I701" s="252"/>
      <c r="J701" s="248"/>
      <c r="K701" s="248"/>
      <c r="L701" s="253"/>
      <c r="M701" s="254"/>
      <c r="N701" s="255"/>
      <c r="O701" s="255"/>
      <c r="P701" s="255"/>
      <c r="Q701" s="255"/>
      <c r="R701" s="255"/>
      <c r="S701" s="255"/>
      <c r="T701" s="256"/>
      <c r="U701" s="14"/>
      <c r="V701" s="14"/>
      <c r="W701" s="14"/>
      <c r="X701" s="14"/>
      <c r="Y701" s="14"/>
      <c r="Z701" s="14"/>
      <c r="AA701" s="14"/>
      <c r="AB701" s="14"/>
      <c r="AC701" s="14"/>
      <c r="AD701" s="14"/>
      <c r="AE701" s="14"/>
      <c r="AT701" s="257" t="s">
        <v>180</v>
      </c>
      <c r="AU701" s="257" t="s">
        <v>86</v>
      </c>
      <c r="AV701" s="14" t="s">
        <v>86</v>
      </c>
      <c r="AW701" s="14" t="s">
        <v>32</v>
      </c>
      <c r="AX701" s="14" t="s">
        <v>76</v>
      </c>
      <c r="AY701" s="257" t="s">
        <v>168</v>
      </c>
    </row>
    <row r="702" s="13" customFormat="1">
      <c r="A702" s="13"/>
      <c r="B702" s="237"/>
      <c r="C702" s="238"/>
      <c r="D702" s="232" t="s">
        <v>180</v>
      </c>
      <c r="E702" s="239" t="s">
        <v>1</v>
      </c>
      <c r="F702" s="240" t="s">
        <v>1947</v>
      </c>
      <c r="G702" s="238"/>
      <c r="H702" s="239" t="s">
        <v>1</v>
      </c>
      <c r="I702" s="241"/>
      <c r="J702" s="238"/>
      <c r="K702" s="238"/>
      <c r="L702" s="242"/>
      <c r="M702" s="243"/>
      <c r="N702" s="244"/>
      <c r="O702" s="244"/>
      <c r="P702" s="244"/>
      <c r="Q702" s="244"/>
      <c r="R702" s="244"/>
      <c r="S702" s="244"/>
      <c r="T702" s="245"/>
      <c r="U702" s="13"/>
      <c r="V702" s="13"/>
      <c r="W702" s="13"/>
      <c r="X702" s="13"/>
      <c r="Y702" s="13"/>
      <c r="Z702" s="13"/>
      <c r="AA702" s="13"/>
      <c r="AB702" s="13"/>
      <c r="AC702" s="13"/>
      <c r="AD702" s="13"/>
      <c r="AE702" s="13"/>
      <c r="AT702" s="246" t="s">
        <v>180</v>
      </c>
      <c r="AU702" s="246" t="s">
        <v>86</v>
      </c>
      <c r="AV702" s="13" t="s">
        <v>84</v>
      </c>
      <c r="AW702" s="13" t="s">
        <v>32</v>
      </c>
      <c r="AX702" s="13" t="s">
        <v>76</v>
      </c>
      <c r="AY702" s="246" t="s">
        <v>168</v>
      </c>
    </row>
    <row r="703" s="14" customFormat="1">
      <c r="A703" s="14"/>
      <c r="B703" s="247"/>
      <c r="C703" s="248"/>
      <c r="D703" s="232" t="s">
        <v>180</v>
      </c>
      <c r="E703" s="249" t="s">
        <v>1</v>
      </c>
      <c r="F703" s="250" t="s">
        <v>2084</v>
      </c>
      <c r="G703" s="248"/>
      <c r="H703" s="251">
        <v>13.5</v>
      </c>
      <c r="I703" s="252"/>
      <c r="J703" s="248"/>
      <c r="K703" s="248"/>
      <c r="L703" s="253"/>
      <c r="M703" s="254"/>
      <c r="N703" s="255"/>
      <c r="O703" s="255"/>
      <c r="P703" s="255"/>
      <c r="Q703" s="255"/>
      <c r="R703" s="255"/>
      <c r="S703" s="255"/>
      <c r="T703" s="256"/>
      <c r="U703" s="14"/>
      <c r="V703" s="14"/>
      <c r="W703" s="14"/>
      <c r="X703" s="14"/>
      <c r="Y703" s="14"/>
      <c r="Z703" s="14"/>
      <c r="AA703" s="14"/>
      <c r="AB703" s="14"/>
      <c r="AC703" s="14"/>
      <c r="AD703" s="14"/>
      <c r="AE703" s="14"/>
      <c r="AT703" s="257" t="s">
        <v>180</v>
      </c>
      <c r="AU703" s="257" t="s">
        <v>86</v>
      </c>
      <c r="AV703" s="14" t="s">
        <v>86</v>
      </c>
      <c r="AW703" s="14" t="s">
        <v>32</v>
      </c>
      <c r="AX703" s="14" t="s">
        <v>76</v>
      </c>
      <c r="AY703" s="257" t="s">
        <v>168</v>
      </c>
    </row>
    <row r="704" s="14" customFormat="1">
      <c r="A704" s="14"/>
      <c r="B704" s="247"/>
      <c r="C704" s="248"/>
      <c r="D704" s="232" t="s">
        <v>180</v>
      </c>
      <c r="E704" s="249" t="s">
        <v>1</v>
      </c>
      <c r="F704" s="250" t="s">
        <v>2067</v>
      </c>
      <c r="G704" s="248"/>
      <c r="H704" s="251">
        <v>7.5</v>
      </c>
      <c r="I704" s="252"/>
      <c r="J704" s="248"/>
      <c r="K704" s="248"/>
      <c r="L704" s="253"/>
      <c r="M704" s="254"/>
      <c r="N704" s="255"/>
      <c r="O704" s="255"/>
      <c r="P704" s="255"/>
      <c r="Q704" s="255"/>
      <c r="R704" s="255"/>
      <c r="S704" s="255"/>
      <c r="T704" s="256"/>
      <c r="U704" s="14"/>
      <c r="V704" s="14"/>
      <c r="W704" s="14"/>
      <c r="X704" s="14"/>
      <c r="Y704" s="14"/>
      <c r="Z704" s="14"/>
      <c r="AA704" s="14"/>
      <c r="AB704" s="14"/>
      <c r="AC704" s="14"/>
      <c r="AD704" s="14"/>
      <c r="AE704" s="14"/>
      <c r="AT704" s="257" t="s">
        <v>180</v>
      </c>
      <c r="AU704" s="257" t="s">
        <v>86</v>
      </c>
      <c r="AV704" s="14" t="s">
        <v>86</v>
      </c>
      <c r="AW704" s="14" t="s">
        <v>32</v>
      </c>
      <c r="AX704" s="14" t="s">
        <v>76</v>
      </c>
      <c r="AY704" s="257" t="s">
        <v>168</v>
      </c>
    </row>
    <row r="705" s="13" customFormat="1">
      <c r="A705" s="13"/>
      <c r="B705" s="237"/>
      <c r="C705" s="238"/>
      <c r="D705" s="232" t="s">
        <v>180</v>
      </c>
      <c r="E705" s="239" t="s">
        <v>1</v>
      </c>
      <c r="F705" s="240" t="s">
        <v>1941</v>
      </c>
      <c r="G705" s="238"/>
      <c r="H705" s="239" t="s">
        <v>1</v>
      </c>
      <c r="I705" s="241"/>
      <c r="J705" s="238"/>
      <c r="K705" s="238"/>
      <c r="L705" s="242"/>
      <c r="M705" s="243"/>
      <c r="N705" s="244"/>
      <c r="O705" s="244"/>
      <c r="P705" s="244"/>
      <c r="Q705" s="244"/>
      <c r="R705" s="244"/>
      <c r="S705" s="244"/>
      <c r="T705" s="245"/>
      <c r="U705" s="13"/>
      <c r="V705" s="13"/>
      <c r="W705" s="13"/>
      <c r="X705" s="13"/>
      <c r="Y705" s="13"/>
      <c r="Z705" s="13"/>
      <c r="AA705" s="13"/>
      <c r="AB705" s="13"/>
      <c r="AC705" s="13"/>
      <c r="AD705" s="13"/>
      <c r="AE705" s="13"/>
      <c r="AT705" s="246" t="s">
        <v>180</v>
      </c>
      <c r="AU705" s="246" t="s">
        <v>86</v>
      </c>
      <c r="AV705" s="13" t="s">
        <v>84</v>
      </c>
      <c r="AW705" s="13" t="s">
        <v>32</v>
      </c>
      <c r="AX705" s="13" t="s">
        <v>76</v>
      </c>
      <c r="AY705" s="246" t="s">
        <v>168</v>
      </c>
    </row>
    <row r="706" s="14" customFormat="1">
      <c r="A706" s="14"/>
      <c r="B706" s="247"/>
      <c r="C706" s="248"/>
      <c r="D706" s="232" t="s">
        <v>180</v>
      </c>
      <c r="E706" s="249" t="s">
        <v>1</v>
      </c>
      <c r="F706" s="250" t="s">
        <v>2085</v>
      </c>
      <c r="G706" s="248"/>
      <c r="H706" s="251">
        <v>5.0999999999999996</v>
      </c>
      <c r="I706" s="252"/>
      <c r="J706" s="248"/>
      <c r="K706" s="248"/>
      <c r="L706" s="253"/>
      <c r="M706" s="254"/>
      <c r="N706" s="255"/>
      <c r="O706" s="255"/>
      <c r="P706" s="255"/>
      <c r="Q706" s="255"/>
      <c r="R706" s="255"/>
      <c r="S706" s="255"/>
      <c r="T706" s="256"/>
      <c r="U706" s="14"/>
      <c r="V706" s="14"/>
      <c r="W706" s="14"/>
      <c r="X706" s="14"/>
      <c r="Y706" s="14"/>
      <c r="Z706" s="14"/>
      <c r="AA706" s="14"/>
      <c r="AB706" s="14"/>
      <c r="AC706" s="14"/>
      <c r="AD706" s="14"/>
      <c r="AE706" s="14"/>
      <c r="AT706" s="257" t="s">
        <v>180</v>
      </c>
      <c r="AU706" s="257" t="s">
        <v>86</v>
      </c>
      <c r="AV706" s="14" t="s">
        <v>86</v>
      </c>
      <c r="AW706" s="14" t="s">
        <v>32</v>
      </c>
      <c r="AX706" s="14" t="s">
        <v>76</v>
      </c>
      <c r="AY706" s="257" t="s">
        <v>168</v>
      </c>
    </row>
    <row r="707" s="13" customFormat="1">
      <c r="A707" s="13"/>
      <c r="B707" s="237"/>
      <c r="C707" s="238"/>
      <c r="D707" s="232" t="s">
        <v>180</v>
      </c>
      <c r="E707" s="239" t="s">
        <v>1</v>
      </c>
      <c r="F707" s="240" t="s">
        <v>1945</v>
      </c>
      <c r="G707" s="238"/>
      <c r="H707" s="239" t="s">
        <v>1</v>
      </c>
      <c r="I707" s="241"/>
      <c r="J707" s="238"/>
      <c r="K707" s="238"/>
      <c r="L707" s="242"/>
      <c r="M707" s="243"/>
      <c r="N707" s="244"/>
      <c r="O707" s="244"/>
      <c r="P707" s="244"/>
      <c r="Q707" s="244"/>
      <c r="R707" s="244"/>
      <c r="S707" s="244"/>
      <c r="T707" s="245"/>
      <c r="U707" s="13"/>
      <c r="V707" s="13"/>
      <c r="W707" s="13"/>
      <c r="X707" s="13"/>
      <c r="Y707" s="13"/>
      <c r="Z707" s="13"/>
      <c r="AA707" s="13"/>
      <c r="AB707" s="13"/>
      <c r="AC707" s="13"/>
      <c r="AD707" s="13"/>
      <c r="AE707" s="13"/>
      <c r="AT707" s="246" t="s">
        <v>180</v>
      </c>
      <c r="AU707" s="246" t="s">
        <v>86</v>
      </c>
      <c r="AV707" s="13" t="s">
        <v>84</v>
      </c>
      <c r="AW707" s="13" t="s">
        <v>32</v>
      </c>
      <c r="AX707" s="13" t="s">
        <v>76</v>
      </c>
      <c r="AY707" s="246" t="s">
        <v>168</v>
      </c>
    </row>
    <row r="708" s="14" customFormat="1">
      <c r="A708" s="14"/>
      <c r="B708" s="247"/>
      <c r="C708" s="248"/>
      <c r="D708" s="232" t="s">
        <v>180</v>
      </c>
      <c r="E708" s="249" t="s">
        <v>1</v>
      </c>
      <c r="F708" s="250" t="s">
        <v>2086</v>
      </c>
      <c r="G708" s="248"/>
      <c r="H708" s="251">
        <v>7.5</v>
      </c>
      <c r="I708" s="252"/>
      <c r="J708" s="248"/>
      <c r="K708" s="248"/>
      <c r="L708" s="253"/>
      <c r="M708" s="254"/>
      <c r="N708" s="255"/>
      <c r="O708" s="255"/>
      <c r="P708" s="255"/>
      <c r="Q708" s="255"/>
      <c r="R708" s="255"/>
      <c r="S708" s="255"/>
      <c r="T708" s="256"/>
      <c r="U708" s="14"/>
      <c r="V708" s="14"/>
      <c r="W708" s="14"/>
      <c r="X708" s="14"/>
      <c r="Y708" s="14"/>
      <c r="Z708" s="14"/>
      <c r="AA708" s="14"/>
      <c r="AB708" s="14"/>
      <c r="AC708" s="14"/>
      <c r="AD708" s="14"/>
      <c r="AE708" s="14"/>
      <c r="AT708" s="257" t="s">
        <v>180</v>
      </c>
      <c r="AU708" s="257" t="s">
        <v>86</v>
      </c>
      <c r="AV708" s="14" t="s">
        <v>86</v>
      </c>
      <c r="AW708" s="14" t="s">
        <v>32</v>
      </c>
      <c r="AX708" s="14" t="s">
        <v>76</v>
      </c>
      <c r="AY708" s="257" t="s">
        <v>168</v>
      </c>
    </row>
    <row r="709" s="16" customFormat="1">
      <c r="A709" s="16"/>
      <c r="B709" s="280"/>
      <c r="C709" s="281"/>
      <c r="D709" s="232" t="s">
        <v>180</v>
      </c>
      <c r="E709" s="282" t="s">
        <v>1</v>
      </c>
      <c r="F709" s="283" t="s">
        <v>565</v>
      </c>
      <c r="G709" s="281"/>
      <c r="H709" s="284">
        <v>300.85000000000002</v>
      </c>
      <c r="I709" s="285"/>
      <c r="J709" s="281"/>
      <c r="K709" s="281"/>
      <c r="L709" s="286"/>
      <c r="M709" s="287"/>
      <c r="N709" s="288"/>
      <c r="O709" s="288"/>
      <c r="P709" s="288"/>
      <c r="Q709" s="288"/>
      <c r="R709" s="288"/>
      <c r="S709" s="288"/>
      <c r="T709" s="289"/>
      <c r="U709" s="16"/>
      <c r="V709" s="16"/>
      <c r="W709" s="16"/>
      <c r="X709" s="16"/>
      <c r="Y709" s="16"/>
      <c r="Z709" s="16"/>
      <c r="AA709" s="16"/>
      <c r="AB709" s="16"/>
      <c r="AC709" s="16"/>
      <c r="AD709" s="16"/>
      <c r="AE709" s="16"/>
      <c r="AT709" s="290" t="s">
        <v>180</v>
      </c>
      <c r="AU709" s="290" t="s">
        <v>86</v>
      </c>
      <c r="AV709" s="16" t="s">
        <v>169</v>
      </c>
      <c r="AW709" s="16" t="s">
        <v>32</v>
      </c>
      <c r="AX709" s="16" t="s">
        <v>76</v>
      </c>
      <c r="AY709" s="290" t="s">
        <v>168</v>
      </c>
    </row>
    <row r="710" s="14" customFormat="1">
      <c r="A710" s="14"/>
      <c r="B710" s="247"/>
      <c r="C710" s="248"/>
      <c r="D710" s="232" t="s">
        <v>180</v>
      </c>
      <c r="E710" s="249" t="s">
        <v>1</v>
      </c>
      <c r="F710" s="250" t="s">
        <v>2117</v>
      </c>
      <c r="G710" s="248"/>
      <c r="H710" s="251">
        <v>57</v>
      </c>
      <c r="I710" s="252"/>
      <c r="J710" s="248"/>
      <c r="K710" s="248"/>
      <c r="L710" s="253"/>
      <c r="M710" s="254"/>
      <c r="N710" s="255"/>
      <c r="O710" s="255"/>
      <c r="P710" s="255"/>
      <c r="Q710" s="255"/>
      <c r="R710" s="255"/>
      <c r="S710" s="255"/>
      <c r="T710" s="256"/>
      <c r="U710" s="14"/>
      <c r="V710" s="14"/>
      <c r="W710" s="14"/>
      <c r="X710" s="14"/>
      <c r="Y710" s="14"/>
      <c r="Z710" s="14"/>
      <c r="AA710" s="14"/>
      <c r="AB710" s="14"/>
      <c r="AC710" s="14"/>
      <c r="AD710" s="14"/>
      <c r="AE710" s="14"/>
      <c r="AT710" s="257" t="s">
        <v>180</v>
      </c>
      <c r="AU710" s="257" t="s">
        <v>86</v>
      </c>
      <c r="AV710" s="14" t="s">
        <v>86</v>
      </c>
      <c r="AW710" s="14" t="s">
        <v>32</v>
      </c>
      <c r="AX710" s="14" t="s">
        <v>76</v>
      </c>
      <c r="AY710" s="257" t="s">
        <v>168</v>
      </c>
    </row>
    <row r="711" s="15" customFormat="1">
      <c r="A711" s="15"/>
      <c r="B711" s="258"/>
      <c r="C711" s="259"/>
      <c r="D711" s="232" t="s">
        <v>180</v>
      </c>
      <c r="E711" s="260" t="s">
        <v>1</v>
      </c>
      <c r="F711" s="261" t="s">
        <v>184</v>
      </c>
      <c r="G711" s="259"/>
      <c r="H711" s="262">
        <v>357.85000000000002</v>
      </c>
      <c r="I711" s="263"/>
      <c r="J711" s="259"/>
      <c r="K711" s="259"/>
      <c r="L711" s="264"/>
      <c r="M711" s="265"/>
      <c r="N711" s="266"/>
      <c r="O711" s="266"/>
      <c r="P711" s="266"/>
      <c r="Q711" s="266"/>
      <c r="R711" s="266"/>
      <c r="S711" s="266"/>
      <c r="T711" s="267"/>
      <c r="U711" s="15"/>
      <c r="V711" s="15"/>
      <c r="W711" s="15"/>
      <c r="X711" s="15"/>
      <c r="Y711" s="15"/>
      <c r="Z711" s="15"/>
      <c r="AA711" s="15"/>
      <c r="AB711" s="15"/>
      <c r="AC711" s="15"/>
      <c r="AD711" s="15"/>
      <c r="AE711" s="15"/>
      <c r="AT711" s="268" t="s">
        <v>180</v>
      </c>
      <c r="AU711" s="268" t="s">
        <v>86</v>
      </c>
      <c r="AV711" s="15" t="s">
        <v>176</v>
      </c>
      <c r="AW711" s="15" t="s">
        <v>32</v>
      </c>
      <c r="AX711" s="15" t="s">
        <v>84</v>
      </c>
      <c r="AY711" s="268" t="s">
        <v>168</v>
      </c>
    </row>
    <row r="712" s="2" customFormat="1" ht="21.75" customHeight="1">
      <c r="A712" s="39"/>
      <c r="B712" s="40"/>
      <c r="C712" s="219" t="s">
        <v>394</v>
      </c>
      <c r="D712" s="219" t="s">
        <v>171</v>
      </c>
      <c r="E712" s="220" t="s">
        <v>2118</v>
      </c>
      <c r="F712" s="221" t="s">
        <v>2119</v>
      </c>
      <c r="G712" s="222" t="s">
        <v>174</v>
      </c>
      <c r="H712" s="223">
        <v>623.26199999999994</v>
      </c>
      <c r="I712" s="224"/>
      <c r="J712" s="225">
        <f>ROUND(I712*H712,2)</f>
        <v>0</v>
      </c>
      <c r="K712" s="221" t="s">
        <v>226</v>
      </c>
      <c r="L712" s="45"/>
      <c r="M712" s="226" t="s">
        <v>1</v>
      </c>
      <c r="N712" s="227" t="s">
        <v>41</v>
      </c>
      <c r="O712" s="92"/>
      <c r="P712" s="228">
        <f>O712*H712</f>
        <v>0</v>
      </c>
      <c r="Q712" s="228">
        <v>0</v>
      </c>
      <c r="R712" s="228">
        <f>Q712*H712</f>
        <v>0</v>
      </c>
      <c r="S712" s="228">
        <v>1.0000000000000001E-05</v>
      </c>
      <c r="T712" s="229">
        <f>S712*H712</f>
        <v>0.0062326200000000003</v>
      </c>
      <c r="U712" s="39"/>
      <c r="V712" s="39"/>
      <c r="W712" s="39"/>
      <c r="X712" s="39"/>
      <c r="Y712" s="39"/>
      <c r="Z712" s="39"/>
      <c r="AA712" s="39"/>
      <c r="AB712" s="39"/>
      <c r="AC712" s="39"/>
      <c r="AD712" s="39"/>
      <c r="AE712" s="39"/>
      <c r="AR712" s="230" t="s">
        <v>176</v>
      </c>
      <c r="AT712" s="230" t="s">
        <v>171</v>
      </c>
      <c r="AU712" s="230" t="s">
        <v>86</v>
      </c>
      <c r="AY712" s="18" t="s">
        <v>168</v>
      </c>
      <c r="BE712" s="231">
        <f>IF(N712="základní",J712,0)</f>
        <v>0</v>
      </c>
      <c r="BF712" s="231">
        <f>IF(N712="snížená",J712,0)</f>
        <v>0</v>
      </c>
      <c r="BG712" s="231">
        <f>IF(N712="zákl. přenesená",J712,0)</f>
        <v>0</v>
      </c>
      <c r="BH712" s="231">
        <f>IF(N712="sníž. přenesená",J712,0)</f>
        <v>0</v>
      </c>
      <c r="BI712" s="231">
        <f>IF(N712="nulová",J712,0)</f>
        <v>0</v>
      </c>
      <c r="BJ712" s="18" t="s">
        <v>84</v>
      </c>
      <c r="BK712" s="231">
        <f>ROUND(I712*H712,2)</f>
        <v>0</v>
      </c>
      <c r="BL712" s="18" t="s">
        <v>176</v>
      </c>
      <c r="BM712" s="230" t="s">
        <v>2120</v>
      </c>
    </row>
    <row r="713" s="2" customFormat="1">
      <c r="A713" s="39"/>
      <c r="B713" s="40"/>
      <c r="C713" s="41"/>
      <c r="D713" s="232" t="s">
        <v>178</v>
      </c>
      <c r="E713" s="41"/>
      <c r="F713" s="233" t="s">
        <v>2121</v>
      </c>
      <c r="G713" s="41"/>
      <c r="H713" s="41"/>
      <c r="I713" s="234"/>
      <c r="J713" s="41"/>
      <c r="K713" s="41"/>
      <c r="L713" s="45"/>
      <c r="M713" s="235"/>
      <c r="N713" s="236"/>
      <c r="O713" s="92"/>
      <c r="P713" s="92"/>
      <c r="Q713" s="92"/>
      <c r="R713" s="92"/>
      <c r="S713" s="92"/>
      <c r="T713" s="93"/>
      <c r="U713" s="39"/>
      <c r="V713" s="39"/>
      <c r="W713" s="39"/>
      <c r="X713" s="39"/>
      <c r="Y713" s="39"/>
      <c r="Z713" s="39"/>
      <c r="AA713" s="39"/>
      <c r="AB713" s="39"/>
      <c r="AC713" s="39"/>
      <c r="AD713" s="39"/>
      <c r="AE713" s="39"/>
      <c r="AT713" s="18" t="s">
        <v>178</v>
      </c>
      <c r="AU713" s="18" t="s">
        <v>86</v>
      </c>
    </row>
    <row r="714" s="13" customFormat="1">
      <c r="A714" s="13"/>
      <c r="B714" s="237"/>
      <c r="C714" s="238"/>
      <c r="D714" s="232" t="s">
        <v>180</v>
      </c>
      <c r="E714" s="239" t="s">
        <v>1</v>
      </c>
      <c r="F714" s="240" t="s">
        <v>1940</v>
      </c>
      <c r="G714" s="238"/>
      <c r="H714" s="239" t="s">
        <v>1</v>
      </c>
      <c r="I714" s="241"/>
      <c r="J714" s="238"/>
      <c r="K714" s="238"/>
      <c r="L714" s="242"/>
      <c r="M714" s="243"/>
      <c r="N714" s="244"/>
      <c r="O714" s="244"/>
      <c r="P714" s="244"/>
      <c r="Q714" s="244"/>
      <c r="R714" s="244"/>
      <c r="S714" s="244"/>
      <c r="T714" s="245"/>
      <c r="U714" s="13"/>
      <c r="V714" s="13"/>
      <c r="W714" s="13"/>
      <c r="X714" s="13"/>
      <c r="Y714" s="13"/>
      <c r="Z714" s="13"/>
      <c r="AA714" s="13"/>
      <c r="AB714" s="13"/>
      <c r="AC714" s="13"/>
      <c r="AD714" s="13"/>
      <c r="AE714" s="13"/>
      <c r="AT714" s="246" t="s">
        <v>180</v>
      </c>
      <c r="AU714" s="246" t="s">
        <v>86</v>
      </c>
      <c r="AV714" s="13" t="s">
        <v>84</v>
      </c>
      <c r="AW714" s="13" t="s">
        <v>32</v>
      </c>
      <c r="AX714" s="13" t="s">
        <v>76</v>
      </c>
      <c r="AY714" s="246" t="s">
        <v>168</v>
      </c>
    </row>
    <row r="715" s="13" customFormat="1">
      <c r="A715" s="13"/>
      <c r="B715" s="237"/>
      <c r="C715" s="238"/>
      <c r="D715" s="232" t="s">
        <v>180</v>
      </c>
      <c r="E715" s="239" t="s">
        <v>1</v>
      </c>
      <c r="F715" s="240" t="s">
        <v>1941</v>
      </c>
      <c r="G715" s="238"/>
      <c r="H715" s="239" t="s">
        <v>1</v>
      </c>
      <c r="I715" s="241"/>
      <c r="J715" s="238"/>
      <c r="K715" s="238"/>
      <c r="L715" s="242"/>
      <c r="M715" s="243"/>
      <c r="N715" s="244"/>
      <c r="O715" s="244"/>
      <c r="P715" s="244"/>
      <c r="Q715" s="244"/>
      <c r="R715" s="244"/>
      <c r="S715" s="244"/>
      <c r="T715" s="245"/>
      <c r="U715" s="13"/>
      <c r="V715" s="13"/>
      <c r="W715" s="13"/>
      <c r="X715" s="13"/>
      <c r="Y715" s="13"/>
      <c r="Z715" s="13"/>
      <c r="AA715" s="13"/>
      <c r="AB715" s="13"/>
      <c r="AC715" s="13"/>
      <c r="AD715" s="13"/>
      <c r="AE715" s="13"/>
      <c r="AT715" s="246" t="s">
        <v>180</v>
      </c>
      <c r="AU715" s="246" t="s">
        <v>86</v>
      </c>
      <c r="AV715" s="13" t="s">
        <v>84</v>
      </c>
      <c r="AW715" s="13" t="s">
        <v>32</v>
      </c>
      <c r="AX715" s="13" t="s">
        <v>76</v>
      </c>
      <c r="AY715" s="246" t="s">
        <v>168</v>
      </c>
    </row>
    <row r="716" s="14" customFormat="1">
      <c r="A716" s="14"/>
      <c r="B716" s="247"/>
      <c r="C716" s="248"/>
      <c r="D716" s="232" t="s">
        <v>180</v>
      </c>
      <c r="E716" s="249" t="s">
        <v>1</v>
      </c>
      <c r="F716" s="250" t="s">
        <v>2122</v>
      </c>
      <c r="G716" s="248"/>
      <c r="H716" s="251">
        <v>60</v>
      </c>
      <c r="I716" s="252"/>
      <c r="J716" s="248"/>
      <c r="K716" s="248"/>
      <c r="L716" s="253"/>
      <c r="M716" s="254"/>
      <c r="N716" s="255"/>
      <c r="O716" s="255"/>
      <c r="P716" s="255"/>
      <c r="Q716" s="255"/>
      <c r="R716" s="255"/>
      <c r="S716" s="255"/>
      <c r="T716" s="256"/>
      <c r="U716" s="14"/>
      <c r="V716" s="14"/>
      <c r="W716" s="14"/>
      <c r="X716" s="14"/>
      <c r="Y716" s="14"/>
      <c r="Z716" s="14"/>
      <c r="AA716" s="14"/>
      <c r="AB716" s="14"/>
      <c r="AC716" s="14"/>
      <c r="AD716" s="14"/>
      <c r="AE716" s="14"/>
      <c r="AT716" s="257" t="s">
        <v>180</v>
      </c>
      <c r="AU716" s="257" t="s">
        <v>86</v>
      </c>
      <c r="AV716" s="14" t="s">
        <v>86</v>
      </c>
      <c r="AW716" s="14" t="s">
        <v>32</v>
      </c>
      <c r="AX716" s="14" t="s">
        <v>76</v>
      </c>
      <c r="AY716" s="257" t="s">
        <v>168</v>
      </c>
    </row>
    <row r="717" s="13" customFormat="1">
      <c r="A717" s="13"/>
      <c r="B717" s="237"/>
      <c r="C717" s="238"/>
      <c r="D717" s="232" t="s">
        <v>180</v>
      </c>
      <c r="E717" s="239" t="s">
        <v>1</v>
      </c>
      <c r="F717" s="240" t="s">
        <v>1943</v>
      </c>
      <c r="G717" s="238"/>
      <c r="H717" s="239" t="s">
        <v>1</v>
      </c>
      <c r="I717" s="241"/>
      <c r="J717" s="238"/>
      <c r="K717" s="238"/>
      <c r="L717" s="242"/>
      <c r="M717" s="243"/>
      <c r="N717" s="244"/>
      <c r="O717" s="244"/>
      <c r="P717" s="244"/>
      <c r="Q717" s="244"/>
      <c r="R717" s="244"/>
      <c r="S717" s="244"/>
      <c r="T717" s="245"/>
      <c r="U717" s="13"/>
      <c r="V717" s="13"/>
      <c r="W717" s="13"/>
      <c r="X717" s="13"/>
      <c r="Y717" s="13"/>
      <c r="Z717" s="13"/>
      <c r="AA717" s="13"/>
      <c r="AB717" s="13"/>
      <c r="AC717" s="13"/>
      <c r="AD717" s="13"/>
      <c r="AE717" s="13"/>
      <c r="AT717" s="246" t="s">
        <v>180</v>
      </c>
      <c r="AU717" s="246" t="s">
        <v>86</v>
      </c>
      <c r="AV717" s="13" t="s">
        <v>84</v>
      </c>
      <c r="AW717" s="13" t="s">
        <v>32</v>
      </c>
      <c r="AX717" s="13" t="s">
        <v>76</v>
      </c>
      <c r="AY717" s="246" t="s">
        <v>168</v>
      </c>
    </row>
    <row r="718" s="14" customFormat="1">
      <c r="A718" s="14"/>
      <c r="B718" s="247"/>
      <c r="C718" s="248"/>
      <c r="D718" s="232" t="s">
        <v>180</v>
      </c>
      <c r="E718" s="249" t="s">
        <v>1</v>
      </c>
      <c r="F718" s="250" t="s">
        <v>2123</v>
      </c>
      <c r="G718" s="248"/>
      <c r="H718" s="251">
        <v>45</v>
      </c>
      <c r="I718" s="252"/>
      <c r="J718" s="248"/>
      <c r="K718" s="248"/>
      <c r="L718" s="253"/>
      <c r="M718" s="254"/>
      <c r="N718" s="255"/>
      <c r="O718" s="255"/>
      <c r="P718" s="255"/>
      <c r="Q718" s="255"/>
      <c r="R718" s="255"/>
      <c r="S718" s="255"/>
      <c r="T718" s="256"/>
      <c r="U718" s="14"/>
      <c r="V718" s="14"/>
      <c r="W718" s="14"/>
      <c r="X718" s="14"/>
      <c r="Y718" s="14"/>
      <c r="Z718" s="14"/>
      <c r="AA718" s="14"/>
      <c r="AB718" s="14"/>
      <c r="AC718" s="14"/>
      <c r="AD718" s="14"/>
      <c r="AE718" s="14"/>
      <c r="AT718" s="257" t="s">
        <v>180</v>
      </c>
      <c r="AU718" s="257" t="s">
        <v>86</v>
      </c>
      <c r="AV718" s="14" t="s">
        <v>86</v>
      </c>
      <c r="AW718" s="14" t="s">
        <v>32</v>
      </c>
      <c r="AX718" s="14" t="s">
        <v>76</v>
      </c>
      <c r="AY718" s="257" t="s">
        <v>168</v>
      </c>
    </row>
    <row r="719" s="13" customFormat="1">
      <c r="A719" s="13"/>
      <c r="B719" s="237"/>
      <c r="C719" s="238"/>
      <c r="D719" s="232" t="s">
        <v>180</v>
      </c>
      <c r="E719" s="239" t="s">
        <v>1</v>
      </c>
      <c r="F719" s="240" t="s">
        <v>1945</v>
      </c>
      <c r="G719" s="238"/>
      <c r="H719" s="239" t="s">
        <v>1</v>
      </c>
      <c r="I719" s="241"/>
      <c r="J719" s="238"/>
      <c r="K719" s="238"/>
      <c r="L719" s="242"/>
      <c r="M719" s="243"/>
      <c r="N719" s="244"/>
      <c r="O719" s="244"/>
      <c r="P719" s="244"/>
      <c r="Q719" s="244"/>
      <c r="R719" s="244"/>
      <c r="S719" s="244"/>
      <c r="T719" s="245"/>
      <c r="U719" s="13"/>
      <c r="V719" s="13"/>
      <c r="W719" s="13"/>
      <c r="X719" s="13"/>
      <c r="Y719" s="13"/>
      <c r="Z719" s="13"/>
      <c r="AA719" s="13"/>
      <c r="AB719" s="13"/>
      <c r="AC719" s="13"/>
      <c r="AD719" s="13"/>
      <c r="AE719" s="13"/>
      <c r="AT719" s="246" t="s">
        <v>180</v>
      </c>
      <c r="AU719" s="246" t="s">
        <v>86</v>
      </c>
      <c r="AV719" s="13" t="s">
        <v>84</v>
      </c>
      <c r="AW719" s="13" t="s">
        <v>32</v>
      </c>
      <c r="AX719" s="13" t="s">
        <v>76</v>
      </c>
      <c r="AY719" s="246" t="s">
        <v>168</v>
      </c>
    </row>
    <row r="720" s="14" customFormat="1">
      <c r="A720" s="14"/>
      <c r="B720" s="247"/>
      <c r="C720" s="248"/>
      <c r="D720" s="232" t="s">
        <v>180</v>
      </c>
      <c r="E720" s="249" t="s">
        <v>1</v>
      </c>
      <c r="F720" s="250" t="s">
        <v>2124</v>
      </c>
      <c r="G720" s="248"/>
      <c r="H720" s="251">
        <v>20</v>
      </c>
      <c r="I720" s="252"/>
      <c r="J720" s="248"/>
      <c r="K720" s="248"/>
      <c r="L720" s="253"/>
      <c r="M720" s="254"/>
      <c r="N720" s="255"/>
      <c r="O720" s="255"/>
      <c r="P720" s="255"/>
      <c r="Q720" s="255"/>
      <c r="R720" s="255"/>
      <c r="S720" s="255"/>
      <c r="T720" s="256"/>
      <c r="U720" s="14"/>
      <c r="V720" s="14"/>
      <c r="W720" s="14"/>
      <c r="X720" s="14"/>
      <c r="Y720" s="14"/>
      <c r="Z720" s="14"/>
      <c r="AA720" s="14"/>
      <c r="AB720" s="14"/>
      <c r="AC720" s="14"/>
      <c r="AD720" s="14"/>
      <c r="AE720" s="14"/>
      <c r="AT720" s="257" t="s">
        <v>180</v>
      </c>
      <c r="AU720" s="257" t="s">
        <v>86</v>
      </c>
      <c r="AV720" s="14" t="s">
        <v>86</v>
      </c>
      <c r="AW720" s="14" t="s">
        <v>32</v>
      </c>
      <c r="AX720" s="14" t="s">
        <v>76</v>
      </c>
      <c r="AY720" s="257" t="s">
        <v>168</v>
      </c>
    </row>
    <row r="721" s="13" customFormat="1">
      <c r="A721" s="13"/>
      <c r="B721" s="237"/>
      <c r="C721" s="238"/>
      <c r="D721" s="232" t="s">
        <v>180</v>
      </c>
      <c r="E721" s="239" t="s">
        <v>1</v>
      </c>
      <c r="F721" s="240" t="s">
        <v>1947</v>
      </c>
      <c r="G721" s="238"/>
      <c r="H721" s="239" t="s">
        <v>1</v>
      </c>
      <c r="I721" s="241"/>
      <c r="J721" s="238"/>
      <c r="K721" s="238"/>
      <c r="L721" s="242"/>
      <c r="M721" s="243"/>
      <c r="N721" s="244"/>
      <c r="O721" s="244"/>
      <c r="P721" s="244"/>
      <c r="Q721" s="244"/>
      <c r="R721" s="244"/>
      <c r="S721" s="244"/>
      <c r="T721" s="245"/>
      <c r="U721" s="13"/>
      <c r="V721" s="13"/>
      <c r="W721" s="13"/>
      <c r="X721" s="13"/>
      <c r="Y721" s="13"/>
      <c r="Z721" s="13"/>
      <c r="AA721" s="13"/>
      <c r="AB721" s="13"/>
      <c r="AC721" s="13"/>
      <c r="AD721" s="13"/>
      <c r="AE721" s="13"/>
      <c r="AT721" s="246" t="s">
        <v>180</v>
      </c>
      <c r="AU721" s="246" t="s">
        <v>86</v>
      </c>
      <c r="AV721" s="13" t="s">
        <v>84</v>
      </c>
      <c r="AW721" s="13" t="s">
        <v>32</v>
      </c>
      <c r="AX721" s="13" t="s">
        <v>76</v>
      </c>
      <c r="AY721" s="246" t="s">
        <v>168</v>
      </c>
    </row>
    <row r="722" s="14" customFormat="1">
      <c r="A722" s="14"/>
      <c r="B722" s="247"/>
      <c r="C722" s="248"/>
      <c r="D722" s="232" t="s">
        <v>180</v>
      </c>
      <c r="E722" s="249" t="s">
        <v>1</v>
      </c>
      <c r="F722" s="250" t="s">
        <v>2125</v>
      </c>
      <c r="G722" s="248"/>
      <c r="H722" s="251">
        <v>15</v>
      </c>
      <c r="I722" s="252"/>
      <c r="J722" s="248"/>
      <c r="K722" s="248"/>
      <c r="L722" s="253"/>
      <c r="M722" s="254"/>
      <c r="N722" s="255"/>
      <c r="O722" s="255"/>
      <c r="P722" s="255"/>
      <c r="Q722" s="255"/>
      <c r="R722" s="255"/>
      <c r="S722" s="255"/>
      <c r="T722" s="256"/>
      <c r="U722" s="14"/>
      <c r="V722" s="14"/>
      <c r="W722" s="14"/>
      <c r="X722" s="14"/>
      <c r="Y722" s="14"/>
      <c r="Z722" s="14"/>
      <c r="AA722" s="14"/>
      <c r="AB722" s="14"/>
      <c r="AC722" s="14"/>
      <c r="AD722" s="14"/>
      <c r="AE722" s="14"/>
      <c r="AT722" s="257" t="s">
        <v>180</v>
      </c>
      <c r="AU722" s="257" t="s">
        <v>86</v>
      </c>
      <c r="AV722" s="14" t="s">
        <v>86</v>
      </c>
      <c r="AW722" s="14" t="s">
        <v>32</v>
      </c>
      <c r="AX722" s="14" t="s">
        <v>76</v>
      </c>
      <c r="AY722" s="257" t="s">
        <v>168</v>
      </c>
    </row>
    <row r="723" s="16" customFormat="1">
      <c r="A723" s="16"/>
      <c r="B723" s="280"/>
      <c r="C723" s="281"/>
      <c r="D723" s="232" t="s">
        <v>180</v>
      </c>
      <c r="E723" s="282" t="s">
        <v>1</v>
      </c>
      <c r="F723" s="283" t="s">
        <v>565</v>
      </c>
      <c r="G723" s="281"/>
      <c r="H723" s="284">
        <v>140</v>
      </c>
      <c r="I723" s="285"/>
      <c r="J723" s="281"/>
      <c r="K723" s="281"/>
      <c r="L723" s="286"/>
      <c r="M723" s="287"/>
      <c r="N723" s="288"/>
      <c r="O723" s="288"/>
      <c r="P723" s="288"/>
      <c r="Q723" s="288"/>
      <c r="R723" s="288"/>
      <c r="S723" s="288"/>
      <c r="T723" s="289"/>
      <c r="U723" s="16"/>
      <c r="V723" s="16"/>
      <c r="W723" s="16"/>
      <c r="X723" s="16"/>
      <c r="Y723" s="16"/>
      <c r="Z723" s="16"/>
      <c r="AA723" s="16"/>
      <c r="AB723" s="16"/>
      <c r="AC723" s="16"/>
      <c r="AD723" s="16"/>
      <c r="AE723" s="16"/>
      <c r="AT723" s="290" t="s">
        <v>180</v>
      </c>
      <c r="AU723" s="290" t="s">
        <v>86</v>
      </c>
      <c r="AV723" s="16" t="s">
        <v>169</v>
      </c>
      <c r="AW723" s="16" t="s">
        <v>32</v>
      </c>
      <c r="AX723" s="16" t="s">
        <v>76</v>
      </c>
      <c r="AY723" s="290" t="s">
        <v>168</v>
      </c>
    </row>
    <row r="724" s="13" customFormat="1">
      <c r="A724" s="13"/>
      <c r="B724" s="237"/>
      <c r="C724" s="238"/>
      <c r="D724" s="232" t="s">
        <v>180</v>
      </c>
      <c r="E724" s="239" t="s">
        <v>1</v>
      </c>
      <c r="F724" s="240" t="s">
        <v>1949</v>
      </c>
      <c r="G724" s="238"/>
      <c r="H724" s="239" t="s">
        <v>1</v>
      </c>
      <c r="I724" s="241"/>
      <c r="J724" s="238"/>
      <c r="K724" s="238"/>
      <c r="L724" s="242"/>
      <c r="M724" s="243"/>
      <c r="N724" s="244"/>
      <c r="O724" s="244"/>
      <c r="P724" s="244"/>
      <c r="Q724" s="244"/>
      <c r="R724" s="244"/>
      <c r="S724" s="244"/>
      <c r="T724" s="245"/>
      <c r="U724" s="13"/>
      <c r="V724" s="13"/>
      <c r="W724" s="13"/>
      <c r="X724" s="13"/>
      <c r="Y724" s="13"/>
      <c r="Z724" s="13"/>
      <c r="AA724" s="13"/>
      <c r="AB724" s="13"/>
      <c r="AC724" s="13"/>
      <c r="AD724" s="13"/>
      <c r="AE724" s="13"/>
      <c r="AT724" s="246" t="s">
        <v>180</v>
      </c>
      <c r="AU724" s="246" t="s">
        <v>86</v>
      </c>
      <c r="AV724" s="13" t="s">
        <v>84</v>
      </c>
      <c r="AW724" s="13" t="s">
        <v>32</v>
      </c>
      <c r="AX724" s="13" t="s">
        <v>76</v>
      </c>
      <c r="AY724" s="246" t="s">
        <v>168</v>
      </c>
    </row>
    <row r="725" s="13" customFormat="1">
      <c r="A725" s="13"/>
      <c r="B725" s="237"/>
      <c r="C725" s="238"/>
      <c r="D725" s="232" t="s">
        <v>180</v>
      </c>
      <c r="E725" s="239" t="s">
        <v>1</v>
      </c>
      <c r="F725" s="240" t="s">
        <v>1941</v>
      </c>
      <c r="G725" s="238"/>
      <c r="H725" s="239" t="s">
        <v>1</v>
      </c>
      <c r="I725" s="241"/>
      <c r="J725" s="238"/>
      <c r="K725" s="238"/>
      <c r="L725" s="242"/>
      <c r="M725" s="243"/>
      <c r="N725" s="244"/>
      <c r="O725" s="244"/>
      <c r="P725" s="244"/>
      <c r="Q725" s="244"/>
      <c r="R725" s="244"/>
      <c r="S725" s="244"/>
      <c r="T725" s="245"/>
      <c r="U725" s="13"/>
      <c r="V725" s="13"/>
      <c r="W725" s="13"/>
      <c r="X725" s="13"/>
      <c r="Y725" s="13"/>
      <c r="Z725" s="13"/>
      <c r="AA725" s="13"/>
      <c r="AB725" s="13"/>
      <c r="AC725" s="13"/>
      <c r="AD725" s="13"/>
      <c r="AE725" s="13"/>
      <c r="AT725" s="246" t="s">
        <v>180</v>
      </c>
      <c r="AU725" s="246" t="s">
        <v>86</v>
      </c>
      <c r="AV725" s="13" t="s">
        <v>84</v>
      </c>
      <c r="AW725" s="13" t="s">
        <v>32</v>
      </c>
      <c r="AX725" s="13" t="s">
        <v>76</v>
      </c>
      <c r="AY725" s="246" t="s">
        <v>168</v>
      </c>
    </row>
    <row r="726" s="14" customFormat="1">
      <c r="A726" s="14"/>
      <c r="B726" s="247"/>
      <c r="C726" s="248"/>
      <c r="D726" s="232" t="s">
        <v>180</v>
      </c>
      <c r="E726" s="249" t="s">
        <v>1</v>
      </c>
      <c r="F726" s="250" t="s">
        <v>2126</v>
      </c>
      <c r="G726" s="248"/>
      <c r="H726" s="251">
        <v>179.55000000000001</v>
      </c>
      <c r="I726" s="252"/>
      <c r="J726" s="248"/>
      <c r="K726" s="248"/>
      <c r="L726" s="253"/>
      <c r="M726" s="254"/>
      <c r="N726" s="255"/>
      <c r="O726" s="255"/>
      <c r="P726" s="255"/>
      <c r="Q726" s="255"/>
      <c r="R726" s="255"/>
      <c r="S726" s="255"/>
      <c r="T726" s="256"/>
      <c r="U726" s="14"/>
      <c r="V726" s="14"/>
      <c r="W726" s="14"/>
      <c r="X726" s="14"/>
      <c r="Y726" s="14"/>
      <c r="Z726" s="14"/>
      <c r="AA726" s="14"/>
      <c r="AB726" s="14"/>
      <c r="AC726" s="14"/>
      <c r="AD726" s="14"/>
      <c r="AE726" s="14"/>
      <c r="AT726" s="257" t="s">
        <v>180</v>
      </c>
      <c r="AU726" s="257" t="s">
        <v>86</v>
      </c>
      <c r="AV726" s="14" t="s">
        <v>86</v>
      </c>
      <c r="AW726" s="14" t="s">
        <v>32</v>
      </c>
      <c r="AX726" s="14" t="s">
        <v>76</v>
      </c>
      <c r="AY726" s="257" t="s">
        <v>168</v>
      </c>
    </row>
    <row r="727" s="13" customFormat="1">
      <c r="A727" s="13"/>
      <c r="B727" s="237"/>
      <c r="C727" s="238"/>
      <c r="D727" s="232" t="s">
        <v>180</v>
      </c>
      <c r="E727" s="239" t="s">
        <v>1</v>
      </c>
      <c r="F727" s="240" t="s">
        <v>1943</v>
      </c>
      <c r="G727" s="238"/>
      <c r="H727" s="239" t="s">
        <v>1</v>
      </c>
      <c r="I727" s="241"/>
      <c r="J727" s="238"/>
      <c r="K727" s="238"/>
      <c r="L727" s="242"/>
      <c r="M727" s="243"/>
      <c r="N727" s="244"/>
      <c r="O727" s="244"/>
      <c r="P727" s="244"/>
      <c r="Q727" s="244"/>
      <c r="R727" s="244"/>
      <c r="S727" s="244"/>
      <c r="T727" s="245"/>
      <c r="U727" s="13"/>
      <c r="V727" s="13"/>
      <c r="W727" s="13"/>
      <c r="X727" s="13"/>
      <c r="Y727" s="13"/>
      <c r="Z727" s="13"/>
      <c r="AA727" s="13"/>
      <c r="AB727" s="13"/>
      <c r="AC727" s="13"/>
      <c r="AD727" s="13"/>
      <c r="AE727" s="13"/>
      <c r="AT727" s="246" t="s">
        <v>180</v>
      </c>
      <c r="AU727" s="246" t="s">
        <v>86</v>
      </c>
      <c r="AV727" s="13" t="s">
        <v>84</v>
      </c>
      <c r="AW727" s="13" t="s">
        <v>32</v>
      </c>
      <c r="AX727" s="13" t="s">
        <v>76</v>
      </c>
      <c r="AY727" s="246" t="s">
        <v>168</v>
      </c>
    </row>
    <row r="728" s="14" customFormat="1">
      <c r="A728" s="14"/>
      <c r="B728" s="247"/>
      <c r="C728" s="248"/>
      <c r="D728" s="232" t="s">
        <v>180</v>
      </c>
      <c r="E728" s="249" t="s">
        <v>1</v>
      </c>
      <c r="F728" s="250" t="s">
        <v>2127</v>
      </c>
      <c r="G728" s="248"/>
      <c r="H728" s="251">
        <v>200.857</v>
      </c>
      <c r="I728" s="252"/>
      <c r="J728" s="248"/>
      <c r="K728" s="248"/>
      <c r="L728" s="253"/>
      <c r="M728" s="254"/>
      <c r="N728" s="255"/>
      <c r="O728" s="255"/>
      <c r="P728" s="255"/>
      <c r="Q728" s="255"/>
      <c r="R728" s="255"/>
      <c r="S728" s="255"/>
      <c r="T728" s="256"/>
      <c r="U728" s="14"/>
      <c r="V728" s="14"/>
      <c r="W728" s="14"/>
      <c r="X728" s="14"/>
      <c r="Y728" s="14"/>
      <c r="Z728" s="14"/>
      <c r="AA728" s="14"/>
      <c r="AB728" s="14"/>
      <c r="AC728" s="14"/>
      <c r="AD728" s="14"/>
      <c r="AE728" s="14"/>
      <c r="AT728" s="257" t="s">
        <v>180</v>
      </c>
      <c r="AU728" s="257" t="s">
        <v>86</v>
      </c>
      <c r="AV728" s="14" t="s">
        <v>86</v>
      </c>
      <c r="AW728" s="14" t="s">
        <v>32</v>
      </c>
      <c r="AX728" s="14" t="s">
        <v>76</v>
      </c>
      <c r="AY728" s="257" t="s">
        <v>168</v>
      </c>
    </row>
    <row r="729" s="13" customFormat="1">
      <c r="A729" s="13"/>
      <c r="B729" s="237"/>
      <c r="C729" s="238"/>
      <c r="D729" s="232" t="s">
        <v>180</v>
      </c>
      <c r="E729" s="239" t="s">
        <v>1</v>
      </c>
      <c r="F729" s="240" t="s">
        <v>1945</v>
      </c>
      <c r="G729" s="238"/>
      <c r="H729" s="239" t="s">
        <v>1</v>
      </c>
      <c r="I729" s="241"/>
      <c r="J729" s="238"/>
      <c r="K729" s="238"/>
      <c r="L729" s="242"/>
      <c r="M729" s="243"/>
      <c r="N729" s="244"/>
      <c r="O729" s="244"/>
      <c r="P729" s="244"/>
      <c r="Q729" s="244"/>
      <c r="R729" s="244"/>
      <c r="S729" s="244"/>
      <c r="T729" s="245"/>
      <c r="U729" s="13"/>
      <c r="V729" s="13"/>
      <c r="W729" s="13"/>
      <c r="X729" s="13"/>
      <c r="Y729" s="13"/>
      <c r="Z729" s="13"/>
      <c r="AA729" s="13"/>
      <c r="AB729" s="13"/>
      <c r="AC729" s="13"/>
      <c r="AD729" s="13"/>
      <c r="AE729" s="13"/>
      <c r="AT729" s="246" t="s">
        <v>180</v>
      </c>
      <c r="AU729" s="246" t="s">
        <v>86</v>
      </c>
      <c r="AV729" s="13" t="s">
        <v>84</v>
      </c>
      <c r="AW729" s="13" t="s">
        <v>32</v>
      </c>
      <c r="AX729" s="13" t="s">
        <v>76</v>
      </c>
      <c r="AY729" s="246" t="s">
        <v>168</v>
      </c>
    </row>
    <row r="730" s="14" customFormat="1">
      <c r="A730" s="14"/>
      <c r="B730" s="247"/>
      <c r="C730" s="248"/>
      <c r="D730" s="232" t="s">
        <v>180</v>
      </c>
      <c r="E730" s="249" t="s">
        <v>1</v>
      </c>
      <c r="F730" s="250" t="s">
        <v>2128</v>
      </c>
      <c r="G730" s="248"/>
      <c r="H730" s="251">
        <v>56.700000000000003</v>
      </c>
      <c r="I730" s="252"/>
      <c r="J730" s="248"/>
      <c r="K730" s="248"/>
      <c r="L730" s="253"/>
      <c r="M730" s="254"/>
      <c r="N730" s="255"/>
      <c r="O730" s="255"/>
      <c r="P730" s="255"/>
      <c r="Q730" s="255"/>
      <c r="R730" s="255"/>
      <c r="S730" s="255"/>
      <c r="T730" s="256"/>
      <c r="U730" s="14"/>
      <c r="V730" s="14"/>
      <c r="W730" s="14"/>
      <c r="X730" s="14"/>
      <c r="Y730" s="14"/>
      <c r="Z730" s="14"/>
      <c r="AA730" s="14"/>
      <c r="AB730" s="14"/>
      <c r="AC730" s="14"/>
      <c r="AD730" s="14"/>
      <c r="AE730" s="14"/>
      <c r="AT730" s="257" t="s">
        <v>180</v>
      </c>
      <c r="AU730" s="257" t="s">
        <v>86</v>
      </c>
      <c r="AV730" s="14" t="s">
        <v>86</v>
      </c>
      <c r="AW730" s="14" t="s">
        <v>32</v>
      </c>
      <c r="AX730" s="14" t="s">
        <v>76</v>
      </c>
      <c r="AY730" s="257" t="s">
        <v>168</v>
      </c>
    </row>
    <row r="731" s="13" customFormat="1">
      <c r="A731" s="13"/>
      <c r="B731" s="237"/>
      <c r="C731" s="238"/>
      <c r="D731" s="232" t="s">
        <v>180</v>
      </c>
      <c r="E731" s="239" t="s">
        <v>1</v>
      </c>
      <c r="F731" s="240" t="s">
        <v>1947</v>
      </c>
      <c r="G731" s="238"/>
      <c r="H731" s="239" t="s">
        <v>1</v>
      </c>
      <c r="I731" s="241"/>
      <c r="J731" s="238"/>
      <c r="K731" s="238"/>
      <c r="L731" s="242"/>
      <c r="M731" s="243"/>
      <c r="N731" s="244"/>
      <c r="O731" s="244"/>
      <c r="P731" s="244"/>
      <c r="Q731" s="244"/>
      <c r="R731" s="244"/>
      <c r="S731" s="244"/>
      <c r="T731" s="245"/>
      <c r="U731" s="13"/>
      <c r="V731" s="13"/>
      <c r="W731" s="13"/>
      <c r="X731" s="13"/>
      <c r="Y731" s="13"/>
      <c r="Z731" s="13"/>
      <c r="AA731" s="13"/>
      <c r="AB731" s="13"/>
      <c r="AC731" s="13"/>
      <c r="AD731" s="13"/>
      <c r="AE731" s="13"/>
      <c r="AT731" s="246" t="s">
        <v>180</v>
      </c>
      <c r="AU731" s="246" t="s">
        <v>86</v>
      </c>
      <c r="AV731" s="13" t="s">
        <v>84</v>
      </c>
      <c r="AW731" s="13" t="s">
        <v>32</v>
      </c>
      <c r="AX731" s="13" t="s">
        <v>76</v>
      </c>
      <c r="AY731" s="246" t="s">
        <v>168</v>
      </c>
    </row>
    <row r="732" s="14" customFormat="1">
      <c r="A732" s="14"/>
      <c r="B732" s="247"/>
      <c r="C732" s="248"/>
      <c r="D732" s="232" t="s">
        <v>180</v>
      </c>
      <c r="E732" s="249" t="s">
        <v>1</v>
      </c>
      <c r="F732" s="250" t="s">
        <v>2129</v>
      </c>
      <c r="G732" s="248"/>
      <c r="H732" s="251">
        <v>37.920000000000002</v>
      </c>
      <c r="I732" s="252"/>
      <c r="J732" s="248"/>
      <c r="K732" s="248"/>
      <c r="L732" s="253"/>
      <c r="M732" s="254"/>
      <c r="N732" s="255"/>
      <c r="O732" s="255"/>
      <c r="P732" s="255"/>
      <c r="Q732" s="255"/>
      <c r="R732" s="255"/>
      <c r="S732" s="255"/>
      <c r="T732" s="256"/>
      <c r="U732" s="14"/>
      <c r="V732" s="14"/>
      <c r="W732" s="14"/>
      <c r="X732" s="14"/>
      <c r="Y732" s="14"/>
      <c r="Z732" s="14"/>
      <c r="AA732" s="14"/>
      <c r="AB732" s="14"/>
      <c r="AC732" s="14"/>
      <c r="AD732" s="14"/>
      <c r="AE732" s="14"/>
      <c r="AT732" s="257" t="s">
        <v>180</v>
      </c>
      <c r="AU732" s="257" t="s">
        <v>86</v>
      </c>
      <c r="AV732" s="14" t="s">
        <v>86</v>
      </c>
      <c r="AW732" s="14" t="s">
        <v>32</v>
      </c>
      <c r="AX732" s="14" t="s">
        <v>76</v>
      </c>
      <c r="AY732" s="257" t="s">
        <v>168</v>
      </c>
    </row>
    <row r="733" s="16" customFormat="1">
      <c r="A733" s="16"/>
      <c r="B733" s="280"/>
      <c r="C733" s="281"/>
      <c r="D733" s="232" t="s">
        <v>180</v>
      </c>
      <c r="E733" s="282" t="s">
        <v>1</v>
      </c>
      <c r="F733" s="283" t="s">
        <v>565</v>
      </c>
      <c r="G733" s="281"/>
      <c r="H733" s="284">
        <v>475.02700000000004</v>
      </c>
      <c r="I733" s="285"/>
      <c r="J733" s="281"/>
      <c r="K733" s="281"/>
      <c r="L733" s="286"/>
      <c r="M733" s="287"/>
      <c r="N733" s="288"/>
      <c r="O733" s="288"/>
      <c r="P733" s="288"/>
      <c r="Q733" s="288"/>
      <c r="R733" s="288"/>
      <c r="S733" s="288"/>
      <c r="T733" s="289"/>
      <c r="U733" s="16"/>
      <c r="V733" s="16"/>
      <c r="W733" s="16"/>
      <c r="X733" s="16"/>
      <c r="Y733" s="16"/>
      <c r="Z733" s="16"/>
      <c r="AA733" s="16"/>
      <c r="AB733" s="16"/>
      <c r="AC733" s="16"/>
      <c r="AD733" s="16"/>
      <c r="AE733" s="16"/>
      <c r="AT733" s="290" t="s">
        <v>180</v>
      </c>
      <c r="AU733" s="290" t="s">
        <v>86</v>
      </c>
      <c r="AV733" s="16" t="s">
        <v>169</v>
      </c>
      <c r="AW733" s="16" t="s">
        <v>32</v>
      </c>
      <c r="AX733" s="16" t="s">
        <v>76</v>
      </c>
      <c r="AY733" s="290" t="s">
        <v>168</v>
      </c>
    </row>
    <row r="734" s="13" customFormat="1">
      <c r="A734" s="13"/>
      <c r="B734" s="237"/>
      <c r="C734" s="238"/>
      <c r="D734" s="232" t="s">
        <v>180</v>
      </c>
      <c r="E734" s="239" t="s">
        <v>1</v>
      </c>
      <c r="F734" s="240" t="s">
        <v>1955</v>
      </c>
      <c r="G734" s="238"/>
      <c r="H734" s="239" t="s">
        <v>1</v>
      </c>
      <c r="I734" s="241"/>
      <c r="J734" s="238"/>
      <c r="K734" s="238"/>
      <c r="L734" s="242"/>
      <c r="M734" s="243"/>
      <c r="N734" s="244"/>
      <c r="O734" s="244"/>
      <c r="P734" s="244"/>
      <c r="Q734" s="244"/>
      <c r="R734" s="244"/>
      <c r="S734" s="244"/>
      <c r="T734" s="245"/>
      <c r="U734" s="13"/>
      <c r="V734" s="13"/>
      <c r="W734" s="13"/>
      <c r="X734" s="13"/>
      <c r="Y734" s="13"/>
      <c r="Z734" s="13"/>
      <c r="AA734" s="13"/>
      <c r="AB734" s="13"/>
      <c r="AC734" s="13"/>
      <c r="AD734" s="13"/>
      <c r="AE734" s="13"/>
      <c r="AT734" s="246" t="s">
        <v>180</v>
      </c>
      <c r="AU734" s="246" t="s">
        <v>86</v>
      </c>
      <c r="AV734" s="13" t="s">
        <v>84</v>
      </c>
      <c r="AW734" s="13" t="s">
        <v>32</v>
      </c>
      <c r="AX734" s="13" t="s">
        <v>76</v>
      </c>
      <c r="AY734" s="246" t="s">
        <v>168</v>
      </c>
    </row>
    <row r="735" s="13" customFormat="1">
      <c r="A735" s="13"/>
      <c r="B735" s="237"/>
      <c r="C735" s="238"/>
      <c r="D735" s="232" t="s">
        <v>180</v>
      </c>
      <c r="E735" s="239" t="s">
        <v>1</v>
      </c>
      <c r="F735" s="240" t="s">
        <v>1941</v>
      </c>
      <c r="G735" s="238"/>
      <c r="H735" s="239" t="s">
        <v>1</v>
      </c>
      <c r="I735" s="241"/>
      <c r="J735" s="238"/>
      <c r="K735" s="238"/>
      <c r="L735" s="242"/>
      <c r="M735" s="243"/>
      <c r="N735" s="244"/>
      <c r="O735" s="244"/>
      <c r="P735" s="244"/>
      <c r="Q735" s="244"/>
      <c r="R735" s="244"/>
      <c r="S735" s="244"/>
      <c r="T735" s="245"/>
      <c r="U735" s="13"/>
      <c r="V735" s="13"/>
      <c r="W735" s="13"/>
      <c r="X735" s="13"/>
      <c r="Y735" s="13"/>
      <c r="Z735" s="13"/>
      <c r="AA735" s="13"/>
      <c r="AB735" s="13"/>
      <c r="AC735" s="13"/>
      <c r="AD735" s="13"/>
      <c r="AE735" s="13"/>
      <c r="AT735" s="246" t="s">
        <v>180</v>
      </c>
      <c r="AU735" s="246" t="s">
        <v>86</v>
      </c>
      <c r="AV735" s="13" t="s">
        <v>84</v>
      </c>
      <c r="AW735" s="13" t="s">
        <v>32</v>
      </c>
      <c r="AX735" s="13" t="s">
        <v>76</v>
      </c>
      <c r="AY735" s="246" t="s">
        <v>168</v>
      </c>
    </row>
    <row r="736" s="14" customFormat="1">
      <c r="A736" s="14"/>
      <c r="B736" s="247"/>
      <c r="C736" s="248"/>
      <c r="D736" s="232" t="s">
        <v>180</v>
      </c>
      <c r="E736" s="249" t="s">
        <v>1</v>
      </c>
      <c r="F736" s="250" t="s">
        <v>2130</v>
      </c>
      <c r="G736" s="248"/>
      <c r="H736" s="251">
        <v>3.7349999999999999</v>
      </c>
      <c r="I736" s="252"/>
      <c r="J736" s="248"/>
      <c r="K736" s="248"/>
      <c r="L736" s="253"/>
      <c r="M736" s="254"/>
      <c r="N736" s="255"/>
      <c r="O736" s="255"/>
      <c r="P736" s="255"/>
      <c r="Q736" s="255"/>
      <c r="R736" s="255"/>
      <c r="S736" s="255"/>
      <c r="T736" s="256"/>
      <c r="U736" s="14"/>
      <c r="V736" s="14"/>
      <c r="W736" s="14"/>
      <c r="X736" s="14"/>
      <c r="Y736" s="14"/>
      <c r="Z736" s="14"/>
      <c r="AA736" s="14"/>
      <c r="AB736" s="14"/>
      <c r="AC736" s="14"/>
      <c r="AD736" s="14"/>
      <c r="AE736" s="14"/>
      <c r="AT736" s="257" t="s">
        <v>180</v>
      </c>
      <c r="AU736" s="257" t="s">
        <v>86</v>
      </c>
      <c r="AV736" s="14" t="s">
        <v>86</v>
      </c>
      <c r="AW736" s="14" t="s">
        <v>32</v>
      </c>
      <c r="AX736" s="14" t="s">
        <v>76</v>
      </c>
      <c r="AY736" s="257" t="s">
        <v>168</v>
      </c>
    </row>
    <row r="737" s="13" customFormat="1">
      <c r="A737" s="13"/>
      <c r="B737" s="237"/>
      <c r="C737" s="238"/>
      <c r="D737" s="232" t="s">
        <v>180</v>
      </c>
      <c r="E737" s="239" t="s">
        <v>1</v>
      </c>
      <c r="F737" s="240" t="s">
        <v>1945</v>
      </c>
      <c r="G737" s="238"/>
      <c r="H737" s="239" t="s">
        <v>1</v>
      </c>
      <c r="I737" s="241"/>
      <c r="J737" s="238"/>
      <c r="K737" s="238"/>
      <c r="L737" s="242"/>
      <c r="M737" s="243"/>
      <c r="N737" s="244"/>
      <c r="O737" s="244"/>
      <c r="P737" s="244"/>
      <c r="Q737" s="244"/>
      <c r="R737" s="244"/>
      <c r="S737" s="244"/>
      <c r="T737" s="245"/>
      <c r="U737" s="13"/>
      <c r="V737" s="13"/>
      <c r="W737" s="13"/>
      <c r="X737" s="13"/>
      <c r="Y737" s="13"/>
      <c r="Z737" s="13"/>
      <c r="AA737" s="13"/>
      <c r="AB737" s="13"/>
      <c r="AC737" s="13"/>
      <c r="AD737" s="13"/>
      <c r="AE737" s="13"/>
      <c r="AT737" s="246" t="s">
        <v>180</v>
      </c>
      <c r="AU737" s="246" t="s">
        <v>86</v>
      </c>
      <c r="AV737" s="13" t="s">
        <v>84</v>
      </c>
      <c r="AW737" s="13" t="s">
        <v>32</v>
      </c>
      <c r="AX737" s="13" t="s">
        <v>76</v>
      </c>
      <c r="AY737" s="246" t="s">
        <v>168</v>
      </c>
    </row>
    <row r="738" s="14" customFormat="1">
      <c r="A738" s="14"/>
      <c r="B738" s="247"/>
      <c r="C738" s="248"/>
      <c r="D738" s="232" t="s">
        <v>180</v>
      </c>
      <c r="E738" s="249" t="s">
        <v>1</v>
      </c>
      <c r="F738" s="250" t="s">
        <v>2131</v>
      </c>
      <c r="G738" s="248"/>
      <c r="H738" s="251">
        <v>4.5</v>
      </c>
      <c r="I738" s="252"/>
      <c r="J738" s="248"/>
      <c r="K738" s="248"/>
      <c r="L738" s="253"/>
      <c r="M738" s="254"/>
      <c r="N738" s="255"/>
      <c r="O738" s="255"/>
      <c r="P738" s="255"/>
      <c r="Q738" s="255"/>
      <c r="R738" s="255"/>
      <c r="S738" s="255"/>
      <c r="T738" s="256"/>
      <c r="U738" s="14"/>
      <c r="V738" s="14"/>
      <c r="W738" s="14"/>
      <c r="X738" s="14"/>
      <c r="Y738" s="14"/>
      <c r="Z738" s="14"/>
      <c r="AA738" s="14"/>
      <c r="AB738" s="14"/>
      <c r="AC738" s="14"/>
      <c r="AD738" s="14"/>
      <c r="AE738" s="14"/>
      <c r="AT738" s="257" t="s">
        <v>180</v>
      </c>
      <c r="AU738" s="257" t="s">
        <v>86</v>
      </c>
      <c r="AV738" s="14" t="s">
        <v>86</v>
      </c>
      <c r="AW738" s="14" t="s">
        <v>32</v>
      </c>
      <c r="AX738" s="14" t="s">
        <v>76</v>
      </c>
      <c r="AY738" s="257" t="s">
        <v>168</v>
      </c>
    </row>
    <row r="739" s="16" customFormat="1">
      <c r="A739" s="16"/>
      <c r="B739" s="280"/>
      <c r="C739" s="281"/>
      <c r="D739" s="232" t="s">
        <v>180</v>
      </c>
      <c r="E739" s="282" t="s">
        <v>1</v>
      </c>
      <c r="F739" s="283" t="s">
        <v>565</v>
      </c>
      <c r="G739" s="281"/>
      <c r="H739" s="284">
        <v>8.2349999999999994</v>
      </c>
      <c r="I739" s="285"/>
      <c r="J739" s="281"/>
      <c r="K739" s="281"/>
      <c r="L739" s="286"/>
      <c r="M739" s="287"/>
      <c r="N739" s="288"/>
      <c r="O739" s="288"/>
      <c r="P739" s="288"/>
      <c r="Q739" s="288"/>
      <c r="R739" s="288"/>
      <c r="S739" s="288"/>
      <c r="T739" s="289"/>
      <c r="U739" s="16"/>
      <c r="V739" s="16"/>
      <c r="W739" s="16"/>
      <c r="X739" s="16"/>
      <c r="Y739" s="16"/>
      <c r="Z739" s="16"/>
      <c r="AA739" s="16"/>
      <c r="AB739" s="16"/>
      <c r="AC739" s="16"/>
      <c r="AD739" s="16"/>
      <c r="AE739" s="16"/>
      <c r="AT739" s="290" t="s">
        <v>180</v>
      </c>
      <c r="AU739" s="290" t="s">
        <v>86</v>
      </c>
      <c r="AV739" s="16" t="s">
        <v>169</v>
      </c>
      <c r="AW739" s="16" t="s">
        <v>32</v>
      </c>
      <c r="AX739" s="16" t="s">
        <v>76</v>
      </c>
      <c r="AY739" s="290" t="s">
        <v>168</v>
      </c>
    </row>
    <row r="740" s="15" customFormat="1">
      <c r="A740" s="15"/>
      <c r="B740" s="258"/>
      <c r="C740" s="259"/>
      <c r="D740" s="232" t="s">
        <v>180</v>
      </c>
      <c r="E740" s="260" t="s">
        <v>1</v>
      </c>
      <c r="F740" s="261" t="s">
        <v>184</v>
      </c>
      <c r="G740" s="259"/>
      <c r="H740" s="262">
        <v>623.26200000000006</v>
      </c>
      <c r="I740" s="263"/>
      <c r="J740" s="259"/>
      <c r="K740" s="259"/>
      <c r="L740" s="264"/>
      <c r="M740" s="265"/>
      <c r="N740" s="266"/>
      <c r="O740" s="266"/>
      <c r="P740" s="266"/>
      <c r="Q740" s="266"/>
      <c r="R740" s="266"/>
      <c r="S740" s="266"/>
      <c r="T740" s="267"/>
      <c r="U740" s="15"/>
      <c r="V740" s="15"/>
      <c r="W740" s="15"/>
      <c r="X740" s="15"/>
      <c r="Y740" s="15"/>
      <c r="Z740" s="15"/>
      <c r="AA740" s="15"/>
      <c r="AB740" s="15"/>
      <c r="AC740" s="15"/>
      <c r="AD740" s="15"/>
      <c r="AE740" s="15"/>
      <c r="AT740" s="268" t="s">
        <v>180</v>
      </c>
      <c r="AU740" s="268" t="s">
        <v>86</v>
      </c>
      <c r="AV740" s="15" t="s">
        <v>176</v>
      </c>
      <c r="AW740" s="15" t="s">
        <v>32</v>
      </c>
      <c r="AX740" s="15" t="s">
        <v>84</v>
      </c>
      <c r="AY740" s="268" t="s">
        <v>168</v>
      </c>
    </row>
    <row r="741" s="2" customFormat="1" ht="16.5" customHeight="1">
      <c r="A741" s="39"/>
      <c r="B741" s="40"/>
      <c r="C741" s="219" t="s">
        <v>399</v>
      </c>
      <c r="D741" s="219" t="s">
        <v>171</v>
      </c>
      <c r="E741" s="220" t="s">
        <v>2132</v>
      </c>
      <c r="F741" s="221" t="s">
        <v>2133</v>
      </c>
      <c r="G741" s="222" t="s">
        <v>174</v>
      </c>
      <c r="H741" s="223">
        <v>1633.6800000000001</v>
      </c>
      <c r="I741" s="224"/>
      <c r="J741" s="225">
        <f>ROUND(I741*H741,2)</f>
        <v>0</v>
      </c>
      <c r="K741" s="221" t="s">
        <v>226</v>
      </c>
      <c r="L741" s="45"/>
      <c r="M741" s="226" t="s">
        <v>1</v>
      </c>
      <c r="N741" s="227" t="s">
        <v>41</v>
      </c>
      <c r="O741" s="92"/>
      <c r="P741" s="228">
        <f>O741*H741</f>
        <v>0</v>
      </c>
      <c r="Q741" s="228">
        <v>0</v>
      </c>
      <c r="R741" s="228">
        <f>Q741*H741</f>
        <v>0</v>
      </c>
      <c r="S741" s="228">
        <v>0</v>
      </c>
      <c r="T741" s="229">
        <f>S741*H741</f>
        <v>0</v>
      </c>
      <c r="U741" s="39"/>
      <c r="V741" s="39"/>
      <c r="W741" s="39"/>
      <c r="X741" s="39"/>
      <c r="Y741" s="39"/>
      <c r="Z741" s="39"/>
      <c r="AA741" s="39"/>
      <c r="AB741" s="39"/>
      <c r="AC741" s="39"/>
      <c r="AD741" s="39"/>
      <c r="AE741" s="39"/>
      <c r="AR741" s="230" t="s">
        <v>176</v>
      </c>
      <c r="AT741" s="230" t="s">
        <v>171</v>
      </c>
      <c r="AU741" s="230" t="s">
        <v>86</v>
      </c>
      <c r="AY741" s="18" t="s">
        <v>168</v>
      </c>
      <c r="BE741" s="231">
        <f>IF(N741="základní",J741,0)</f>
        <v>0</v>
      </c>
      <c r="BF741" s="231">
        <f>IF(N741="snížená",J741,0)</f>
        <v>0</v>
      </c>
      <c r="BG741" s="231">
        <f>IF(N741="zákl. přenesená",J741,0)</f>
        <v>0</v>
      </c>
      <c r="BH741" s="231">
        <f>IF(N741="sníž. přenesená",J741,0)</f>
        <v>0</v>
      </c>
      <c r="BI741" s="231">
        <f>IF(N741="nulová",J741,0)</f>
        <v>0</v>
      </c>
      <c r="BJ741" s="18" t="s">
        <v>84</v>
      </c>
      <c r="BK741" s="231">
        <f>ROUND(I741*H741,2)</f>
        <v>0</v>
      </c>
      <c r="BL741" s="18" t="s">
        <v>176</v>
      </c>
      <c r="BM741" s="230" t="s">
        <v>2134</v>
      </c>
    </row>
    <row r="742" s="2" customFormat="1">
      <c r="A742" s="39"/>
      <c r="B742" s="40"/>
      <c r="C742" s="41"/>
      <c r="D742" s="232" t="s">
        <v>178</v>
      </c>
      <c r="E742" s="41"/>
      <c r="F742" s="233" t="s">
        <v>2135</v>
      </c>
      <c r="G742" s="41"/>
      <c r="H742" s="41"/>
      <c r="I742" s="234"/>
      <c r="J742" s="41"/>
      <c r="K742" s="41"/>
      <c r="L742" s="45"/>
      <c r="M742" s="235"/>
      <c r="N742" s="236"/>
      <c r="O742" s="92"/>
      <c r="P742" s="92"/>
      <c r="Q742" s="92"/>
      <c r="R742" s="92"/>
      <c r="S742" s="92"/>
      <c r="T742" s="93"/>
      <c r="U742" s="39"/>
      <c r="V742" s="39"/>
      <c r="W742" s="39"/>
      <c r="X742" s="39"/>
      <c r="Y742" s="39"/>
      <c r="Z742" s="39"/>
      <c r="AA742" s="39"/>
      <c r="AB742" s="39"/>
      <c r="AC742" s="39"/>
      <c r="AD742" s="39"/>
      <c r="AE742" s="39"/>
      <c r="AT742" s="18" t="s">
        <v>178</v>
      </c>
      <c r="AU742" s="18" t="s">
        <v>86</v>
      </c>
    </row>
    <row r="743" s="13" customFormat="1">
      <c r="A743" s="13"/>
      <c r="B743" s="237"/>
      <c r="C743" s="238"/>
      <c r="D743" s="232" t="s">
        <v>180</v>
      </c>
      <c r="E743" s="239" t="s">
        <v>1</v>
      </c>
      <c r="F743" s="240" t="s">
        <v>1921</v>
      </c>
      <c r="G743" s="238"/>
      <c r="H743" s="239" t="s">
        <v>1</v>
      </c>
      <c r="I743" s="241"/>
      <c r="J743" s="238"/>
      <c r="K743" s="238"/>
      <c r="L743" s="242"/>
      <c r="M743" s="243"/>
      <c r="N743" s="244"/>
      <c r="O743" s="244"/>
      <c r="P743" s="244"/>
      <c r="Q743" s="244"/>
      <c r="R743" s="244"/>
      <c r="S743" s="244"/>
      <c r="T743" s="245"/>
      <c r="U743" s="13"/>
      <c r="V743" s="13"/>
      <c r="W743" s="13"/>
      <c r="X743" s="13"/>
      <c r="Y743" s="13"/>
      <c r="Z743" s="13"/>
      <c r="AA743" s="13"/>
      <c r="AB743" s="13"/>
      <c r="AC743" s="13"/>
      <c r="AD743" s="13"/>
      <c r="AE743" s="13"/>
      <c r="AT743" s="246" t="s">
        <v>180</v>
      </c>
      <c r="AU743" s="246" t="s">
        <v>86</v>
      </c>
      <c r="AV743" s="13" t="s">
        <v>84</v>
      </c>
      <c r="AW743" s="13" t="s">
        <v>32</v>
      </c>
      <c r="AX743" s="13" t="s">
        <v>76</v>
      </c>
      <c r="AY743" s="246" t="s">
        <v>168</v>
      </c>
    </row>
    <row r="744" s="14" customFormat="1">
      <c r="A744" s="14"/>
      <c r="B744" s="247"/>
      <c r="C744" s="248"/>
      <c r="D744" s="232" t="s">
        <v>180</v>
      </c>
      <c r="E744" s="249" t="s">
        <v>1</v>
      </c>
      <c r="F744" s="250" t="s">
        <v>1922</v>
      </c>
      <c r="G744" s="248"/>
      <c r="H744" s="251">
        <v>65.650000000000006</v>
      </c>
      <c r="I744" s="252"/>
      <c r="J744" s="248"/>
      <c r="K744" s="248"/>
      <c r="L744" s="253"/>
      <c r="M744" s="254"/>
      <c r="N744" s="255"/>
      <c r="O744" s="255"/>
      <c r="P744" s="255"/>
      <c r="Q744" s="255"/>
      <c r="R744" s="255"/>
      <c r="S744" s="255"/>
      <c r="T744" s="256"/>
      <c r="U744" s="14"/>
      <c r="V744" s="14"/>
      <c r="W744" s="14"/>
      <c r="X744" s="14"/>
      <c r="Y744" s="14"/>
      <c r="Z744" s="14"/>
      <c r="AA744" s="14"/>
      <c r="AB744" s="14"/>
      <c r="AC744" s="14"/>
      <c r="AD744" s="14"/>
      <c r="AE744" s="14"/>
      <c r="AT744" s="257" t="s">
        <v>180</v>
      </c>
      <c r="AU744" s="257" t="s">
        <v>86</v>
      </c>
      <c r="AV744" s="14" t="s">
        <v>86</v>
      </c>
      <c r="AW744" s="14" t="s">
        <v>32</v>
      </c>
      <c r="AX744" s="14" t="s">
        <v>76</v>
      </c>
      <c r="AY744" s="257" t="s">
        <v>168</v>
      </c>
    </row>
    <row r="745" s="16" customFormat="1">
      <c r="A745" s="16"/>
      <c r="B745" s="280"/>
      <c r="C745" s="281"/>
      <c r="D745" s="232" t="s">
        <v>180</v>
      </c>
      <c r="E745" s="282" t="s">
        <v>1</v>
      </c>
      <c r="F745" s="283" t="s">
        <v>565</v>
      </c>
      <c r="G745" s="281"/>
      <c r="H745" s="284">
        <v>65.650000000000006</v>
      </c>
      <c r="I745" s="285"/>
      <c r="J745" s="281"/>
      <c r="K745" s="281"/>
      <c r="L745" s="286"/>
      <c r="M745" s="287"/>
      <c r="N745" s="288"/>
      <c r="O745" s="288"/>
      <c r="P745" s="288"/>
      <c r="Q745" s="288"/>
      <c r="R745" s="288"/>
      <c r="S745" s="288"/>
      <c r="T745" s="289"/>
      <c r="U745" s="16"/>
      <c r="V745" s="16"/>
      <c r="W745" s="16"/>
      <c r="X745" s="16"/>
      <c r="Y745" s="16"/>
      <c r="Z745" s="16"/>
      <c r="AA745" s="16"/>
      <c r="AB745" s="16"/>
      <c r="AC745" s="16"/>
      <c r="AD745" s="16"/>
      <c r="AE745" s="16"/>
      <c r="AT745" s="290" t="s">
        <v>180</v>
      </c>
      <c r="AU745" s="290" t="s">
        <v>86</v>
      </c>
      <c r="AV745" s="16" t="s">
        <v>169</v>
      </c>
      <c r="AW745" s="16" t="s">
        <v>32</v>
      </c>
      <c r="AX745" s="16" t="s">
        <v>76</v>
      </c>
      <c r="AY745" s="290" t="s">
        <v>168</v>
      </c>
    </row>
    <row r="746" s="13" customFormat="1">
      <c r="A746" s="13"/>
      <c r="B746" s="237"/>
      <c r="C746" s="238"/>
      <c r="D746" s="232" t="s">
        <v>180</v>
      </c>
      <c r="E746" s="239" t="s">
        <v>1</v>
      </c>
      <c r="F746" s="240" t="s">
        <v>1921</v>
      </c>
      <c r="G746" s="238"/>
      <c r="H746" s="239" t="s">
        <v>1</v>
      </c>
      <c r="I746" s="241"/>
      <c r="J746" s="238"/>
      <c r="K746" s="238"/>
      <c r="L746" s="242"/>
      <c r="M746" s="243"/>
      <c r="N746" s="244"/>
      <c r="O746" s="244"/>
      <c r="P746" s="244"/>
      <c r="Q746" s="244"/>
      <c r="R746" s="244"/>
      <c r="S746" s="244"/>
      <c r="T746" s="245"/>
      <c r="U746" s="13"/>
      <c r="V746" s="13"/>
      <c r="W746" s="13"/>
      <c r="X746" s="13"/>
      <c r="Y746" s="13"/>
      <c r="Z746" s="13"/>
      <c r="AA746" s="13"/>
      <c r="AB746" s="13"/>
      <c r="AC746" s="13"/>
      <c r="AD746" s="13"/>
      <c r="AE746" s="13"/>
      <c r="AT746" s="246" t="s">
        <v>180</v>
      </c>
      <c r="AU746" s="246" t="s">
        <v>86</v>
      </c>
      <c r="AV746" s="13" t="s">
        <v>84</v>
      </c>
      <c r="AW746" s="13" t="s">
        <v>32</v>
      </c>
      <c r="AX746" s="13" t="s">
        <v>76</v>
      </c>
      <c r="AY746" s="246" t="s">
        <v>168</v>
      </c>
    </row>
    <row r="747" s="14" customFormat="1">
      <c r="A747" s="14"/>
      <c r="B747" s="247"/>
      <c r="C747" s="248"/>
      <c r="D747" s="232" t="s">
        <v>180</v>
      </c>
      <c r="E747" s="249" t="s">
        <v>1</v>
      </c>
      <c r="F747" s="250" t="s">
        <v>1990</v>
      </c>
      <c r="G747" s="248"/>
      <c r="H747" s="251">
        <v>31.824000000000002</v>
      </c>
      <c r="I747" s="252"/>
      <c r="J747" s="248"/>
      <c r="K747" s="248"/>
      <c r="L747" s="253"/>
      <c r="M747" s="254"/>
      <c r="N747" s="255"/>
      <c r="O747" s="255"/>
      <c r="P747" s="255"/>
      <c r="Q747" s="255"/>
      <c r="R747" s="255"/>
      <c r="S747" s="255"/>
      <c r="T747" s="256"/>
      <c r="U747" s="14"/>
      <c r="V747" s="14"/>
      <c r="W747" s="14"/>
      <c r="X747" s="14"/>
      <c r="Y747" s="14"/>
      <c r="Z747" s="14"/>
      <c r="AA747" s="14"/>
      <c r="AB747" s="14"/>
      <c r="AC747" s="14"/>
      <c r="AD747" s="14"/>
      <c r="AE747" s="14"/>
      <c r="AT747" s="257" t="s">
        <v>180</v>
      </c>
      <c r="AU747" s="257" t="s">
        <v>86</v>
      </c>
      <c r="AV747" s="14" t="s">
        <v>86</v>
      </c>
      <c r="AW747" s="14" t="s">
        <v>32</v>
      </c>
      <c r="AX747" s="14" t="s">
        <v>76</v>
      </c>
      <c r="AY747" s="257" t="s">
        <v>168</v>
      </c>
    </row>
    <row r="748" s="16" customFormat="1">
      <c r="A748" s="16"/>
      <c r="B748" s="280"/>
      <c r="C748" s="281"/>
      <c r="D748" s="232" t="s">
        <v>180</v>
      </c>
      <c r="E748" s="282" t="s">
        <v>1</v>
      </c>
      <c r="F748" s="283" t="s">
        <v>565</v>
      </c>
      <c r="G748" s="281"/>
      <c r="H748" s="284">
        <v>31.824000000000002</v>
      </c>
      <c r="I748" s="285"/>
      <c r="J748" s="281"/>
      <c r="K748" s="281"/>
      <c r="L748" s="286"/>
      <c r="M748" s="287"/>
      <c r="N748" s="288"/>
      <c r="O748" s="288"/>
      <c r="P748" s="288"/>
      <c r="Q748" s="288"/>
      <c r="R748" s="288"/>
      <c r="S748" s="288"/>
      <c r="T748" s="289"/>
      <c r="U748" s="16"/>
      <c r="V748" s="16"/>
      <c r="W748" s="16"/>
      <c r="X748" s="16"/>
      <c r="Y748" s="16"/>
      <c r="Z748" s="16"/>
      <c r="AA748" s="16"/>
      <c r="AB748" s="16"/>
      <c r="AC748" s="16"/>
      <c r="AD748" s="16"/>
      <c r="AE748" s="16"/>
      <c r="AT748" s="290" t="s">
        <v>180</v>
      </c>
      <c r="AU748" s="290" t="s">
        <v>86</v>
      </c>
      <c r="AV748" s="16" t="s">
        <v>169</v>
      </c>
      <c r="AW748" s="16" t="s">
        <v>32</v>
      </c>
      <c r="AX748" s="16" t="s">
        <v>76</v>
      </c>
      <c r="AY748" s="290" t="s">
        <v>168</v>
      </c>
    </row>
    <row r="749" s="13" customFormat="1">
      <c r="A749" s="13"/>
      <c r="B749" s="237"/>
      <c r="C749" s="238"/>
      <c r="D749" s="232" t="s">
        <v>180</v>
      </c>
      <c r="E749" s="239" t="s">
        <v>1</v>
      </c>
      <c r="F749" s="240" t="s">
        <v>1940</v>
      </c>
      <c r="G749" s="238"/>
      <c r="H749" s="239" t="s">
        <v>1</v>
      </c>
      <c r="I749" s="241"/>
      <c r="J749" s="238"/>
      <c r="K749" s="238"/>
      <c r="L749" s="242"/>
      <c r="M749" s="243"/>
      <c r="N749" s="244"/>
      <c r="O749" s="244"/>
      <c r="P749" s="244"/>
      <c r="Q749" s="244"/>
      <c r="R749" s="244"/>
      <c r="S749" s="244"/>
      <c r="T749" s="245"/>
      <c r="U749" s="13"/>
      <c r="V749" s="13"/>
      <c r="W749" s="13"/>
      <c r="X749" s="13"/>
      <c r="Y749" s="13"/>
      <c r="Z749" s="13"/>
      <c r="AA749" s="13"/>
      <c r="AB749" s="13"/>
      <c r="AC749" s="13"/>
      <c r="AD749" s="13"/>
      <c r="AE749" s="13"/>
      <c r="AT749" s="246" t="s">
        <v>180</v>
      </c>
      <c r="AU749" s="246" t="s">
        <v>86</v>
      </c>
      <c r="AV749" s="13" t="s">
        <v>84</v>
      </c>
      <c r="AW749" s="13" t="s">
        <v>32</v>
      </c>
      <c r="AX749" s="13" t="s">
        <v>76</v>
      </c>
      <c r="AY749" s="246" t="s">
        <v>168</v>
      </c>
    </row>
    <row r="750" s="13" customFormat="1">
      <c r="A750" s="13"/>
      <c r="B750" s="237"/>
      <c r="C750" s="238"/>
      <c r="D750" s="232" t="s">
        <v>180</v>
      </c>
      <c r="E750" s="239" t="s">
        <v>1</v>
      </c>
      <c r="F750" s="240" t="s">
        <v>1941</v>
      </c>
      <c r="G750" s="238"/>
      <c r="H750" s="239" t="s">
        <v>1</v>
      </c>
      <c r="I750" s="241"/>
      <c r="J750" s="238"/>
      <c r="K750" s="238"/>
      <c r="L750" s="242"/>
      <c r="M750" s="243"/>
      <c r="N750" s="244"/>
      <c r="O750" s="244"/>
      <c r="P750" s="244"/>
      <c r="Q750" s="244"/>
      <c r="R750" s="244"/>
      <c r="S750" s="244"/>
      <c r="T750" s="245"/>
      <c r="U750" s="13"/>
      <c r="V750" s="13"/>
      <c r="W750" s="13"/>
      <c r="X750" s="13"/>
      <c r="Y750" s="13"/>
      <c r="Z750" s="13"/>
      <c r="AA750" s="13"/>
      <c r="AB750" s="13"/>
      <c r="AC750" s="13"/>
      <c r="AD750" s="13"/>
      <c r="AE750" s="13"/>
      <c r="AT750" s="246" t="s">
        <v>180</v>
      </c>
      <c r="AU750" s="246" t="s">
        <v>86</v>
      </c>
      <c r="AV750" s="13" t="s">
        <v>84</v>
      </c>
      <c r="AW750" s="13" t="s">
        <v>32</v>
      </c>
      <c r="AX750" s="13" t="s">
        <v>76</v>
      </c>
      <c r="AY750" s="246" t="s">
        <v>168</v>
      </c>
    </row>
    <row r="751" s="14" customFormat="1">
      <c r="A751" s="14"/>
      <c r="B751" s="247"/>
      <c r="C751" s="248"/>
      <c r="D751" s="232" t="s">
        <v>180</v>
      </c>
      <c r="E751" s="249" t="s">
        <v>1</v>
      </c>
      <c r="F751" s="250" t="s">
        <v>1942</v>
      </c>
      <c r="G751" s="248"/>
      <c r="H751" s="251">
        <v>13</v>
      </c>
      <c r="I751" s="252"/>
      <c r="J751" s="248"/>
      <c r="K751" s="248"/>
      <c r="L751" s="253"/>
      <c r="M751" s="254"/>
      <c r="N751" s="255"/>
      <c r="O751" s="255"/>
      <c r="P751" s="255"/>
      <c r="Q751" s="255"/>
      <c r="R751" s="255"/>
      <c r="S751" s="255"/>
      <c r="T751" s="256"/>
      <c r="U751" s="14"/>
      <c r="V751" s="14"/>
      <c r="W751" s="14"/>
      <c r="X751" s="14"/>
      <c r="Y751" s="14"/>
      <c r="Z751" s="14"/>
      <c r="AA751" s="14"/>
      <c r="AB751" s="14"/>
      <c r="AC751" s="14"/>
      <c r="AD751" s="14"/>
      <c r="AE751" s="14"/>
      <c r="AT751" s="257" t="s">
        <v>180</v>
      </c>
      <c r="AU751" s="257" t="s">
        <v>86</v>
      </c>
      <c r="AV751" s="14" t="s">
        <v>86</v>
      </c>
      <c r="AW751" s="14" t="s">
        <v>32</v>
      </c>
      <c r="AX751" s="14" t="s">
        <v>76</v>
      </c>
      <c r="AY751" s="257" t="s">
        <v>168</v>
      </c>
    </row>
    <row r="752" s="13" customFormat="1">
      <c r="A752" s="13"/>
      <c r="B752" s="237"/>
      <c r="C752" s="238"/>
      <c r="D752" s="232" t="s">
        <v>180</v>
      </c>
      <c r="E752" s="239" t="s">
        <v>1</v>
      </c>
      <c r="F752" s="240" t="s">
        <v>1943</v>
      </c>
      <c r="G752" s="238"/>
      <c r="H752" s="239" t="s">
        <v>1</v>
      </c>
      <c r="I752" s="241"/>
      <c r="J752" s="238"/>
      <c r="K752" s="238"/>
      <c r="L752" s="242"/>
      <c r="M752" s="243"/>
      <c r="N752" s="244"/>
      <c r="O752" s="244"/>
      <c r="P752" s="244"/>
      <c r="Q752" s="244"/>
      <c r="R752" s="244"/>
      <c r="S752" s="244"/>
      <c r="T752" s="245"/>
      <c r="U752" s="13"/>
      <c r="V752" s="13"/>
      <c r="W752" s="13"/>
      <c r="X752" s="13"/>
      <c r="Y752" s="13"/>
      <c r="Z752" s="13"/>
      <c r="AA752" s="13"/>
      <c r="AB752" s="13"/>
      <c r="AC752" s="13"/>
      <c r="AD752" s="13"/>
      <c r="AE752" s="13"/>
      <c r="AT752" s="246" t="s">
        <v>180</v>
      </c>
      <c r="AU752" s="246" t="s">
        <v>86</v>
      </c>
      <c r="AV752" s="13" t="s">
        <v>84</v>
      </c>
      <c r="AW752" s="13" t="s">
        <v>32</v>
      </c>
      <c r="AX752" s="13" t="s">
        <v>76</v>
      </c>
      <c r="AY752" s="246" t="s">
        <v>168</v>
      </c>
    </row>
    <row r="753" s="14" customFormat="1">
      <c r="A753" s="14"/>
      <c r="B753" s="247"/>
      <c r="C753" s="248"/>
      <c r="D753" s="232" t="s">
        <v>180</v>
      </c>
      <c r="E753" s="249" t="s">
        <v>1</v>
      </c>
      <c r="F753" s="250" t="s">
        <v>1944</v>
      </c>
      <c r="G753" s="248"/>
      <c r="H753" s="251">
        <v>14.1</v>
      </c>
      <c r="I753" s="252"/>
      <c r="J753" s="248"/>
      <c r="K753" s="248"/>
      <c r="L753" s="253"/>
      <c r="M753" s="254"/>
      <c r="N753" s="255"/>
      <c r="O753" s="255"/>
      <c r="P753" s="255"/>
      <c r="Q753" s="255"/>
      <c r="R753" s="255"/>
      <c r="S753" s="255"/>
      <c r="T753" s="256"/>
      <c r="U753" s="14"/>
      <c r="V753" s="14"/>
      <c r="W753" s="14"/>
      <c r="X753" s="14"/>
      <c r="Y753" s="14"/>
      <c r="Z753" s="14"/>
      <c r="AA753" s="14"/>
      <c r="AB753" s="14"/>
      <c r="AC753" s="14"/>
      <c r="AD753" s="14"/>
      <c r="AE753" s="14"/>
      <c r="AT753" s="257" t="s">
        <v>180</v>
      </c>
      <c r="AU753" s="257" t="s">
        <v>86</v>
      </c>
      <c r="AV753" s="14" t="s">
        <v>86</v>
      </c>
      <c r="AW753" s="14" t="s">
        <v>32</v>
      </c>
      <c r="AX753" s="14" t="s">
        <v>76</v>
      </c>
      <c r="AY753" s="257" t="s">
        <v>168</v>
      </c>
    </row>
    <row r="754" s="13" customFormat="1">
      <c r="A754" s="13"/>
      <c r="B754" s="237"/>
      <c r="C754" s="238"/>
      <c r="D754" s="232" t="s">
        <v>180</v>
      </c>
      <c r="E754" s="239" t="s">
        <v>1</v>
      </c>
      <c r="F754" s="240" t="s">
        <v>1945</v>
      </c>
      <c r="G754" s="238"/>
      <c r="H754" s="239" t="s">
        <v>1</v>
      </c>
      <c r="I754" s="241"/>
      <c r="J754" s="238"/>
      <c r="K754" s="238"/>
      <c r="L754" s="242"/>
      <c r="M754" s="243"/>
      <c r="N754" s="244"/>
      <c r="O754" s="244"/>
      <c r="P754" s="244"/>
      <c r="Q754" s="244"/>
      <c r="R754" s="244"/>
      <c r="S754" s="244"/>
      <c r="T754" s="245"/>
      <c r="U754" s="13"/>
      <c r="V754" s="13"/>
      <c r="W754" s="13"/>
      <c r="X754" s="13"/>
      <c r="Y754" s="13"/>
      <c r="Z754" s="13"/>
      <c r="AA754" s="13"/>
      <c r="AB754" s="13"/>
      <c r="AC754" s="13"/>
      <c r="AD754" s="13"/>
      <c r="AE754" s="13"/>
      <c r="AT754" s="246" t="s">
        <v>180</v>
      </c>
      <c r="AU754" s="246" t="s">
        <v>86</v>
      </c>
      <c r="AV754" s="13" t="s">
        <v>84</v>
      </c>
      <c r="AW754" s="13" t="s">
        <v>32</v>
      </c>
      <c r="AX754" s="13" t="s">
        <v>76</v>
      </c>
      <c r="AY754" s="246" t="s">
        <v>168</v>
      </c>
    </row>
    <row r="755" s="14" customFormat="1">
      <c r="A755" s="14"/>
      <c r="B755" s="247"/>
      <c r="C755" s="248"/>
      <c r="D755" s="232" t="s">
        <v>180</v>
      </c>
      <c r="E755" s="249" t="s">
        <v>1</v>
      </c>
      <c r="F755" s="250" t="s">
        <v>1946</v>
      </c>
      <c r="G755" s="248"/>
      <c r="H755" s="251">
        <v>4.5999999999999996</v>
      </c>
      <c r="I755" s="252"/>
      <c r="J755" s="248"/>
      <c r="K755" s="248"/>
      <c r="L755" s="253"/>
      <c r="M755" s="254"/>
      <c r="N755" s="255"/>
      <c r="O755" s="255"/>
      <c r="P755" s="255"/>
      <c r="Q755" s="255"/>
      <c r="R755" s="255"/>
      <c r="S755" s="255"/>
      <c r="T755" s="256"/>
      <c r="U755" s="14"/>
      <c r="V755" s="14"/>
      <c r="W755" s="14"/>
      <c r="X755" s="14"/>
      <c r="Y755" s="14"/>
      <c r="Z755" s="14"/>
      <c r="AA755" s="14"/>
      <c r="AB755" s="14"/>
      <c r="AC755" s="14"/>
      <c r="AD755" s="14"/>
      <c r="AE755" s="14"/>
      <c r="AT755" s="257" t="s">
        <v>180</v>
      </c>
      <c r="AU755" s="257" t="s">
        <v>86</v>
      </c>
      <c r="AV755" s="14" t="s">
        <v>86</v>
      </c>
      <c r="AW755" s="14" t="s">
        <v>32</v>
      </c>
      <c r="AX755" s="14" t="s">
        <v>76</v>
      </c>
      <c r="AY755" s="257" t="s">
        <v>168</v>
      </c>
    </row>
    <row r="756" s="13" customFormat="1">
      <c r="A756" s="13"/>
      <c r="B756" s="237"/>
      <c r="C756" s="238"/>
      <c r="D756" s="232" t="s">
        <v>180</v>
      </c>
      <c r="E756" s="239" t="s">
        <v>1</v>
      </c>
      <c r="F756" s="240" t="s">
        <v>1947</v>
      </c>
      <c r="G756" s="238"/>
      <c r="H756" s="239" t="s">
        <v>1</v>
      </c>
      <c r="I756" s="241"/>
      <c r="J756" s="238"/>
      <c r="K756" s="238"/>
      <c r="L756" s="242"/>
      <c r="M756" s="243"/>
      <c r="N756" s="244"/>
      <c r="O756" s="244"/>
      <c r="P756" s="244"/>
      <c r="Q756" s="244"/>
      <c r="R756" s="244"/>
      <c r="S756" s="244"/>
      <c r="T756" s="245"/>
      <c r="U756" s="13"/>
      <c r="V756" s="13"/>
      <c r="W756" s="13"/>
      <c r="X756" s="13"/>
      <c r="Y756" s="13"/>
      <c r="Z756" s="13"/>
      <c r="AA756" s="13"/>
      <c r="AB756" s="13"/>
      <c r="AC756" s="13"/>
      <c r="AD756" s="13"/>
      <c r="AE756" s="13"/>
      <c r="AT756" s="246" t="s">
        <v>180</v>
      </c>
      <c r="AU756" s="246" t="s">
        <v>86</v>
      </c>
      <c r="AV756" s="13" t="s">
        <v>84</v>
      </c>
      <c r="AW756" s="13" t="s">
        <v>32</v>
      </c>
      <c r="AX756" s="13" t="s">
        <v>76</v>
      </c>
      <c r="AY756" s="246" t="s">
        <v>168</v>
      </c>
    </row>
    <row r="757" s="14" customFormat="1">
      <c r="A757" s="14"/>
      <c r="B757" s="247"/>
      <c r="C757" s="248"/>
      <c r="D757" s="232" t="s">
        <v>180</v>
      </c>
      <c r="E757" s="249" t="s">
        <v>1</v>
      </c>
      <c r="F757" s="250" t="s">
        <v>1948</v>
      </c>
      <c r="G757" s="248"/>
      <c r="H757" s="251">
        <v>3.6000000000000001</v>
      </c>
      <c r="I757" s="252"/>
      <c r="J757" s="248"/>
      <c r="K757" s="248"/>
      <c r="L757" s="253"/>
      <c r="M757" s="254"/>
      <c r="N757" s="255"/>
      <c r="O757" s="255"/>
      <c r="P757" s="255"/>
      <c r="Q757" s="255"/>
      <c r="R757" s="255"/>
      <c r="S757" s="255"/>
      <c r="T757" s="256"/>
      <c r="U757" s="14"/>
      <c r="V757" s="14"/>
      <c r="W757" s="14"/>
      <c r="X757" s="14"/>
      <c r="Y757" s="14"/>
      <c r="Z757" s="14"/>
      <c r="AA757" s="14"/>
      <c r="AB757" s="14"/>
      <c r="AC757" s="14"/>
      <c r="AD757" s="14"/>
      <c r="AE757" s="14"/>
      <c r="AT757" s="257" t="s">
        <v>180</v>
      </c>
      <c r="AU757" s="257" t="s">
        <v>86</v>
      </c>
      <c r="AV757" s="14" t="s">
        <v>86</v>
      </c>
      <c r="AW757" s="14" t="s">
        <v>32</v>
      </c>
      <c r="AX757" s="14" t="s">
        <v>76</v>
      </c>
      <c r="AY757" s="257" t="s">
        <v>168</v>
      </c>
    </row>
    <row r="758" s="16" customFormat="1">
      <c r="A758" s="16"/>
      <c r="B758" s="280"/>
      <c r="C758" s="281"/>
      <c r="D758" s="232" t="s">
        <v>180</v>
      </c>
      <c r="E758" s="282" t="s">
        <v>1</v>
      </c>
      <c r="F758" s="283" t="s">
        <v>565</v>
      </c>
      <c r="G758" s="281"/>
      <c r="H758" s="284">
        <v>35.300000000000004</v>
      </c>
      <c r="I758" s="285"/>
      <c r="J758" s="281"/>
      <c r="K758" s="281"/>
      <c r="L758" s="286"/>
      <c r="M758" s="287"/>
      <c r="N758" s="288"/>
      <c r="O758" s="288"/>
      <c r="P758" s="288"/>
      <c r="Q758" s="288"/>
      <c r="R758" s="288"/>
      <c r="S758" s="288"/>
      <c r="T758" s="289"/>
      <c r="U758" s="16"/>
      <c r="V758" s="16"/>
      <c r="W758" s="16"/>
      <c r="X758" s="16"/>
      <c r="Y758" s="16"/>
      <c r="Z758" s="16"/>
      <c r="AA758" s="16"/>
      <c r="AB758" s="16"/>
      <c r="AC758" s="16"/>
      <c r="AD758" s="16"/>
      <c r="AE758" s="16"/>
      <c r="AT758" s="290" t="s">
        <v>180</v>
      </c>
      <c r="AU758" s="290" t="s">
        <v>86</v>
      </c>
      <c r="AV758" s="16" t="s">
        <v>169</v>
      </c>
      <c r="AW758" s="16" t="s">
        <v>32</v>
      </c>
      <c r="AX758" s="16" t="s">
        <v>76</v>
      </c>
      <c r="AY758" s="290" t="s">
        <v>168</v>
      </c>
    </row>
    <row r="759" s="13" customFormat="1">
      <c r="A759" s="13"/>
      <c r="B759" s="237"/>
      <c r="C759" s="238"/>
      <c r="D759" s="232" t="s">
        <v>180</v>
      </c>
      <c r="E759" s="239" t="s">
        <v>1</v>
      </c>
      <c r="F759" s="240" t="s">
        <v>1949</v>
      </c>
      <c r="G759" s="238"/>
      <c r="H759" s="239" t="s">
        <v>1</v>
      </c>
      <c r="I759" s="241"/>
      <c r="J759" s="238"/>
      <c r="K759" s="238"/>
      <c r="L759" s="242"/>
      <c r="M759" s="243"/>
      <c r="N759" s="244"/>
      <c r="O759" s="244"/>
      <c r="P759" s="244"/>
      <c r="Q759" s="244"/>
      <c r="R759" s="244"/>
      <c r="S759" s="244"/>
      <c r="T759" s="245"/>
      <c r="U759" s="13"/>
      <c r="V759" s="13"/>
      <c r="W759" s="13"/>
      <c r="X759" s="13"/>
      <c r="Y759" s="13"/>
      <c r="Z759" s="13"/>
      <c r="AA759" s="13"/>
      <c r="AB759" s="13"/>
      <c r="AC759" s="13"/>
      <c r="AD759" s="13"/>
      <c r="AE759" s="13"/>
      <c r="AT759" s="246" t="s">
        <v>180</v>
      </c>
      <c r="AU759" s="246" t="s">
        <v>86</v>
      </c>
      <c r="AV759" s="13" t="s">
        <v>84</v>
      </c>
      <c r="AW759" s="13" t="s">
        <v>32</v>
      </c>
      <c r="AX759" s="13" t="s">
        <v>76</v>
      </c>
      <c r="AY759" s="246" t="s">
        <v>168</v>
      </c>
    </row>
    <row r="760" s="13" customFormat="1">
      <c r="A760" s="13"/>
      <c r="B760" s="237"/>
      <c r="C760" s="238"/>
      <c r="D760" s="232" t="s">
        <v>180</v>
      </c>
      <c r="E760" s="239" t="s">
        <v>1</v>
      </c>
      <c r="F760" s="240" t="s">
        <v>1941</v>
      </c>
      <c r="G760" s="238"/>
      <c r="H760" s="239" t="s">
        <v>1</v>
      </c>
      <c r="I760" s="241"/>
      <c r="J760" s="238"/>
      <c r="K760" s="238"/>
      <c r="L760" s="242"/>
      <c r="M760" s="243"/>
      <c r="N760" s="244"/>
      <c r="O760" s="244"/>
      <c r="P760" s="244"/>
      <c r="Q760" s="244"/>
      <c r="R760" s="244"/>
      <c r="S760" s="244"/>
      <c r="T760" s="245"/>
      <c r="U760" s="13"/>
      <c r="V760" s="13"/>
      <c r="W760" s="13"/>
      <c r="X760" s="13"/>
      <c r="Y760" s="13"/>
      <c r="Z760" s="13"/>
      <c r="AA760" s="13"/>
      <c r="AB760" s="13"/>
      <c r="AC760" s="13"/>
      <c r="AD760" s="13"/>
      <c r="AE760" s="13"/>
      <c r="AT760" s="246" t="s">
        <v>180</v>
      </c>
      <c r="AU760" s="246" t="s">
        <v>86</v>
      </c>
      <c r="AV760" s="13" t="s">
        <v>84</v>
      </c>
      <c r="AW760" s="13" t="s">
        <v>32</v>
      </c>
      <c r="AX760" s="13" t="s">
        <v>76</v>
      </c>
      <c r="AY760" s="246" t="s">
        <v>168</v>
      </c>
    </row>
    <row r="761" s="14" customFormat="1">
      <c r="A761" s="14"/>
      <c r="B761" s="247"/>
      <c r="C761" s="248"/>
      <c r="D761" s="232" t="s">
        <v>180</v>
      </c>
      <c r="E761" s="249" t="s">
        <v>1</v>
      </c>
      <c r="F761" s="250" t="s">
        <v>1950</v>
      </c>
      <c r="G761" s="248"/>
      <c r="H761" s="251">
        <v>455.69999999999999</v>
      </c>
      <c r="I761" s="252"/>
      <c r="J761" s="248"/>
      <c r="K761" s="248"/>
      <c r="L761" s="253"/>
      <c r="M761" s="254"/>
      <c r="N761" s="255"/>
      <c r="O761" s="255"/>
      <c r="P761" s="255"/>
      <c r="Q761" s="255"/>
      <c r="R761" s="255"/>
      <c r="S761" s="255"/>
      <c r="T761" s="256"/>
      <c r="U761" s="14"/>
      <c r="V761" s="14"/>
      <c r="W761" s="14"/>
      <c r="X761" s="14"/>
      <c r="Y761" s="14"/>
      <c r="Z761" s="14"/>
      <c r="AA761" s="14"/>
      <c r="AB761" s="14"/>
      <c r="AC761" s="14"/>
      <c r="AD761" s="14"/>
      <c r="AE761" s="14"/>
      <c r="AT761" s="257" t="s">
        <v>180</v>
      </c>
      <c r="AU761" s="257" t="s">
        <v>86</v>
      </c>
      <c r="AV761" s="14" t="s">
        <v>86</v>
      </c>
      <c r="AW761" s="14" t="s">
        <v>32</v>
      </c>
      <c r="AX761" s="14" t="s">
        <v>76</v>
      </c>
      <c r="AY761" s="257" t="s">
        <v>168</v>
      </c>
    </row>
    <row r="762" s="13" customFormat="1">
      <c r="A762" s="13"/>
      <c r="B762" s="237"/>
      <c r="C762" s="238"/>
      <c r="D762" s="232" t="s">
        <v>180</v>
      </c>
      <c r="E762" s="239" t="s">
        <v>1</v>
      </c>
      <c r="F762" s="240" t="s">
        <v>1943</v>
      </c>
      <c r="G762" s="238"/>
      <c r="H762" s="239" t="s">
        <v>1</v>
      </c>
      <c r="I762" s="241"/>
      <c r="J762" s="238"/>
      <c r="K762" s="238"/>
      <c r="L762" s="242"/>
      <c r="M762" s="243"/>
      <c r="N762" s="244"/>
      <c r="O762" s="244"/>
      <c r="P762" s="244"/>
      <c r="Q762" s="244"/>
      <c r="R762" s="244"/>
      <c r="S762" s="244"/>
      <c r="T762" s="245"/>
      <c r="U762" s="13"/>
      <c r="V762" s="13"/>
      <c r="W762" s="13"/>
      <c r="X762" s="13"/>
      <c r="Y762" s="13"/>
      <c r="Z762" s="13"/>
      <c r="AA762" s="13"/>
      <c r="AB762" s="13"/>
      <c r="AC762" s="13"/>
      <c r="AD762" s="13"/>
      <c r="AE762" s="13"/>
      <c r="AT762" s="246" t="s">
        <v>180</v>
      </c>
      <c r="AU762" s="246" t="s">
        <v>86</v>
      </c>
      <c r="AV762" s="13" t="s">
        <v>84</v>
      </c>
      <c r="AW762" s="13" t="s">
        <v>32</v>
      </c>
      <c r="AX762" s="13" t="s">
        <v>76</v>
      </c>
      <c r="AY762" s="246" t="s">
        <v>168</v>
      </c>
    </row>
    <row r="763" s="14" customFormat="1">
      <c r="A763" s="14"/>
      <c r="B763" s="247"/>
      <c r="C763" s="248"/>
      <c r="D763" s="232" t="s">
        <v>180</v>
      </c>
      <c r="E763" s="249" t="s">
        <v>1</v>
      </c>
      <c r="F763" s="250" t="s">
        <v>1951</v>
      </c>
      <c r="G763" s="248"/>
      <c r="H763" s="251">
        <v>744.61500000000001</v>
      </c>
      <c r="I763" s="252"/>
      <c r="J763" s="248"/>
      <c r="K763" s="248"/>
      <c r="L763" s="253"/>
      <c r="M763" s="254"/>
      <c r="N763" s="255"/>
      <c r="O763" s="255"/>
      <c r="P763" s="255"/>
      <c r="Q763" s="255"/>
      <c r="R763" s="255"/>
      <c r="S763" s="255"/>
      <c r="T763" s="256"/>
      <c r="U763" s="14"/>
      <c r="V763" s="14"/>
      <c r="W763" s="14"/>
      <c r="X763" s="14"/>
      <c r="Y763" s="14"/>
      <c r="Z763" s="14"/>
      <c r="AA763" s="14"/>
      <c r="AB763" s="14"/>
      <c r="AC763" s="14"/>
      <c r="AD763" s="14"/>
      <c r="AE763" s="14"/>
      <c r="AT763" s="257" t="s">
        <v>180</v>
      </c>
      <c r="AU763" s="257" t="s">
        <v>86</v>
      </c>
      <c r="AV763" s="14" t="s">
        <v>86</v>
      </c>
      <c r="AW763" s="14" t="s">
        <v>32</v>
      </c>
      <c r="AX763" s="14" t="s">
        <v>76</v>
      </c>
      <c r="AY763" s="257" t="s">
        <v>168</v>
      </c>
    </row>
    <row r="764" s="14" customFormat="1">
      <c r="A764" s="14"/>
      <c r="B764" s="247"/>
      <c r="C764" s="248"/>
      <c r="D764" s="232" t="s">
        <v>180</v>
      </c>
      <c r="E764" s="249" t="s">
        <v>1</v>
      </c>
      <c r="F764" s="250" t="s">
        <v>1952</v>
      </c>
      <c r="G764" s="248"/>
      <c r="H764" s="251">
        <v>-200.857</v>
      </c>
      <c r="I764" s="252"/>
      <c r="J764" s="248"/>
      <c r="K764" s="248"/>
      <c r="L764" s="253"/>
      <c r="M764" s="254"/>
      <c r="N764" s="255"/>
      <c r="O764" s="255"/>
      <c r="P764" s="255"/>
      <c r="Q764" s="255"/>
      <c r="R764" s="255"/>
      <c r="S764" s="255"/>
      <c r="T764" s="256"/>
      <c r="U764" s="14"/>
      <c r="V764" s="14"/>
      <c r="W764" s="14"/>
      <c r="X764" s="14"/>
      <c r="Y764" s="14"/>
      <c r="Z764" s="14"/>
      <c r="AA764" s="14"/>
      <c r="AB764" s="14"/>
      <c r="AC764" s="14"/>
      <c r="AD764" s="14"/>
      <c r="AE764" s="14"/>
      <c r="AT764" s="257" t="s">
        <v>180</v>
      </c>
      <c r="AU764" s="257" t="s">
        <v>86</v>
      </c>
      <c r="AV764" s="14" t="s">
        <v>86</v>
      </c>
      <c r="AW764" s="14" t="s">
        <v>32</v>
      </c>
      <c r="AX764" s="14" t="s">
        <v>76</v>
      </c>
      <c r="AY764" s="257" t="s">
        <v>168</v>
      </c>
    </row>
    <row r="765" s="13" customFormat="1">
      <c r="A765" s="13"/>
      <c r="B765" s="237"/>
      <c r="C765" s="238"/>
      <c r="D765" s="232" t="s">
        <v>180</v>
      </c>
      <c r="E765" s="239" t="s">
        <v>1</v>
      </c>
      <c r="F765" s="240" t="s">
        <v>1945</v>
      </c>
      <c r="G765" s="238"/>
      <c r="H765" s="239" t="s">
        <v>1</v>
      </c>
      <c r="I765" s="241"/>
      <c r="J765" s="238"/>
      <c r="K765" s="238"/>
      <c r="L765" s="242"/>
      <c r="M765" s="243"/>
      <c r="N765" s="244"/>
      <c r="O765" s="244"/>
      <c r="P765" s="244"/>
      <c r="Q765" s="244"/>
      <c r="R765" s="244"/>
      <c r="S765" s="244"/>
      <c r="T765" s="245"/>
      <c r="U765" s="13"/>
      <c r="V765" s="13"/>
      <c r="W765" s="13"/>
      <c r="X765" s="13"/>
      <c r="Y765" s="13"/>
      <c r="Z765" s="13"/>
      <c r="AA765" s="13"/>
      <c r="AB765" s="13"/>
      <c r="AC765" s="13"/>
      <c r="AD765" s="13"/>
      <c r="AE765" s="13"/>
      <c r="AT765" s="246" t="s">
        <v>180</v>
      </c>
      <c r="AU765" s="246" t="s">
        <v>86</v>
      </c>
      <c r="AV765" s="13" t="s">
        <v>84</v>
      </c>
      <c r="AW765" s="13" t="s">
        <v>32</v>
      </c>
      <c r="AX765" s="13" t="s">
        <v>76</v>
      </c>
      <c r="AY765" s="246" t="s">
        <v>168</v>
      </c>
    </row>
    <row r="766" s="14" customFormat="1">
      <c r="A766" s="14"/>
      <c r="B766" s="247"/>
      <c r="C766" s="248"/>
      <c r="D766" s="232" t="s">
        <v>180</v>
      </c>
      <c r="E766" s="249" t="s">
        <v>1</v>
      </c>
      <c r="F766" s="250" t="s">
        <v>1953</v>
      </c>
      <c r="G766" s="248"/>
      <c r="H766" s="251">
        <v>122.3</v>
      </c>
      <c r="I766" s="252"/>
      <c r="J766" s="248"/>
      <c r="K766" s="248"/>
      <c r="L766" s="253"/>
      <c r="M766" s="254"/>
      <c r="N766" s="255"/>
      <c r="O766" s="255"/>
      <c r="P766" s="255"/>
      <c r="Q766" s="255"/>
      <c r="R766" s="255"/>
      <c r="S766" s="255"/>
      <c r="T766" s="256"/>
      <c r="U766" s="14"/>
      <c r="V766" s="14"/>
      <c r="W766" s="14"/>
      <c r="X766" s="14"/>
      <c r="Y766" s="14"/>
      <c r="Z766" s="14"/>
      <c r="AA766" s="14"/>
      <c r="AB766" s="14"/>
      <c r="AC766" s="14"/>
      <c r="AD766" s="14"/>
      <c r="AE766" s="14"/>
      <c r="AT766" s="257" t="s">
        <v>180</v>
      </c>
      <c r="AU766" s="257" t="s">
        <v>86</v>
      </c>
      <c r="AV766" s="14" t="s">
        <v>86</v>
      </c>
      <c r="AW766" s="14" t="s">
        <v>32</v>
      </c>
      <c r="AX766" s="14" t="s">
        <v>76</v>
      </c>
      <c r="AY766" s="257" t="s">
        <v>168</v>
      </c>
    </row>
    <row r="767" s="13" customFormat="1">
      <c r="A767" s="13"/>
      <c r="B767" s="237"/>
      <c r="C767" s="238"/>
      <c r="D767" s="232" t="s">
        <v>180</v>
      </c>
      <c r="E767" s="239" t="s">
        <v>1</v>
      </c>
      <c r="F767" s="240" t="s">
        <v>1947</v>
      </c>
      <c r="G767" s="238"/>
      <c r="H767" s="239" t="s">
        <v>1</v>
      </c>
      <c r="I767" s="241"/>
      <c r="J767" s="238"/>
      <c r="K767" s="238"/>
      <c r="L767" s="242"/>
      <c r="M767" s="243"/>
      <c r="N767" s="244"/>
      <c r="O767" s="244"/>
      <c r="P767" s="244"/>
      <c r="Q767" s="244"/>
      <c r="R767" s="244"/>
      <c r="S767" s="244"/>
      <c r="T767" s="245"/>
      <c r="U767" s="13"/>
      <c r="V767" s="13"/>
      <c r="W767" s="13"/>
      <c r="X767" s="13"/>
      <c r="Y767" s="13"/>
      <c r="Z767" s="13"/>
      <c r="AA767" s="13"/>
      <c r="AB767" s="13"/>
      <c r="AC767" s="13"/>
      <c r="AD767" s="13"/>
      <c r="AE767" s="13"/>
      <c r="AT767" s="246" t="s">
        <v>180</v>
      </c>
      <c r="AU767" s="246" t="s">
        <v>86</v>
      </c>
      <c r="AV767" s="13" t="s">
        <v>84</v>
      </c>
      <c r="AW767" s="13" t="s">
        <v>32</v>
      </c>
      <c r="AX767" s="13" t="s">
        <v>76</v>
      </c>
      <c r="AY767" s="246" t="s">
        <v>168</v>
      </c>
    </row>
    <row r="768" s="14" customFormat="1">
      <c r="A768" s="14"/>
      <c r="B768" s="247"/>
      <c r="C768" s="248"/>
      <c r="D768" s="232" t="s">
        <v>180</v>
      </c>
      <c r="E768" s="249" t="s">
        <v>1</v>
      </c>
      <c r="F768" s="250" t="s">
        <v>1954</v>
      </c>
      <c r="G768" s="248"/>
      <c r="H768" s="251">
        <v>141.08000000000001</v>
      </c>
      <c r="I768" s="252"/>
      <c r="J768" s="248"/>
      <c r="K768" s="248"/>
      <c r="L768" s="253"/>
      <c r="M768" s="254"/>
      <c r="N768" s="255"/>
      <c r="O768" s="255"/>
      <c r="P768" s="255"/>
      <c r="Q768" s="255"/>
      <c r="R768" s="255"/>
      <c r="S768" s="255"/>
      <c r="T768" s="256"/>
      <c r="U768" s="14"/>
      <c r="V768" s="14"/>
      <c r="W768" s="14"/>
      <c r="X768" s="14"/>
      <c r="Y768" s="14"/>
      <c r="Z768" s="14"/>
      <c r="AA768" s="14"/>
      <c r="AB768" s="14"/>
      <c r="AC768" s="14"/>
      <c r="AD768" s="14"/>
      <c r="AE768" s="14"/>
      <c r="AT768" s="257" t="s">
        <v>180</v>
      </c>
      <c r="AU768" s="257" t="s">
        <v>86</v>
      </c>
      <c r="AV768" s="14" t="s">
        <v>86</v>
      </c>
      <c r="AW768" s="14" t="s">
        <v>32</v>
      </c>
      <c r="AX768" s="14" t="s">
        <v>76</v>
      </c>
      <c r="AY768" s="257" t="s">
        <v>168</v>
      </c>
    </row>
    <row r="769" s="16" customFormat="1">
      <c r="A769" s="16"/>
      <c r="B769" s="280"/>
      <c r="C769" s="281"/>
      <c r="D769" s="232" t="s">
        <v>180</v>
      </c>
      <c r="E769" s="282" t="s">
        <v>1</v>
      </c>
      <c r="F769" s="283" t="s">
        <v>565</v>
      </c>
      <c r="G769" s="281"/>
      <c r="H769" s="284">
        <v>1262.838</v>
      </c>
      <c r="I769" s="285"/>
      <c r="J769" s="281"/>
      <c r="K769" s="281"/>
      <c r="L769" s="286"/>
      <c r="M769" s="287"/>
      <c r="N769" s="288"/>
      <c r="O769" s="288"/>
      <c r="P769" s="288"/>
      <c r="Q769" s="288"/>
      <c r="R769" s="288"/>
      <c r="S769" s="288"/>
      <c r="T769" s="289"/>
      <c r="U769" s="16"/>
      <c r="V769" s="16"/>
      <c r="W769" s="16"/>
      <c r="X769" s="16"/>
      <c r="Y769" s="16"/>
      <c r="Z769" s="16"/>
      <c r="AA769" s="16"/>
      <c r="AB769" s="16"/>
      <c r="AC769" s="16"/>
      <c r="AD769" s="16"/>
      <c r="AE769" s="16"/>
      <c r="AT769" s="290" t="s">
        <v>180</v>
      </c>
      <c r="AU769" s="290" t="s">
        <v>86</v>
      </c>
      <c r="AV769" s="16" t="s">
        <v>169</v>
      </c>
      <c r="AW769" s="16" t="s">
        <v>32</v>
      </c>
      <c r="AX769" s="16" t="s">
        <v>76</v>
      </c>
      <c r="AY769" s="290" t="s">
        <v>168</v>
      </c>
    </row>
    <row r="770" s="13" customFormat="1">
      <c r="A770" s="13"/>
      <c r="B770" s="237"/>
      <c r="C770" s="238"/>
      <c r="D770" s="232" t="s">
        <v>180</v>
      </c>
      <c r="E770" s="239" t="s">
        <v>1</v>
      </c>
      <c r="F770" s="240" t="s">
        <v>1955</v>
      </c>
      <c r="G770" s="238"/>
      <c r="H770" s="239" t="s">
        <v>1</v>
      </c>
      <c r="I770" s="241"/>
      <c r="J770" s="238"/>
      <c r="K770" s="238"/>
      <c r="L770" s="242"/>
      <c r="M770" s="243"/>
      <c r="N770" s="244"/>
      <c r="O770" s="244"/>
      <c r="P770" s="244"/>
      <c r="Q770" s="244"/>
      <c r="R770" s="244"/>
      <c r="S770" s="244"/>
      <c r="T770" s="245"/>
      <c r="U770" s="13"/>
      <c r="V770" s="13"/>
      <c r="W770" s="13"/>
      <c r="X770" s="13"/>
      <c r="Y770" s="13"/>
      <c r="Z770" s="13"/>
      <c r="AA770" s="13"/>
      <c r="AB770" s="13"/>
      <c r="AC770" s="13"/>
      <c r="AD770" s="13"/>
      <c r="AE770" s="13"/>
      <c r="AT770" s="246" t="s">
        <v>180</v>
      </c>
      <c r="AU770" s="246" t="s">
        <v>86</v>
      </c>
      <c r="AV770" s="13" t="s">
        <v>84</v>
      </c>
      <c r="AW770" s="13" t="s">
        <v>32</v>
      </c>
      <c r="AX770" s="13" t="s">
        <v>76</v>
      </c>
      <c r="AY770" s="246" t="s">
        <v>168</v>
      </c>
    </row>
    <row r="771" s="13" customFormat="1">
      <c r="A771" s="13"/>
      <c r="B771" s="237"/>
      <c r="C771" s="238"/>
      <c r="D771" s="232" t="s">
        <v>180</v>
      </c>
      <c r="E771" s="239" t="s">
        <v>1</v>
      </c>
      <c r="F771" s="240" t="s">
        <v>1941</v>
      </c>
      <c r="G771" s="238"/>
      <c r="H771" s="239" t="s">
        <v>1</v>
      </c>
      <c r="I771" s="241"/>
      <c r="J771" s="238"/>
      <c r="K771" s="238"/>
      <c r="L771" s="242"/>
      <c r="M771" s="243"/>
      <c r="N771" s="244"/>
      <c r="O771" s="244"/>
      <c r="P771" s="244"/>
      <c r="Q771" s="244"/>
      <c r="R771" s="244"/>
      <c r="S771" s="244"/>
      <c r="T771" s="245"/>
      <c r="U771" s="13"/>
      <c r="V771" s="13"/>
      <c r="W771" s="13"/>
      <c r="X771" s="13"/>
      <c r="Y771" s="13"/>
      <c r="Z771" s="13"/>
      <c r="AA771" s="13"/>
      <c r="AB771" s="13"/>
      <c r="AC771" s="13"/>
      <c r="AD771" s="13"/>
      <c r="AE771" s="13"/>
      <c r="AT771" s="246" t="s">
        <v>180</v>
      </c>
      <c r="AU771" s="246" t="s">
        <v>86</v>
      </c>
      <c r="AV771" s="13" t="s">
        <v>84</v>
      </c>
      <c r="AW771" s="13" t="s">
        <v>32</v>
      </c>
      <c r="AX771" s="13" t="s">
        <v>76</v>
      </c>
      <c r="AY771" s="246" t="s">
        <v>168</v>
      </c>
    </row>
    <row r="772" s="14" customFormat="1">
      <c r="A772" s="14"/>
      <c r="B772" s="247"/>
      <c r="C772" s="248"/>
      <c r="D772" s="232" t="s">
        <v>180</v>
      </c>
      <c r="E772" s="249" t="s">
        <v>1</v>
      </c>
      <c r="F772" s="250" t="s">
        <v>1956</v>
      </c>
      <c r="G772" s="248"/>
      <c r="H772" s="251">
        <v>67.412999999999997</v>
      </c>
      <c r="I772" s="252"/>
      <c r="J772" s="248"/>
      <c r="K772" s="248"/>
      <c r="L772" s="253"/>
      <c r="M772" s="254"/>
      <c r="N772" s="255"/>
      <c r="O772" s="255"/>
      <c r="P772" s="255"/>
      <c r="Q772" s="255"/>
      <c r="R772" s="255"/>
      <c r="S772" s="255"/>
      <c r="T772" s="256"/>
      <c r="U772" s="14"/>
      <c r="V772" s="14"/>
      <c r="W772" s="14"/>
      <c r="X772" s="14"/>
      <c r="Y772" s="14"/>
      <c r="Z772" s="14"/>
      <c r="AA772" s="14"/>
      <c r="AB772" s="14"/>
      <c r="AC772" s="14"/>
      <c r="AD772" s="14"/>
      <c r="AE772" s="14"/>
      <c r="AT772" s="257" t="s">
        <v>180</v>
      </c>
      <c r="AU772" s="257" t="s">
        <v>86</v>
      </c>
      <c r="AV772" s="14" t="s">
        <v>86</v>
      </c>
      <c r="AW772" s="14" t="s">
        <v>32</v>
      </c>
      <c r="AX772" s="14" t="s">
        <v>76</v>
      </c>
      <c r="AY772" s="257" t="s">
        <v>168</v>
      </c>
    </row>
    <row r="773" s="13" customFormat="1">
      <c r="A773" s="13"/>
      <c r="B773" s="237"/>
      <c r="C773" s="238"/>
      <c r="D773" s="232" t="s">
        <v>180</v>
      </c>
      <c r="E773" s="239" t="s">
        <v>1</v>
      </c>
      <c r="F773" s="240" t="s">
        <v>1943</v>
      </c>
      <c r="G773" s="238"/>
      <c r="H773" s="239" t="s">
        <v>1</v>
      </c>
      <c r="I773" s="241"/>
      <c r="J773" s="238"/>
      <c r="K773" s="238"/>
      <c r="L773" s="242"/>
      <c r="M773" s="243"/>
      <c r="N773" s="244"/>
      <c r="O773" s="244"/>
      <c r="P773" s="244"/>
      <c r="Q773" s="244"/>
      <c r="R773" s="244"/>
      <c r="S773" s="244"/>
      <c r="T773" s="245"/>
      <c r="U773" s="13"/>
      <c r="V773" s="13"/>
      <c r="W773" s="13"/>
      <c r="X773" s="13"/>
      <c r="Y773" s="13"/>
      <c r="Z773" s="13"/>
      <c r="AA773" s="13"/>
      <c r="AB773" s="13"/>
      <c r="AC773" s="13"/>
      <c r="AD773" s="13"/>
      <c r="AE773" s="13"/>
      <c r="AT773" s="246" t="s">
        <v>180</v>
      </c>
      <c r="AU773" s="246" t="s">
        <v>86</v>
      </c>
      <c r="AV773" s="13" t="s">
        <v>84</v>
      </c>
      <c r="AW773" s="13" t="s">
        <v>32</v>
      </c>
      <c r="AX773" s="13" t="s">
        <v>76</v>
      </c>
      <c r="AY773" s="246" t="s">
        <v>168</v>
      </c>
    </row>
    <row r="774" s="14" customFormat="1">
      <c r="A774" s="14"/>
      <c r="B774" s="247"/>
      <c r="C774" s="248"/>
      <c r="D774" s="232" t="s">
        <v>180</v>
      </c>
      <c r="E774" s="249" t="s">
        <v>1</v>
      </c>
      <c r="F774" s="250" t="s">
        <v>1957</v>
      </c>
      <c r="G774" s="248"/>
      <c r="H774" s="251">
        <v>21.024999999999999</v>
      </c>
      <c r="I774" s="252"/>
      <c r="J774" s="248"/>
      <c r="K774" s="248"/>
      <c r="L774" s="253"/>
      <c r="M774" s="254"/>
      <c r="N774" s="255"/>
      <c r="O774" s="255"/>
      <c r="P774" s="255"/>
      <c r="Q774" s="255"/>
      <c r="R774" s="255"/>
      <c r="S774" s="255"/>
      <c r="T774" s="256"/>
      <c r="U774" s="14"/>
      <c r="V774" s="14"/>
      <c r="W774" s="14"/>
      <c r="X774" s="14"/>
      <c r="Y774" s="14"/>
      <c r="Z774" s="14"/>
      <c r="AA774" s="14"/>
      <c r="AB774" s="14"/>
      <c r="AC774" s="14"/>
      <c r="AD774" s="14"/>
      <c r="AE774" s="14"/>
      <c r="AT774" s="257" t="s">
        <v>180</v>
      </c>
      <c r="AU774" s="257" t="s">
        <v>86</v>
      </c>
      <c r="AV774" s="14" t="s">
        <v>86</v>
      </c>
      <c r="AW774" s="14" t="s">
        <v>32</v>
      </c>
      <c r="AX774" s="14" t="s">
        <v>76</v>
      </c>
      <c r="AY774" s="257" t="s">
        <v>168</v>
      </c>
    </row>
    <row r="775" s="13" customFormat="1">
      <c r="A775" s="13"/>
      <c r="B775" s="237"/>
      <c r="C775" s="238"/>
      <c r="D775" s="232" t="s">
        <v>180</v>
      </c>
      <c r="E775" s="239" t="s">
        <v>1</v>
      </c>
      <c r="F775" s="240" t="s">
        <v>1945</v>
      </c>
      <c r="G775" s="238"/>
      <c r="H775" s="239" t="s">
        <v>1</v>
      </c>
      <c r="I775" s="241"/>
      <c r="J775" s="238"/>
      <c r="K775" s="238"/>
      <c r="L775" s="242"/>
      <c r="M775" s="243"/>
      <c r="N775" s="244"/>
      <c r="O775" s="244"/>
      <c r="P775" s="244"/>
      <c r="Q775" s="244"/>
      <c r="R775" s="244"/>
      <c r="S775" s="244"/>
      <c r="T775" s="245"/>
      <c r="U775" s="13"/>
      <c r="V775" s="13"/>
      <c r="W775" s="13"/>
      <c r="X775" s="13"/>
      <c r="Y775" s="13"/>
      <c r="Z775" s="13"/>
      <c r="AA775" s="13"/>
      <c r="AB775" s="13"/>
      <c r="AC775" s="13"/>
      <c r="AD775" s="13"/>
      <c r="AE775" s="13"/>
      <c r="AT775" s="246" t="s">
        <v>180</v>
      </c>
      <c r="AU775" s="246" t="s">
        <v>86</v>
      </c>
      <c r="AV775" s="13" t="s">
        <v>84</v>
      </c>
      <c r="AW775" s="13" t="s">
        <v>32</v>
      </c>
      <c r="AX775" s="13" t="s">
        <v>76</v>
      </c>
      <c r="AY775" s="246" t="s">
        <v>168</v>
      </c>
    </row>
    <row r="776" s="14" customFormat="1">
      <c r="A776" s="14"/>
      <c r="B776" s="247"/>
      <c r="C776" s="248"/>
      <c r="D776" s="232" t="s">
        <v>180</v>
      </c>
      <c r="E776" s="249" t="s">
        <v>1</v>
      </c>
      <c r="F776" s="250" t="s">
        <v>1958</v>
      </c>
      <c r="G776" s="248"/>
      <c r="H776" s="251">
        <v>14.116</v>
      </c>
      <c r="I776" s="252"/>
      <c r="J776" s="248"/>
      <c r="K776" s="248"/>
      <c r="L776" s="253"/>
      <c r="M776" s="254"/>
      <c r="N776" s="255"/>
      <c r="O776" s="255"/>
      <c r="P776" s="255"/>
      <c r="Q776" s="255"/>
      <c r="R776" s="255"/>
      <c r="S776" s="255"/>
      <c r="T776" s="256"/>
      <c r="U776" s="14"/>
      <c r="V776" s="14"/>
      <c r="W776" s="14"/>
      <c r="X776" s="14"/>
      <c r="Y776" s="14"/>
      <c r="Z776" s="14"/>
      <c r="AA776" s="14"/>
      <c r="AB776" s="14"/>
      <c r="AC776" s="14"/>
      <c r="AD776" s="14"/>
      <c r="AE776" s="14"/>
      <c r="AT776" s="257" t="s">
        <v>180</v>
      </c>
      <c r="AU776" s="257" t="s">
        <v>86</v>
      </c>
      <c r="AV776" s="14" t="s">
        <v>86</v>
      </c>
      <c r="AW776" s="14" t="s">
        <v>32</v>
      </c>
      <c r="AX776" s="14" t="s">
        <v>76</v>
      </c>
      <c r="AY776" s="257" t="s">
        <v>168</v>
      </c>
    </row>
    <row r="777" s="13" customFormat="1">
      <c r="A777" s="13"/>
      <c r="B777" s="237"/>
      <c r="C777" s="238"/>
      <c r="D777" s="232" t="s">
        <v>180</v>
      </c>
      <c r="E777" s="239" t="s">
        <v>1</v>
      </c>
      <c r="F777" s="240" t="s">
        <v>1947</v>
      </c>
      <c r="G777" s="238"/>
      <c r="H777" s="239" t="s">
        <v>1</v>
      </c>
      <c r="I777" s="241"/>
      <c r="J777" s="238"/>
      <c r="K777" s="238"/>
      <c r="L777" s="242"/>
      <c r="M777" s="243"/>
      <c r="N777" s="244"/>
      <c r="O777" s="244"/>
      <c r="P777" s="244"/>
      <c r="Q777" s="244"/>
      <c r="R777" s="244"/>
      <c r="S777" s="244"/>
      <c r="T777" s="245"/>
      <c r="U777" s="13"/>
      <c r="V777" s="13"/>
      <c r="W777" s="13"/>
      <c r="X777" s="13"/>
      <c r="Y777" s="13"/>
      <c r="Z777" s="13"/>
      <c r="AA777" s="13"/>
      <c r="AB777" s="13"/>
      <c r="AC777" s="13"/>
      <c r="AD777" s="13"/>
      <c r="AE777" s="13"/>
      <c r="AT777" s="246" t="s">
        <v>180</v>
      </c>
      <c r="AU777" s="246" t="s">
        <v>86</v>
      </c>
      <c r="AV777" s="13" t="s">
        <v>84</v>
      </c>
      <c r="AW777" s="13" t="s">
        <v>32</v>
      </c>
      <c r="AX777" s="13" t="s">
        <v>76</v>
      </c>
      <c r="AY777" s="246" t="s">
        <v>168</v>
      </c>
    </row>
    <row r="778" s="14" customFormat="1">
      <c r="A778" s="14"/>
      <c r="B778" s="247"/>
      <c r="C778" s="248"/>
      <c r="D778" s="232" t="s">
        <v>180</v>
      </c>
      <c r="E778" s="249" t="s">
        <v>1</v>
      </c>
      <c r="F778" s="250" t="s">
        <v>1959</v>
      </c>
      <c r="G778" s="248"/>
      <c r="H778" s="251">
        <v>7.3700000000000001</v>
      </c>
      <c r="I778" s="252"/>
      <c r="J778" s="248"/>
      <c r="K778" s="248"/>
      <c r="L778" s="253"/>
      <c r="M778" s="254"/>
      <c r="N778" s="255"/>
      <c r="O778" s="255"/>
      <c r="P778" s="255"/>
      <c r="Q778" s="255"/>
      <c r="R778" s="255"/>
      <c r="S778" s="255"/>
      <c r="T778" s="256"/>
      <c r="U778" s="14"/>
      <c r="V778" s="14"/>
      <c r="W778" s="14"/>
      <c r="X778" s="14"/>
      <c r="Y778" s="14"/>
      <c r="Z778" s="14"/>
      <c r="AA778" s="14"/>
      <c r="AB778" s="14"/>
      <c r="AC778" s="14"/>
      <c r="AD778" s="14"/>
      <c r="AE778" s="14"/>
      <c r="AT778" s="257" t="s">
        <v>180</v>
      </c>
      <c r="AU778" s="257" t="s">
        <v>86</v>
      </c>
      <c r="AV778" s="14" t="s">
        <v>86</v>
      </c>
      <c r="AW778" s="14" t="s">
        <v>32</v>
      </c>
      <c r="AX778" s="14" t="s">
        <v>76</v>
      </c>
      <c r="AY778" s="257" t="s">
        <v>168</v>
      </c>
    </row>
    <row r="779" s="16" customFormat="1">
      <c r="A779" s="16"/>
      <c r="B779" s="280"/>
      <c r="C779" s="281"/>
      <c r="D779" s="232" t="s">
        <v>180</v>
      </c>
      <c r="E779" s="282" t="s">
        <v>1</v>
      </c>
      <c r="F779" s="283" t="s">
        <v>565</v>
      </c>
      <c r="G779" s="281"/>
      <c r="H779" s="284">
        <v>109.92399999999999</v>
      </c>
      <c r="I779" s="285"/>
      <c r="J779" s="281"/>
      <c r="K779" s="281"/>
      <c r="L779" s="286"/>
      <c r="M779" s="287"/>
      <c r="N779" s="288"/>
      <c r="O779" s="288"/>
      <c r="P779" s="288"/>
      <c r="Q779" s="288"/>
      <c r="R779" s="288"/>
      <c r="S779" s="288"/>
      <c r="T779" s="289"/>
      <c r="U779" s="16"/>
      <c r="V779" s="16"/>
      <c r="W779" s="16"/>
      <c r="X779" s="16"/>
      <c r="Y779" s="16"/>
      <c r="Z779" s="16"/>
      <c r="AA779" s="16"/>
      <c r="AB779" s="16"/>
      <c r="AC779" s="16"/>
      <c r="AD779" s="16"/>
      <c r="AE779" s="16"/>
      <c r="AT779" s="290" t="s">
        <v>180</v>
      </c>
      <c r="AU779" s="290" t="s">
        <v>86</v>
      </c>
      <c r="AV779" s="16" t="s">
        <v>169</v>
      </c>
      <c r="AW779" s="16" t="s">
        <v>32</v>
      </c>
      <c r="AX779" s="16" t="s">
        <v>76</v>
      </c>
      <c r="AY779" s="290" t="s">
        <v>168</v>
      </c>
    </row>
    <row r="780" s="13" customFormat="1">
      <c r="A780" s="13"/>
      <c r="B780" s="237"/>
      <c r="C780" s="238"/>
      <c r="D780" s="232" t="s">
        <v>180</v>
      </c>
      <c r="E780" s="239" t="s">
        <v>1</v>
      </c>
      <c r="F780" s="240" t="s">
        <v>1960</v>
      </c>
      <c r="G780" s="238"/>
      <c r="H780" s="239" t="s">
        <v>1</v>
      </c>
      <c r="I780" s="241"/>
      <c r="J780" s="238"/>
      <c r="K780" s="238"/>
      <c r="L780" s="242"/>
      <c r="M780" s="243"/>
      <c r="N780" s="244"/>
      <c r="O780" s="244"/>
      <c r="P780" s="244"/>
      <c r="Q780" s="244"/>
      <c r="R780" s="244"/>
      <c r="S780" s="244"/>
      <c r="T780" s="245"/>
      <c r="U780" s="13"/>
      <c r="V780" s="13"/>
      <c r="W780" s="13"/>
      <c r="X780" s="13"/>
      <c r="Y780" s="13"/>
      <c r="Z780" s="13"/>
      <c r="AA780" s="13"/>
      <c r="AB780" s="13"/>
      <c r="AC780" s="13"/>
      <c r="AD780" s="13"/>
      <c r="AE780" s="13"/>
      <c r="AT780" s="246" t="s">
        <v>180</v>
      </c>
      <c r="AU780" s="246" t="s">
        <v>86</v>
      </c>
      <c r="AV780" s="13" t="s">
        <v>84</v>
      </c>
      <c r="AW780" s="13" t="s">
        <v>32</v>
      </c>
      <c r="AX780" s="13" t="s">
        <v>76</v>
      </c>
      <c r="AY780" s="246" t="s">
        <v>168</v>
      </c>
    </row>
    <row r="781" s="13" customFormat="1">
      <c r="A781" s="13"/>
      <c r="B781" s="237"/>
      <c r="C781" s="238"/>
      <c r="D781" s="232" t="s">
        <v>180</v>
      </c>
      <c r="E781" s="239" t="s">
        <v>1</v>
      </c>
      <c r="F781" s="240" t="s">
        <v>1941</v>
      </c>
      <c r="G781" s="238"/>
      <c r="H781" s="239" t="s">
        <v>1</v>
      </c>
      <c r="I781" s="241"/>
      <c r="J781" s="238"/>
      <c r="K781" s="238"/>
      <c r="L781" s="242"/>
      <c r="M781" s="243"/>
      <c r="N781" s="244"/>
      <c r="O781" s="244"/>
      <c r="P781" s="244"/>
      <c r="Q781" s="244"/>
      <c r="R781" s="244"/>
      <c r="S781" s="244"/>
      <c r="T781" s="245"/>
      <c r="U781" s="13"/>
      <c r="V781" s="13"/>
      <c r="W781" s="13"/>
      <c r="X781" s="13"/>
      <c r="Y781" s="13"/>
      <c r="Z781" s="13"/>
      <c r="AA781" s="13"/>
      <c r="AB781" s="13"/>
      <c r="AC781" s="13"/>
      <c r="AD781" s="13"/>
      <c r="AE781" s="13"/>
      <c r="AT781" s="246" t="s">
        <v>180</v>
      </c>
      <c r="AU781" s="246" t="s">
        <v>86</v>
      </c>
      <c r="AV781" s="13" t="s">
        <v>84</v>
      </c>
      <c r="AW781" s="13" t="s">
        <v>32</v>
      </c>
      <c r="AX781" s="13" t="s">
        <v>76</v>
      </c>
      <c r="AY781" s="246" t="s">
        <v>168</v>
      </c>
    </row>
    <row r="782" s="14" customFormat="1">
      <c r="A782" s="14"/>
      <c r="B782" s="247"/>
      <c r="C782" s="248"/>
      <c r="D782" s="232" t="s">
        <v>180</v>
      </c>
      <c r="E782" s="249" t="s">
        <v>1</v>
      </c>
      <c r="F782" s="250" t="s">
        <v>1961</v>
      </c>
      <c r="G782" s="248"/>
      <c r="H782" s="251">
        <v>36.765000000000001</v>
      </c>
      <c r="I782" s="252"/>
      <c r="J782" s="248"/>
      <c r="K782" s="248"/>
      <c r="L782" s="253"/>
      <c r="M782" s="254"/>
      <c r="N782" s="255"/>
      <c r="O782" s="255"/>
      <c r="P782" s="255"/>
      <c r="Q782" s="255"/>
      <c r="R782" s="255"/>
      <c r="S782" s="255"/>
      <c r="T782" s="256"/>
      <c r="U782" s="14"/>
      <c r="V782" s="14"/>
      <c r="W782" s="14"/>
      <c r="X782" s="14"/>
      <c r="Y782" s="14"/>
      <c r="Z782" s="14"/>
      <c r="AA782" s="14"/>
      <c r="AB782" s="14"/>
      <c r="AC782" s="14"/>
      <c r="AD782" s="14"/>
      <c r="AE782" s="14"/>
      <c r="AT782" s="257" t="s">
        <v>180</v>
      </c>
      <c r="AU782" s="257" t="s">
        <v>86</v>
      </c>
      <c r="AV782" s="14" t="s">
        <v>86</v>
      </c>
      <c r="AW782" s="14" t="s">
        <v>32</v>
      </c>
      <c r="AX782" s="14" t="s">
        <v>76</v>
      </c>
      <c r="AY782" s="257" t="s">
        <v>168</v>
      </c>
    </row>
    <row r="783" s="14" customFormat="1">
      <c r="A783" s="14"/>
      <c r="B783" s="247"/>
      <c r="C783" s="248"/>
      <c r="D783" s="232" t="s">
        <v>180</v>
      </c>
      <c r="E783" s="249" t="s">
        <v>1</v>
      </c>
      <c r="F783" s="250" t="s">
        <v>2009</v>
      </c>
      <c r="G783" s="248"/>
      <c r="H783" s="251">
        <v>11.699999999999999</v>
      </c>
      <c r="I783" s="252"/>
      <c r="J783" s="248"/>
      <c r="K783" s="248"/>
      <c r="L783" s="253"/>
      <c r="M783" s="254"/>
      <c r="N783" s="255"/>
      <c r="O783" s="255"/>
      <c r="P783" s="255"/>
      <c r="Q783" s="255"/>
      <c r="R783" s="255"/>
      <c r="S783" s="255"/>
      <c r="T783" s="256"/>
      <c r="U783" s="14"/>
      <c r="V783" s="14"/>
      <c r="W783" s="14"/>
      <c r="X783" s="14"/>
      <c r="Y783" s="14"/>
      <c r="Z783" s="14"/>
      <c r="AA783" s="14"/>
      <c r="AB783" s="14"/>
      <c r="AC783" s="14"/>
      <c r="AD783" s="14"/>
      <c r="AE783" s="14"/>
      <c r="AT783" s="257" t="s">
        <v>180</v>
      </c>
      <c r="AU783" s="257" t="s">
        <v>86</v>
      </c>
      <c r="AV783" s="14" t="s">
        <v>86</v>
      </c>
      <c r="AW783" s="14" t="s">
        <v>32</v>
      </c>
      <c r="AX783" s="14" t="s">
        <v>76</v>
      </c>
      <c r="AY783" s="257" t="s">
        <v>168</v>
      </c>
    </row>
    <row r="784" s="13" customFormat="1">
      <c r="A784" s="13"/>
      <c r="B784" s="237"/>
      <c r="C784" s="238"/>
      <c r="D784" s="232" t="s">
        <v>180</v>
      </c>
      <c r="E784" s="239" t="s">
        <v>1</v>
      </c>
      <c r="F784" s="240" t="s">
        <v>1943</v>
      </c>
      <c r="G784" s="238"/>
      <c r="H784" s="239" t="s">
        <v>1</v>
      </c>
      <c r="I784" s="241"/>
      <c r="J784" s="238"/>
      <c r="K784" s="238"/>
      <c r="L784" s="242"/>
      <c r="M784" s="243"/>
      <c r="N784" s="244"/>
      <c r="O784" s="244"/>
      <c r="P784" s="244"/>
      <c r="Q784" s="244"/>
      <c r="R784" s="244"/>
      <c r="S784" s="244"/>
      <c r="T784" s="245"/>
      <c r="U784" s="13"/>
      <c r="V784" s="13"/>
      <c r="W784" s="13"/>
      <c r="X784" s="13"/>
      <c r="Y784" s="13"/>
      <c r="Z784" s="13"/>
      <c r="AA784" s="13"/>
      <c r="AB784" s="13"/>
      <c r="AC784" s="13"/>
      <c r="AD784" s="13"/>
      <c r="AE784" s="13"/>
      <c r="AT784" s="246" t="s">
        <v>180</v>
      </c>
      <c r="AU784" s="246" t="s">
        <v>86</v>
      </c>
      <c r="AV784" s="13" t="s">
        <v>84</v>
      </c>
      <c r="AW784" s="13" t="s">
        <v>32</v>
      </c>
      <c r="AX784" s="13" t="s">
        <v>76</v>
      </c>
      <c r="AY784" s="246" t="s">
        <v>168</v>
      </c>
    </row>
    <row r="785" s="14" customFormat="1">
      <c r="A785" s="14"/>
      <c r="B785" s="247"/>
      <c r="C785" s="248"/>
      <c r="D785" s="232" t="s">
        <v>180</v>
      </c>
      <c r="E785" s="249" t="s">
        <v>1</v>
      </c>
      <c r="F785" s="250" t="s">
        <v>1962</v>
      </c>
      <c r="G785" s="248"/>
      <c r="H785" s="251">
        <v>43.994</v>
      </c>
      <c r="I785" s="252"/>
      <c r="J785" s="248"/>
      <c r="K785" s="248"/>
      <c r="L785" s="253"/>
      <c r="M785" s="254"/>
      <c r="N785" s="255"/>
      <c r="O785" s="255"/>
      <c r="P785" s="255"/>
      <c r="Q785" s="255"/>
      <c r="R785" s="255"/>
      <c r="S785" s="255"/>
      <c r="T785" s="256"/>
      <c r="U785" s="14"/>
      <c r="V785" s="14"/>
      <c r="W785" s="14"/>
      <c r="X785" s="14"/>
      <c r="Y785" s="14"/>
      <c r="Z785" s="14"/>
      <c r="AA785" s="14"/>
      <c r="AB785" s="14"/>
      <c r="AC785" s="14"/>
      <c r="AD785" s="14"/>
      <c r="AE785" s="14"/>
      <c r="AT785" s="257" t="s">
        <v>180</v>
      </c>
      <c r="AU785" s="257" t="s">
        <v>86</v>
      </c>
      <c r="AV785" s="14" t="s">
        <v>86</v>
      </c>
      <c r="AW785" s="14" t="s">
        <v>32</v>
      </c>
      <c r="AX785" s="14" t="s">
        <v>76</v>
      </c>
      <c r="AY785" s="257" t="s">
        <v>168</v>
      </c>
    </row>
    <row r="786" s="14" customFormat="1">
      <c r="A786" s="14"/>
      <c r="B786" s="247"/>
      <c r="C786" s="248"/>
      <c r="D786" s="232" t="s">
        <v>180</v>
      </c>
      <c r="E786" s="249" t="s">
        <v>1</v>
      </c>
      <c r="F786" s="250" t="s">
        <v>2010</v>
      </c>
      <c r="G786" s="248"/>
      <c r="H786" s="251">
        <v>7.7999999999999998</v>
      </c>
      <c r="I786" s="252"/>
      <c r="J786" s="248"/>
      <c r="K786" s="248"/>
      <c r="L786" s="253"/>
      <c r="M786" s="254"/>
      <c r="N786" s="255"/>
      <c r="O786" s="255"/>
      <c r="P786" s="255"/>
      <c r="Q786" s="255"/>
      <c r="R786" s="255"/>
      <c r="S786" s="255"/>
      <c r="T786" s="256"/>
      <c r="U786" s="14"/>
      <c r="V786" s="14"/>
      <c r="W786" s="14"/>
      <c r="X786" s="14"/>
      <c r="Y786" s="14"/>
      <c r="Z786" s="14"/>
      <c r="AA786" s="14"/>
      <c r="AB786" s="14"/>
      <c r="AC786" s="14"/>
      <c r="AD786" s="14"/>
      <c r="AE786" s="14"/>
      <c r="AT786" s="257" t="s">
        <v>180</v>
      </c>
      <c r="AU786" s="257" t="s">
        <v>86</v>
      </c>
      <c r="AV786" s="14" t="s">
        <v>86</v>
      </c>
      <c r="AW786" s="14" t="s">
        <v>32</v>
      </c>
      <c r="AX786" s="14" t="s">
        <v>76</v>
      </c>
      <c r="AY786" s="257" t="s">
        <v>168</v>
      </c>
    </row>
    <row r="787" s="13" customFormat="1">
      <c r="A787" s="13"/>
      <c r="B787" s="237"/>
      <c r="C787" s="238"/>
      <c r="D787" s="232" t="s">
        <v>180</v>
      </c>
      <c r="E787" s="239" t="s">
        <v>1</v>
      </c>
      <c r="F787" s="240" t="s">
        <v>1945</v>
      </c>
      <c r="G787" s="238"/>
      <c r="H787" s="239" t="s">
        <v>1</v>
      </c>
      <c r="I787" s="241"/>
      <c r="J787" s="238"/>
      <c r="K787" s="238"/>
      <c r="L787" s="242"/>
      <c r="M787" s="243"/>
      <c r="N787" s="244"/>
      <c r="O787" s="244"/>
      <c r="P787" s="244"/>
      <c r="Q787" s="244"/>
      <c r="R787" s="244"/>
      <c r="S787" s="244"/>
      <c r="T787" s="245"/>
      <c r="U787" s="13"/>
      <c r="V787" s="13"/>
      <c r="W787" s="13"/>
      <c r="X787" s="13"/>
      <c r="Y787" s="13"/>
      <c r="Z787" s="13"/>
      <c r="AA787" s="13"/>
      <c r="AB787" s="13"/>
      <c r="AC787" s="13"/>
      <c r="AD787" s="13"/>
      <c r="AE787" s="13"/>
      <c r="AT787" s="246" t="s">
        <v>180</v>
      </c>
      <c r="AU787" s="246" t="s">
        <v>86</v>
      </c>
      <c r="AV787" s="13" t="s">
        <v>84</v>
      </c>
      <c r="AW787" s="13" t="s">
        <v>32</v>
      </c>
      <c r="AX787" s="13" t="s">
        <v>76</v>
      </c>
      <c r="AY787" s="246" t="s">
        <v>168</v>
      </c>
    </row>
    <row r="788" s="14" customFormat="1">
      <c r="A788" s="14"/>
      <c r="B788" s="247"/>
      <c r="C788" s="248"/>
      <c r="D788" s="232" t="s">
        <v>180</v>
      </c>
      <c r="E788" s="249" t="s">
        <v>1</v>
      </c>
      <c r="F788" s="250" t="s">
        <v>1963</v>
      </c>
      <c r="G788" s="248"/>
      <c r="H788" s="251">
        <v>11.609999999999999</v>
      </c>
      <c r="I788" s="252"/>
      <c r="J788" s="248"/>
      <c r="K788" s="248"/>
      <c r="L788" s="253"/>
      <c r="M788" s="254"/>
      <c r="N788" s="255"/>
      <c r="O788" s="255"/>
      <c r="P788" s="255"/>
      <c r="Q788" s="255"/>
      <c r="R788" s="255"/>
      <c r="S788" s="255"/>
      <c r="T788" s="256"/>
      <c r="U788" s="14"/>
      <c r="V788" s="14"/>
      <c r="W788" s="14"/>
      <c r="X788" s="14"/>
      <c r="Y788" s="14"/>
      <c r="Z788" s="14"/>
      <c r="AA788" s="14"/>
      <c r="AB788" s="14"/>
      <c r="AC788" s="14"/>
      <c r="AD788" s="14"/>
      <c r="AE788" s="14"/>
      <c r="AT788" s="257" t="s">
        <v>180</v>
      </c>
      <c r="AU788" s="257" t="s">
        <v>86</v>
      </c>
      <c r="AV788" s="14" t="s">
        <v>86</v>
      </c>
      <c r="AW788" s="14" t="s">
        <v>32</v>
      </c>
      <c r="AX788" s="14" t="s">
        <v>76</v>
      </c>
      <c r="AY788" s="257" t="s">
        <v>168</v>
      </c>
    </row>
    <row r="789" s="14" customFormat="1">
      <c r="A789" s="14"/>
      <c r="B789" s="247"/>
      <c r="C789" s="248"/>
      <c r="D789" s="232" t="s">
        <v>180</v>
      </c>
      <c r="E789" s="249" t="s">
        <v>1</v>
      </c>
      <c r="F789" s="250" t="s">
        <v>2011</v>
      </c>
      <c r="G789" s="248"/>
      <c r="H789" s="251">
        <v>3.8999999999999999</v>
      </c>
      <c r="I789" s="252"/>
      <c r="J789" s="248"/>
      <c r="K789" s="248"/>
      <c r="L789" s="253"/>
      <c r="M789" s="254"/>
      <c r="N789" s="255"/>
      <c r="O789" s="255"/>
      <c r="P789" s="255"/>
      <c r="Q789" s="255"/>
      <c r="R789" s="255"/>
      <c r="S789" s="255"/>
      <c r="T789" s="256"/>
      <c r="U789" s="14"/>
      <c r="V789" s="14"/>
      <c r="W789" s="14"/>
      <c r="X789" s="14"/>
      <c r="Y789" s="14"/>
      <c r="Z789" s="14"/>
      <c r="AA789" s="14"/>
      <c r="AB789" s="14"/>
      <c r="AC789" s="14"/>
      <c r="AD789" s="14"/>
      <c r="AE789" s="14"/>
      <c r="AT789" s="257" t="s">
        <v>180</v>
      </c>
      <c r="AU789" s="257" t="s">
        <v>86</v>
      </c>
      <c r="AV789" s="14" t="s">
        <v>86</v>
      </c>
      <c r="AW789" s="14" t="s">
        <v>32</v>
      </c>
      <c r="AX789" s="14" t="s">
        <v>76</v>
      </c>
      <c r="AY789" s="257" t="s">
        <v>168</v>
      </c>
    </row>
    <row r="790" s="13" customFormat="1">
      <c r="A790" s="13"/>
      <c r="B790" s="237"/>
      <c r="C790" s="238"/>
      <c r="D790" s="232" t="s">
        <v>180</v>
      </c>
      <c r="E790" s="239" t="s">
        <v>1</v>
      </c>
      <c r="F790" s="240" t="s">
        <v>1947</v>
      </c>
      <c r="G790" s="238"/>
      <c r="H790" s="239" t="s">
        <v>1</v>
      </c>
      <c r="I790" s="241"/>
      <c r="J790" s="238"/>
      <c r="K790" s="238"/>
      <c r="L790" s="242"/>
      <c r="M790" s="243"/>
      <c r="N790" s="244"/>
      <c r="O790" s="244"/>
      <c r="P790" s="244"/>
      <c r="Q790" s="244"/>
      <c r="R790" s="244"/>
      <c r="S790" s="244"/>
      <c r="T790" s="245"/>
      <c r="U790" s="13"/>
      <c r="V790" s="13"/>
      <c r="W790" s="13"/>
      <c r="X790" s="13"/>
      <c r="Y790" s="13"/>
      <c r="Z790" s="13"/>
      <c r="AA790" s="13"/>
      <c r="AB790" s="13"/>
      <c r="AC790" s="13"/>
      <c r="AD790" s="13"/>
      <c r="AE790" s="13"/>
      <c r="AT790" s="246" t="s">
        <v>180</v>
      </c>
      <c r="AU790" s="246" t="s">
        <v>86</v>
      </c>
      <c r="AV790" s="13" t="s">
        <v>84</v>
      </c>
      <c r="AW790" s="13" t="s">
        <v>32</v>
      </c>
      <c r="AX790" s="13" t="s">
        <v>76</v>
      </c>
      <c r="AY790" s="246" t="s">
        <v>168</v>
      </c>
    </row>
    <row r="791" s="14" customFormat="1">
      <c r="A791" s="14"/>
      <c r="B791" s="247"/>
      <c r="C791" s="248"/>
      <c r="D791" s="232" t="s">
        <v>180</v>
      </c>
      <c r="E791" s="249" t="s">
        <v>1</v>
      </c>
      <c r="F791" s="250" t="s">
        <v>1964</v>
      </c>
      <c r="G791" s="248"/>
      <c r="H791" s="251">
        <v>5.8049999999999997</v>
      </c>
      <c r="I791" s="252"/>
      <c r="J791" s="248"/>
      <c r="K791" s="248"/>
      <c r="L791" s="253"/>
      <c r="M791" s="254"/>
      <c r="N791" s="255"/>
      <c r="O791" s="255"/>
      <c r="P791" s="255"/>
      <c r="Q791" s="255"/>
      <c r="R791" s="255"/>
      <c r="S791" s="255"/>
      <c r="T791" s="256"/>
      <c r="U791" s="14"/>
      <c r="V791" s="14"/>
      <c r="W791" s="14"/>
      <c r="X791" s="14"/>
      <c r="Y791" s="14"/>
      <c r="Z791" s="14"/>
      <c r="AA791" s="14"/>
      <c r="AB791" s="14"/>
      <c r="AC791" s="14"/>
      <c r="AD791" s="14"/>
      <c r="AE791" s="14"/>
      <c r="AT791" s="257" t="s">
        <v>180</v>
      </c>
      <c r="AU791" s="257" t="s">
        <v>86</v>
      </c>
      <c r="AV791" s="14" t="s">
        <v>86</v>
      </c>
      <c r="AW791" s="14" t="s">
        <v>32</v>
      </c>
      <c r="AX791" s="14" t="s">
        <v>76</v>
      </c>
      <c r="AY791" s="257" t="s">
        <v>168</v>
      </c>
    </row>
    <row r="792" s="14" customFormat="1">
      <c r="A792" s="14"/>
      <c r="B792" s="247"/>
      <c r="C792" s="248"/>
      <c r="D792" s="232" t="s">
        <v>180</v>
      </c>
      <c r="E792" s="249" t="s">
        <v>1</v>
      </c>
      <c r="F792" s="250" t="s">
        <v>2012</v>
      </c>
      <c r="G792" s="248"/>
      <c r="H792" s="251">
        <v>2.9249999999999998</v>
      </c>
      <c r="I792" s="252"/>
      <c r="J792" s="248"/>
      <c r="K792" s="248"/>
      <c r="L792" s="253"/>
      <c r="M792" s="254"/>
      <c r="N792" s="255"/>
      <c r="O792" s="255"/>
      <c r="P792" s="255"/>
      <c r="Q792" s="255"/>
      <c r="R792" s="255"/>
      <c r="S792" s="255"/>
      <c r="T792" s="256"/>
      <c r="U792" s="14"/>
      <c r="V792" s="14"/>
      <c r="W792" s="14"/>
      <c r="X792" s="14"/>
      <c r="Y792" s="14"/>
      <c r="Z792" s="14"/>
      <c r="AA792" s="14"/>
      <c r="AB792" s="14"/>
      <c r="AC792" s="14"/>
      <c r="AD792" s="14"/>
      <c r="AE792" s="14"/>
      <c r="AT792" s="257" t="s">
        <v>180</v>
      </c>
      <c r="AU792" s="257" t="s">
        <v>86</v>
      </c>
      <c r="AV792" s="14" t="s">
        <v>86</v>
      </c>
      <c r="AW792" s="14" t="s">
        <v>32</v>
      </c>
      <c r="AX792" s="14" t="s">
        <v>76</v>
      </c>
      <c r="AY792" s="257" t="s">
        <v>168</v>
      </c>
    </row>
    <row r="793" s="16" customFormat="1">
      <c r="A793" s="16"/>
      <c r="B793" s="280"/>
      <c r="C793" s="281"/>
      <c r="D793" s="232" t="s">
        <v>180</v>
      </c>
      <c r="E793" s="282" t="s">
        <v>1</v>
      </c>
      <c r="F793" s="283" t="s">
        <v>565</v>
      </c>
      <c r="G793" s="281"/>
      <c r="H793" s="284">
        <v>124.49900000000001</v>
      </c>
      <c r="I793" s="285"/>
      <c r="J793" s="281"/>
      <c r="K793" s="281"/>
      <c r="L793" s="286"/>
      <c r="M793" s="287"/>
      <c r="N793" s="288"/>
      <c r="O793" s="288"/>
      <c r="P793" s="288"/>
      <c r="Q793" s="288"/>
      <c r="R793" s="288"/>
      <c r="S793" s="288"/>
      <c r="T793" s="289"/>
      <c r="U793" s="16"/>
      <c r="V793" s="16"/>
      <c r="W793" s="16"/>
      <c r="X793" s="16"/>
      <c r="Y793" s="16"/>
      <c r="Z793" s="16"/>
      <c r="AA793" s="16"/>
      <c r="AB793" s="16"/>
      <c r="AC793" s="16"/>
      <c r="AD793" s="16"/>
      <c r="AE793" s="16"/>
      <c r="AT793" s="290" t="s">
        <v>180</v>
      </c>
      <c r="AU793" s="290" t="s">
        <v>86</v>
      </c>
      <c r="AV793" s="16" t="s">
        <v>169</v>
      </c>
      <c r="AW793" s="16" t="s">
        <v>32</v>
      </c>
      <c r="AX793" s="16" t="s">
        <v>76</v>
      </c>
      <c r="AY793" s="290" t="s">
        <v>168</v>
      </c>
    </row>
    <row r="794" s="13" customFormat="1">
      <c r="A794" s="13"/>
      <c r="B794" s="237"/>
      <c r="C794" s="238"/>
      <c r="D794" s="232" t="s">
        <v>180</v>
      </c>
      <c r="E794" s="239" t="s">
        <v>1</v>
      </c>
      <c r="F794" s="240" t="s">
        <v>1965</v>
      </c>
      <c r="G794" s="238"/>
      <c r="H794" s="239" t="s">
        <v>1</v>
      </c>
      <c r="I794" s="241"/>
      <c r="J794" s="238"/>
      <c r="K794" s="238"/>
      <c r="L794" s="242"/>
      <c r="M794" s="243"/>
      <c r="N794" s="244"/>
      <c r="O794" s="244"/>
      <c r="P794" s="244"/>
      <c r="Q794" s="244"/>
      <c r="R794" s="244"/>
      <c r="S794" s="244"/>
      <c r="T794" s="245"/>
      <c r="U794" s="13"/>
      <c r="V794" s="13"/>
      <c r="W794" s="13"/>
      <c r="X794" s="13"/>
      <c r="Y794" s="13"/>
      <c r="Z794" s="13"/>
      <c r="AA794" s="13"/>
      <c r="AB794" s="13"/>
      <c r="AC794" s="13"/>
      <c r="AD794" s="13"/>
      <c r="AE794" s="13"/>
      <c r="AT794" s="246" t="s">
        <v>180</v>
      </c>
      <c r="AU794" s="246" t="s">
        <v>86</v>
      </c>
      <c r="AV794" s="13" t="s">
        <v>84</v>
      </c>
      <c r="AW794" s="13" t="s">
        <v>32</v>
      </c>
      <c r="AX794" s="13" t="s">
        <v>76</v>
      </c>
      <c r="AY794" s="246" t="s">
        <v>168</v>
      </c>
    </row>
    <row r="795" s="13" customFormat="1">
      <c r="A795" s="13"/>
      <c r="B795" s="237"/>
      <c r="C795" s="238"/>
      <c r="D795" s="232" t="s">
        <v>180</v>
      </c>
      <c r="E795" s="239" t="s">
        <v>1</v>
      </c>
      <c r="F795" s="240" t="s">
        <v>1941</v>
      </c>
      <c r="G795" s="238"/>
      <c r="H795" s="239" t="s">
        <v>1</v>
      </c>
      <c r="I795" s="241"/>
      <c r="J795" s="238"/>
      <c r="K795" s="238"/>
      <c r="L795" s="242"/>
      <c r="M795" s="243"/>
      <c r="N795" s="244"/>
      <c r="O795" s="244"/>
      <c r="P795" s="244"/>
      <c r="Q795" s="244"/>
      <c r="R795" s="244"/>
      <c r="S795" s="244"/>
      <c r="T795" s="245"/>
      <c r="U795" s="13"/>
      <c r="V795" s="13"/>
      <c r="W795" s="13"/>
      <c r="X795" s="13"/>
      <c r="Y795" s="13"/>
      <c r="Z795" s="13"/>
      <c r="AA795" s="13"/>
      <c r="AB795" s="13"/>
      <c r="AC795" s="13"/>
      <c r="AD795" s="13"/>
      <c r="AE795" s="13"/>
      <c r="AT795" s="246" t="s">
        <v>180</v>
      </c>
      <c r="AU795" s="246" t="s">
        <v>86</v>
      </c>
      <c r="AV795" s="13" t="s">
        <v>84</v>
      </c>
      <c r="AW795" s="13" t="s">
        <v>32</v>
      </c>
      <c r="AX795" s="13" t="s">
        <v>76</v>
      </c>
      <c r="AY795" s="246" t="s">
        <v>168</v>
      </c>
    </row>
    <row r="796" s="14" customFormat="1">
      <c r="A796" s="14"/>
      <c r="B796" s="247"/>
      <c r="C796" s="248"/>
      <c r="D796" s="232" t="s">
        <v>180</v>
      </c>
      <c r="E796" s="249" t="s">
        <v>1</v>
      </c>
      <c r="F796" s="250" t="s">
        <v>1966</v>
      </c>
      <c r="G796" s="248"/>
      <c r="H796" s="251">
        <v>1.6200000000000001</v>
      </c>
      <c r="I796" s="252"/>
      <c r="J796" s="248"/>
      <c r="K796" s="248"/>
      <c r="L796" s="253"/>
      <c r="M796" s="254"/>
      <c r="N796" s="255"/>
      <c r="O796" s="255"/>
      <c r="P796" s="255"/>
      <c r="Q796" s="255"/>
      <c r="R796" s="255"/>
      <c r="S796" s="255"/>
      <c r="T796" s="256"/>
      <c r="U796" s="14"/>
      <c r="V796" s="14"/>
      <c r="W796" s="14"/>
      <c r="X796" s="14"/>
      <c r="Y796" s="14"/>
      <c r="Z796" s="14"/>
      <c r="AA796" s="14"/>
      <c r="AB796" s="14"/>
      <c r="AC796" s="14"/>
      <c r="AD796" s="14"/>
      <c r="AE796" s="14"/>
      <c r="AT796" s="257" t="s">
        <v>180</v>
      </c>
      <c r="AU796" s="257" t="s">
        <v>86</v>
      </c>
      <c r="AV796" s="14" t="s">
        <v>86</v>
      </c>
      <c r="AW796" s="14" t="s">
        <v>32</v>
      </c>
      <c r="AX796" s="14" t="s">
        <v>76</v>
      </c>
      <c r="AY796" s="257" t="s">
        <v>168</v>
      </c>
    </row>
    <row r="797" s="13" customFormat="1">
      <c r="A797" s="13"/>
      <c r="B797" s="237"/>
      <c r="C797" s="238"/>
      <c r="D797" s="232" t="s">
        <v>180</v>
      </c>
      <c r="E797" s="239" t="s">
        <v>1</v>
      </c>
      <c r="F797" s="240" t="s">
        <v>1945</v>
      </c>
      <c r="G797" s="238"/>
      <c r="H797" s="239" t="s">
        <v>1</v>
      </c>
      <c r="I797" s="241"/>
      <c r="J797" s="238"/>
      <c r="K797" s="238"/>
      <c r="L797" s="242"/>
      <c r="M797" s="243"/>
      <c r="N797" s="244"/>
      <c r="O797" s="244"/>
      <c r="P797" s="244"/>
      <c r="Q797" s="244"/>
      <c r="R797" s="244"/>
      <c r="S797" s="244"/>
      <c r="T797" s="245"/>
      <c r="U797" s="13"/>
      <c r="V797" s="13"/>
      <c r="W797" s="13"/>
      <c r="X797" s="13"/>
      <c r="Y797" s="13"/>
      <c r="Z797" s="13"/>
      <c r="AA797" s="13"/>
      <c r="AB797" s="13"/>
      <c r="AC797" s="13"/>
      <c r="AD797" s="13"/>
      <c r="AE797" s="13"/>
      <c r="AT797" s="246" t="s">
        <v>180</v>
      </c>
      <c r="AU797" s="246" t="s">
        <v>86</v>
      </c>
      <c r="AV797" s="13" t="s">
        <v>84</v>
      </c>
      <c r="AW797" s="13" t="s">
        <v>32</v>
      </c>
      <c r="AX797" s="13" t="s">
        <v>76</v>
      </c>
      <c r="AY797" s="246" t="s">
        <v>168</v>
      </c>
    </row>
    <row r="798" s="14" customFormat="1">
      <c r="A798" s="14"/>
      <c r="B798" s="247"/>
      <c r="C798" s="248"/>
      <c r="D798" s="232" t="s">
        <v>180</v>
      </c>
      <c r="E798" s="249" t="s">
        <v>1</v>
      </c>
      <c r="F798" s="250" t="s">
        <v>1967</v>
      </c>
      <c r="G798" s="248"/>
      <c r="H798" s="251">
        <v>2.0249999999999999</v>
      </c>
      <c r="I798" s="252"/>
      <c r="J798" s="248"/>
      <c r="K798" s="248"/>
      <c r="L798" s="253"/>
      <c r="M798" s="254"/>
      <c r="N798" s="255"/>
      <c r="O798" s="255"/>
      <c r="P798" s="255"/>
      <c r="Q798" s="255"/>
      <c r="R798" s="255"/>
      <c r="S798" s="255"/>
      <c r="T798" s="256"/>
      <c r="U798" s="14"/>
      <c r="V798" s="14"/>
      <c r="W798" s="14"/>
      <c r="X798" s="14"/>
      <c r="Y798" s="14"/>
      <c r="Z798" s="14"/>
      <c r="AA798" s="14"/>
      <c r="AB798" s="14"/>
      <c r="AC798" s="14"/>
      <c r="AD798" s="14"/>
      <c r="AE798" s="14"/>
      <c r="AT798" s="257" t="s">
        <v>180</v>
      </c>
      <c r="AU798" s="257" t="s">
        <v>86</v>
      </c>
      <c r="AV798" s="14" t="s">
        <v>86</v>
      </c>
      <c r="AW798" s="14" t="s">
        <v>32</v>
      </c>
      <c r="AX798" s="14" t="s">
        <v>76</v>
      </c>
      <c r="AY798" s="257" t="s">
        <v>168</v>
      </c>
    </row>
    <row r="799" s="16" customFormat="1">
      <c r="A799" s="16"/>
      <c r="B799" s="280"/>
      <c r="C799" s="281"/>
      <c r="D799" s="232" t="s">
        <v>180</v>
      </c>
      <c r="E799" s="282" t="s">
        <v>1</v>
      </c>
      <c r="F799" s="283" t="s">
        <v>565</v>
      </c>
      <c r="G799" s="281"/>
      <c r="H799" s="284">
        <v>3.645</v>
      </c>
      <c r="I799" s="285"/>
      <c r="J799" s="281"/>
      <c r="K799" s="281"/>
      <c r="L799" s="286"/>
      <c r="M799" s="287"/>
      <c r="N799" s="288"/>
      <c r="O799" s="288"/>
      <c r="P799" s="288"/>
      <c r="Q799" s="288"/>
      <c r="R799" s="288"/>
      <c r="S799" s="288"/>
      <c r="T799" s="289"/>
      <c r="U799" s="16"/>
      <c r="V799" s="16"/>
      <c r="W799" s="16"/>
      <c r="X799" s="16"/>
      <c r="Y799" s="16"/>
      <c r="Z799" s="16"/>
      <c r="AA799" s="16"/>
      <c r="AB799" s="16"/>
      <c r="AC799" s="16"/>
      <c r="AD799" s="16"/>
      <c r="AE799" s="16"/>
      <c r="AT799" s="290" t="s">
        <v>180</v>
      </c>
      <c r="AU799" s="290" t="s">
        <v>86</v>
      </c>
      <c r="AV799" s="16" t="s">
        <v>169</v>
      </c>
      <c r="AW799" s="16" t="s">
        <v>32</v>
      </c>
      <c r="AX799" s="16" t="s">
        <v>76</v>
      </c>
      <c r="AY799" s="290" t="s">
        <v>168</v>
      </c>
    </row>
    <row r="800" s="15" customFormat="1">
      <c r="A800" s="15"/>
      <c r="B800" s="258"/>
      <c r="C800" s="259"/>
      <c r="D800" s="232" t="s">
        <v>180</v>
      </c>
      <c r="E800" s="260" t="s">
        <v>1</v>
      </c>
      <c r="F800" s="261" t="s">
        <v>184</v>
      </c>
      <c r="G800" s="259"/>
      <c r="H800" s="262">
        <v>1633.6799999999998</v>
      </c>
      <c r="I800" s="263"/>
      <c r="J800" s="259"/>
      <c r="K800" s="259"/>
      <c r="L800" s="264"/>
      <c r="M800" s="265"/>
      <c r="N800" s="266"/>
      <c r="O800" s="266"/>
      <c r="P800" s="266"/>
      <c r="Q800" s="266"/>
      <c r="R800" s="266"/>
      <c r="S800" s="266"/>
      <c r="T800" s="267"/>
      <c r="U800" s="15"/>
      <c r="V800" s="15"/>
      <c r="W800" s="15"/>
      <c r="X800" s="15"/>
      <c r="Y800" s="15"/>
      <c r="Z800" s="15"/>
      <c r="AA800" s="15"/>
      <c r="AB800" s="15"/>
      <c r="AC800" s="15"/>
      <c r="AD800" s="15"/>
      <c r="AE800" s="15"/>
      <c r="AT800" s="268" t="s">
        <v>180</v>
      </c>
      <c r="AU800" s="268" t="s">
        <v>86</v>
      </c>
      <c r="AV800" s="15" t="s">
        <v>176</v>
      </c>
      <c r="AW800" s="15" t="s">
        <v>32</v>
      </c>
      <c r="AX800" s="15" t="s">
        <v>84</v>
      </c>
      <c r="AY800" s="268" t="s">
        <v>168</v>
      </c>
    </row>
    <row r="801" s="12" customFormat="1" ht="22.8" customHeight="1">
      <c r="A801" s="12"/>
      <c r="B801" s="203"/>
      <c r="C801" s="204"/>
      <c r="D801" s="205" t="s">
        <v>75</v>
      </c>
      <c r="E801" s="217" t="s">
        <v>230</v>
      </c>
      <c r="F801" s="217" t="s">
        <v>511</v>
      </c>
      <c r="G801" s="204"/>
      <c r="H801" s="204"/>
      <c r="I801" s="207"/>
      <c r="J801" s="218">
        <f>BK801</f>
        <v>0</v>
      </c>
      <c r="K801" s="204"/>
      <c r="L801" s="209"/>
      <c r="M801" s="210"/>
      <c r="N801" s="211"/>
      <c r="O801" s="211"/>
      <c r="P801" s="212">
        <f>SUM(P802:P887)</f>
        <v>0</v>
      </c>
      <c r="Q801" s="211"/>
      <c r="R801" s="212">
        <f>SUM(R802:R887)</f>
        <v>0</v>
      </c>
      <c r="S801" s="211"/>
      <c r="T801" s="213">
        <f>SUM(T802:T887)</f>
        <v>2.0949999999999998</v>
      </c>
      <c r="U801" s="12"/>
      <c r="V801" s="12"/>
      <c r="W801" s="12"/>
      <c r="X801" s="12"/>
      <c r="Y801" s="12"/>
      <c r="Z801" s="12"/>
      <c r="AA801" s="12"/>
      <c r="AB801" s="12"/>
      <c r="AC801" s="12"/>
      <c r="AD801" s="12"/>
      <c r="AE801" s="12"/>
      <c r="AR801" s="214" t="s">
        <v>84</v>
      </c>
      <c r="AT801" s="215" t="s">
        <v>75</v>
      </c>
      <c r="AU801" s="215" t="s">
        <v>84</v>
      </c>
      <c r="AY801" s="214" t="s">
        <v>168</v>
      </c>
      <c r="BK801" s="216">
        <f>SUM(BK802:BK887)</f>
        <v>0</v>
      </c>
    </row>
    <row r="802" s="2" customFormat="1" ht="33" customHeight="1">
      <c r="A802" s="39"/>
      <c r="B802" s="40"/>
      <c r="C802" s="219" t="s">
        <v>415</v>
      </c>
      <c r="D802" s="219" t="s">
        <v>171</v>
      </c>
      <c r="E802" s="220" t="s">
        <v>1670</v>
      </c>
      <c r="F802" s="221" t="s">
        <v>1671</v>
      </c>
      <c r="G802" s="222" t="s">
        <v>174</v>
      </c>
      <c r="H802" s="223">
        <v>1519.8900000000001</v>
      </c>
      <c r="I802" s="224"/>
      <c r="J802" s="225">
        <f>ROUND(I802*H802,2)</f>
        <v>0</v>
      </c>
      <c r="K802" s="221" t="s">
        <v>226</v>
      </c>
      <c r="L802" s="45"/>
      <c r="M802" s="226" t="s">
        <v>1</v>
      </c>
      <c r="N802" s="227" t="s">
        <v>41</v>
      </c>
      <c r="O802" s="92"/>
      <c r="P802" s="228">
        <f>O802*H802</f>
        <v>0</v>
      </c>
      <c r="Q802" s="228">
        <v>0</v>
      </c>
      <c r="R802" s="228">
        <f>Q802*H802</f>
        <v>0</v>
      </c>
      <c r="S802" s="228">
        <v>0</v>
      </c>
      <c r="T802" s="229">
        <f>S802*H802</f>
        <v>0</v>
      </c>
      <c r="U802" s="39"/>
      <c r="V802" s="39"/>
      <c r="W802" s="39"/>
      <c r="X802" s="39"/>
      <c r="Y802" s="39"/>
      <c r="Z802" s="39"/>
      <c r="AA802" s="39"/>
      <c r="AB802" s="39"/>
      <c r="AC802" s="39"/>
      <c r="AD802" s="39"/>
      <c r="AE802" s="39"/>
      <c r="AR802" s="230" t="s">
        <v>176</v>
      </c>
      <c r="AT802" s="230" t="s">
        <v>171</v>
      </c>
      <c r="AU802" s="230" t="s">
        <v>86</v>
      </c>
      <c r="AY802" s="18" t="s">
        <v>168</v>
      </c>
      <c r="BE802" s="231">
        <f>IF(N802="základní",J802,0)</f>
        <v>0</v>
      </c>
      <c r="BF802" s="231">
        <f>IF(N802="snížená",J802,0)</f>
        <v>0</v>
      </c>
      <c r="BG802" s="231">
        <f>IF(N802="zákl. přenesená",J802,0)</f>
        <v>0</v>
      </c>
      <c r="BH802" s="231">
        <f>IF(N802="sníž. přenesená",J802,0)</f>
        <v>0</v>
      </c>
      <c r="BI802" s="231">
        <f>IF(N802="nulová",J802,0)</f>
        <v>0</v>
      </c>
      <c r="BJ802" s="18" t="s">
        <v>84</v>
      </c>
      <c r="BK802" s="231">
        <f>ROUND(I802*H802,2)</f>
        <v>0</v>
      </c>
      <c r="BL802" s="18" t="s">
        <v>176</v>
      </c>
      <c r="BM802" s="230" t="s">
        <v>2136</v>
      </c>
    </row>
    <row r="803" s="2" customFormat="1">
      <c r="A803" s="39"/>
      <c r="B803" s="40"/>
      <c r="C803" s="41"/>
      <c r="D803" s="232" t="s">
        <v>178</v>
      </c>
      <c r="E803" s="41"/>
      <c r="F803" s="233" t="s">
        <v>1673</v>
      </c>
      <c r="G803" s="41"/>
      <c r="H803" s="41"/>
      <c r="I803" s="234"/>
      <c r="J803" s="41"/>
      <c r="K803" s="41"/>
      <c r="L803" s="45"/>
      <c r="M803" s="235"/>
      <c r="N803" s="236"/>
      <c r="O803" s="92"/>
      <c r="P803" s="92"/>
      <c r="Q803" s="92"/>
      <c r="R803" s="92"/>
      <c r="S803" s="92"/>
      <c r="T803" s="93"/>
      <c r="U803" s="39"/>
      <c r="V803" s="39"/>
      <c r="W803" s="39"/>
      <c r="X803" s="39"/>
      <c r="Y803" s="39"/>
      <c r="Z803" s="39"/>
      <c r="AA803" s="39"/>
      <c r="AB803" s="39"/>
      <c r="AC803" s="39"/>
      <c r="AD803" s="39"/>
      <c r="AE803" s="39"/>
      <c r="AT803" s="18" t="s">
        <v>178</v>
      </c>
      <c r="AU803" s="18" t="s">
        <v>86</v>
      </c>
    </row>
    <row r="804" s="14" customFormat="1">
      <c r="A804" s="14"/>
      <c r="B804" s="247"/>
      <c r="C804" s="248"/>
      <c r="D804" s="232" t="s">
        <v>180</v>
      </c>
      <c r="E804" s="249" t="s">
        <v>1</v>
      </c>
      <c r="F804" s="250" t="s">
        <v>2137</v>
      </c>
      <c r="G804" s="248"/>
      <c r="H804" s="251">
        <v>676</v>
      </c>
      <c r="I804" s="252"/>
      <c r="J804" s="248"/>
      <c r="K804" s="248"/>
      <c r="L804" s="253"/>
      <c r="M804" s="254"/>
      <c r="N804" s="255"/>
      <c r="O804" s="255"/>
      <c r="P804" s="255"/>
      <c r="Q804" s="255"/>
      <c r="R804" s="255"/>
      <c r="S804" s="255"/>
      <c r="T804" s="256"/>
      <c r="U804" s="14"/>
      <c r="V804" s="14"/>
      <c r="W804" s="14"/>
      <c r="X804" s="14"/>
      <c r="Y804" s="14"/>
      <c r="Z804" s="14"/>
      <c r="AA804" s="14"/>
      <c r="AB804" s="14"/>
      <c r="AC804" s="14"/>
      <c r="AD804" s="14"/>
      <c r="AE804" s="14"/>
      <c r="AT804" s="257" t="s">
        <v>180</v>
      </c>
      <c r="AU804" s="257" t="s">
        <v>86</v>
      </c>
      <c r="AV804" s="14" t="s">
        <v>86</v>
      </c>
      <c r="AW804" s="14" t="s">
        <v>32</v>
      </c>
      <c r="AX804" s="14" t="s">
        <v>76</v>
      </c>
      <c r="AY804" s="257" t="s">
        <v>168</v>
      </c>
    </row>
    <row r="805" s="14" customFormat="1">
      <c r="A805" s="14"/>
      <c r="B805" s="247"/>
      <c r="C805" s="248"/>
      <c r="D805" s="232" t="s">
        <v>180</v>
      </c>
      <c r="E805" s="249" t="s">
        <v>1</v>
      </c>
      <c r="F805" s="250" t="s">
        <v>2138</v>
      </c>
      <c r="G805" s="248"/>
      <c r="H805" s="251">
        <v>736</v>
      </c>
      <c r="I805" s="252"/>
      <c r="J805" s="248"/>
      <c r="K805" s="248"/>
      <c r="L805" s="253"/>
      <c r="M805" s="254"/>
      <c r="N805" s="255"/>
      <c r="O805" s="255"/>
      <c r="P805" s="255"/>
      <c r="Q805" s="255"/>
      <c r="R805" s="255"/>
      <c r="S805" s="255"/>
      <c r="T805" s="256"/>
      <c r="U805" s="14"/>
      <c r="V805" s="14"/>
      <c r="W805" s="14"/>
      <c r="X805" s="14"/>
      <c r="Y805" s="14"/>
      <c r="Z805" s="14"/>
      <c r="AA805" s="14"/>
      <c r="AB805" s="14"/>
      <c r="AC805" s="14"/>
      <c r="AD805" s="14"/>
      <c r="AE805" s="14"/>
      <c r="AT805" s="257" t="s">
        <v>180</v>
      </c>
      <c r="AU805" s="257" t="s">
        <v>86</v>
      </c>
      <c r="AV805" s="14" t="s">
        <v>86</v>
      </c>
      <c r="AW805" s="14" t="s">
        <v>32</v>
      </c>
      <c r="AX805" s="14" t="s">
        <v>76</v>
      </c>
      <c r="AY805" s="257" t="s">
        <v>168</v>
      </c>
    </row>
    <row r="806" s="14" customFormat="1">
      <c r="A806" s="14"/>
      <c r="B806" s="247"/>
      <c r="C806" s="248"/>
      <c r="D806" s="232" t="s">
        <v>180</v>
      </c>
      <c r="E806" s="249" t="s">
        <v>1</v>
      </c>
      <c r="F806" s="250" t="s">
        <v>2139</v>
      </c>
      <c r="G806" s="248"/>
      <c r="H806" s="251">
        <v>206.25</v>
      </c>
      <c r="I806" s="252"/>
      <c r="J806" s="248"/>
      <c r="K806" s="248"/>
      <c r="L806" s="253"/>
      <c r="M806" s="254"/>
      <c r="N806" s="255"/>
      <c r="O806" s="255"/>
      <c r="P806" s="255"/>
      <c r="Q806" s="255"/>
      <c r="R806" s="255"/>
      <c r="S806" s="255"/>
      <c r="T806" s="256"/>
      <c r="U806" s="14"/>
      <c r="V806" s="14"/>
      <c r="W806" s="14"/>
      <c r="X806" s="14"/>
      <c r="Y806" s="14"/>
      <c r="Z806" s="14"/>
      <c r="AA806" s="14"/>
      <c r="AB806" s="14"/>
      <c r="AC806" s="14"/>
      <c r="AD806" s="14"/>
      <c r="AE806" s="14"/>
      <c r="AT806" s="257" t="s">
        <v>180</v>
      </c>
      <c r="AU806" s="257" t="s">
        <v>86</v>
      </c>
      <c r="AV806" s="14" t="s">
        <v>86</v>
      </c>
      <c r="AW806" s="14" t="s">
        <v>32</v>
      </c>
      <c r="AX806" s="14" t="s">
        <v>76</v>
      </c>
      <c r="AY806" s="257" t="s">
        <v>168</v>
      </c>
    </row>
    <row r="807" s="14" customFormat="1">
      <c r="A807" s="14"/>
      <c r="B807" s="247"/>
      <c r="C807" s="248"/>
      <c r="D807" s="232" t="s">
        <v>180</v>
      </c>
      <c r="E807" s="249" t="s">
        <v>1</v>
      </c>
      <c r="F807" s="250" t="s">
        <v>2140</v>
      </c>
      <c r="G807" s="248"/>
      <c r="H807" s="251">
        <v>188.13999999999999</v>
      </c>
      <c r="I807" s="252"/>
      <c r="J807" s="248"/>
      <c r="K807" s="248"/>
      <c r="L807" s="253"/>
      <c r="M807" s="254"/>
      <c r="N807" s="255"/>
      <c r="O807" s="255"/>
      <c r="P807" s="255"/>
      <c r="Q807" s="255"/>
      <c r="R807" s="255"/>
      <c r="S807" s="255"/>
      <c r="T807" s="256"/>
      <c r="U807" s="14"/>
      <c r="V807" s="14"/>
      <c r="W807" s="14"/>
      <c r="X807" s="14"/>
      <c r="Y807" s="14"/>
      <c r="Z807" s="14"/>
      <c r="AA807" s="14"/>
      <c r="AB807" s="14"/>
      <c r="AC807" s="14"/>
      <c r="AD807" s="14"/>
      <c r="AE807" s="14"/>
      <c r="AT807" s="257" t="s">
        <v>180</v>
      </c>
      <c r="AU807" s="257" t="s">
        <v>86</v>
      </c>
      <c r="AV807" s="14" t="s">
        <v>86</v>
      </c>
      <c r="AW807" s="14" t="s">
        <v>32</v>
      </c>
      <c r="AX807" s="14" t="s">
        <v>76</v>
      </c>
      <c r="AY807" s="257" t="s">
        <v>168</v>
      </c>
    </row>
    <row r="808" s="13" customFormat="1">
      <c r="A808" s="13"/>
      <c r="B808" s="237"/>
      <c r="C808" s="238"/>
      <c r="D808" s="232" t="s">
        <v>180</v>
      </c>
      <c r="E808" s="239" t="s">
        <v>1</v>
      </c>
      <c r="F808" s="240" t="s">
        <v>2141</v>
      </c>
      <c r="G808" s="238"/>
      <c r="H808" s="239" t="s">
        <v>1</v>
      </c>
      <c r="I808" s="241"/>
      <c r="J808" s="238"/>
      <c r="K808" s="238"/>
      <c r="L808" s="242"/>
      <c r="M808" s="243"/>
      <c r="N808" s="244"/>
      <c r="O808" s="244"/>
      <c r="P808" s="244"/>
      <c r="Q808" s="244"/>
      <c r="R808" s="244"/>
      <c r="S808" s="244"/>
      <c r="T808" s="245"/>
      <c r="U808" s="13"/>
      <c r="V808" s="13"/>
      <c r="W808" s="13"/>
      <c r="X808" s="13"/>
      <c r="Y808" s="13"/>
      <c r="Z808" s="13"/>
      <c r="AA808" s="13"/>
      <c r="AB808" s="13"/>
      <c r="AC808" s="13"/>
      <c r="AD808" s="13"/>
      <c r="AE808" s="13"/>
      <c r="AT808" s="246" t="s">
        <v>180</v>
      </c>
      <c r="AU808" s="246" t="s">
        <v>86</v>
      </c>
      <c r="AV808" s="13" t="s">
        <v>84</v>
      </c>
      <c r="AW808" s="13" t="s">
        <v>32</v>
      </c>
      <c r="AX808" s="13" t="s">
        <v>76</v>
      </c>
      <c r="AY808" s="246" t="s">
        <v>168</v>
      </c>
    </row>
    <row r="809" s="14" customFormat="1">
      <c r="A809" s="14"/>
      <c r="B809" s="247"/>
      <c r="C809" s="248"/>
      <c r="D809" s="232" t="s">
        <v>180</v>
      </c>
      <c r="E809" s="249" t="s">
        <v>1</v>
      </c>
      <c r="F809" s="250" t="s">
        <v>2142</v>
      </c>
      <c r="G809" s="248"/>
      <c r="H809" s="251">
        <v>-286.5</v>
      </c>
      <c r="I809" s="252"/>
      <c r="J809" s="248"/>
      <c r="K809" s="248"/>
      <c r="L809" s="253"/>
      <c r="M809" s="254"/>
      <c r="N809" s="255"/>
      <c r="O809" s="255"/>
      <c r="P809" s="255"/>
      <c r="Q809" s="255"/>
      <c r="R809" s="255"/>
      <c r="S809" s="255"/>
      <c r="T809" s="256"/>
      <c r="U809" s="14"/>
      <c r="V809" s="14"/>
      <c r="W809" s="14"/>
      <c r="X809" s="14"/>
      <c r="Y809" s="14"/>
      <c r="Z809" s="14"/>
      <c r="AA809" s="14"/>
      <c r="AB809" s="14"/>
      <c r="AC809" s="14"/>
      <c r="AD809" s="14"/>
      <c r="AE809" s="14"/>
      <c r="AT809" s="257" t="s">
        <v>180</v>
      </c>
      <c r="AU809" s="257" t="s">
        <v>86</v>
      </c>
      <c r="AV809" s="14" t="s">
        <v>86</v>
      </c>
      <c r="AW809" s="14" t="s">
        <v>32</v>
      </c>
      <c r="AX809" s="14" t="s">
        <v>76</v>
      </c>
      <c r="AY809" s="257" t="s">
        <v>168</v>
      </c>
    </row>
    <row r="810" s="15" customFormat="1">
      <c r="A810" s="15"/>
      <c r="B810" s="258"/>
      <c r="C810" s="259"/>
      <c r="D810" s="232" t="s">
        <v>180</v>
      </c>
      <c r="E810" s="260" t="s">
        <v>1</v>
      </c>
      <c r="F810" s="261" t="s">
        <v>184</v>
      </c>
      <c r="G810" s="259"/>
      <c r="H810" s="262">
        <v>1519.8899999999999</v>
      </c>
      <c r="I810" s="263"/>
      <c r="J810" s="259"/>
      <c r="K810" s="259"/>
      <c r="L810" s="264"/>
      <c r="M810" s="265"/>
      <c r="N810" s="266"/>
      <c r="O810" s="266"/>
      <c r="P810" s="266"/>
      <c r="Q810" s="266"/>
      <c r="R810" s="266"/>
      <c r="S810" s="266"/>
      <c r="T810" s="267"/>
      <c r="U810" s="15"/>
      <c r="V810" s="15"/>
      <c r="W810" s="15"/>
      <c r="X810" s="15"/>
      <c r="Y810" s="15"/>
      <c r="Z810" s="15"/>
      <c r="AA810" s="15"/>
      <c r="AB810" s="15"/>
      <c r="AC810" s="15"/>
      <c r="AD810" s="15"/>
      <c r="AE810" s="15"/>
      <c r="AT810" s="268" t="s">
        <v>180</v>
      </c>
      <c r="AU810" s="268" t="s">
        <v>86</v>
      </c>
      <c r="AV810" s="15" t="s">
        <v>176</v>
      </c>
      <c r="AW810" s="15" t="s">
        <v>32</v>
      </c>
      <c r="AX810" s="15" t="s">
        <v>84</v>
      </c>
      <c r="AY810" s="268" t="s">
        <v>168</v>
      </c>
    </row>
    <row r="811" s="2" customFormat="1" ht="33" customHeight="1">
      <c r="A811" s="39"/>
      <c r="B811" s="40"/>
      <c r="C811" s="219" t="s">
        <v>440</v>
      </c>
      <c r="D811" s="219" t="s">
        <v>171</v>
      </c>
      <c r="E811" s="220" t="s">
        <v>1676</v>
      </c>
      <c r="F811" s="221" t="s">
        <v>1677</v>
      </c>
      <c r="G811" s="222" t="s">
        <v>174</v>
      </c>
      <c r="H811" s="223">
        <v>136790.10000000001</v>
      </c>
      <c r="I811" s="224"/>
      <c r="J811" s="225">
        <f>ROUND(I811*H811,2)</f>
        <v>0</v>
      </c>
      <c r="K811" s="221" t="s">
        <v>226</v>
      </c>
      <c r="L811" s="45"/>
      <c r="M811" s="226" t="s">
        <v>1</v>
      </c>
      <c r="N811" s="227" t="s">
        <v>41</v>
      </c>
      <c r="O811" s="92"/>
      <c r="P811" s="228">
        <f>O811*H811</f>
        <v>0</v>
      </c>
      <c r="Q811" s="228">
        <v>0</v>
      </c>
      <c r="R811" s="228">
        <f>Q811*H811</f>
        <v>0</v>
      </c>
      <c r="S811" s="228">
        <v>0</v>
      </c>
      <c r="T811" s="229">
        <f>S811*H811</f>
        <v>0</v>
      </c>
      <c r="U811" s="39"/>
      <c r="V811" s="39"/>
      <c r="W811" s="39"/>
      <c r="X811" s="39"/>
      <c r="Y811" s="39"/>
      <c r="Z811" s="39"/>
      <c r="AA811" s="39"/>
      <c r="AB811" s="39"/>
      <c r="AC811" s="39"/>
      <c r="AD811" s="39"/>
      <c r="AE811" s="39"/>
      <c r="AR811" s="230" t="s">
        <v>176</v>
      </c>
      <c r="AT811" s="230" t="s">
        <v>171</v>
      </c>
      <c r="AU811" s="230" t="s">
        <v>86</v>
      </c>
      <c r="AY811" s="18" t="s">
        <v>168</v>
      </c>
      <c r="BE811" s="231">
        <f>IF(N811="základní",J811,0)</f>
        <v>0</v>
      </c>
      <c r="BF811" s="231">
        <f>IF(N811="snížená",J811,0)</f>
        <v>0</v>
      </c>
      <c r="BG811" s="231">
        <f>IF(N811="zákl. přenesená",J811,0)</f>
        <v>0</v>
      </c>
      <c r="BH811" s="231">
        <f>IF(N811="sníž. přenesená",J811,0)</f>
        <v>0</v>
      </c>
      <c r="BI811" s="231">
        <f>IF(N811="nulová",J811,0)</f>
        <v>0</v>
      </c>
      <c r="BJ811" s="18" t="s">
        <v>84</v>
      </c>
      <c r="BK811" s="231">
        <f>ROUND(I811*H811,2)</f>
        <v>0</v>
      </c>
      <c r="BL811" s="18" t="s">
        <v>176</v>
      </c>
      <c r="BM811" s="230" t="s">
        <v>2143</v>
      </c>
    </row>
    <row r="812" s="2" customFormat="1">
      <c r="A812" s="39"/>
      <c r="B812" s="40"/>
      <c r="C812" s="41"/>
      <c r="D812" s="232" t="s">
        <v>178</v>
      </c>
      <c r="E812" s="41"/>
      <c r="F812" s="233" t="s">
        <v>1679</v>
      </c>
      <c r="G812" s="41"/>
      <c r="H812" s="41"/>
      <c r="I812" s="234"/>
      <c r="J812" s="41"/>
      <c r="K812" s="41"/>
      <c r="L812" s="45"/>
      <c r="M812" s="235"/>
      <c r="N812" s="236"/>
      <c r="O812" s="92"/>
      <c r="P812" s="92"/>
      <c r="Q812" s="92"/>
      <c r="R812" s="92"/>
      <c r="S812" s="92"/>
      <c r="T812" s="93"/>
      <c r="U812" s="39"/>
      <c r="V812" s="39"/>
      <c r="W812" s="39"/>
      <c r="X812" s="39"/>
      <c r="Y812" s="39"/>
      <c r="Z812" s="39"/>
      <c r="AA812" s="39"/>
      <c r="AB812" s="39"/>
      <c r="AC812" s="39"/>
      <c r="AD812" s="39"/>
      <c r="AE812" s="39"/>
      <c r="AT812" s="18" t="s">
        <v>178</v>
      </c>
      <c r="AU812" s="18" t="s">
        <v>86</v>
      </c>
    </row>
    <row r="813" s="14" customFormat="1">
      <c r="A813" s="14"/>
      <c r="B813" s="247"/>
      <c r="C813" s="248"/>
      <c r="D813" s="232" t="s">
        <v>180</v>
      </c>
      <c r="E813" s="249" t="s">
        <v>1</v>
      </c>
      <c r="F813" s="250" t="s">
        <v>2137</v>
      </c>
      <c r="G813" s="248"/>
      <c r="H813" s="251">
        <v>676</v>
      </c>
      <c r="I813" s="252"/>
      <c r="J813" s="248"/>
      <c r="K813" s="248"/>
      <c r="L813" s="253"/>
      <c r="M813" s="254"/>
      <c r="N813" s="255"/>
      <c r="O813" s="255"/>
      <c r="P813" s="255"/>
      <c r="Q813" s="255"/>
      <c r="R813" s="255"/>
      <c r="S813" s="255"/>
      <c r="T813" s="256"/>
      <c r="U813" s="14"/>
      <c r="V813" s="14"/>
      <c r="W813" s="14"/>
      <c r="X813" s="14"/>
      <c r="Y813" s="14"/>
      <c r="Z813" s="14"/>
      <c r="AA813" s="14"/>
      <c r="AB813" s="14"/>
      <c r="AC813" s="14"/>
      <c r="AD813" s="14"/>
      <c r="AE813" s="14"/>
      <c r="AT813" s="257" t="s">
        <v>180</v>
      </c>
      <c r="AU813" s="257" t="s">
        <v>86</v>
      </c>
      <c r="AV813" s="14" t="s">
        <v>86</v>
      </c>
      <c r="AW813" s="14" t="s">
        <v>32</v>
      </c>
      <c r="AX813" s="14" t="s">
        <v>76</v>
      </c>
      <c r="AY813" s="257" t="s">
        <v>168</v>
      </c>
    </row>
    <row r="814" s="14" customFormat="1">
      <c r="A814" s="14"/>
      <c r="B814" s="247"/>
      <c r="C814" s="248"/>
      <c r="D814" s="232" t="s">
        <v>180</v>
      </c>
      <c r="E814" s="249" t="s">
        <v>1</v>
      </c>
      <c r="F814" s="250" t="s">
        <v>2138</v>
      </c>
      <c r="G814" s="248"/>
      <c r="H814" s="251">
        <v>736</v>
      </c>
      <c r="I814" s="252"/>
      <c r="J814" s="248"/>
      <c r="K814" s="248"/>
      <c r="L814" s="253"/>
      <c r="M814" s="254"/>
      <c r="N814" s="255"/>
      <c r="O814" s="255"/>
      <c r="P814" s="255"/>
      <c r="Q814" s="255"/>
      <c r="R814" s="255"/>
      <c r="S814" s="255"/>
      <c r="T814" s="256"/>
      <c r="U814" s="14"/>
      <c r="V814" s="14"/>
      <c r="W814" s="14"/>
      <c r="X814" s="14"/>
      <c r="Y814" s="14"/>
      <c r="Z814" s="14"/>
      <c r="AA814" s="14"/>
      <c r="AB814" s="14"/>
      <c r="AC814" s="14"/>
      <c r="AD814" s="14"/>
      <c r="AE814" s="14"/>
      <c r="AT814" s="257" t="s">
        <v>180</v>
      </c>
      <c r="AU814" s="257" t="s">
        <v>86</v>
      </c>
      <c r="AV814" s="14" t="s">
        <v>86</v>
      </c>
      <c r="AW814" s="14" t="s">
        <v>32</v>
      </c>
      <c r="AX814" s="14" t="s">
        <v>76</v>
      </c>
      <c r="AY814" s="257" t="s">
        <v>168</v>
      </c>
    </row>
    <row r="815" s="14" customFormat="1">
      <c r="A815" s="14"/>
      <c r="B815" s="247"/>
      <c r="C815" s="248"/>
      <c r="D815" s="232" t="s">
        <v>180</v>
      </c>
      <c r="E815" s="249" t="s">
        <v>1</v>
      </c>
      <c r="F815" s="250" t="s">
        <v>2139</v>
      </c>
      <c r="G815" s="248"/>
      <c r="H815" s="251">
        <v>206.25</v>
      </c>
      <c r="I815" s="252"/>
      <c r="J815" s="248"/>
      <c r="K815" s="248"/>
      <c r="L815" s="253"/>
      <c r="M815" s="254"/>
      <c r="N815" s="255"/>
      <c r="O815" s="255"/>
      <c r="P815" s="255"/>
      <c r="Q815" s="255"/>
      <c r="R815" s="255"/>
      <c r="S815" s="255"/>
      <c r="T815" s="256"/>
      <c r="U815" s="14"/>
      <c r="V815" s="14"/>
      <c r="W815" s="14"/>
      <c r="X815" s="14"/>
      <c r="Y815" s="14"/>
      <c r="Z815" s="14"/>
      <c r="AA815" s="14"/>
      <c r="AB815" s="14"/>
      <c r="AC815" s="14"/>
      <c r="AD815" s="14"/>
      <c r="AE815" s="14"/>
      <c r="AT815" s="257" t="s">
        <v>180</v>
      </c>
      <c r="AU815" s="257" t="s">
        <v>86</v>
      </c>
      <c r="AV815" s="14" t="s">
        <v>86</v>
      </c>
      <c r="AW815" s="14" t="s">
        <v>32</v>
      </c>
      <c r="AX815" s="14" t="s">
        <v>76</v>
      </c>
      <c r="AY815" s="257" t="s">
        <v>168</v>
      </c>
    </row>
    <row r="816" s="14" customFormat="1">
      <c r="A816" s="14"/>
      <c r="B816" s="247"/>
      <c r="C816" s="248"/>
      <c r="D816" s="232" t="s">
        <v>180</v>
      </c>
      <c r="E816" s="249" t="s">
        <v>1</v>
      </c>
      <c r="F816" s="250" t="s">
        <v>2140</v>
      </c>
      <c r="G816" s="248"/>
      <c r="H816" s="251">
        <v>188.13999999999999</v>
      </c>
      <c r="I816" s="252"/>
      <c r="J816" s="248"/>
      <c r="K816" s="248"/>
      <c r="L816" s="253"/>
      <c r="M816" s="254"/>
      <c r="N816" s="255"/>
      <c r="O816" s="255"/>
      <c r="P816" s="255"/>
      <c r="Q816" s="255"/>
      <c r="R816" s="255"/>
      <c r="S816" s="255"/>
      <c r="T816" s="256"/>
      <c r="U816" s="14"/>
      <c r="V816" s="14"/>
      <c r="W816" s="14"/>
      <c r="X816" s="14"/>
      <c r="Y816" s="14"/>
      <c r="Z816" s="14"/>
      <c r="AA816" s="14"/>
      <c r="AB816" s="14"/>
      <c r="AC816" s="14"/>
      <c r="AD816" s="14"/>
      <c r="AE816" s="14"/>
      <c r="AT816" s="257" t="s">
        <v>180</v>
      </c>
      <c r="AU816" s="257" t="s">
        <v>86</v>
      </c>
      <c r="AV816" s="14" t="s">
        <v>86</v>
      </c>
      <c r="AW816" s="14" t="s">
        <v>32</v>
      </c>
      <c r="AX816" s="14" t="s">
        <v>76</v>
      </c>
      <c r="AY816" s="257" t="s">
        <v>168</v>
      </c>
    </row>
    <row r="817" s="13" customFormat="1">
      <c r="A817" s="13"/>
      <c r="B817" s="237"/>
      <c r="C817" s="238"/>
      <c r="D817" s="232" t="s">
        <v>180</v>
      </c>
      <c r="E817" s="239" t="s">
        <v>1</v>
      </c>
      <c r="F817" s="240" t="s">
        <v>2141</v>
      </c>
      <c r="G817" s="238"/>
      <c r="H817" s="239" t="s">
        <v>1</v>
      </c>
      <c r="I817" s="241"/>
      <c r="J817" s="238"/>
      <c r="K817" s="238"/>
      <c r="L817" s="242"/>
      <c r="M817" s="243"/>
      <c r="N817" s="244"/>
      <c r="O817" s="244"/>
      <c r="P817" s="244"/>
      <c r="Q817" s="244"/>
      <c r="R817" s="244"/>
      <c r="S817" s="244"/>
      <c r="T817" s="245"/>
      <c r="U817" s="13"/>
      <c r="V817" s="13"/>
      <c r="W817" s="13"/>
      <c r="X817" s="13"/>
      <c r="Y817" s="13"/>
      <c r="Z817" s="13"/>
      <c r="AA817" s="13"/>
      <c r="AB817" s="13"/>
      <c r="AC817" s="13"/>
      <c r="AD817" s="13"/>
      <c r="AE817" s="13"/>
      <c r="AT817" s="246" t="s">
        <v>180</v>
      </c>
      <c r="AU817" s="246" t="s">
        <v>86</v>
      </c>
      <c r="AV817" s="13" t="s">
        <v>84</v>
      </c>
      <c r="AW817" s="13" t="s">
        <v>32</v>
      </c>
      <c r="AX817" s="13" t="s">
        <v>76</v>
      </c>
      <c r="AY817" s="246" t="s">
        <v>168</v>
      </c>
    </row>
    <row r="818" s="14" customFormat="1">
      <c r="A818" s="14"/>
      <c r="B818" s="247"/>
      <c r="C818" s="248"/>
      <c r="D818" s="232" t="s">
        <v>180</v>
      </c>
      <c r="E818" s="249" t="s">
        <v>1</v>
      </c>
      <c r="F818" s="250" t="s">
        <v>2142</v>
      </c>
      <c r="G818" s="248"/>
      <c r="H818" s="251">
        <v>-286.5</v>
      </c>
      <c r="I818" s="252"/>
      <c r="J818" s="248"/>
      <c r="K818" s="248"/>
      <c r="L818" s="253"/>
      <c r="M818" s="254"/>
      <c r="N818" s="255"/>
      <c r="O818" s="255"/>
      <c r="P818" s="255"/>
      <c r="Q818" s="255"/>
      <c r="R818" s="255"/>
      <c r="S818" s="255"/>
      <c r="T818" s="256"/>
      <c r="U818" s="14"/>
      <c r="V818" s="14"/>
      <c r="W818" s="14"/>
      <c r="X818" s="14"/>
      <c r="Y818" s="14"/>
      <c r="Z818" s="14"/>
      <c r="AA818" s="14"/>
      <c r="AB818" s="14"/>
      <c r="AC818" s="14"/>
      <c r="AD818" s="14"/>
      <c r="AE818" s="14"/>
      <c r="AT818" s="257" t="s">
        <v>180</v>
      </c>
      <c r="AU818" s="257" t="s">
        <v>86</v>
      </c>
      <c r="AV818" s="14" t="s">
        <v>86</v>
      </c>
      <c r="AW818" s="14" t="s">
        <v>32</v>
      </c>
      <c r="AX818" s="14" t="s">
        <v>76</v>
      </c>
      <c r="AY818" s="257" t="s">
        <v>168</v>
      </c>
    </row>
    <row r="819" s="15" customFormat="1">
      <c r="A819" s="15"/>
      <c r="B819" s="258"/>
      <c r="C819" s="259"/>
      <c r="D819" s="232" t="s">
        <v>180</v>
      </c>
      <c r="E819" s="260" t="s">
        <v>1</v>
      </c>
      <c r="F819" s="261" t="s">
        <v>184</v>
      </c>
      <c r="G819" s="259"/>
      <c r="H819" s="262">
        <v>1519.8899999999999</v>
      </c>
      <c r="I819" s="263"/>
      <c r="J819" s="259"/>
      <c r="K819" s="259"/>
      <c r="L819" s="264"/>
      <c r="M819" s="265"/>
      <c r="N819" s="266"/>
      <c r="O819" s="266"/>
      <c r="P819" s="266"/>
      <c r="Q819" s="266"/>
      <c r="R819" s="266"/>
      <c r="S819" s="266"/>
      <c r="T819" s="267"/>
      <c r="U819" s="15"/>
      <c r="V819" s="15"/>
      <c r="W819" s="15"/>
      <c r="X819" s="15"/>
      <c r="Y819" s="15"/>
      <c r="Z819" s="15"/>
      <c r="AA819" s="15"/>
      <c r="AB819" s="15"/>
      <c r="AC819" s="15"/>
      <c r="AD819" s="15"/>
      <c r="AE819" s="15"/>
      <c r="AT819" s="268" t="s">
        <v>180</v>
      </c>
      <c r="AU819" s="268" t="s">
        <v>86</v>
      </c>
      <c r="AV819" s="15" t="s">
        <v>176</v>
      </c>
      <c r="AW819" s="15" t="s">
        <v>32</v>
      </c>
      <c r="AX819" s="15" t="s">
        <v>84</v>
      </c>
      <c r="AY819" s="268" t="s">
        <v>168</v>
      </c>
    </row>
    <row r="820" s="14" customFormat="1">
      <c r="A820" s="14"/>
      <c r="B820" s="247"/>
      <c r="C820" s="248"/>
      <c r="D820" s="232" t="s">
        <v>180</v>
      </c>
      <c r="E820" s="248"/>
      <c r="F820" s="250" t="s">
        <v>2144</v>
      </c>
      <c r="G820" s="248"/>
      <c r="H820" s="251">
        <v>136790.10000000001</v>
      </c>
      <c r="I820" s="252"/>
      <c r="J820" s="248"/>
      <c r="K820" s="248"/>
      <c r="L820" s="253"/>
      <c r="M820" s="254"/>
      <c r="N820" s="255"/>
      <c r="O820" s="255"/>
      <c r="P820" s="255"/>
      <c r="Q820" s="255"/>
      <c r="R820" s="255"/>
      <c r="S820" s="255"/>
      <c r="T820" s="256"/>
      <c r="U820" s="14"/>
      <c r="V820" s="14"/>
      <c r="W820" s="14"/>
      <c r="X820" s="14"/>
      <c r="Y820" s="14"/>
      <c r="Z820" s="14"/>
      <c r="AA820" s="14"/>
      <c r="AB820" s="14"/>
      <c r="AC820" s="14"/>
      <c r="AD820" s="14"/>
      <c r="AE820" s="14"/>
      <c r="AT820" s="257" t="s">
        <v>180</v>
      </c>
      <c r="AU820" s="257" t="s">
        <v>86</v>
      </c>
      <c r="AV820" s="14" t="s">
        <v>86</v>
      </c>
      <c r="AW820" s="14" t="s">
        <v>4</v>
      </c>
      <c r="AX820" s="14" t="s">
        <v>84</v>
      </c>
      <c r="AY820" s="257" t="s">
        <v>168</v>
      </c>
    </row>
    <row r="821" s="2" customFormat="1" ht="33" customHeight="1">
      <c r="A821" s="39"/>
      <c r="B821" s="40"/>
      <c r="C821" s="219" t="s">
        <v>445</v>
      </c>
      <c r="D821" s="219" t="s">
        <v>171</v>
      </c>
      <c r="E821" s="220" t="s">
        <v>1681</v>
      </c>
      <c r="F821" s="221" t="s">
        <v>1682</v>
      </c>
      <c r="G821" s="222" t="s">
        <v>174</v>
      </c>
      <c r="H821" s="223">
        <v>1519.8900000000001</v>
      </c>
      <c r="I821" s="224"/>
      <c r="J821" s="225">
        <f>ROUND(I821*H821,2)</f>
        <v>0</v>
      </c>
      <c r="K821" s="221" t="s">
        <v>226</v>
      </c>
      <c r="L821" s="45"/>
      <c r="M821" s="226" t="s">
        <v>1</v>
      </c>
      <c r="N821" s="227" t="s">
        <v>41</v>
      </c>
      <c r="O821" s="92"/>
      <c r="P821" s="228">
        <f>O821*H821</f>
        <v>0</v>
      </c>
      <c r="Q821" s="228">
        <v>0</v>
      </c>
      <c r="R821" s="228">
        <f>Q821*H821</f>
        <v>0</v>
      </c>
      <c r="S821" s="228">
        <v>0</v>
      </c>
      <c r="T821" s="229">
        <f>S821*H821</f>
        <v>0</v>
      </c>
      <c r="U821" s="39"/>
      <c r="V821" s="39"/>
      <c r="W821" s="39"/>
      <c r="X821" s="39"/>
      <c r="Y821" s="39"/>
      <c r="Z821" s="39"/>
      <c r="AA821" s="39"/>
      <c r="AB821" s="39"/>
      <c r="AC821" s="39"/>
      <c r="AD821" s="39"/>
      <c r="AE821" s="39"/>
      <c r="AR821" s="230" t="s">
        <v>176</v>
      </c>
      <c r="AT821" s="230" t="s">
        <v>171</v>
      </c>
      <c r="AU821" s="230" t="s">
        <v>86</v>
      </c>
      <c r="AY821" s="18" t="s">
        <v>168</v>
      </c>
      <c r="BE821" s="231">
        <f>IF(N821="základní",J821,0)</f>
        <v>0</v>
      </c>
      <c r="BF821" s="231">
        <f>IF(N821="snížená",J821,0)</f>
        <v>0</v>
      </c>
      <c r="BG821" s="231">
        <f>IF(N821="zákl. přenesená",J821,0)</f>
        <v>0</v>
      </c>
      <c r="BH821" s="231">
        <f>IF(N821="sníž. přenesená",J821,0)</f>
        <v>0</v>
      </c>
      <c r="BI821" s="231">
        <f>IF(N821="nulová",J821,0)</f>
        <v>0</v>
      </c>
      <c r="BJ821" s="18" t="s">
        <v>84</v>
      </c>
      <c r="BK821" s="231">
        <f>ROUND(I821*H821,2)</f>
        <v>0</v>
      </c>
      <c r="BL821" s="18" t="s">
        <v>176</v>
      </c>
      <c r="BM821" s="230" t="s">
        <v>2145</v>
      </c>
    </row>
    <row r="822" s="2" customFormat="1">
      <c r="A822" s="39"/>
      <c r="B822" s="40"/>
      <c r="C822" s="41"/>
      <c r="D822" s="232" t="s">
        <v>178</v>
      </c>
      <c r="E822" s="41"/>
      <c r="F822" s="233" t="s">
        <v>1684</v>
      </c>
      <c r="G822" s="41"/>
      <c r="H822" s="41"/>
      <c r="I822" s="234"/>
      <c r="J822" s="41"/>
      <c r="K822" s="41"/>
      <c r="L822" s="45"/>
      <c r="M822" s="235"/>
      <c r="N822" s="236"/>
      <c r="O822" s="92"/>
      <c r="P822" s="92"/>
      <c r="Q822" s="92"/>
      <c r="R822" s="92"/>
      <c r="S822" s="92"/>
      <c r="T822" s="93"/>
      <c r="U822" s="39"/>
      <c r="V822" s="39"/>
      <c r="W822" s="39"/>
      <c r="X822" s="39"/>
      <c r="Y822" s="39"/>
      <c r="Z822" s="39"/>
      <c r="AA822" s="39"/>
      <c r="AB822" s="39"/>
      <c r="AC822" s="39"/>
      <c r="AD822" s="39"/>
      <c r="AE822" s="39"/>
      <c r="AT822" s="18" t="s">
        <v>178</v>
      </c>
      <c r="AU822" s="18" t="s">
        <v>86</v>
      </c>
    </row>
    <row r="823" s="14" customFormat="1">
      <c r="A823" s="14"/>
      <c r="B823" s="247"/>
      <c r="C823" s="248"/>
      <c r="D823" s="232" t="s">
        <v>180</v>
      </c>
      <c r="E823" s="249" t="s">
        <v>1</v>
      </c>
      <c r="F823" s="250" t="s">
        <v>2137</v>
      </c>
      <c r="G823" s="248"/>
      <c r="H823" s="251">
        <v>676</v>
      </c>
      <c r="I823" s="252"/>
      <c r="J823" s="248"/>
      <c r="K823" s="248"/>
      <c r="L823" s="253"/>
      <c r="M823" s="254"/>
      <c r="N823" s="255"/>
      <c r="O823" s="255"/>
      <c r="P823" s="255"/>
      <c r="Q823" s="255"/>
      <c r="R823" s="255"/>
      <c r="S823" s="255"/>
      <c r="T823" s="256"/>
      <c r="U823" s="14"/>
      <c r="V823" s="14"/>
      <c r="W823" s="14"/>
      <c r="X823" s="14"/>
      <c r="Y823" s="14"/>
      <c r="Z823" s="14"/>
      <c r="AA823" s="14"/>
      <c r="AB823" s="14"/>
      <c r="AC823" s="14"/>
      <c r="AD823" s="14"/>
      <c r="AE823" s="14"/>
      <c r="AT823" s="257" t="s">
        <v>180</v>
      </c>
      <c r="AU823" s="257" t="s">
        <v>86</v>
      </c>
      <c r="AV823" s="14" t="s">
        <v>86</v>
      </c>
      <c r="AW823" s="14" t="s">
        <v>32</v>
      </c>
      <c r="AX823" s="14" t="s">
        <v>76</v>
      </c>
      <c r="AY823" s="257" t="s">
        <v>168</v>
      </c>
    </row>
    <row r="824" s="14" customFormat="1">
      <c r="A824" s="14"/>
      <c r="B824" s="247"/>
      <c r="C824" s="248"/>
      <c r="D824" s="232" t="s">
        <v>180</v>
      </c>
      <c r="E824" s="249" t="s">
        <v>1</v>
      </c>
      <c r="F824" s="250" t="s">
        <v>2138</v>
      </c>
      <c r="G824" s="248"/>
      <c r="H824" s="251">
        <v>736</v>
      </c>
      <c r="I824" s="252"/>
      <c r="J824" s="248"/>
      <c r="K824" s="248"/>
      <c r="L824" s="253"/>
      <c r="M824" s="254"/>
      <c r="N824" s="255"/>
      <c r="O824" s="255"/>
      <c r="P824" s="255"/>
      <c r="Q824" s="255"/>
      <c r="R824" s="255"/>
      <c r="S824" s="255"/>
      <c r="T824" s="256"/>
      <c r="U824" s="14"/>
      <c r="V824" s="14"/>
      <c r="W824" s="14"/>
      <c r="X824" s="14"/>
      <c r="Y824" s="14"/>
      <c r="Z824" s="14"/>
      <c r="AA824" s="14"/>
      <c r="AB824" s="14"/>
      <c r="AC824" s="14"/>
      <c r="AD824" s="14"/>
      <c r="AE824" s="14"/>
      <c r="AT824" s="257" t="s">
        <v>180</v>
      </c>
      <c r="AU824" s="257" t="s">
        <v>86</v>
      </c>
      <c r="AV824" s="14" t="s">
        <v>86</v>
      </c>
      <c r="AW824" s="14" t="s">
        <v>32</v>
      </c>
      <c r="AX824" s="14" t="s">
        <v>76</v>
      </c>
      <c r="AY824" s="257" t="s">
        <v>168</v>
      </c>
    </row>
    <row r="825" s="14" customFormat="1">
      <c r="A825" s="14"/>
      <c r="B825" s="247"/>
      <c r="C825" s="248"/>
      <c r="D825" s="232" t="s">
        <v>180</v>
      </c>
      <c r="E825" s="249" t="s">
        <v>1</v>
      </c>
      <c r="F825" s="250" t="s">
        <v>2139</v>
      </c>
      <c r="G825" s="248"/>
      <c r="H825" s="251">
        <v>206.25</v>
      </c>
      <c r="I825" s="252"/>
      <c r="J825" s="248"/>
      <c r="K825" s="248"/>
      <c r="L825" s="253"/>
      <c r="M825" s="254"/>
      <c r="N825" s="255"/>
      <c r="O825" s="255"/>
      <c r="P825" s="255"/>
      <c r="Q825" s="255"/>
      <c r="R825" s="255"/>
      <c r="S825" s="255"/>
      <c r="T825" s="256"/>
      <c r="U825" s="14"/>
      <c r="V825" s="14"/>
      <c r="W825" s="14"/>
      <c r="X825" s="14"/>
      <c r="Y825" s="14"/>
      <c r="Z825" s="14"/>
      <c r="AA825" s="14"/>
      <c r="AB825" s="14"/>
      <c r="AC825" s="14"/>
      <c r="AD825" s="14"/>
      <c r="AE825" s="14"/>
      <c r="AT825" s="257" t="s">
        <v>180</v>
      </c>
      <c r="AU825" s="257" t="s">
        <v>86</v>
      </c>
      <c r="AV825" s="14" t="s">
        <v>86</v>
      </c>
      <c r="AW825" s="14" t="s">
        <v>32</v>
      </c>
      <c r="AX825" s="14" t="s">
        <v>76</v>
      </c>
      <c r="AY825" s="257" t="s">
        <v>168</v>
      </c>
    </row>
    <row r="826" s="14" customFormat="1">
      <c r="A826" s="14"/>
      <c r="B826" s="247"/>
      <c r="C826" s="248"/>
      <c r="D826" s="232" t="s">
        <v>180</v>
      </c>
      <c r="E826" s="249" t="s">
        <v>1</v>
      </c>
      <c r="F826" s="250" t="s">
        <v>2140</v>
      </c>
      <c r="G826" s="248"/>
      <c r="H826" s="251">
        <v>188.13999999999999</v>
      </c>
      <c r="I826" s="252"/>
      <c r="J826" s="248"/>
      <c r="K826" s="248"/>
      <c r="L826" s="253"/>
      <c r="M826" s="254"/>
      <c r="N826" s="255"/>
      <c r="O826" s="255"/>
      <c r="P826" s="255"/>
      <c r="Q826" s="255"/>
      <c r="R826" s="255"/>
      <c r="S826" s="255"/>
      <c r="T826" s="256"/>
      <c r="U826" s="14"/>
      <c r="V826" s="14"/>
      <c r="W826" s="14"/>
      <c r="X826" s="14"/>
      <c r="Y826" s="14"/>
      <c r="Z826" s="14"/>
      <c r="AA826" s="14"/>
      <c r="AB826" s="14"/>
      <c r="AC826" s="14"/>
      <c r="AD826" s="14"/>
      <c r="AE826" s="14"/>
      <c r="AT826" s="257" t="s">
        <v>180</v>
      </c>
      <c r="AU826" s="257" t="s">
        <v>86</v>
      </c>
      <c r="AV826" s="14" t="s">
        <v>86</v>
      </c>
      <c r="AW826" s="14" t="s">
        <v>32</v>
      </c>
      <c r="AX826" s="14" t="s">
        <v>76</v>
      </c>
      <c r="AY826" s="257" t="s">
        <v>168</v>
      </c>
    </row>
    <row r="827" s="13" customFormat="1">
      <c r="A827" s="13"/>
      <c r="B827" s="237"/>
      <c r="C827" s="238"/>
      <c r="D827" s="232" t="s">
        <v>180</v>
      </c>
      <c r="E827" s="239" t="s">
        <v>1</v>
      </c>
      <c r="F827" s="240" t="s">
        <v>2141</v>
      </c>
      <c r="G827" s="238"/>
      <c r="H827" s="239" t="s">
        <v>1</v>
      </c>
      <c r="I827" s="241"/>
      <c r="J827" s="238"/>
      <c r="K827" s="238"/>
      <c r="L827" s="242"/>
      <c r="M827" s="243"/>
      <c r="N827" s="244"/>
      <c r="O827" s="244"/>
      <c r="P827" s="244"/>
      <c r="Q827" s="244"/>
      <c r="R827" s="244"/>
      <c r="S827" s="244"/>
      <c r="T827" s="245"/>
      <c r="U827" s="13"/>
      <c r="V827" s="13"/>
      <c r="W827" s="13"/>
      <c r="X827" s="13"/>
      <c r="Y827" s="13"/>
      <c r="Z827" s="13"/>
      <c r="AA827" s="13"/>
      <c r="AB827" s="13"/>
      <c r="AC827" s="13"/>
      <c r="AD827" s="13"/>
      <c r="AE827" s="13"/>
      <c r="AT827" s="246" t="s">
        <v>180</v>
      </c>
      <c r="AU827" s="246" t="s">
        <v>86</v>
      </c>
      <c r="AV827" s="13" t="s">
        <v>84</v>
      </c>
      <c r="AW827" s="13" t="s">
        <v>32</v>
      </c>
      <c r="AX827" s="13" t="s">
        <v>76</v>
      </c>
      <c r="AY827" s="246" t="s">
        <v>168</v>
      </c>
    </row>
    <row r="828" s="14" customFormat="1">
      <c r="A828" s="14"/>
      <c r="B828" s="247"/>
      <c r="C828" s="248"/>
      <c r="D828" s="232" t="s">
        <v>180</v>
      </c>
      <c r="E828" s="249" t="s">
        <v>1</v>
      </c>
      <c r="F828" s="250" t="s">
        <v>2142</v>
      </c>
      <c r="G828" s="248"/>
      <c r="H828" s="251">
        <v>-286.5</v>
      </c>
      <c r="I828" s="252"/>
      <c r="J828" s="248"/>
      <c r="K828" s="248"/>
      <c r="L828" s="253"/>
      <c r="M828" s="254"/>
      <c r="N828" s="255"/>
      <c r="O828" s="255"/>
      <c r="P828" s="255"/>
      <c r="Q828" s="255"/>
      <c r="R828" s="255"/>
      <c r="S828" s="255"/>
      <c r="T828" s="256"/>
      <c r="U828" s="14"/>
      <c r="V828" s="14"/>
      <c r="W828" s="14"/>
      <c r="X828" s="14"/>
      <c r="Y828" s="14"/>
      <c r="Z828" s="14"/>
      <c r="AA828" s="14"/>
      <c r="AB828" s="14"/>
      <c r="AC828" s="14"/>
      <c r="AD828" s="14"/>
      <c r="AE828" s="14"/>
      <c r="AT828" s="257" t="s">
        <v>180</v>
      </c>
      <c r="AU828" s="257" t="s">
        <v>86</v>
      </c>
      <c r="AV828" s="14" t="s">
        <v>86</v>
      </c>
      <c r="AW828" s="14" t="s">
        <v>32</v>
      </c>
      <c r="AX828" s="14" t="s">
        <v>76</v>
      </c>
      <c r="AY828" s="257" t="s">
        <v>168</v>
      </c>
    </row>
    <row r="829" s="15" customFormat="1">
      <c r="A829" s="15"/>
      <c r="B829" s="258"/>
      <c r="C829" s="259"/>
      <c r="D829" s="232" t="s">
        <v>180</v>
      </c>
      <c r="E829" s="260" t="s">
        <v>1</v>
      </c>
      <c r="F829" s="261" t="s">
        <v>184</v>
      </c>
      <c r="G829" s="259"/>
      <c r="H829" s="262">
        <v>1519.8899999999999</v>
      </c>
      <c r="I829" s="263"/>
      <c r="J829" s="259"/>
      <c r="K829" s="259"/>
      <c r="L829" s="264"/>
      <c r="M829" s="265"/>
      <c r="N829" s="266"/>
      <c r="O829" s="266"/>
      <c r="P829" s="266"/>
      <c r="Q829" s="266"/>
      <c r="R829" s="266"/>
      <c r="S829" s="266"/>
      <c r="T829" s="267"/>
      <c r="U829" s="15"/>
      <c r="V829" s="15"/>
      <c r="W829" s="15"/>
      <c r="X829" s="15"/>
      <c r="Y829" s="15"/>
      <c r="Z829" s="15"/>
      <c r="AA829" s="15"/>
      <c r="AB829" s="15"/>
      <c r="AC829" s="15"/>
      <c r="AD829" s="15"/>
      <c r="AE829" s="15"/>
      <c r="AT829" s="268" t="s">
        <v>180</v>
      </c>
      <c r="AU829" s="268" t="s">
        <v>86</v>
      </c>
      <c r="AV829" s="15" t="s">
        <v>176</v>
      </c>
      <c r="AW829" s="15" t="s">
        <v>32</v>
      </c>
      <c r="AX829" s="15" t="s">
        <v>84</v>
      </c>
      <c r="AY829" s="268" t="s">
        <v>168</v>
      </c>
    </row>
    <row r="830" s="2" customFormat="1" ht="16.5" customHeight="1">
      <c r="A830" s="39"/>
      <c r="B830" s="40"/>
      <c r="C830" s="219" t="s">
        <v>452</v>
      </c>
      <c r="D830" s="219" t="s">
        <v>171</v>
      </c>
      <c r="E830" s="220" t="s">
        <v>513</v>
      </c>
      <c r="F830" s="221" t="s">
        <v>514</v>
      </c>
      <c r="G830" s="222" t="s">
        <v>174</v>
      </c>
      <c r="H830" s="223">
        <v>1519.8900000000001</v>
      </c>
      <c r="I830" s="224"/>
      <c r="J830" s="225">
        <f>ROUND(I830*H830,2)</f>
        <v>0</v>
      </c>
      <c r="K830" s="221" t="s">
        <v>226</v>
      </c>
      <c r="L830" s="45"/>
      <c r="M830" s="226" t="s">
        <v>1</v>
      </c>
      <c r="N830" s="227" t="s">
        <v>41</v>
      </c>
      <c r="O830" s="92"/>
      <c r="P830" s="228">
        <f>O830*H830</f>
        <v>0</v>
      </c>
      <c r="Q830" s="228">
        <v>0</v>
      </c>
      <c r="R830" s="228">
        <f>Q830*H830</f>
        <v>0</v>
      </c>
      <c r="S830" s="228">
        <v>0</v>
      </c>
      <c r="T830" s="229">
        <f>S830*H830</f>
        <v>0</v>
      </c>
      <c r="U830" s="39"/>
      <c r="V830" s="39"/>
      <c r="W830" s="39"/>
      <c r="X830" s="39"/>
      <c r="Y830" s="39"/>
      <c r="Z830" s="39"/>
      <c r="AA830" s="39"/>
      <c r="AB830" s="39"/>
      <c r="AC830" s="39"/>
      <c r="AD830" s="39"/>
      <c r="AE830" s="39"/>
      <c r="AR830" s="230" t="s">
        <v>176</v>
      </c>
      <c r="AT830" s="230" t="s">
        <v>171</v>
      </c>
      <c r="AU830" s="230" t="s">
        <v>86</v>
      </c>
      <c r="AY830" s="18" t="s">
        <v>168</v>
      </c>
      <c r="BE830" s="231">
        <f>IF(N830="základní",J830,0)</f>
        <v>0</v>
      </c>
      <c r="BF830" s="231">
        <f>IF(N830="snížená",J830,0)</f>
        <v>0</v>
      </c>
      <c r="BG830" s="231">
        <f>IF(N830="zákl. přenesená",J830,0)</f>
        <v>0</v>
      </c>
      <c r="BH830" s="231">
        <f>IF(N830="sníž. přenesená",J830,0)</f>
        <v>0</v>
      </c>
      <c r="BI830" s="231">
        <f>IF(N830="nulová",J830,0)</f>
        <v>0</v>
      </c>
      <c r="BJ830" s="18" t="s">
        <v>84</v>
      </c>
      <c r="BK830" s="231">
        <f>ROUND(I830*H830,2)</f>
        <v>0</v>
      </c>
      <c r="BL830" s="18" t="s">
        <v>176</v>
      </c>
      <c r="BM830" s="230" t="s">
        <v>2146</v>
      </c>
    </row>
    <row r="831" s="2" customFormat="1">
      <c r="A831" s="39"/>
      <c r="B831" s="40"/>
      <c r="C831" s="41"/>
      <c r="D831" s="232" t="s">
        <v>178</v>
      </c>
      <c r="E831" s="41"/>
      <c r="F831" s="233" t="s">
        <v>516</v>
      </c>
      <c r="G831" s="41"/>
      <c r="H831" s="41"/>
      <c r="I831" s="234"/>
      <c r="J831" s="41"/>
      <c r="K831" s="41"/>
      <c r="L831" s="45"/>
      <c r="M831" s="235"/>
      <c r="N831" s="236"/>
      <c r="O831" s="92"/>
      <c r="P831" s="92"/>
      <c r="Q831" s="92"/>
      <c r="R831" s="92"/>
      <c r="S831" s="92"/>
      <c r="T831" s="93"/>
      <c r="U831" s="39"/>
      <c r="V831" s="39"/>
      <c r="W831" s="39"/>
      <c r="X831" s="39"/>
      <c r="Y831" s="39"/>
      <c r="Z831" s="39"/>
      <c r="AA831" s="39"/>
      <c r="AB831" s="39"/>
      <c r="AC831" s="39"/>
      <c r="AD831" s="39"/>
      <c r="AE831" s="39"/>
      <c r="AT831" s="18" t="s">
        <v>178</v>
      </c>
      <c r="AU831" s="18" t="s">
        <v>86</v>
      </c>
    </row>
    <row r="832" s="14" customFormat="1">
      <c r="A832" s="14"/>
      <c r="B832" s="247"/>
      <c r="C832" s="248"/>
      <c r="D832" s="232" t="s">
        <v>180</v>
      </c>
      <c r="E832" s="249" t="s">
        <v>1</v>
      </c>
      <c r="F832" s="250" t="s">
        <v>2137</v>
      </c>
      <c r="G832" s="248"/>
      <c r="H832" s="251">
        <v>676</v>
      </c>
      <c r="I832" s="252"/>
      <c r="J832" s="248"/>
      <c r="K832" s="248"/>
      <c r="L832" s="253"/>
      <c r="M832" s="254"/>
      <c r="N832" s="255"/>
      <c r="O832" s="255"/>
      <c r="P832" s="255"/>
      <c r="Q832" s="255"/>
      <c r="R832" s="255"/>
      <c r="S832" s="255"/>
      <c r="T832" s="256"/>
      <c r="U832" s="14"/>
      <c r="V832" s="14"/>
      <c r="W832" s="14"/>
      <c r="X832" s="14"/>
      <c r="Y832" s="14"/>
      <c r="Z832" s="14"/>
      <c r="AA832" s="14"/>
      <c r="AB832" s="14"/>
      <c r="AC832" s="14"/>
      <c r="AD832" s="14"/>
      <c r="AE832" s="14"/>
      <c r="AT832" s="257" t="s">
        <v>180</v>
      </c>
      <c r="AU832" s="257" t="s">
        <v>86</v>
      </c>
      <c r="AV832" s="14" t="s">
        <v>86</v>
      </c>
      <c r="AW832" s="14" t="s">
        <v>32</v>
      </c>
      <c r="AX832" s="14" t="s">
        <v>76</v>
      </c>
      <c r="AY832" s="257" t="s">
        <v>168</v>
      </c>
    </row>
    <row r="833" s="14" customFormat="1">
      <c r="A833" s="14"/>
      <c r="B833" s="247"/>
      <c r="C833" s="248"/>
      <c r="D833" s="232" t="s">
        <v>180</v>
      </c>
      <c r="E833" s="249" t="s">
        <v>1</v>
      </c>
      <c r="F833" s="250" t="s">
        <v>2138</v>
      </c>
      <c r="G833" s="248"/>
      <c r="H833" s="251">
        <v>736</v>
      </c>
      <c r="I833" s="252"/>
      <c r="J833" s="248"/>
      <c r="K833" s="248"/>
      <c r="L833" s="253"/>
      <c r="M833" s="254"/>
      <c r="N833" s="255"/>
      <c r="O833" s="255"/>
      <c r="P833" s="255"/>
      <c r="Q833" s="255"/>
      <c r="R833" s="255"/>
      <c r="S833" s="255"/>
      <c r="T833" s="256"/>
      <c r="U833" s="14"/>
      <c r="V833" s="14"/>
      <c r="W833" s="14"/>
      <c r="X833" s="14"/>
      <c r="Y833" s="14"/>
      <c r="Z833" s="14"/>
      <c r="AA833" s="14"/>
      <c r="AB833" s="14"/>
      <c r="AC833" s="14"/>
      <c r="AD833" s="14"/>
      <c r="AE833" s="14"/>
      <c r="AT833" s="257" t="s">
        <v>180</v>
      </c>
      <c r="AU833" s="257" t="s">
        <v>86</v>
      </c>
      <c r="AV833" s="14" t="s">
        <v>86</v>
      </c>
      <c r="AW833" s="14" t="s">
        <v>32</v>
      </c>
      <c r="AX833" s="14" t="s">
        <v>76</v>
      </c>
      <c r="AY833" s="257" t="s">
        <v>168</v>
      </c>
    </row>
    <row r="834" s="14" customFormat="1">
      <c r="A834" s="14"/>
      <c r="B834" s="247"/>
      <c r="C834" s="248"/>
      <c r="D834" s="232" t="s">
        <v>180</v>
      </c>
      <c r="E834" s="249" t="s">
        <v>1</v>
      </c>
      <c r="F834" s="250" t="s">
        <v>2139</v>
      </c>
      <c r="G834" s="248"/>
      <c r="H834" s="251">
        <v>206.25</v>
      </c>
      <c r="I834" s="252"/>
      <c r="J834" s="248"/>
      <c r="K834" s="248"/>
      <c r="L834" s="253"/>
      <c r="M834" s="254"/>
      <c r="N834" s="255"/>
      <c r="O834" s="255"/>
      <c r="P834" s="255"/>
      <c r="Q834" s="255"/>
      <c r="R834" s="255"/>
      <c r="S834" s="255"/>
      <c r="T834" s="256"/>
      <c r="U834" s="14"/>
      <c r="V834" s="14"/>
      <c r="W834" s="14"/>
      <c r="X834" s="14"/>
      <c r="Y834" s="14"/>
      <c r="Z834" s="14"/>
      <c r="AA834" s="14"/>
      <c r="AB834" s="14"/>
      <c r="AC834" s="14"/>
      <c r="AD834" s="14"/>
      <c r="AE834" s="14"/>
      <c r="AT834" s="257" t="s">
        <v>180</v>
      </c>
      <c r="AU834" s="257" t="s">
        <v>86</v>
      </c>
      <c r="AV834" s="14" t="s">
        <v>86</v>
      </c>
      <c r="AW834" s="14" t="s">
        <v>32</v>
      </c>
      <c r="AX834" s="14" t="s">
        <v>76</v>
      </c>
      <c r="AY834" s="257" t="s">
        <v>168</v>
      </c>
    </row>
    <row r="835" s="14" customFormat="1">
      <c r="A835" s="14"/>
      <c r="B835" s="247"/>
      <c r="C835" s="248"/>
      <c r="D835" s="232" t="s">
        <v>180</v>
      </c>
      <c r="E835" s="249" t="s">
        <v>1</v>
      </c>
      <c r="F835" s="250" t="s">
        <v>2140</v>
      </c>
      <c r="G835" s="248"/>
      <c r="H835" s="251">
        <v>188.13999999999999</v>
      </c>
      <c r="I835" s="252"/>
      <c r="J835" s="248"/>
      <c r="K835" s="248"/>
      <c r="L835" s="253"/>
      <c r="M835" s="254"/>
      <c r="N835" s="255"/>
      <c r="O835" s="255"/>
      <c r="P835" s="255"/>
      <c r="Q835" s="255"/>
      <c r="R835" s="255"/>
      <c r="S835" s="255"/>
      <c r="T835" s="256"/>
      <c r="U835" s="14"/>
      <c r="V835" s="14"/>
      <c r="W835" s="14"/>
      <c r="X835" s="14"/>
      <c r="Y835" s="14"/>
      <c r="Z835" s="14"/>
      <c r="AA835" s="14"/>
      <c r="AB835" s="14"/>
      <c r="AC835" s="14"/>
      <c r="AD835" s="14"/>
      <c r="AE835" s="14"/>
      <c r="AT835" s="257" t="s">
        <v>180</v>
      </c>
      <c r="AU835" s="257" t="s">
        <v>86</v>
      </c>
      <c r="AV835" s="14" t="s">
        <v>86</v>
      </c>
      <c r="AW835" s="14" t="s">
        <v>32</v>
      </c>
      <c r="AX835" s="14" t="s">
        <v>76</v>
      </c>
      <c r="AY835" s="257" t="s">
        <v>168</v>
      </c>
    </row>
    <row r="836" s="13" customFormat="1">
      <c r="A836" s="13"/>
      <c r="B836" s="237"/>
      <c r="C836" s="238"/>
      <c r="D836" s="232" t="s">
        <v>180</v>
      </c>
      <c r="E836" s="239" t="s">
        <v>1</v>
      </c>
      <c r="F836" s="240" t="s">
        <v>2141</v>
      </c>
      <c r="G836" s="238"/>
      <c r="H836" s="239" t="s">
        <v>1</v>
      </c>
      <c r="I836" s="241"/>
      <c r="J836" s="238"/>
      <c r="K836" s="238"/>
      <c r="L836" s="242"/>
      <c r="M836" s="243"/>
      <c r="N836" s="244"/>
      <c r="O836" s="244"/>
      <c r="P836" s="244"/>
      <c r="Q836" s="244"/>
      <c r="R836" s="244"/>
      <c r="S836" s="244"/>
      <c r="T836" s="245"/>
      <c r="U836" s="13"/>
      <c r="V836" s="13"/>
      <c r="W836" s="13"/>
      <c r="X836" s="13"/>
      <c r="Y836" s="13"/>
      <c r="Z836" s="13"/>
      <c r="AA836" s="13"/>
      <c r="AB836" s="13"/>
      <c r="AC836" s="13"/>
      <c r="AD836" s="13"/>
      <c r="AE836" s="13"/>
      <c r="AT836" s="246" t="s">
        <v>180</v>
      </c>
      <c r="AU836" s="246" t="s">
        <v>86</v>
      </c>
      <c r="AV836" s="13" t="s">
        <v>84</v>
      </c>
      <c r="AW836" s="13" t="s">
        <v>32</v>
      </c>
      <c r="AX836" s="13" t="s">
        <v>76</v>
      </c>
      <c r="AY836" s="246" t="s">
        <v>168</v>
      </c>
    </row>
    <row r="837" s="14" customFormat="1">
      <c r="A837" s="14"/>
      <c r="B837" s="247"/>
      <c r="C837" s="248"/>
      <c r="D837" s="232" t="s">
        <v>180</v>
      </c>
      <c r="E837" s="249" t="s">
        <v>1</v>
      </c>
      <c r="F837" s="250" t="s">
        <v>2142</v>
      </c>
      <c r="G837" s="248"/>
      <c r="H837" s="251">
        <v>-286.5</v>
      </c>
      <c r="I837" s="252"/>
      <c r="J837" s="248"/>
      <c r="K837" s="248"/>
      <c r="L837" s="253"/>
      <c r="M837" s="254"/>
      <c r="N837" s="255"/>
      <c r="O837" s="255"/>
      <c r="P837" s="255"/>
      <c r="Q837" s="255"/>
      <c r="R837" s="255"/>
      <c r="S837" s="255"/>
      <c r="T837" s="256"/>
      <c r="U837" s="14"/>
      <c r="V837" s="14"/>
      <c r="W837" s="14"/>
      <c r="X837" s="14"/>
      <c r="Y837" s="14"/>
      <c r="Z837" s="14"/>
      <c r="AA837" s="14"/>
      <c r="AB837" s="14"/>
      <c r="AC837" s="14"/>
      <c r="AD837" s="14"/>
      <c r="AE837" s="14"/>
      <c r="AT837" s="257" t="s">
        <v>180</v>
      </c>
      <c r="AU837" s="257" t="s">
        <v>86</v>
      </c>
      <c r="AV837" s="14" t="s">
        <v>86</v>
      </c>
      <c r="AW837" s="14" t="s">
        <v>32</v>
      </c>
      <c r="AX837" s="14" t="s">
        <v>76</v>
      </c>
      <c r="AY837" s="257" t="s">
        <v>168</v>
      </c>
    </row>
    <row r="838" s="15" customFormat="1">
      <c r="A838" s="15"/>
      <c r="B838" s="258"/>
      <c r="C838" s="259"/>
      <c r="D838" s="232" t="s">
        <v>180</v>
      </c>
      <c r="E838" s="260" t="s">
        <v>1</v>
      </c>
      <c r="F838" s="261" t="s">
        <v>184</v>
      </c>
      <c r="G838" s="259"/>
      <c r="H838" s="262">
        <v>1519.8899999999999</v>
      </c>
      <c r="I838" s="263"/>
      <c r="J838" s="259"/>
      <c r="K838" s="259"/>
      <c r="L838" s="264"/>
      <c r="M838" s="265"/>
      <c r="N838" s="266"/>
      <c r="O838" s="266"/>
      <c r="P838" s="266"/>
      <c r="Q838" s="266"/>
      <c r="R838" s="266"/>
      <c r="S838" s="266"/>
      <c r="T838" s="267"/>
      <c r="U838" s="15"/>
      <c r="V838" s="15"/>
      <c r="W838" s="15"/>
      <c r="X838" s="15"/>
      <c r="Y838" s="15"/>
      <c r="Z838" s="15"/>
      <c r="AA838" s="15"/>
      <c r="AB838" s="15"/>
      <c r="AC838" s="15"/>
      <c r="AD838" s="15"/>
      <c r="AE838" s="15"/>
      <c r="AT838" s="268" t="s">
        <v>180</v>
      </c>
      <c r="AU838" s="268" t="s">
        <v>86</v>
      </c>
      <c r="AV838" s="15" t="s">
        <v>176</v>
      </c>
      <c r="AW838" s="15" t="s">
        <v>32</v>
      </c>
      <c r="AX838" s="15" t="s">
        <v>84</v>
      </c>
      <c r="AY838" s="268" t="s">
        <v>168</v>
      </c>
    </row>
    <row r="839" s="2" customFormat="1" ht="21.75" customHeight="1">
      <c r="A839" s="39"/>
      <c r="B839" s="40"/>
      <c r="C839" s="219" t="s">
        <v>458</v>
      </c>
      <c r="D839" s="219" t="s">
        <v>171</v>
      </c>
      <c r="E839" s="220" t="s">
        <v>521</v>
      </c>
      <c r="F839" s="221" t="s">
        <v>522</v>
      </c>
      <c r="G839" s="222" t="s">
        <v>174</v>
      </c>
      <c r="H839" s="223">
        <v>136790.10000000001</v>
      </c>
      <c r="I839" s="224"/>
      <c r="J839" s="225">
        <f>ROUND(I839*H839,2)</f>
        <v>0</v>
      </c>
      <c r="K839" s="221" t="s">
        <v>226</v>
      </c>
      <c r="L839" s="45"/>
      <c r="M839" s="226" t="s">
        <v>1</v>
      </c>
      <c r="N839" s="227" t="s">
        <v>41</v>
      </c>
      <c r="O839" s="92"/>
      <c r="P839" s="228">
        <f>O839*H839</f>
        <v>0</v>
      </c>
      <c r="Q839" s="228">
        <v>0</v>
      </c>
      <c r="R839" s="228">
        <f>Q839*H839</f>
        <v>0</v>
      </c>
      <c r="S839" s="228">
        <v>0</v>
      </c>
      <c r="T839" s="229">
        <f>S839*H839</f>
        <v>0</v>
      </c>
      <c r="U839" s="39"/>
      <c r="V839" s="39"/>
      <c r="W839" s="39"/>
      <c r="X839" s="39"/>
      <c r="Y839" s="39"/>
      <c r="Z839" s="39"/>
      <c r="AA839" s="39"/>
      <c r="AB839" s="39"/>
      <c r="AC839" s="39"/>
      <c r="AD839" s="39"/>
      <c r="AE839" s="39"/>
      <c r="AR839" s="230" t="s">
        <v>176</v>
      </c>
      <c r="AT839" s="230" t="s">
        <v>171</v>
      </c>
      <c r="AU839" s="230" t="s">
        <v>86</v>
      </c>
      <c r="AY839" s="18" t="s">
        <v>168</v>
      </c>
      <c r="BE839" s="231">
        <f>IF(N839="základní",J839,0)</f>
        <v>0</v>
      </c>
      <c r="BF839" s="231">
        <f>IF(N839="snížená",J839,0)</f>
        <v>0</v>
      </c>
      <c r="BG839" s="231">
        <f>IF(N839="zákl. přenesená",J839,0)</f>
        <v>0</v>
      </c>
      <c r="BH839" s="231">
        <f>IF(N839="sníž. přenesená",J839,0)</f>
        <v>0</v>
      </c>
      <c r="BI839" s="231">
        <f>IF(N839="nulová",J839,0)</f>
        <v>0</v>
      </c>
      <c r="BJ839" s="18" t="s">
        <v>84</v>
      </c>
      <c r="BK839" s="231">
        <f>ROUND(I839*H839,2)</f>
        <v>0</v>
      </c>
      <c r="BL839" s="18" t="s">
        <v>176</v>
      </c>
      <c r="BM839" s="230" t="s">
        <v>2147</v>
      </c>
    </row>
    <row r="840" s="2" customFormat="1">
      <c r="A840" s="39"/>
      <c r="B840" s="40"/>
      <c r="C840" s="41"/>
      <c r="D840" s="232" t="s">
        <v>178</v>
      </c>
      <c r="E840" s="41"/>
      <c r="F840" s="233" t="s">
        <v>524</v>
      </c>
      <c r="G840" s="41"/>
      <c r="H840" s="41"/>
      <c r="I840" s="234"/>
      <c r="J840" s="41"/>
      <c r="K840" s="41"/>
      <c r="L840" s="45"/>
      <c r="M840" s="235"/>
      <c r="N840" s="236"/>
      <c r="O840" s="92"/>
      <c r="P840" s="92"/>
      <c r="Q840" s="92"/>
      <c r="R840" s="92"/>
      <c r="S840" s="92"/>
      <c r="T840" s="93"/>
      <c r="U840" s="39"/>
      <c r="V840" s="39"/>
      <c r="W840" s="39"/>
      <c r="X840" s="39"/>
      <c r="Y840" s="39"/>
      <c r="Z840" s="39"/>
      <c r="AA840" s="39"/>
      <c r="AB840" s="39"/>
      <c r="AC840" s="39"/>
      <c r="AD840" s="39"/>
      <c r="AE840" s="39"/>
      <c r="AT840" s="18" t="s">
        <v>178</v>
      </c>
      <c r="AU840" s="18" t="s">
        <v>86</v>
      </c>
    </row>
    <row r="841" s="14" customFormat="1">
      <c r="A841" s="14"/>
      <c r="B841" s="247"/>
      <c r="C841" s="248"/>
      <c r="D841" s="232" t="s">
        <v>180</v>
      </c>
      <c r="E841" s="249" t="s">
        <v>1</v>
      </c>
      <c r="F841" s="250" t="s">
        <v>2137</v>
      </c>
      <c r="G841" s="248"/>
      <c r="H841" s="251">
        <v>676</v>
      </c>
      <c r="I841" s="252"/>
      <c r="J841" s="248"/>
      <c r="K841" s="248"/>
      <c r="L841" s="253"/>
      <c r="M841" s="254"/>
      <c r="N841" s="255"/>
      <c r="O841" s="255"/>
      <c r="P841" s="255"/>
      <c r="Q841" s="255"/>
      <c r="R841" s="255"/>
      <c r="S841" s="255"/>
      <c r="T841" s="256"/>
      <c r="U841" s="14"/>
      <c r="V841" s="14"/>
      <c r="W841" s="14"/>
      <c r="X841" s="14"/>
      <c r="Y841" s="14"/>
      <c r="Z841" s="14"/>
      <c r="AA841" s="14"/>
      <c r="AB841" s="14"/>
      <c r="AC841" s="14"/>
      <c r="AD841" s="14"/>
      <c r="AE841" s="14"/>
      <c r="AT841" s="257" t="s">
        <v>180</v>
      </c>
      <c r="AU841" s="257" t="s">
        <v>86</v>
      </c>
      <c r="AV841" s="14" t="s">
        <v>86</v>
      </c>
      <c r="AW841" s="14" t="s">
        <v>32</v>
      </c>
      <c r="AX841" s="14" t="s">
        <v>76</v>
      </c>
      <c r="AY841" s="257" t="s">
        <v>168</v>
      </c>
    </row>
    <row r="842" s="14" customFormat="1">
      <c r="A842" s="14"/>
      <c r="B842" s="247"/>
      <c r="C842" s="248"/>
      <c r="D842" s="232" t="s">
        <v>180</v>
      </c>
      <c r="E842" s="249" t="s">
        <v>1</v>
      </c>
      <c r="F842" s="250" t="s">
        <v>2138</v>
      </c>
      <c r="G842" s="248"/>
      <c r="H842" s="251">
        <v>736</v>
      </c>
      <c r="I842" s="252"/>
      <c r="J842" s="248"/>
      <c r="K842" s="248"/>
      <c r="L842" s="253"/>
      <c r="M842" s="254"/>
      <c r="N842" s="255"/>
      <c r="O842" s="255"/>
      <c r="P842" s="255"/>
      <c r="Q842" s="255"/>
      <c r="R842" s="255"/>
      <c r="S842" s="255"/>
      <c r="T842" s="256"/>
      <c r="U842" s="14"/>
      <c r="V842" s="14"/>
      <c r="W842" s="14"/>
      <c r="X842" s="14"/>
      <c r="Y842" s="14"/>
      <c r="Z842" s="14"/>
      <c r="AA842" s="14"/>
      <c r="AB842" s="14"/>
      <c r="AC842" s="14"/>
      <c r="AD842" s="14"/>
      <c r="AE842" s="14"/>
      <c r="AT842" s="257" t="s">
        <v>180</v>
      </c>
      <c r="AU842" s="257" t="s">
        <v>86</v>
      </c>
      <c r="AV842" s="14" t="s">
        <v>86</v>
      </c>
      <c r="AW842" s="14" t="s">
        <v>32</v>
      </c>
      <c r="AX842" s="14" t="s">
        <v>76</v>
      </c>
      <c r="AY842" s="257" t="s">
        <v>168</v>
      </c>
    </row>
    <row r="843" s="14" customFormat="1">
      <c r="A843" s="14"/>
      <c r="B843" s="247"/>
      <c r="C843" s="248"/>
      <c r="D843" s="232" t="s">
        <v>180</v>
      </c>
      <c r="E843" s="249" t="s">
        <v>1</v>
      </c>
      <c r="F843" s="250" t="s">
        <v>2139</v>
      </c>
      <c r="G843" s="248"/>
      <c r="H843" s="251">
        <v>206.25</v>
      </c>
      <c r="I843" s="252"/>
      <c r="J843" s="248"/>
      <c r="K843" s="248"/>
      <c r="L843" s="253"/>
      <c r="M843" s="254"/>
      <c r="N843" s="255"/>
      <c r="O843" s="255"/>
      <c r="P843" s="255"/>
      <c r="Q843" s="255"/>
      <c r="R843" s="255"/>
      <c r="S843" s="255"/>
      <c r="T843" s="256"/>
      <c r="U843" s="14"/>
      <c r="V843" s="14"/>
      <c r="W843" s="14"/>
      <c r="X843" s="14"/>
      <c r="Y843" s="14"/>
      <c r="Z843" s="14"/>
      <c r="AA843" s="14"/>
      <c r="AB843" s="14"/>
      <c r="AC843" s="14"/>
      <c r="AD843" s="14"/>
      <c r="AE843" s="14"/>
      <c r="AT843" s="257" t="s">
        <v>180</v>
      </c>
      <c r="AU843" s="257" t="s">
        <v>86</v>
      </c>
      <c r="AV843" s="14" t="s">
        <v>86</v>
      </c>
      <c r="AW843" s="14" t="s">
        <v>32</v>
      </c>
      <c r="AX843" s="14" t="s">
        <v>76</v>
      </c>
      <c r="AY843" s="257" t="s">
        <v>168</v>
      </c>
    </row>
    <row r="844" s="14" customFormat="1">
      <c r="A844" s="14"/>
      <c r="B844" s="247"/>
      <c r="C844" s="248"/>
      <c r="D844" s="232" t="s">
        <v>180</v>
      </c>
      <c r="E844" s="249" t="s">
        <v>1</v>
      </c>
      <c r="F844" s="250" t="s">
        <v>2140</v>
      </c>
      <c r="G844" s="248"/>
      <c r="H844" s="251">
        <v>188.13999999999999</v>
      </c>
      <c r="I844" s="252"/>
      <c r="J844" s="248"/>
      <c r="K844" s="248"/>
      <c r="L844" s="253"/>
      <c r="M844" s="254"/>
      <c r="N844" s="255"/>
      <c r="O844" s="255"/>
      <c r="P844" s="255"/>
      <c r="Q844" s="255"/>
      <c r="R844" s="255"/>
      <c r="S844" s="255"/>
      <c r="T844" s="256"/>
      <c r="U844" s="14"/>
      <c r="V844" s="14"/>
      <c r="W844" s="14"/>
      <c r="X844" s="14"/>
      <c r="Y844" s="14"/>
      <c r="Z844" s="14"/>
      <c r="AA844" s="14"/>
      <c r="AB844" s="14"/>
      <c r="AC844" s="14"/>
      <c r="AD844" s="14"/>
      <c r="AE844" s="14"/>
      <c r="AT844" s="257" t="s">
        <v>180</v>
      </c>
      <c r="AU844" s="257" t="s">
        <v>86</v>
      </c>
      <c r="AV844" s="14" t="s">
        <v>86</v>
      </c>
      <c r="AW844" s="14" t="s">
        <v>32</v>
      </c>
      <c r="AX844" s="14" t="s">
        <v>76</v>
      </c>
      <c r="AY844" s="257" t="s">
        <v>168</v>
      </c>
    </row>
    <row r="845" s="13" customFormat="1">
      <c r="A845" s="13"/>
      <c r="B845" s="237"/>
      <c r="C845" s="238"/>
      <c r="D845" s="232" t="s">
        <v>180</v>
      </c>
      <c r="E845" s="239" t="s">
        <v>1</v>
      </c>
      <c r="F845" s="240" t="s">
        <v>2141</v>
      </c>
      <c r="G845" s="238"/>
      <c r="H845" s="239" t="s">
        <v>1</v>
      </c>
      <c r="I845" s="241"/>
      <c r="J845" s="238"/>
      <c r="K845" s="238"/>
      <c r="L845" s="242"/>
      <c r="M845" s="243"/>
      <c r="N845" s="244"/>
      <c r="O845" s="244"/>
      <c r="P845" s="244"/>
      <c r="Q845" s="244"/>
      <c r="R845" s="244"/>
      <c r="S845" s="244"/>
      <c r="T845" s="245"/>
      <c r="U845" s="13"/>
      <c r="V845" s="13"/>
      <c r="W845" s="13"/>
      <c r="X845" s="13"/>
      <c r="Y845" s="13"/>
      <c r="Z845" s="13"/>
      <c r="AA845" s="13"/>
      <c r="AB845" s="13"/>
      <c r="AC845" s="13"/>
      <c r="AD845" s="13"/>
      <c r="AE845" s="13"/>
      <c r="AT845" s="246" t="s">
        <v>180</v>
      </c>
      <c r="AU845" s="246" t="s">
        <v>86</v>
      </c>
      <c r="AV845" s="13" t="s">
        <v>84</v>
      </c>
      <c r="AW845" s="13" t="s">
        <v>32</v>
      </c>
      <c r="AX845" s="13" t="s">
        <v>76</v>
      </c>
      <c r="AY845" s="246" t="s">
        <v>168</v>
      </c>
    </row>
    <row r="846" s="14" customFormat="1">
      <c r="A846" s="14"/>
      <c r="B846" s="247"/>
      <c r="C846" s="248"/>
      <c r="D846" s="232" t="s">
        <v>180</v>
      </c>
      <c r="E846" s="249" t="s">
        <v>1</v>
      </c>
      <c r="F846" s="250" t="s">
        <v>2142</v>
      </c>
      <c r="G846" s="248"/>
      <c r="H846" s="251">
        <v>-286.5</v>
      </c>
      <c r="I846" s="252"/>
      <c r="J846" s="248"/>
      <c r="K846" s="248"/>
      <c r="L846" s="253"/>
      <c r="M846" s="254"/>
      <c r="N846" s="255"/>
      <c r="O846" s="255"/>
      <c r="P846" s="255"/>
      <c r="Q846" s="255"/>
      <c r="R846" s="255"/>
      <c r="S846" s="255"/>
      <c r="T846" s="256"/>
      <c r="U846" s="14"/>
      <c r="V846" s="14"/>
      <c r="W846" s="14"/>
      <c r="X846" s="14"/>
      <c r="Y846" s="14"/>
      <c r="Z846" s="14"/>
      <c r="AA846" s="14"/>
      <c r="AB846" s="14"/>
      <c r="AC846" s="14"/>
      <c r="AD846" s="14"/>
      <c r="AE846" s="14"/>
      <c r="AT846" s="257" t="s">
        <v>180</v>
      </c>
      <c r="AU846" s="257" t="s">
        <v>86</v>
      </c>
      <c r="AV846" s="14" t="s">
        <v>86</v>
      </c>
      <c r="AW846" s="14" t="s">
        <v>32</v>
      </c>
      <c r="AX846" s="14" t="s">
        <v>76</v>
      </c>
      <c r="AY846" s="257" t="s">
        <v>168</v>
      </c>
    </row>
    <row r="847" s="15" customFormat="1">
      <c r="A847" s="15"/>
      <c r="B847" s="258"/>
      <c r="C847" s="259"/>
      <c r="D847" s="232" t="s">
        <v>180</v>
      </c>
      <c r="E847" s="260" t="s">
        <v>1</v>
      </c>
      <c r="F847" s="261" t="s">
        <v>184</v>
      </c>
      <c r="G847" s="259"/>
      <c r="H847" s="262">
        <v>1519.8899999999999</v>
      </c>
      <c r="I847" s="263"/>
      <c r="J847" s="259"/>
      <c r="K847" s="259"/>
      <c r="L847" s="264"/>
      <c r="M847" s="265"/>
      <c r="N847" s="266"/>
      <c r="O847" s="266"/>
      <c r="P847" s="266"/>
      <c r="Q847" s="266"/>
      <c r="R847" s="266"/>
      <c r="S847" s="266"/>
      <c r="T847" s="267"/>
      <c r="U847" s="15"/>
      <c r="V847" s="15"/>
      <c r="W847" s="15"/>
      <c r="X847" s="15"/>
      <c r="Y847" s="15"/>
      <c r="Z847" s="15"/>
      <c r="AA847" s="15"/>
      <c r="AB847" s="15"/>
      <c r="AC847" s="15"/>
      <c r="AD847" s="15"/>
      <c r="AE847" s="15"/>
      <c r="AT847" s="268" t="s">
        <v>180</v>
      </c>
      <c r="AU847" s="268" t="s">
        <v>86</v>
      </c>
      <c r="AV847" s="15" t="s">
        <v>176</v>
      </c>
      <c r="AW847" s="15" t="s">
        <v>32</v>
      </c>
      <c r="AX847" s="15" t="s">
        <v>84</v>
      </c>
      <c r="AY847" s="268" t="s">
        <v>168</v>
      </c>
    </row>
    <row r="848" s="14" customFormat="1">
      <c r="A848" s="14"/>
      <c r="B848" s="247"/>
      <c r="C848" s="248"/>
      <c r="D848" s="232" t="s">
        <v>180</v>
      </c>
      <c r="E848" s="248"/>
      <c r="F848" s="250" t="s">
        <v>2144</v>
      </c>
      <c r="G848" s="248"/>
      <c r="H848" s="251">
        <v>136790.10000000001</v>
      </c>
      <c r="I848" s="252"/>
      <c r="J848" s="248"/>
      <c r="K848" s="248"/>
      <c r="L848" s="253"/>
      <c r="M848" s="254"/>
      <c r="N848" s="255"/>
      <c r="O848" s="255"/>
      <c r="P848" s="255"/>
      <c r="Q848" s="255"/>
      <c r="R848" s="255"/>
      <c r="S848" s="255"/>
      <c r="T848" s="256"/>
      <c r="U848" s="14"/>
      <c r="V848" s="14"/>
      <c r="W848" s="14"/>
      <c r="X848" s="14"/>
      <c r="Y848" s="14"/>
      <c r="Z848" s="14"/>
      <c r="AA848" s="14"/>
      <c r="AB848" s="14"/>
      <c r="AC848" s="14"/>
      <c r="AD848" s="14"/>
      <c r="AE848" s="14"/>
      <c r="AT848" s="257" t="s">
        <v>180</v>
      </c>
      <c r="AU848" s="257" t="s">
        <v>86</v>
      </c>
      <c r="AV848" s="14" t="s">
        <v>86</v>
      </c>
      <c r="AW848" s="14" t="s">
        <v>4</v>
      </c>
      <c r="AX848" s="14" t="s">
        <v>84</v>
      </c>
      <c r="AY848" s="257" t="s">
        <v>168</v>
      </c>
    </row>
    <row r="849" s="2" customFormat="1" ht="21.75" customHeight="1">
      <c r="A849" s="39"/>
      <c r="B849" s="40"/>
      <c r="C849" s="219" t="s">
        <v>465</v>
      </c>
      <c r="D849" s="219" t="s">
        <v>171</v>
      </c>
      <c r="E849" s="220" t="s">
        <v>527</v>
      </c>
      <c r="F849" s="221" t="s">
        <v>528</v>
      </c>
      <c r="G849" s="222" t="s">
        <v>174</v>
      </c>
      <c r="H849" s="223">
        <v>1519.8900000000001</v>
      </c>
      <c r="I849" s="224"/>
      <c r="J849" s="225">
        <f>ROUND(I849*H849,2)</f>
        <v>0</v>
      </c>
      <c r="K849" s="221" t="s">
        <v>226</v>
      </c>
      <c r="L849" s="45"/>
      <c r="M849" s="226" t="s">
        <v>1</v>
      </c>
      <c r="N849" s="227" t="s">
        <v>41</v>
      </c>
      <c r="O849" s="92"/>
      <c r="P849" s="228">
        <f>O849*H849</f>
        <v>0</v>
      </c>
      <c r="Q849" s="228">
        <v>0</v>
      </c>
      <c r="R849" s="228">
        <f>Q849*H849</f>
        <v>0</v>
      </c>
      <c r="S849" s="228">
        <v>0</v>
      </c>
      <c r="T849" s="229">
        <f>S849*H849</f>
        <v>0</v>
      </c>
      <c r="U849" s="39"/>
      <c r="V849" s="39"/>
      <c r="W849" s="39"/>
      <c r="X849" s="39"/>
      <c r="Y849" s="39"/>
      <c r="Z849" s="39"/>
      <c r="AA849" s="39"/>
      <c r="AB849" s="39"/>
      <c r="AC849" s="39"/>
      <c r="AD849" s="39"/>
      <c r="AE849" s="39"/>
      <c r="AR849" s="230" t="s">
        <v>176</v>
      </c>
      <c r="AT849" s="230" t="s">
        <v>171</v>
      </c>
      <c r="AU849" s="230" t="s">
        <v>86</v>
      </c>
      <c r="AY849" s="18" t="s">
        <v>168</v>
      </c>
      <c r="BE849" s="231">
        <f>IF(N849="základní",J849,0)</f>
        <v>0</v>
      </c>
      <c r="BF849" s="231">
        <f>IF(N849="snížená",J849,0)</f>
        <v>0</v>
      </c>
      <c r="BG849" s="231">
        <f>IF(N849="zákl. přenesená",J849,0)</f>
        <v>0</v>
      </c>
      <c r="BH849" s="231">
        <f>IF(N849="sníž. přenesená",J849,0)</f>
        <v>0</v>
      </c>
      <c r="BI849" s="231">
        <f>IF(N849="nulová",J849,0)</f>
        <v>0</v>
      </c>
      <c r="BJ849" s="18" t="s">
        <v>84</v>
      </c>
      <c r="BK849" s="231">
        <f>ROUND(I849*H849,2)</f>
        <v>0</v>
      </c>
      <c r="BL849" s="18" t="s">
        <v>176</v>
      </c>
      <c r="BM849" s="230" t="s">
        <v>2148</v>
      </c>
    </row>
    <row r="850" s="2" customFormat="1">
      <c r="A850" s="39"/>
      <c r="B850" s="40"/>
      <c r="C850" s="41"/>
      <c r="D850" s="232" t="s">
        <v>178</v>
      </c>
      <c r="E850" s="41"/>
      <c r="F850" s="233" t="s">
        <v>530</v>
      </c>
      <c r="G850" s="41"/>
      <c r="H850" s="41"/>
      <c r="I850" s="234"/>
      <c r="J850" s="41"/>
      <c r="K850" s="41"/>
      <c r="L850" s="45"/>
      <c r="M850" s="235"/>
      <c r="N850" s="236"/>
      <c r="O850" s="92"/>
      <c r="P850" s="92"/>
      <c r="Q850" s="92"/>
      <c r="R850" s="92"/>
      <c r="S850" s="92"/>
      <c r="T850" s="93"/>
      <c r="U850" s="39"/>
      <c r="V850" s="39"/>
      <c r="W850" s="39"/>
      <c r="X850" s="39"/>
      <c r="Y850" s="39"/>
      <c r="Z850" s="39"/>
      <c r="AA850" s="39"/>
      <c r="AB850" s="39"/>
      <c r="AC850" s="39"/>
      <c r="AD850" s="39"/>
      <c r="AE850" s="39"/>
      <c r="AT850" s="18" t="s">
        <v>178</v>
      </c>
      <c r="AU850" s="18" t="s">
        <v>86</v>
      </c>
    </row>
    <row r="851" s="14" customFormat="1">
      <c r="A851" s="14"/>
      <c r="B851" s="247"/>
      <c r="C851" s="248"/>
      <c r="D851" s="232" t="s">
        <v>180</v>
      </c>
      <c r="E851" s="249" t="s">
        <v>1</v>
      </c>
      <c r="F851" s="250" t="s">
        <v>2137</v>
      </c>
      <c r="G851" s="248"/>
      <c r="H851" s="251">
        <v>676</v>
      </c>
      <c r="I851" s="252"/>
      <c r="J851" s="248"/>
      <c r="K851" s="248"/>
      <c r="L851" s="253"/>
      <c r="M851" s="254"/>
      <c r="N851" s="255"/>
      <c r="O851" s="255"/>
      <c r="P851" s="255"/>
      <c r="Q851" s="255"/>
      <c r="R851" s="255"/>
      <c r="S851" s="255"/>
      <c r="T851" s="256"/>
      <c r="U851" s="14"/>
      <c r="V851" s="14"/>
      <c r="W851" s="14"/>
      <c r="X851" s="14"/>
      <c r="Y851" s="14"/>
      <c r="Z851" s="14"/>
      <c r="AA851" s="14"/>
      <c r="AB851" s="14"/>
      <c r="AC851" s="14"/>
      <c r="AD851" s="14"/>
      <c r="AE851" s="14"/>
      <c r="AT851" s="257" t="s">
        <v>180</v>
      </c>
      <c r="AU851" s="257" t="s">
        <v>86</v>
      </c>
      <c r="AV851" s="14" t="s">
        <v>86</v>
      </c>
      <c r="AW851" s="14" t="s">
        <v>32</v>
      </c>
      <c r="AX851" s="14" t="s">
        <v>76</v>
      </c>
      <c r="AY851" s="257" t="s">
        <v>168</v>
      </c>
    </row>
    <row r="852" s="14" customFormat="1">
      <c r="A852" s="14"/>
      <c r="B852" s="247"/>
      <c r="C852" s="248"/>
      <c r="D852" s="232" t="s">
        <v>180</v>
      </c>
      <c r="E852" s="249" t="s">
        <v>1</v>
      </c>
      <c r="F852" s="250" t="s">
        <v>2138</v>
      </c>
      <c r="G852" s="248"/>
      <c r="H852" s="251">
        <v>736</v>
      </c>
      <c r="I852" s="252"/>
      <c r="J852" s="248"/>
      <c r="K852" s="248"/>
      <c r="L852" s="253"/>
      <c r="M852" s="254"/>
      <c r="N852" s="255"/>
      <c r="O852" s="255"/>
      <c r="P852" s="255"/>
      <c r="Q852" s="255"/>
      <c r="R852" s="255"/>
      <c r="S852" s="255"/>
      <c r="T852" s="256"/>
      <c r="U852" s="14"/>
      <c r="V852" s="14"/>
      <c r="W852" s="14"/>
      <c r="X852" s="14"/>
      <c r="Y852" s="14"/>
      <c r="Z852" s="14"/>
      <c r="AA852" s="14"/>
      <c r="AB852" s="14"/>
      <c r="AC852" s="14"/>
      <c r="AD852" s="14"/>
      <c r="AE852" s="14"/>
      <c r="AT852" s="257" t="s">
        <v>180</v>
      </c>
      <c r="AU852" s="257" t="s">
        <v>86</v>
      </c>
      <c r="AV852" s="14" t="s">
        <v>86</v>
      </c>
      <c r="AW852" s="14" t="s">
        <v>32</v>
      </c>
      <c r="AX852" s="14" t="s">
        <v>76</v>
      </c>
      <c r="AY852" s="257" t="s">
        <v>168</v>
      </c>
    </row>
    <row r="853" s="14" customFormat="1">
      <c r="A853" s="14"/>
      <c r="B853" s="247"/>
      <c r="C853" s="248"/>
      <c r="D853" s="232" t="s">
        <v>180</v>
      </c>
      <c r="E853" s="249" t="s">
        <v>1</v>
      </c>
      <c r="F853" s="250" t="s">
        <v>2139</v>
      </c>
      <c r="G853" s="248"/>
      <c r="H853" s="251">
        <v>206.25</v>
      </c>
      <c r="I853" s="252"/>
      <c r="J853" s="248"/>
      <c r="K853" s="248"/>
      <c r="L853" s="253"/>
      <c r="M853" s="254"/>
      <c r="N853" s="255"/>
      <c r="O853" s="255"/>
      <c r="P853" s="255"/>
      <c r="Q853" s="255"/>
      <c r="R853" s="255"/>
      <c r="S853" s="255"/>
      <c r="T853" s="256"/>
      <c r="U853" s="14"/>
      <c r="V853" s="14"/>
      <c r="W853" s="14"/>
      <c r="X853" s="14"/>
      <c r="Y853" s="14"/>
      <c r="Z853" s="14"/>
      <c r="AA853" s="14"/>
      <c r="AB853" s="14"/>
      <c r="AC853" s="14"/>
      <c r="AD853" s="14"/>
      <c r="AE853" s="14"/>
      <c r="AT853" s="257" t="s">
        <v>180</v>
      </c>
      <c r="AU853" s="257" t="s">
        <v>86</v>
      </c>
      <c r="AV853" s="14" t="s">
        <v>86</v>
      </c>
      <c r="AW853" s="14" t="s">
        <v>32</v>
      </c>
      <c r="AX853" s="14" t="s">
        <v>76</v>
      </c>
      <c r="AY853" s="257" t="s">
        <v>168</v>
      </c>
    </row>
    <row r="854" s="14" customFormat="1">
      <c r="A854" s="14"/>
      <c r="B854" s="247"/>
      <c r="C854" s="248"/>
      <c r="D854" s="232" t="s">
        <v>180</v>
      </c>
      <c r="E854" s="249" t="s">
        <v>1</v>
      </c>
      <c r="F854" s="250" t="s">
        <v>2140</v>
      </c>
      <c r="G854" s="248"/>
      <c r="H854" s="251">
        <v>188.13999999999999</v>
      </c>
      <c r="I854" s="252"/>
      <c r="J854" s="248"/>
      <c r="K854" s="248"/>
      <c r="L854" s="253"/>
      <c r="M854" s="254"/>
      <c r="N854" s="255"/>
      <c r="O854" s="255"/>
      <c r="P854" s="255"/>
      <c r="Q854" s="255"/>
      <c r="R854" s="255"/>
      <c r="S854" s="255"/>
      <c r="T854" s="256"/>
      <c r="U854" s="14"/>
      <c r="V854" s="14"/>
      <c r="W854" s="14"/>
      <c r="X854" s="14"/>
      <c r="Y854" s="14"/>
      <c r="Z854" s="14"/>
      <c r="AA854" s="14"/>
      <c r="AB854" s="14"/>
      <c r="AC854" s="14"/>
      <c r="AD854" s="14"/>
      <c r="AE854" s="14"/>
      <c r="AT854" s="257" t="s">
        <v>180</v>
      </c>
      <c r="AU854" s="257" t="s">
        <v>86</v>
      </c>
      <c r="AV854" s="14" t="s">
        <v>86</v>
      </c>
      <c r="AW854" s="14" t="s">
        <v>32</v>
      </c>
      <c r="AX854" s="14" t="s">
        <v>76</v>
      </c>
      <c r="AY854" s="257" t="s">
        <v>168</v>
      </c>
    </row>
    <row r="855" s="13" customFormat="1">
      <c r="A855" s="13"/>
      <c r="B855" s="237"/>
      <c r="C855" s="238"/>
      <c r="D855" s="232" t="s">
        <v>180</v>
      </c>
      <c r="E855" s="239" t="s">
        <v>1</v>
      </c>
      <c r="F855" s="240" t="s">
        <v>2141</v>
      </c>
      <c r="G855" s="238"/>
      <c r="H855" s="239" t="s">
        <v>1</v>
      </c>
      <c r="I855" s="241"/>
      <c r="J855" s="238"/>
      <c r="K855" s="238"/>
      <c r="L855" s="242"/>
      <c r="M855" s="243"/>
      <c r="N855" s="244"/>
      <c r="O855" s="244"/>
      <c r="P855" s="244"/>
      <c r="Q855" s="244"/>
      <c r="R855" s="244"/>
      <c r="S855" s="244"/>
      <c r="T855" s="245"/>
      <c r="U855" s="13"/>
      <c r="V855" s="13"/>
      <c r="W855" s="13"/>
      <c r="X855" s="13"/>
      <c r="Y855" s="13"/>
      <c r="Z855" s="13"/>
      <c r="AA855" s="13"/>
      <c r="AB855" s="13"/>
      <c r="AC855" s="13"/>
      <c r="AD855" s="13"/>
      <c r="AE855" s="13"/>
      <c r="AT855" s="246" t="s">
        <v>180</v>
      </c>
      <c r="AU855" s="246" t="s">
        <v>86</v>
      </c>
      <c r="AV855" s="13" t="s">
        <v>84</v>
      </c>
      <c r="AW855" s="13" t="s">
        <v>32</v>
      </c>
      <c r="AX855" s="13" t="s">
        <v>76</v>
      </c>
      <c r="AY855" s="246" t="s">
        <v>168</v>
      </c>
    </row>
    <row r="856" s="14" customFormat="1">
      <c r="A856" s="14"/>
      <c r="B856" s="247"/>
      <c r="C856" s="248"/>
      <c r="D856" s="232" t="s">
        <v>180</v>
      </c>
      <c r="E856" s="249" t="s">
        <v>1</v>
      </c>
      <c r="F856" s="250" t="s">
        <v>2142</v>
      </c>
      <c r="G856" s="248"/>
      <c r="H856" s="251">
        <v>-286.5</v>
      </c>
      <c r="I856" s="252"/>
      <c r="J856" s="248"/>
      <c r="K856" s="248"/>
      <c r="L856" s="253"/>
      <c r="M856" s="254"/>
      <c r="N856" s="255"/>
      <c r="O856" s="255"/>
      <c r="P856" s="255"/>
      <c r="Q856" s="255"/>
      <c r="R856" s="255"/>
      <c r="S856" s="255"/>
      <c r="T856" s="256"/>
      <c r="U856" s="14"/>
      <c r="V856" s="14"/>
      <c r="W856" s="14"/>
      <c r="X856" s="14"/>
      <c r="Y856" s="14"/>
      <c r="Z856" s="14"/>
      <c r="AA856" s="14"/>
      <c r="AB856" s="14"/>
      <c r="AC856" s="14"/>
      <c r="AD856" s="14"/>
      <c r="AE856" s="14"/>
      <c r="AT856" s="257" t="s">
        <v>180</v>
      </c>
      <c r="AU856" s="257" t="s">
        <v>86</v>
      </c>
      <c r="AV856" s="14" t="s">
        <v>86</v>
      </c>
      <c r="AW856" s="14" t="s">
        <v>32</v>
      </c>
      <c r="AX856" s="14" t="s">
        <v>76</v>
      </c>
      <c r="AY856" s="257" t="s">
        <v>168</v>
      </c>
    </row>
    <row r="857" s="15" customFormat="1">
      <c r="A857" s="15"/>
      <c r="B857" s="258"/>
      <c r="C857" s="259"/>
      <c r="D857" s="232" t="s">
        <v>180</v>
      </c>
      <c r="E857" s="260" t="s">
        <v>1</v>
      </c>
      <c r="F857" s="261" t="s">
        <v>184</v>
      </c>
      <c r="G857" s="259"/>
      <c r="H857" s="262">
        <v>1519.8899999999999</v>
      </c>
      <c r="I857" s="263"/>
      <c r="J857" s="259"/>
      <c r="K857" s="259"/>
      <c r="L857" s="264"/>
      <c r="M857" s="265"/>
      <c r="N857" s="266"/>
      <c r="O857" s="266"/>
      <c r="P857" s="266"/>
      <c r="Q857" s="266"/>
      <c r="R857" s="266"/>
      <c r="S857" s="266"/>
      <c r="T857" s="267"/>
      <c r="U857" s="15"/>
      <c r="V857" s="15"/>
      <c r="W857" s="15"/>
      <c r="X857" s="15"/>
      <c r="Y857" s="15"/>
      <c r="Z857" s="15"/>
      <c r="AA857" s="15"/>
      <c r="AB857" s="15"/>
      <c r="AC857" s="15"/>
      <c r="AD857" s="15"/>
      <c r="AE857" s="15"/>
      <c r="AT857" s="268" t="s">
        <v>180</v>
      </c>
      <c r="AU857" s="268" t="s">
        <v>86</v>
      </c>
      <c r="AV857" s="15" t="s">
        <v>176</v>
      </c>
      <c r="AW857" s="15" t="s">
        <v>32</v>
      </c>
      <c r="AX857" s="15" t="s">
        <v>84</v>
      </c>
      <c r="AY857" s="268" t="s">
        <v>168</v>
      </c>
    </row>
    <row r="858" s="2" customFormat="1" ht="24.15" customHeight="1">
      <c r="A858" s="39"/>
      <c r="B858" s="40"/>
      <c r="C858" s="219" t="s">
        <v>470</v>
      </c>
      <c r="D858" s="219" t="s">
        <v>171</v>
      </c>
      <c r="E858" s="220" t="s">
        <v>2149</v>
      </c>
      <c r="F858" s="221" t="s">
        <v>2150</v>
      </c>
      <c r="G858" s="222" t="s">
        <v>957</v>
      </c>
      <c r="H858" s="223">
        <v>1</v>
      </c>
      <c r="I858" s="224"/>
      <c r="J858" s="225">
        <f>ROUND(I858*H858,2)</f>
        <v>0</v>
      </c>
      <c r="K858" s="221" t="s">
        <v>1</v>
      </c>
      <c r="L858" s="45"/>
      <c r="M858" s="226" t="s">
        <v>1</v>
      </c>
      <c r="N858" s="227" t="s">
        <v>41</v>
      </c>
      <c r="O858" s="92"/>
      <c r="P858" s="228">
        <f>O858*H858</f>
        <v>0</v>
      </c>
      <c r="Q858" s="228">
        <v>0</v>
      </c>
      <c r="R858" s="228">
        <f>Q858*H858</f>
        <v>0</v>
      </c>
      <c r="S858" s="228">
        <v>0.025000000000000001</v>
      </c>
      <c r="T858" s="229">
        <f>S858*H858</f>
        <v>0.025000000000000001</v>
      </c>
      <c r="U858" s="39"/>
      <c r="V858" s="39"/>
      <c r="W858" s="39"/>
      <c r="X858" s="39"/>
      <c r="Y858" s="39"/>
      <c r="Z858" s="39"/>
      <c r="AA858" s="39"/>
      <c r="AB858" s="39"/>
      <c r="AC858" s="39"/>
      <c r="AD858" s="39"/>
      <c r="AE858" s="39"/>
      <c r="AR858" s="230" t="s">
        <v>176</v>
      </c>
      <c r="AT858" s="230" t="s">
        <v>171</v>
      </c>
      <c r="AU858" s="230" t="s">
        <v>86</v>
      </c>
      <c r="AY858" s="18" t="s">
        <v>168</v>
      </c>
      <c r="BE858" s="231">
        <f>IF(N858="základní",J858,0)</f>
        <v>0</v>
      </c>
      <c r="BF858" s="231">
        <f>IF(N858="snížená",J858,0)</f>
        <v>0</v>
      </c>
      <c r="BG858" s="231">
        <f>IF(N858="zákl. přenesená",J858,0)</f>
        <v>0</v>
      </c>
      <c r="BH858" s="231">
        <f>IF(N858="sníž. přenesená",J858,0)</f>
        <v>0</v>
      </c>
      <c r="BI858" s="231">
        <f>IF(N858="nulová",J858,0)</f>
        <v>0</v>
      </c>
      <c r="BJ858" s="18" t="s">
        <v>84</v>
      </c>
      <c r="BK858" s="231">
        <f>ROUND(I858*H858,2)</f>
        <v>0</v>
      </c>
      <c r="BL858" s="18" t="s">
        <v>176</v>
      </c>
      <c r="BM858" s="230" t="s">
        <v>2151</v>
      </c>
    </row>
    <row r="859" s="2" customFormat="1">
      <c r="A859" s="39"/>
      <c r="B859" s="40"/>
      <c r="C859" s="41"/>
      <c r="D859" s="232" t="s">
        <v>178</v>
      </c>
      <c r="E859" s="41"/>
      <c r="F859" s="233" t="s">
        <v>2150</v>
      </c>
      <c r="G859" s="41"/>
      <c r="H859" s="41"/>
      <c r="I859" s="234"/>
      <c r="J859" s="41"/>
      <c r="K859" s="41"/>
      <c r="L859" s="45"/>
      <c r="M859" s="235"/>
      <c r="N859" s="236"/>
      <c r="O859" s="92"/>
      <c r="P859" s="92"/>
      <c r="Q859" s="92"/>
      <c r="R859" s="92"/>
      <c r="S859" s="92"/>
      <c r="T859" s="93"/>
      <c r="U859" s="39"/>
      <c r="V859" s="39"/>
      <c r="W859" s="39"/>
      <c r="X859" s="39"/>
      <c r="Y859" s="39"/>
      <c r="Z859" s="39"/>
      <c r="AA859" s="39"/>
      <c r="AB859" s="39"/>
      <c r="AC859" s="39"/>
      <c r="AD859" s="39"/>
      <c r="AE859" s="39"/>
      <c r="AT859" s="18" t="s">
        <v>178</v>
      </c>
      <c r="AU859" s="18" t="s">
        <v>86</v>
      </c>
    </row>
    <row r="860" s="14" customFormat="1">
      <c r="A860" s="14"/>
      <c r="B860" s="247"/>
      <c r="C860" s="248"/>
      <c r="D860" s="232" t="s">
        <v>180</v>
      </c>
      <c r="E860" s="249" t="s">
        <v>1</v>
      </c>
      <c r="F860" s="250" t="s">
        <v>84</v>
      </c>
      <c r="G860" s="248"/>
      <c r="H860" s="251">
        <v>1</v>
      </c>
      <c r="I860" s="252"/>
      <c r="J860" s="248"/>
      <c r="K860" s="248"/>
      <c r="L860" s="253"/>
      <c r="M860" s="254"/>
      <c r="N860" s="255"/>
      <c r="O860" s="255"/>
      <c r="P860" s="255"/>
      <c r="Q860" s="255"/>
      <c r="R860" s="255"/>
      <c r="S860" s="255"/>
      <c r="T860" s="256"/>
      <c r="U860" s="14"/>
      <c r="V860" s="14"/>
      <c r="W860" s="14"/>
      <c r="X860" s="14"/>
      <c r="Y860" s="14"/>
      <c r="Z860" s="14"/>
      <c r="AA860" s="14"/>
      <c r="AB860" s="14"/>
      <c r="AC860" s="14"/>
      <c r="AD860" s="14"/>
      <c r="AE860" s="14"/>
      <c r="AT860" s="257" t="s">
        <v>180</v>
      </c>
      <c r="AU860" s="257" t="s">
        <v>86</v>
      </c>
      <c r="AV860" s="14" t="s">
        <v>86</v>
      </c>
      <c r="AW860" s="14" t="s">
        <v>32</v>
      </c>
      <c r="AX860" s="14" t="s">
        <v>76</v>
      </c>
      <c r="AY860" s="257" t="s">
        <v>168</v>
      </c>
    </row>
    <row r="861" s="15" customFormat="1">
      <c r="A861" s="15"/>
      <c r="B861" s="258"/>
      <c r="C861" s="259"/>
      <c r="D861" s="232" t="s">
        <v>180</v>
      </c>
      <c r="E861" s="260" t="s">
        <v>1</v>
      </c>
      <c r="F861" s="261" t="s">
        <v>184</v>
      </c>
      <c r="G861" s="259"/>
      <c r="H861" s="262">
        <v>1</v>
      </c>
      <c r="I861" s="263"/>
      <c r="J861" s="259"/>
      <c r="K861" s="259"/>
      <c r="L861" s="264"/>
      <c r="M861" s="265"/>
      <c r="N861" s="266"/>
      <c r="O861" s="266"/>
      <c r="P861" s="266"/>
      <c r="Q861" s="266"/>
      <c r="R861" s="266"/>
      <c r="S861" s="266"/>
      <c r="T861" s="267"/>
      <c r="U861" s="15"/>
      <c r="V861" s="15"/>
      <c r="W861" s="15"/>
      <c r="X861" s="15"/>
      <c r="Y861" s="15"/>
      <c r="Z861" s="15"/>
      <c r="AA861" s="15"/>
      <c r="AB861" s="15"/>
      <c r="AC861" s="15"/>
      <c r="AD861" s="15"/>
      <c r="AE861" s="15"/>
      <c r="AT861" s="268" t="s">
        <v>180</v>
      </c>
      <c r="AU861" s="268" t="s">
        <v>86</v>
      </c>
      <c r="AV861" s="15" t="s">
        <v>176</v>
      </c>
      <c r="AW861" s="15" t="s">
        <v>32</v>
      </c>
      <c r="AX861" s="15" t="s">
        <v>84</v>
      </c>
      <c r="AY861" s="268" t="s">
        <v>168</v>
      </c>
    </row>
    <row r="862" s="2" customFormat="1" ht="24.15" customHeight="1">
      <c r="A862" s="39"/>
      <c r="B862" s="40"/>
      <c r="C862" s="219" t="s">
        <v>475</v>
      </c>
      <c r="D862" s="219" t="s">
        <v>171</v>
      </c>
      <c r="E862" s="220" t="s">
        <v>532</v>
      </c>
      <c r="F862" s="221" t="s">
        <v>533</v>
      </c>
      <c r="G862" s="222" t="s">
        <v>174</v>
      </c>
      <c r="H862" s="223">
        <v>286.5</v>
      </c>
      <c r="I862" s="224"/>
      <c r="J862" s="225">
        <f>ROUND(I862*H862,2)</f>
        <v>0</v>
      </c>
      <c r="K862" s="221" t="s">
        <v>175</v>
      </c>
      <c r="L862" s="45"/>
      <c r="M862" s="226" t="s">
        <v>1</v>
      </c>
      <c r="N862" s="227" t="s">
        <v>41</v>
      </c>
      <c r="O862" s="92"/>
      <c r="P862" s="228">
        <f>O862*H862</f>
        <v>0</v>
      </c>
      <c r="Q862" s="228">
        <v>0</v>
      </c>
      <c r="R862" s="228">
        <f>Q862*H862</f>
        <v>0</v>
      </c>
      <c r="S862" s="228">
        <v>0</v>
      </c>
      <c r="T862" s="229">
        <f>S862*H862</f>
        <v>0</v>
      </c>
      <c r="U862" s="39"/>
      <c r="V862" s="39"/>
      <c r="W862" s="39"/>
      <c r="X862" s="39"/>
      <c r="Y862" s="39"/>
      <c r="Z862" s="39"/>
      <c r="AA862" s="39"/>
      <c r="AB862" s="39"/>
      <c r="AC862" s="39"/>
      <c r="AD862" s="39"/>
      <c r="AE862" s="39"/>
      <c r="AR862" s="230" t="s">
        <v>176</v>
      </c>
      <c r="AT862" s="230" t="s">
        <v>171</v>
      </c>
      <c r="AU862" s="230" t="s">
        <v>86</v>
      </c>
      <c r="AY862" s="18" t="s">
        <v>168</v>
      </c>
      <c r="BE862" s="231">
        <f>IF(N862="základní",J862,0)</f>
        <v>0</v>
      </c>
      <c r="BF862" s="231">
        <f>IF(N862="snížená",J862,0)</f>
        <v>0</v>
      </c>
      <c r="BG862" s="231">
        <f>IF(N862="zákl. přenesená",J862,0)</f>
        <v>0</v>
      </c>
      <c r="BH862" s="231">
        <f>IF(N862="sníž. přenesená",J862,0)</f>
        <v>0</v>
      </c>
      <c r="BI862" s="231">
        <f>IF(N862="nulová",J862,0)</f>
        <v>0</v>
      </c>
      <c r="BJ862" s="18" t="s">
        <v>84</v>
      </c>
      <c r="BK862" s="231">
        <f>ROUND(I862*H862,2)</f>
        <v>0</v>
      </c>
      <c r="BL862" s="18" t="s">
        <v>176</v>
      </c>
      <c r="BM862" s="230" t="s">
        <v>2152</v>
      </c>
    </row>
    <row r="863" s="2" customFormat="1">
      <c r="A863" s="39"/>
      <c r="B863" s="40"/>
      <c r="C863" s="41"/>
      <c r="D863" s="232" t="s">
        <v>178</v>
      </c>
      <c r="E863" s="41"/>
      <c r="F863" s="233" t="s">
        <v>535</v>
      </c>
      <c r="G863" s="41"/>
      <c r="H863" s="41"/>
      <c r="I863" s="234"/>
      <c r="J863" s="41"/>
      <c r="K863" s="41"/>
      <c r="L863" s="45"/>
      <c r="M863" s="235"/>
      <c r="N863" s="236"/>
      <c r="O863" s="92"/>
      <c r="P863" s="92"/>
      <c r="Q863" s="92"/>
      <c r="R863" s="92"/>
      <c r="S863" s="92"/>
      <c r="T863" s="93"/>
      <c r="U863" s="39"/>
      <c r="V863" s="39"/>
      <c r="W863" s="39"/>
      <c r="X863" s="39"/>
      <c r="Y863" s="39"/>
      <c r="Z863" s="39"/>
      <c r="AA863" s="39"/>
      <c r="AB863" s="39"/>
      <c r="AC863" s="39"/>
      <c r="AD863" s="39"/>
      <c r="AE863" s="39"/>
      <c r="AT863" s="18" t="s">
        <v>178</v>
      </c>
      <c r="AU863" s="18" t="s">
        <v>86</v>
      </c>
    </row>
    <row r="864" s="13" customFormat="1">
      <c r="A864" s="13"/>
      <c r="B864" s="237"/>
      <c r="C864" s="238"/>
      <c r="D864" s="232" t="s">
        <v>180</v>
      </c>
      <c r="E864" s="239" t="s">
        <v>1</v>
      </c>
      <c r="F864" s="240" t="s">
        <v>1943</v>
      </c>
      <c r="G864" s="238"/>
      <c r="H864" s="239" t="s">
        <v>1</v>
      </c>
      <c r="I864" s="241"/>
      <c r="J864" s="238"/>
      <c r="K864" s="238"/>
      <c r="L864" s="242"/>
      <c r="M864" s="243"/>
      <c r="N864" s="244"/>
      <c r="O864" s="244"/>
      <c r="P864" s="244"/>
      <c r="Q864" s="244"/>
      <c r="R864" s="244"/>
      <c r="S864" s="244"/>
      <c r="T864" s="245"/>
      <c r="U864" s="13"/>
      <c r="V864" s="13"/>
      <c r="W864" s="13"/>
      <c r="X864" s="13"/>
      <c r="Y864" s="13"/>
      <c r="Z864" s="13"/>
      <c r="AA864" s="13"/>
      <c r="AB864" s="13"/>
      <c r="AC864" s="13"/>
      <c r="AD864" s="13"/>
      <c r="AE864" s="13"/>
      <c r="AT864" s="246" t="s">
        <v>180</v>
      </c>
      <c r="AU864" s="246" t="s">
        <v>86</v>
      </c>
      <c r="AV864" s="13" t="s">
        <v>84</v>
      </c>
      <c r="AW864" s="13" t="s">
        <v>32</v>
      </c>
      <c r="AX864" s="13" t="s">
        <v>76</v>
      </c>
      <c r="AY864" s="246" t="s">
        <v>168</v>
      </c>
    </row>
    <row r="865" s="14" customFormat="1">
      <c r="A865" s="14"/>
      <c r="B865" s="247"/>
      <c r="C865" s="248"/>
      <c r="D865" s="232" t="s">
        <v>180</v>
      </c>
      <c r="E865" s="249" t="s">
        <v>1</v>
      </c>
      <c r="F865" s="250" t="s">
        <v>2153</v>
      </c>
      <c r="G865" s="248"/>
      <c r="H865" s="251">
        <v>252.5</v>
      </c>
      <c r="I865" s="252"/>
      <c r="J865" s="248"/>
      <c r="K865" s="248"/>
      <c r="L865" s="253"/>
      <c r="M865" s="254"/>
      <c r="N865" s="255"/>
      <c r="O865" s="255"/>
      <c r="P865" s="255"/>
      <c r="Q865" s="255"/>
      <c r="R865" s="255"/>
      <c r="S865" s="255"/>
      <c r="T865" s="256"/>
      <c r="U865" s="14"/>
      <c r="V865" s="14"/>
      <c r="W865" s="14"/>
      <c r="X865" s="14"/>
      <c r="Y865" s="14"/>
      <c r="Z865" s="14"/>
      <c r="AA865" s="14"/>
      <c r="AB865" s="14"/>
      <c r="AC865" s="14"/>
      <c r="AD865" s="14"/>
      <c r="AE865" s="14"/>
      <c r="AT865" s="257" t="s">
        <v>180</v>
      </c>
      <c r="AU865" s="257" t="s">
        <v>86</v>
      </c>
      <c r="AV865" s="14" t="s">
        <v>86</v>
      </c>
      <c r="AW865" s="14" t="s">
        <v>32</v>
      </c>
      <c r="AX865" s="14" t="s">
        <v>76</v>
      </c>
      <c r="AY865" s="257" t="s">
        <v>168</v>
      </c>
    </row>
    <row r="866" s="13" customFormat="1">
      <c r="A866" s="13"/>
      <c r="B866" s="237"/>
      <c r="C866" s="238"/>
      <c r="D866" s="232" t="s">
        <v>180</v>
      </c>
      <c r="E866" s="239" t="s">
        <v>1</v>
      </c>
      <c r="F866" s="240" t="s">
        <v>1947</v>
      </c>
      <c r="G866" s="238"/>
      <c r="H866" s="239" t="s">
        <v>1</v>
      </c>
      <c r="I866" s="241"/>
      <c r="J866" s="238"/>
      <c r="K866" s="238"/>
      <c r="L866" s="242"/>
      <c r="M866" s="243"/>
      <c r="N866" s="244"/>
      <c r="O866" s="244"/>
      <c r="P866" s="244"/>
      <c r="Q866" s="244"/>
      <c r="R866" s="244"/>
      <c r="S866" s="244"/>
      <c r="T866" s="245"/>
      <c r="U866" s="13"/>
      <c r="V866" s="13"/>
      <c r="W866" s="13"/>
      <c r="X866" s="13"/>
      <c r="Y866" s="13"/>
      <c r="Z866" s="13"/>
      <c r="AA866" s="13"/>
      <c r="AB866" s="13"/>
      <c r="AC866" s="13"/>
      <c r="AD866" s="13"/>
      <c r="AE866" s="13"/>
      <c r="AT866" s="246" t="s">
        <v>180</v>
      </c>
      <c r="AU866" s="246" t="s">
        <v>86</v>
      </c>
      <c r="AV866" s="13" t="s">
        <v>84</v>
      </c>
      <c r="AW866" s="13" t="s">
        <v>32</v>
      </c>
      <c r="AX866" s="13" t="s">
        <v>76</v>
      </c>
      <c r="AY866" s="246" t="s">
        <v>168</v>
      </c>
    </row>
    <row r="867" s="14" customFormat="1">
      <c r="A867" s="14"/>
      <c r="B867" s="247"/>
      <c r="C867" s="248"/>
      <c r="D867" s="232" t="s">
        <v>180</v>
      </c>
      <c r="E867" s="249" t="s">
        <v>1</v>
      </c>
      <c r="F867" s="250" t="s">
        <v>2154</v>
      </c>
      <c r="G867" s="248"/>
      <c r="H867" s="251">
        <v>34</v>
      </c>
      <c r="I867" s="252"/>
      <c r="J867" s="248"/>
      <c r="K867" s="248"/>
      <c r="L867" s="253"/>
      <c r="M867" s="254"/>
      <c r="N867" s="255"/>
      <c r="O867" s="255"/>
      <c r="P867" s="255"/>
      <c r="Q867" s="255"/>
      <c r="R867" s="255"/>
      <c r="S867" s="255"/>
      <c r="T867" s="256"/>
      <c r="U867" s="14"/>
      <c r="V867" s="14"/>
      <c r="W867" s="14"/>
      <c r="X867" s="14"/>
      <c r="Y867" s="14"/>
      <c r="Z867" s="14"/>
      <c r="AA867" s="14"/>
      <c r="AB867" s="14"/>
      <c r="AC867" s="14"/>
      <c r="AD867" s="14"/>
      <c r="AE867" s="14"/>
      <c r="AT867" s="257" t="s">
        <v>180</v>
      </c>
      <c r="AU867" s="257" t="s">
        <v>86</v>
      </c>
      <c r="AV867" s="14" t="s">
        <v>86</v>
      </c>
      <c r="AW867" s="14" t="s">
        <v>32</v>
      </c>
      <c r="AX867" s="14" t="s">
        <v>76</v>
      </c>
      <c r="AY867" s="257" t="s">
        <v>168</v>
      </c>
    </row>
    <row r="868" s="15" customFormat="1">
      <c r="A868" s="15"/>
      <c r="B868" s="258"/>
      <c r="C868" s="259"/>
      <c r="D868" s="232" t="s">
        <v>180</v>
      </c>
      <c r="E868" s="260" t="s">
        <v>1</v>
      </c>
      <c r="F868" s="261" t="s">
        <v>184</v>
      </c>
      <c r="G868" s="259"/>
      <c r="H868" s="262">
        <v>286.5</v>
      </c>
      <c r="I868" s="263"/>
      <c r="J868" s="259"/>
      <c r="K868" s="259"/>
      <c r="L868" s="264"/>
      <c r="M868" s="265"/>
      <c r="N868" s="266"/>
      <c r="O868" s="266"/>
      <c r="P868" s="266"/>
      <c r="Q868" s="266"/>
      <c r="R868" s="266"/>
      <c r="S868" s="266"/>
      <c r="T868" s="267"/>
      <c r="U868" s="15"/>
      <c r="V868" s="15"/>
      <c r="W868" s="15"/>
      <c r="X868" s="15"/>
      <c r="Y868" s="15"/>
      <c r="Z868" s="15"/>
      <c r="AA868" s="15"/>
      <c r="AB868" s="15"/>
      <c r="AC868" s="15"/>
      <c r="AD868" s="15"/>
      <c r="AE868" s="15"/>
      <c r="AT868" s="268" t="s">
        <v>180</v>
      </c>
      <c r="AU868" s="268" t="s">
        <v>86</v>
      </c>
      <c r="AV868" s="15" t="s">
        <v>176</v>
      </c>
      <c r="AW868" s="15" t="s">
        <v>32</v>
      </c>
      <c r="AX868" s="15" t="s">
        <v>84</v>
      </c>
      <c r="AY868" s="268" t="s">
        <v>168</v>
      </c>
    </row>
    <row r="869" s="2" customFormat="1" ht="33" customHeight="1">
      <c r="A869" s="39"/>
      <c r="B869" s="40"/>
      <c r="C869" s="219" t="s">
        <v>481</v>
      </c>
      <c r="D869" s="219" t="s">
        <v>171</v>
      </c>
      <c r="E869" s="220" t="s">
        <v>537</v>
      </c>
      <c r="F869" s="221" t="s">
        <v>538</v>
      </c>
      <c r="G869" s="222" t="s">
        <v>174</v>
      </c>
      <c r="H869" s="223">
        <v>25785</v>
      </c>
      <c r="I869" s="224"/>
      <c r="J869" s="225">
        <f>ROUND(I869*H869,2)</f>
        <v>0</v>
      </c>
      <c r="K869" s="221" t="s">
        <v>175</v>
      </c>
      <c r="L869" s="45"/>
      <c r="M869" s="226" t="s">
        <v>1</v>
      </c>
      <c r="N869" s="227" t="s">
        <v>41</v>
      </c>
      <c r="O869" s="92"/>
      <c r="P869" s="228">
        <f>O869*H869</f>
        <v>0</v>
      </c>
      <c r="Q869" s="228">
        <v>0</v>
      </c>
      <c r="R869" s="228">
        <f>Q869*H869</f>
        <v>0</v>
      </c>
      <c r="S869" s="228">
        <v>0</v>
      </c>
      <c r="T869" s="229">
        <f>S869*H869</f>
        <v>0</v>
      </c>
      <c r="U869" s="39"/>
      <c r="V869" s="39"/>
      <c r="W869" s="39"/>
      <c r="X869" s="39"/>
      <c r="Y869" s="39"/>
      <c r="Z869" s="39"/>
      <c r="AA869" s="39"/>
      <c r="AB869" s="39"/>
      <c r="AC869" s="39"/>
      <c r="AD869" s="39"/>
      <c r="AE869" s="39"/>
      <c r="AR869" s="230" t="s">
        <v>176</v>
      </c>
      <c r="AT869" s="230" t="s">
        <v>171</v>
      </c>
      <c r="AU869" s="230" t="s">
        <v>86</v>
      </c>
      <c r="AY869" s="18" t="s">
        <v>168</v>
      </c>
      <c r="BE869" s="231">
        <f>IF(N869="základní",J869,0)</f>
        <v>0</v>
      </c>
      <c r="BF869" s="231">
        <f>IF(N869="snížená",J869,0)</f>
        <v>0</v>
      </c>
      <c r="BG869" s="231">
        <f>IF(N869="zákl. přenesená",J869,0)</f>
        <v>0</v>
      </c>
      <c r="BH869" s="231">
        <f>IF(N869="sníž. přenesená",J869,0)</f>
        <v>0</v>
      </c>
      <c r="BI869" s="231">
        <f>IF(N869="nulová",J869,0)</f>
        <v>0</v>
      </c>
      <c r="BJ869" s="18" t="s">
        <v>84</v>
      </c>
      <c r="BK869" s="231">
        <f>ROUND(I869*H869,2)</f>
        <v>0</v>
      </c>
      <c r="BL869" s="18" t="s">
        <v>176</v>
      </c>
      <c r="BM869" s="230" t="s">
        <v>2155</v>
      </c>
    </row>
    <row r="870" s="2" customFormat="1">
      <c r="A870" s="39"/>
      <c r="B870" s="40"/>
      <c r="C870" s="41"/>
      <c r="D870" s="232" t="s">
        <v>178</v>
      </c>
      <c r="E870" s="41"/>
      <c r="F870" s="233" t="s">
        <v>540</v>
      </c>
      <c r="G870" s="41"/>
      <c r="H870" s="41"/>
      <c r="I870" s="234"/>
      <c r="J870" s="41"/>
      <c r="K870" s="41"/>
      <c r="L870" s="45"/>
      <c r="M870" s="235"/>
      <c r="N870" s="236"/>
      <c r="O870" s="92"/>
      <c r="P870" s="92"/>
      <c r="Q870" s="92"/>
      <c r="R870" s="92"/>
      <c r="S870" s="92"/>
      <c r="T870" s="93"/>
      <c r="U870" s="39"/>
      <c r="V870" s="39"/>
      <c r="W870" s="39"/>
      <c r="X870" s="39"/>
      <c r="Y870" s="39"/>
      <c r="Z870" s="39"/>
      <c r="AA870" s="39"/>
      <c r="AB870" s="39"/>
      <c r="AC870" s="39"/>
      <c r="AD870" s="39"/>
      <c r="AE870" s="39"/>
      <c r="AT870" s="18" t="s">
        <v>178</v>
      </c>
      <c r="AU870" s="18" t="s">
        <v>86</v>
      </c>
    </row>
    <row r="871" s="13" customFormat="1">
      <c r="A871" s="13"/>
      <c r="B871" s="237"/>
      <c r="C871" s="238"/>
      <c r="D871" s="232" t="s">
        <v>180</v>
      </c>
      <c r="E871" s="239" t="s">
        <v>1</v>
      </c>
      <c r="F871" s="240" t="s">
        <v>1943</v>
      </c>
      <c r="G871" s="238"/>
      <c r="H871" s="239" t="s">
        <v>1</v>
      </c>
      <c r="I871" s="241"/>
      <c r="J871" s="238"/>
      <c r="K871" s="238"/>
      <c r="L871" s="242"/>
      <c r="M871" s="243"/>
      <c r="N871" s="244"/>
      <c r="O871" s="244"/>
      <c r="P871" s="244"/>
      <c r="Q871" s="244"/>
      <c r="R871" s="244"/>
      <c r="S871" s="244"/>
      <c r="T871" s="245"/>
      <c r="U871" s="13"/>
      <c r="V871" s="13"/>
      <c r="W871" s="13"/>
      <c r="X871" s="13"/>
      <c r="Y871" s="13"/>
      <c r="Z871" s="13"/>
      <c r="AA871" s="13"/>
      <c r="AB871" s="13"/>
      <c r="AC871" s="13"/>
      <c r="AD871" s="13"/>
      <c r="AE871" s="13"/>
      <c r="AT871" s="246" t="s">
        <v>180</v>
      </c>
      <c r="AU871" s="246" t="s">
        <v>86</v>
      </c>
      <c r="AV871" s="13" t="s">
        <v>84</v>
      </c>
      <c r="AW871" s="13" t="s">
        <v>32</v>
      </c>
      <c r="AX871" s="13" t="s">
        <v>76</v>
      </c>
      <c r="AY871" s="246" t="s">
        <v>168</v>
      </c>
    </row>
    <row r="872" s="14" customFormat="1">
      <c r="A872" s="14"/>
      <c r="B872" s="247"/>
      <c r="C872" s="248"/>
      <c r="D872" s="232" t="s">
        <v>180</v>
      </c>
      <c r="E872" s="249" t="s">
        <v>1</v>
      </c>
      <c r="F872" s="250" t="s">
        <v>2153</v>
      </c>
      <c r="G872" s="248"/>
      <c r="H872" s="251">
        <v>252.5</v>
      </c>
      <c r="I872" s="252"/>
      <c r="J872" s="248"/>
      <c r="K872" s="248"/>
      <c r="L872" s="253"/>
      <c r="M872" s="254"/>
      <c r="N872" s="255"/>
      <c r="O872" s="255"/>
      <c r="P872" s="255"/>
      <c r="Q872" s="255"/>
      <c r="R872" s="255"/>
      <c r="S872" s="255"/>
      <c r="T872" s="256"/>
      <c r="U872" s="14"/>
      <c r="V872" s="14"/>
      <c r="W872" s="14"/>
      <c r="X872" s="14"/>
      <c r="Y872" s="14"/>
      <c r="Z872" s="14"/>
      <c r="AA872" s="14"/>
      <c r="AB872" s="14"/>
      <c r="AC872" s="14"/>
      <c r="AD872" s="14"/>
      <c r="AE872" s="14"/>
      <c r="AT872" s="257" t="s">
        <v>180</v>
      </c>
      <c r="AU872" s="257" t="s">
        <v>86</v>
      </c>
      <c r="AV872" s="14" t="s">
        <v>86</v>
      </c>
      <c r="AW872" s="14" t="s">
        <v>32</v>
      </c>
      <c r="AX872" s="14" t="s">
        <v>76</v>
      </c>
      <c r="AY872" s="257" t="s">
        <v>168</v>
      </c>
    </row>
    <row r="873" s="13" customFormat="1">
      <c r="A873" s="13"/>
      <c r="B873" s="237"/>
      <c r="C873" s="238"/>
      <c r="D873" s="232" t="s">
        <v>180</v>
      </c>
      <c r="E873" s="239" t="s">
        <v>1</v>
      </c>
      <c r="F873" s="240" t="s">
        <v>1947</v>
      </c>
      <c r="G873" s="238"/>
      <c r="H873" s="239" t="s">
        <v>1</v>
      </c>
      <c r="I873" s="241"/>
      <c r="J873" s="238"/>
      <c r="K873" s="238"/>
      <c r="L873" s="242"/>
      <c r="M873" s="243"/>
      <c r="N873" s="244"/>
      <c r="O873" s="244"/>
      <c r="P873" s="244"/>
      <c r="Q873" s="244"/>
      <c r="R873" s="244"/>
      <c r="S873" s="244"/>
      <c r="T873" s="245"/>
      <c r="U873" s="13"/>
      <c r="V873" s="13"/>
      <c r="W873" s="13"/>
      <c r="X873" s="13"/>
      <c r="Y873" s="13"/>
      <c r="Z873" s="13"/>
      <c r="AA873" s="13"/>
      <c r="AB873" s="13"/>
      <c r="AC873" s="13"/>
      <c r="AD873" s="13"/>
      <c r="AE873" s="13"/>
      <c r="AT873" s="246" t="s">
        <v>180</v>
      </c>
      <c r="AU873" s="246" t="s">
        <v>86</v>
      </c>
      <c r="AV873" s="13" t="s">
        <v>84</v>
      </c>
      <c r="AW873" s="13" t="s">
        <v>32</v>
      </c>
      <c r="AX873" s="13" t="s">
        <v>76</v>
      </c>
      <c r="AY873" s="246" t="s">
        <v>168</v>
      </c>
    </row>
    <row r="874" s="14" customFormat="1">
      <c r="A874" s="14"/>
      <c r="B874" s="247"/>
      <c r="C874" s="248"/>
      <c r="D874" s="232" t="s">
        <v>180</v>
      </c>
      <c r="E874" s="249" t="s">
        <v>1</v>
      </c>
      <c r="F874" s="250" t="s">
        <v>2154</v>
      </c>
      <c r="G874" s="248"/>
      <c r="H874" s="251">
        <v>34</v>
      </c>
      <c r="I874" s="252"/>
      <c r="J874" s="248"/>
      <c r="K874" s="248"/>
      <c r="L874" s="253"/>
      <c r="M874" s="254"/>
      <c r="N874" s="255"/>
      <c r="O874" s="255"/>
      <c r="P874" s="255"/>
      <c r="Q874" s="255"/>
      <c r="R874" s="255"/>
      <c r="S874" s="255"/>
      <c r="T874" s="256"/>
      <c r="U874" s="14"/>
      <c r="V874" s="14"/>
      <c r="W874" s="14"/>
      <c r="X874" s="14"/>
      <c r="Y874" s="14"/>
      <c r="Z874" s="14"/>
      <c r="AA874" s="14"/>
      <c r="AB874" s="14"/>
      <c r="AC874" s="14"/>
      <c r="AD874" s="14"/>
      <c r="AE874" s="14"/>
      <c r="AT874" s="257" t="s">
        <v>180</v>
      </c>
      <c r="AU874" s="257" t="s">
        <v>86</v>
      </c>
      <c r="AV874" s="14" t="s">
        <v>86</v>
      </c>
      <c r="AW874" s="14" t="s">
        <v>32</v>
      </c>
      <c r="AX874" s="14" t="s">
        <v>76</v>
      </c>
      <c r="AY874" s="257" t="s">
        <v>168</v>
      </c>
    </row>
    <row r="875" s="15" customFormat="1">
      <c r="A875" s="15"/>
      <c r="B875" s="258"/>
      <c r="C875" s="259"/>
      <c r="D875" s="232" t="s">
        <v>180</v>
      </c>
      <c r="E875" s="260" t="s">
        <v>1</v>
      </c>
      <c r="F875" s="261" t="s">
        <v>184</v>
      </c>
      <c r="G875" s="259"/>
      <c r="H875" s="262">
        <v>286.5</v>
      </c>
      <c r="I875" s="263"/>
      <c r="J875" s="259"/>
      <c r="K875" s="259"/>
      <c r="L875" s="264"/>
      <c r="M875" s="265"/>
      <c r="N875" s="266"/>
      <c r="O875" s="266"/>
      <c r="P875" s="266"/>
      <c r="Q875" s="266"/>
      <c r="R875" s="266"/>
      <c r="S875" s="266"/>
      <c r="T875" s="267"/>
      <c r="U875" s="15"/>
      <c r="V875" s="15"/>
      <c r="W875" s="15"/>
      <c r="X875" s="15"/>
      <c r="Y875" s="15"/>
      <c r="Z875" s="15"/>
      <c r="AA875" s="15"/>
      <c r="AB875" s="15"/>
      <c r="AC875" s="15"/>
      <c r="AD875" s="15"/>
      <c r="AE875" s="15"/>
      <c r="AT875" s="268" t="s">
        <v>180</v>
      </c>
      <c r="AU875" s="268" t="s">
        <v>86</v>
      </c>
      <c r="AV875" s="15" t="s">
        <v>176</v>
      </c>
      <c r="AW875" s="15" t="s">
        <v>32</v>
      </c>
      <c r="AX875" s="15" t="s">
        <v>84</v>
      </c>
      <c r="AY875" s="268" t="s">
        <v>168</v>
      </c>
    </row>
    <row r="876" s="14" customFormat="1">
      <c r="A876" s="14"/>
      <c r="B876" s="247"/>
      <c r="C876" s="248"/>
      <c r="D876" s="232" t="s">
        <v>180</v>
      </c>
      <c r="E876" s="248"/>
      <c r="F876" s="250" t="s">
        <v>2156</v>
      </c>
      <c r="G876" s="248"/>
      <c r="H876" s="251">
        <v>25785</v>
      </c>
      <c r="I876" s="252"/>
      <c r="J876" s="248"/>
      <c r="K876" s="248"/>
      <c r="L876" s="253"/>
      <c r="M876" s="254"/>
      <c r="N876" s="255"/>
      <c r="O876" s="255"/>
      <c r="P876" s="255"/>
      <c r="Q876" s="255"/>
      <c r="R876" s="255"/>
      <c r="S876" s="255"/>
      <c r="T876" s="256"/>
      <c r="U876" s="14"/>
      <c r="V876" s="14"/>
      <c r="W876" s="14"/>
      <c r="X876" s="14"/>
      <c r="Y876" s="14"/>
      <c r="Z876" s="14"/>
      <c r="AA876" s="14"/>
      <c r="AB876" s="14"/>
      <c r="AC876" s="14"/>
      <c r="AD876" s="14"/>
      <c r="AE876" s="14"/>
      <c r="AT876" s="257" t="s">
        <v>180</v>
      </c>
      <c r="AU876" s="257" t="s">
        <v>86</v>
      </c>
      <c r="AV876" s="14" t="s">
        <v>86</v>
      </c>
      <c r="AW876" s="14" t="s">
        <v>4</v>
      </c>
      <c r="AX876" s="14" t="s">
        <v>84</v>
      </c>
      <c r="AY876" s="257" t="s">
        <v>168</v>
      </c>
    </row>
    <row r="877" s="2" customFormat="1" ht="24.15" customHeight="1">
      <c r="A877" s="39"/>
      <c r="B877" s="40"/>
      <c r="C877" s="219" t="s">
        <v>486</v>
      </c>
      <c r="D877" s="219" t="s">
        <v>171</v>
      </c>
      <c r="E877" s="220" t="s">
        <v>542</v>
      </c>
      <c r="F877" s="221" t="s">
        <v>543</v>
      </c>
      <c r="G877" s="222" t="s">
        <v>174</v>
      </c>
      <c r="H877" s="223">
        <v>286.5</v>
      </c>
      <c r="I877" s="224"/>
      <c r="J877" s="225">
        <f>ROUND(I877*H877,2)</f>
        <v>0</v>
      </c>
      <c r="K877" s="221" t="s">
        <v>175</v>
      </c>
      <c r="L877" s="45"/>
      <c r="M877" s="226" t="s">
        <v>1</v>
      </c>
      <c r="N877" s="227" t="s">
        <v>41</v>
      </c>
      <c r="O877" s="92"/>
      <c r="P877" s="228">
        <f>O877*H877</f>
        <v>0</v>
      </c>
      <c r="Q877" s="228">
        <v>0</v>
      </c>
      <c r="R877" s="228">
        <f>Q877*H877</f>
        <v>0</v>
      </c>
      <c r="S877" s="228">
        <v>0</v>
      </c>
      <c r="T877" s="229">
        <f>S877*H877</f>
        <v>0</v>
      </c>
      <c r="U877" s="39"/>
      <c r="V877" s="39"/>
      <c r="W877" s="39"/>
      <c r="X877" s="39"/>
      <c r="Y877" s="39"/>
      <c r="Z877" s="39"/>
      <c r="AA877" s="39"/>
      <c r="AB877" s="39"/>
      <c r="AC877" s="39"/>
      <c r="AD877" s="39"/>
      <c r="AE877" s="39"/>
      <c r="AR877" s="230" t="s">
        <v>176</v>
      </c>
      <c r="AT877" s="230" t="s">
        <v>171</v>
      </c>
      <c r="AU877" s="230" t="s">
        <v>86</v>
      </c>
      <c r="AY877" s="18" t="s">
        <v>168</v>
      </c>
      <c r="BE877" s="231">
        <f>IF(N877="základní",J877,0)</f>
        <v>0</v>
      </c>
      <c r="BF877" s="231">
        <f>IF(N877="snížená",J877,0)</f>
        <v>0</v>
      </c>
      <c r="BG877" s="231">
        <f>IF(N877="zákl. přenesená",J877,0)</f>
        <v>0</v>
      </c>
      <c r="BH877" s="231">
        <f>IF(N877="sníž. přenesená",J877,0)</f>
        <v>0</v>
      </c>
      <c r="BI877" s="231">
        <f>IF(N877="nulová",J877,0)</f>
        <v>0</v>
      </c>
      <c r="BJ877" s="18" t="s">
        <v>84</v>
      </c>
      <c r="BK877" s="231">
        <f>ROUND(I877*H877,2)</f>
        <v>0</v>
      </c>
      <c r="BL877" s="18" t="s">
        <v>176</v>
      </c>
      <c r="BM877" s="230" t="s">
        <v>2157</v>
      </c>
    </row>
    <row r="878" s="2" customFormat="1">
      <c r="A878" s="39"/>
      <c r="B878" s="40"/>
      <c r="C878" s="41"/>
      <c r="D878" s="232" t="s">
        <v>178</v>
      </c>
      <c r="E878" s="41"/>
      <c r="F878" s="233" t="s">
        <v>545</v>
      </c>
      <c r="G878" s="41"/>
      <c r="H878" s="41"/>
      <c r="I878" s="234"/>
      <c r="J878" s="41"/>
      <c r="K878" s="41"/>
      <c r="L878" s="45"/>
      <c r="M878" s="235"/>
      <c r="N878" s="236"/>
      <c r="O878" s="92"/>
      <c r="P878" s="92"/>
      <c r="Q878" s="92"/>
      <c r="R878" s="92"/>
      <c r="S878" s="92"/>
      <c r="T878" s="93"/>
      <c r="U878" s="39"/>
      <c r="V878" s="39"/>
      <c r="W878" s="39"/>
      <c r="X878" s="39"/>
      <c r="Y878" s="39"/>
      <c r="Z878" s="39"/>
      <c r="AA878" s="39"/>
      <c r="AB878" s="39"/>
      <c r="AC878" s="39"/>
      <c r="AD878" s="39"/>
      <c r="AE878" s="39"/>
      <c r="AT878" s="18" t="s">
        <v>178</v>
      </c>
      <c r="AU878" s="18" t="s">
        <v>86</v>
      </c>
    </row>
    <row r="879" s="13" customFormat="1">
      <c r="A879" s="13"/>
      <c r="B879" s="237"/>
      <c r="C879" s="238"/>
      <c r="D879" s="232" t="s">
        <v>180</v>
      </c>
      <c r="E879" s="239" t="s">
        <v>1</v>
      </c>
      <c r="F879" s="240" t="s">
        <v>1943</v>
      </c>
      <c r="G879" s="238"/>
      <c r="H879" s="239" t="s">
        <v>1</v>
      </c>
      <c r="I879" s="241"/>
      <c r="J879" s="238"/>
      <c r="K879" s="238"/>
      <c r="L879" s="242"/>
      <c r="M879" s="243"/>
      <c r="N879" s="244"/>
      <c r="O879" s="244"/>
      <c r="P879" s="244"/>
      <c r="Q879" s="244"/>
      <c r="R879" s="244"/>
      <c r="S879" s="244"/>
      <c r="T879" s="245"/>
      <c r="U879" s="13"/>
      <c r="V879" s="13"/>
      <c r="W879" s="13"/>
      <c r="X879" s="13"/>
      <c r="Y879" s="13"/>
      <c r="Z879" s="13"/>
      <c r="AA879" s="13"/>
      <c r="AB879" s="13"/>
      <c r="AC879" s="13"/>
      <c r="AD879" s="13"/>
      <c r="AE879" s="13"/>
      <c r="AT879" s="246" t="s">
        <v>180</v>
      </c>
      <c r="AU879" s="246" t="s">
        <v>86</v>
      </c>
      <c r="AV879" s="13" t="s">
        <v>84</v>
      </c>
      <c r="AW879" s="13" t="s">
        <v>32</v>
      </c>
      <c r="AX879" s="13" t="s">
        <v>76</v>
      </c>
      <c r="AY879" s="246" t="s">
        <v>168</v>
      </c>
    </row>
    <row r="880" s="14" customFormat="1">
      <c r="A880" s="14"/>
      <c r="B880" s="247"/>
      <c r="C880" s="248"/>
      <c r="D880" s="232" t="s">
        <v>180</v>
      </c>
      <c r="E880" s="249" t="s">
        <v>1</v>
      </c>
      <c r="F880" s="250" t="s">
        <v>2153</v>
      </c>
      <c r="G880" s="248"/>
      <c r="H880" s="251">
        <v>252.5</v>
      </c>
      <c r="I880" s="252"/>
      <c r="J880" s="248"/>
      <c r="K880" s="248"/>
      <c r="L880" s="253"/>
      <c r="M880" s="254"/>
      <c r="N880" s="255"/>
      <c r="O880" s="255"/>
      <c r="P880" s="255"/>
      <c r="Q880" s="255"/>
      <c r="R880" s="255"/>
      <c r="S880" s="255"/>
      <c r="T880" s="256"/>
      <c r="U880" s="14"/>
      <c r="V880" s="14"/>
      <c r="W880" s="14"/>
      <c r="X880" s="14"/>
      <c r="Y880" s="14"/>
      <c r="Z880" s="14"/>
      <c r="AA880" s="14"/>
      <c r="AB880" s="14"/>
      <c r="AC880" s="14"/>
      <c r="AD880" s="14"/>
      <c r="AE880" s="14"/>
      <c r="AT880" s="257" t="s">
        <v>180</v>
      </c>
      <c r="AU880" s="257" t="s">
        <v>86</v>
      </c>
      <c r="AV880" s="14" t="s">
        <v>86</v>
      </c>
      <c r="AW880" s="14" t="s">
        <v>32</v>
      </c>
      <c r="AX880" s="14" t="s">
        <v>76</v>
      </c>
      <c r="AY880" s="257" t="s">
        <v>168</v>
      </c>
    </row>
    <row r="881" s="13" customFormat="1">
      <c r="A881" s="13"/>
      <c r="B881" s="237"/>
      <c r="C881" s="238"/>
      <c r="D881" s="232" t="s">
        <v>180</v>
      </c>
      <c r="E881" s="239" t="s">
        <v>1</v>
      </c>
      <c r="F881" s="240" t="s">
        <v>1947</v>
      </c>
      <c r="G881" s="238"/>
      <c r="H881" s="239" t="s">
        <v>1</v>
      </c>
      <c r="I881" s="241"/>
      <c r="J881" s="238"/>
      <c r="K881" s="238"/>
      <c r="L881" s="242"/>
      <c r="M881" s="243"/>
      <c r="N881" s="244"/>
      <c r="O881" s="244"/>
      <c r="P881" s="244"/>
      <c r="Q881" s="244"/>
      <c r="R881" s="244"/>
      <c r="S881" s="244"/>
      <c r="T881" s="245"/>
      <c r="U881" s="13"/>
      <c r="V881" s="13"/>
      <c r="W881" s="13"/>
      <c r="X881" s="13"/>
      <c r="Y881" s="13"/>
      <c r="Z881" s="13"/>
      <c r="AA881" s="13"/>
      <c r="AB881" s="13"/>
      <c r="AC881" s="13"/>
      <c r="AD881" s="13"/>
      <c r="AE881" s="13"/>
      <c r="AT881" s="246" t="s">
        <v>180</v>
      </c>
      <c r="AU881" s="246" t="s">
        <v>86</v>
      </c>
      <c r="AV881" s="13" t="s">
        <v>84</v>
      </c>
      <c r="AW881" s="13" t="s">
        <v>32</v>
      </c>
      <c r="AX881" s="13" t="s">
        <v>76</v>
      </c>
      <c r="AY881" s="246" t="s">
        <v>168</v>
      </c>
    </row>
    <row r="882" s="14" customFormat="1">
      <c r="A882" s="14"/>
      <c r="B882" s="247"/>
      <c r="C882" s="248"/>
      <c r="D882" s="232" t="s">
        <v>180</v>
      </c>
      <c r="E882" s="249" t="s">
        <v>1</v>
      </c>
      <c r="F882" s="250" t="s">
        <v>2154</v>
      </c>
      <c r="G882" s="248"/>
      <c r="H882" s="251">
        <v>34</v>
      </c>
      <c r="I882" s="252"/>
      <c r="J882" s="248"/>
      <c r="K882" s="248"/>
      <c r="L882" s="253"/>
      <c r="M882" s="254"/>
      <c r="N882" s="255"/>
      <c r="O882" s="255"/>
      <c r="P882" s="255"/>
      <c r="Q882" s="255"/>
      <c r="R882" s="255"/>
      <c r="S882" s="255"/>
      <c r="T882" s="256"/>
      <c r="U882" s="14"/>
      <c r="V882" s="14"/>
      <c r="W882" s="14"/>
      <c r="X882" s="14"/>
      <c r="Y882" s="14"/>
      <c r="Z882" s="14"/>
      <c r="AA882" s="14"/>
      <c r="AB882" s="14"/>
      <c r="AC882" s="14"/>
      <c r="AD882" s="14"/>
      <c r="AE882" s="14"/>
      <c r="AT882" s="257" t="s">
        <v>180</v>
      </c>
      <c r="AU882" s="257" t="s">
        <v>86</v>
      </c>
      <c r="AV882" s="14" t="s">
        <v>86</v>
      </c>
      <c r="AW882" s="14" t="s">
        <v>32</v>
      </c>
      <c r="AX882" s="14" t="s">
        <v>76</v>
      </c>
      <c r="AY882" s="257" t="s">
        <v>168</v>
      </c>
    </row>
    <row r="883" s="15" customFormat="1">
      <c r="A883" s="15"/>
      <c r="B883" s="258"/>
      <c r="C883" s="259"/>
      <c r="D883" s="232" t="s">
        <v>180</v>
      </c>
      <c r="E883" s="260" t="s">
        <v>1</v>
      </c>
      <c r="F883" s="261" t="s">
        <v>184</v>
      </c>
      <c r="G883" s="259"/>
      <c r="H883" s="262">
        <v>286.5</v>
      </c>
      <c r="I883" s="263"/>
      <c r="J883" s="259"/>
      <c r="K883" s="259"/>
      <c r="L883" s="264"/>
      <c r="M883" s="265"/>
      <c r="N883" s="266"/>
      <c r="O883" s="266"/>
      <c r="P883" s="266"/>
      <c r="Q883" s="266"/>
      <c r="R883" s="266"/>
      <c r="S883" s="266"/>
      <c r="T883" s="267"/>
      <c r="U883" s="15"/>
      <c r="V883" s="15"/>
      <c r="W883" s="15"/>
      <c r="X883" s="15"/>
      <c r="Y883" s="15"/>
      <c r="Z883" s="15"/>
      <c r="AA883" s="15"/>
      <c r="AB883" s="15"/>
      <c r="AC883" s="15"/>
      <c r="AD883" s="15"/>
      <c r="AE883" s="15"/>
      <c r="AT883" s="268" t="s">
        <v>180</v>
      </c>
      <c r="AU883" s="268" t="s">
        <v>86</v>
      </c>
      <c r="AV883" s="15" t="s">
        <v>176</v>
      </c>
      <c r="AW883" s="15" t="s">
        <v>32</v>
      </c>
      <c r="AX883" s="15" t="s">
        <v>84</v>
      </c>
      <c r="AY883" s="268" t="s">
        <v>168</v>
      </c>
    </row>
    <row r="884" s="2" customFormat="1" ht="24.15" customHeight="1">
      <c r="A884" s="39"/>
      <c r="B884" s="40"/>
      <c r="C884" s="219" t="s">
        <v>491</v>
      </c>
      <c r="D884" s="219" t="s">
        <v>171</v>
      </c>
      <c r="E884" s="220" t="s">
        <v>2158</v>
      </c>
      <c r="F884" s="221" t="s">
        <v>2159</v>
      </c>
      <c r="G884" s="222" t="s">
        <v>174</v>
      </c>
      <c r="H884" s="223">
        <v>41.399999999999999</v>
      </c>
      <c r="I884" s="224"/>
      <c r="J884" s="225">
        <f>ROUND(I884*H884,2)</f>
        <v>0</v>
      </c>
      <c r="K884" s="221" t="s">
        <v>175</v>
      </c>
      <c r="L884" s="45"/>
      <c r="M884" s="226" t="s">
        <v>1</v>
      </c>
      <c r="N884" s="227" t="s">
        <v>41</v>
      </c>
      <c r="O884" s="92"/>
      <c r="P884" s="228">
        <f>O884*H884</f>
        <v>0</v>
      </c>
      <c r="Q884" s="228">
        <v>0</v>
      </c>
      <c r="R884" s="228">
        <f>Q884*H884</f>
        <v>0</v>
      </c>
      <c r="S884" s="228">
        <v>0.050000000000000003</v>
      </c>
      <c r="T884" s="229">
        <f>S884*H884</f>
        <v>2.0699999999999998</v>
      </c>
      <c r="U884" s="39"/>
      <c r="V884" s="39"/>
      <c r="W884" s="39"/>
      <c r="X884" s="39"/>
      <c r="Y884" s="39"/>
      <c r="Z884" s="39"/>
      <c r="AA884" s="39"/>
      <c r="AB884" s="39"/>
      <c r="AC884" s="39"/>
      <c r="AD884" s="39"/>
      <c r="AE884" s="39"/>
      <c r="AR884" s="230" t="s">
        <v>176</v>
      </c>
      <c r="AT884" s="230" t="s">
        <v>171</v>
      </c>
      <c r="AU884" s="230" t="s">
        <v>86</v>
      </c>
      <c r="AY884" s="18" t="s">
        <v>168</v>
      </c>
      <c r="BE884" s="231">
        <f>IF(N884="základní",J884,0)</f>
        <v>0</v>
      </c>
      <c r="BF884" s="231">
        <f>IF(N884="snížená",J884,0)</f>
        <v>0</v>
      </c>
      <c r="BG884" s="231">
        <f>IF(N884="zákl. přenesená",J884,0)</f>
        <v>0</v>
      </c>
      <c r="BH884" s="231">
        <f>IF(N884="sníž. přenesená",J884,0)</f>
        <v>0</v>
      </c>
      <c r="BI884" s="231">
        <f>IF(N884="nulová",J884,0)</f>
        <v>0</v>
      </c>
      <c r="BJ884" s="18" t="s">
        <v>84</v>
      </c>
      <c r="BK884" s="231">
        <f>ROUND(I884*H884,2)</f>
        <v>0</v>
      </c>
      <c r="BL884" s="18" t="s">
        <v>176</v>
      </c>
      <c r="BM884" s="230" t="s">
        <v>2160</v>
      </c>
    </row>
    <row r="885" s="2" customFormat="1">
      <c r="A885" s="39"/>
      <c r="B885" s="40"/>
      <c r="C885" s="41"/>
      <c r="D885" s="232" t="s">
        <v>178</v>
      </c>
      <c r="E885" s="41"/>
      <c r="F885" s="233" t="s">
        <v>2161</v>
      </c>
      <c r="G885" s="41"/>
      <c r="H885" s="41"/>
      <c r="I885" s="234"/>
      <c r="J885" s="41"/>
      <c r="K885" s="41"/>
      <c r="L885" s="45"/>
      <c r="M885" s="235"/>
      <c r="N885" s="236"/>
      <c r="O885" s="92"/>
      <c r="P885" s="92"/>
      <c r="Q885" s="92"/>
      <c r="R885" s="92"/>
      <c r="S885" s="92"/>
      <c r="T885" s="93"/>
      <c r="U885" s="39"/>
      <c r="V885" s="39"/>
      <c r="W885" s="39"/>
      <c r="X885" s="39"/>
      <c r="Y885" s="39"/>
      <c r="Z885" s="39"/>
      <c r="AA885" s="39"/>
      <c r="AB885" s="39"/>
      <c r="AC885" s="39"/>
      <c r="AD885" s="39"/>
      <c r="AE885" s="39"/>
      <c r="AT885" s="18" t="s">
        <v>178</v>
      </c>
      <c r="AU885" s="18" t="s">
        <v>86</v>
      </c>
    </row>
    <row r="886" s="13" customFormat="1">
      <c r="A886" s="13"/>
      <c r="B886" s="237"/>
      <c r="C886" s="238"/>
      <c r="D886" s="232" t="s">
        <v>180</v>
      </c>
      <c r="E886" s="239" t="s">
        <v>1</v>
      </c>
      <c r="F886" s="240" t="s">
        <v>2162</v>
      </c>
      <c r="G886" s="238"/>
      <c r="H886" s="239" t="s">
        <v>1</v>
      </c>
      <c r="I886" s="241"/>
      <c r="J886" s="238"/>
      <c r="K886" s="238"/>
      <c r="L886" s="242"/>
      <c r="M886" s="243"/>
      <c r="N886" s="244"/>
      <c r="O886" s="244"/>
      <c r="P886" s="244"/>
      <c r="Q886" s="244"/>
      <c r="R886" s="244"/>
      <c r="S886" s="244"/>
      <c r="T886" s="245"/>
      <c r="U886" s="13"/>
      <c r="V886" s="13"/>
      <c r="W886" s="13"/>
      <c r="X886" s="13"/>
      <c r="Y886" s="13"/>
      <c r="Z886" s="13"/>
      <c r="AA886" s="13"/>
      <c r="AB886" s="13"/>
      <c r="AC886" s="13"/>
      <c r="AD886" s="13"/>
      <c r="AE886" s="13"/>
      <c r="AT886" s="246" t="s">
        <v>180</v>
      </c>
      <c r="AU886" s="246" t="s">
        <v>86</v>
      </c>
      <c r="AV886" s="13" t="s">
        <v>84</v>
      </c>
      <c r="AW886" s="13" t="s">
        <v>32</v>
      </c>
      <c r="AX886" s="13" t="s">
        <v>76</v>
      </c>
      <c r="AY886" s="246" t="s">
        <v>168</v>
      </c>
    </row>
    <row r="887" s="14" customFormat="1">
      <c r="A887" s="14"/>
      <c r="B887" s="247"/>
      <c r="C887" s="248"/>
      <c r="D887" s="232" t="s">
        <v>180</v>
      </c>
      <c r="E887" s="249" t="s">
        <v>1</v>
      </c>
      <c r="F887" s="250" t="s">
        <v>1973</v>
      </c>
      <c r="G887" s="248"/>
      <c r="H887" s="251">
        <v>41.399999999999999</v>
      </c>
      <c r="I887" s="252"/>
      <c r="J887" s="248"/>
      <c r="K887" s="248"/>
      <c r="L887" s="253"/>
      <c r="M887" s="254"/>
      <c r="N887" s="255"/>
      <c r="O887" s="255"/>
      <c r="P887" s="255"/>
      <c r="Q887" s="255"/>
      <c r="R887" s="255"/>
      <c r="S887" s="255"/>
      <c r="T887" s="256"/>
      <c r="U887" s="14"/>
      <c r="V887" s="14"/>
      <c r="W887" s="14"/>
      <c r="X887" s="14"/>
      <c r="Y887" s="14"/>
      <c r="Z887" s="14"/>
      <c r="AA887" s="14"/>
      <c r="AB887" s="14"/>
      <c r="AC887" s="14"/>
      <c r="AD887" s="14"/>
      <c r="AE887" s="14"/>
      <c r="AT887" s="257" t="s">
        <v>180</v>
      </c>
      <c r="AU887" s="257" t="s">
        <v>86</v>
      </c>
      <c r="AV887" s="14" t="s">
        <v>86</v>
      </c>
      <c r="AW887" s="14" t="s">
        <v>32</v>
      </c>
      <c r="AX887" s="14" t="s">
        <v>84</v>
      </c>
      <c r="AY887" s="257" t="s">
        <v>168</v>
      </c>
    </row>
    <row r="888" s="12" customFormat="1" ht="22.8" customHeight="1">
      <c r="A888" s="12"/>
      <c r="B888" s="203"/>
      <c r="C888" s="204"/>
      <c r="D888" s="205" t="s">
        <v>75</v>
      </c>
      <c r="E888" s="217" t="s">
        <v>617</v>
      </c>
      <c r="F888" s="217" t="s">
        <v>618</v>
      </c>
      <c r="G888" s="204"/>
      <c r="H888" s="204"/>
      <c r="I888" s="207"/>
      <c r="J888" s="218">
        <f>BK888</f>
        <v>0</v>
      </c>
      <c r="K888" s="204"/>
      <c r="L888" s="209"/>
      <c r="M888" s="210"/>
      <c r="N888" s="211"/>
      <c r="O888" s="211"/>
      <c r="P888" s="212">
        <f>SUM(P889:P901)</f>
        <v>0</v>
      </c>
      <c r="Q888" s="211"/>
      <c r="R888" s="212">
        <f>SUM(R889:R901)</f>
        <v>0</v>
      </c>
      <c r="S888" s="211"/>
      <c r="T888" s="213">
        <f>SUM(T889:T901)</f>
        <v>0</v>
      </c>
      <c r="U888" s="12"/>
      <c r="V888" s="12"/>
      <c r="W888" s="12"/>
      <c r="X888" s="12"/>
      <c r="Y888" s="12"/>
      <c r="Z888" s="12"/>
      <c r="AA888" s="12"/>
      <c r="AB888" s="12"/>
      <c r="AC888" s="12"/>
      <c r="AD888" s="12"/>
      <c r="AE888" s="12"/>
      <c r="AR888" s="214" t="s">
        <v>84</v>
      </c>
      <c r="AT888" s="215" t="s">
        <v>75</v>
      </c>
      <c r="AU888" s="215" t="s">
        <v>84</v>
      </c>
      <c r="AY888" s="214" t="s">
        <v>168</v>
      </c>
      <c r="BK888" s="216">
        <f>SUM(BK889:BK901)</f>
        <v>0</v>
      </c>
    </row>
    <row r="889" s="2" customFormat="1" ht="33" customHeight="1">
      <c r="A889" s="39"/>
      <c r="B889" s="40"/>
      <c r="C889" s="219" t="s">
        <v>501</v>
      </c>
      <c r="D889" s="219" t="s">
        <v>171</v>
      </c>
      <c r="E889" s="220" t="s">
        <v>620</v>
      </c>
      <c r="F889" s="221" t="s">
        <v>621</v>
      </c>
      <c r="G889" s="222" t="s">
        <v>342</v>
      </c>
      <c r="H889" s="223">
        <v>2.4870000000000001</v>
      </c>
      <c r="I889" s="224"/>
      <c r="J889" s="225">
        <f>ROUND(I889*H889,2)</f>
        <v>0</v>
      </c>
      <c r="K889" s="221" t="s">
        <v>226</v>
      </c>
      <c r="L889" s="45"/>
      <c r="M889" s="226" t="s">
        <v>1</v>
      </c>
      <c r="N889" s="227" t="s">
        <v>41</v>
      </c>
      <c r="O889" s="92"/>
      <c r="P889" s="228">
        <f>O889*H889</f>
        <v>0</v>
      </c>
      <c r="Q889" s="228">
        <v>0</v>
      </c>
      <c r="R889" s="228">
        <f>Q889*H889</f>
        <v>0</v>
      </c>
      <c r="S889" s="228">
        <v>0</v>
      </c>
      <c r="T889" s="229">
        <f>S889*H889</f>
        <v>0</v>
      </c>
      <c r="U889" s="39"/>
      <c r="V889" s="39"/>
      <c r="W889" s="39"/>
      <c r="X889" s="39"/>
      <c r="Y889" s="39"/>
      <c r="Z889" s="39"/>
      <c r="AA889" s="39"/>
      <c r="AB889" s="39"/>
      <c r="AC889" s="39"/>
      <c r="AD889" s="39"/>
      <c r="AE889" s="39"/>
      <c r="AR889" s="230" t="s">
        <v>176</v>
      </c>
      <c r="AT889" s="230" t="s">
        <v>171</v>
      </c>
      <c r="AU889" s="230" t="s">
        <v>86</v>
      </c>
      <c r="AY889" s="18" t="s">
        <v>168</v>
      </c>
      <c r="BE889" s="231">
        <f>IF(N889="základní",J889,0)</f>
        <v>0</v>
      </c>
      <c r="BF889" s="231">
        <f>IF(N889="snížená",J889,0)</f>
        <v>0</v>
      </c>
      <c r="BG889" s="231">
        <f>IF(N889="zákl. přenesená",J889,0)</f>
        <v>0</v>
      </c>
      <c r="BH889" s="231">
        <f>IF(N889="sníž. přenesená",J889,0)</f>
        <v>0</v>
      </c>
      <c r="BI889" s="231">
        <f>IF(N889="nulová",J889,0)</f>
        <v>0</v>
      </c>
      <c r="BJ889" s="18" t="s">
        <v>84</v>
      </c>
      <c r="BK889" s="231">
        <f>ROUND(I889*H889,2)</f>
        <v>0</v>
      </c>
      <c r="BL889" s="18" t="s">
        <v>176</v>
      </c>
      <c r="BM889" s="230" t="s">
        <v>2163</v>
      </c>
    </row>
    <row r="890" s="2" customFormat="1">
      <c r="A890" s="39"/>
      <c r="B890" s="40"/>
      <c r="C890" s="41"/>
      <c r="D890" s="232" t="s">
        <v>178</v>
      </c>
      <c r="E890" s="41"/>
      <c r="F890" s="233" t="s">
        <v>623</v>
      </c>
      <c r="G890" s="41"/>
      <c r="H890" s="41"/>
      <c r="I890" s="234"/>
      <c r="J890" s="41"/>
      <c r="K890" s="41"/>
      <c r="L890" s="45"/>
      <c r="M890" s="235"/>
      <c r="N890" s="236"/>
      <c r="O890" s="92"/>
      <c r="P890" s="92"/>
      <c r="Q890" s="92"/>
      <c r="R890" s="92"/>
      <c r="S890" s="92"/>
      <c r="T890" s="93"/>
      <c r="U890" s="39"/>
      <c r="V890" s="39"/>
      <c r="W890" s="39"/>
      <c r="X890" s="39"/>
      <c r="Y890" s="39"/>
      <c r="Z890" s="39"/>
      <c r="AA890" s="39"/>
      <c r="AB890" s="39"/>
      <c r="AC890" s="39"/>
      <c r="AD890" s="39"/>
      <c r="AE890" s="39"/>
      <c r="AT890" s="18" t="s">
        <v>178</v>
      </c>
      <c r="AU890" s="18" t="s">
        <v>86</v>
      </c>
    </row>
    <row r="891" s="2" customFormat="1" ht="24.15" customHeight="1">
      <c r="A891" s="39"/>
      <c r="B891" s="40"/>
      <c r="C891" s="219" t="s">
        <v>506</v>
      </c>
      <c r="D891" s="219" t="s">
        <v>171</v>
      </c>
      <c r="E891" s="220" t="s">
        <v>625</v>
      </c>
      <c r="F891" s="221" t="s">
        <v>626</v>
      </c>
      <c r="G891" s="222" t="s">
        <v>342</v>
      </c>
      <c r="H891" s="223">
        <v>2.4870000000000001</v>
      </c>
      <c r="I891" s="224"/>
      <c r="J891" s="225">
        <f>ROUND(I891*H891,2)</f>
        <v>0</v>
      </c>
      <c r="K891" s="221" t="s">
        <v>627</v>
      </c>
      <c r="L891" s="45"/>
      <c r="M891" s="226" t="s">
        <v>1</v>
      </c>
      <c r="N891" s="227" t="s">
        <v>41</v>
      </c>
      <c r="O891" s="92"/>
      <c r="P891" s="228">
        <f>O891*H891</f>
        <v>0</v>
      </c>
      <c r="Q891" s="228">
        <v>0</v>
      </c>
      <c r="R891" s="228">
        <f>Q891*H891</f>
        <v>0</v>
      </c>
      <c r="S891" s="228">
        <v>0</v>
      </c>
      <c r="T891" s="229">
        <f>S891*H891</f>
        <v>0</v>
      </c>
      <c r="U891" s="39"/>
      <c r="V891" s="39"/>
      <c r="W891" s="39"/>
      <c r="X891" s="39"/>
      <c r="Y891" s="39"/>
      <c r="Z891" s="39"/>
      <c r="AA891" s="39"/>
      <c r="AB891" s="39"/>
      <c r="AC891" s="39"/>
      <c r="AD891" s="39"/>
      <c r="AE891" s="39"/>
      <c r="AR891" s="230" t="s">
        <v>176</v>
      </c>
      <c r="AT891" s="230" t="s">
        <v>171</v>
      </c>
      <c r="AU891" s="230" t="s">
        <v>86</v>
      </c>
      <c r="AY891" s="18" t="s">
        <v>168</v>
      </c>
      <c r="BE891" s="231">
        <f>IF(N891="základní",J891,0)</f>
        <v>0</v>
      </c>
      <c r="BF891" s="231">
        <f>IF(N891="snížená",J891,0)</f>
        <v>0</v>
      </c>
      <c r="BG891" s="231">
        <f>IF(N891="zákl. přenesená",J891,0)</f>
        <v>0</v>
      </c>
      <c r="BH891" s="231">
        <f>IF(N891="sníž. přenesená",J891,0)</f>
        <v>0</v>
      </c>
      <c r="BI891" s="231">
        <f>IF(N891="nulová",J891,0)</f>
        <v>0</v>
      </c>
      <c r="BJ891" s="18" t="s">
        <v>84</v>
      </c>
      <c r="BK891" s="231">
        <f>ROUND(I891*H891,2)</f>
        <v>0</v>
      </c>
      <c r="BL891" s="18" t="s">
        <v>176</v>
      </c>
      <c r="BM891" s="230" t="s">
        <v>2164</v>
      </c>
    </row>
    <row r="892" s="2" customFormat="1">
      <c r="A892" s="39"/>
      <c r="B892" s="40"/>
      <c r="C892" s="41"/>
      <c r="D892" s="232" t="s">
        <v>178</v>
      </c>
      <c r="E892" s="41"/>
      <c r="F892" s="233" t="s">
        <v>629</v>
      </c>
      <c r="G892" s="41"/>
      <c r="H892" s="41"/>
      <c r="I892" s="234"/>
      <c r="J892" s="41"/>
      <c r="K892" s="41"/>
      <c r="L892" s="45"/>
      <c r="M892" s="235"/>
      <c r="N892" s="236"/>
      <c r="O892" s="92"/>
      <c r="P892" s="92"/>
      <c r="Q892" s="92"/>
      <c r="R892" s="92"/>
      <c r="S892" s="92"/>
      <c r="T892" s="93"/>
      <c r="U892" s="39"/>
      <c r="V892" s="39"/>
      <c r="W892" s="39"/>
      <c r="X892" s="39"/>
      <c r="Y892" s="39"/>
      <c r="Z892" s="39"/>
      <c r="AA892" s="39"/>
      <c r="AB892" s="39"/>
      <c r="AC892" s="39"/>
      <c r="AD892" s="39"/>
      <c r="AE892" s="39"/>
      <c r="AT892" s="18" t="s">
        <v>178</v>
      </c>
      <c r="AU892" s="18" t="s">
        <v>86</v>
      </c>
    </row>
    <row r="893" s="2" customFormat="1" ht="24.15" customHeight="1">
      <c r="A893" s="39"/>
      <c r="B893" s="40"/>
      <c r="C893" s="219" t="s">
        <v>512</v>
      </c>
      <c r="D893" s="219" t="s">
        <v>171</v>
      </c>
      <c r="E893" s="220" t="s">
        <v>631</v>
      </c>
      <c r="F893" s="221" t="s">
        <v>632</v>
      </c>
      <c r="G893" s="222" t="s">
        <v>342</v>
      </c>
      <c r="H893" s="223">
        <v>34.817999999999998</v>
      </c>
      <c r="I893" s="224"/>
      <c r="J893" s="225">
        <f>ROUND(I893*H893,2)</f>
        <v>0</v>
      </c>
      <c r="K893" s="221" t="s">
        <v>627</v>
      </c>
      <c r="L893" s="45"/>
      <c r="M893" s="226" t="s">
        <v>1</v>
      </c>
      <c r="N893" s="227" t="s">
        <v>41</v>
      </c>
      <c r="O893" s="92"/>
      <c r="P893" s="228">
        <f>O893*H893</f>
        <v>0</v>
      </c>
      <c r="Q893" s="228">
        <v>0</v>
      </c>
      <c r="R893" s="228">
        <f>Q893*H893</f>
        <v>0</v>
      </c>
      <c r="S893" s="228">
        <v>0</v>
      </c>
      <c r="T893" s="229">
        <f>S893*H893</f>
        <v>0</v>
      </c>
      <c r="U893" s="39"/>
      <c r="V893" s="39"/>
      <c r="W893" s="39"/>
      <c r="X893" s="39"/>
      <c r="Y893" s="39"/>
      <c r="Z893" s="39"/>
      <c r="AA893" s="39"/>
      <c r="AB893" s="39"/>
      <c r="AC893" s="39"/>
      <c r="AD893" s="39"/>
      <c r="AE893" s="39"/>
      <c r="AR893" s="230" t="s">
        <v>176</v>
      </c>
      <c r="AT893" s="230" t="s">
        <v>171</v>
      </c>
      <c r="AU893" s="230" t="s">
        <v>86</v>
      </c>
      <c r="AY893" s="18" t="s">
        <v>168</v>
      </c>
      <c r="BE893" s="231">
        <f>IF(N893="základní",J893,0)</f>
        <v>0</v>
      </c>
      <c r="BF893" s="231">
        <f>IF(N893="snížená",J893,0)</f>
        <v>0</v>
      </c>
      <c r="BG893" s="231">
        <f>IF(N893="zákl. přenesená",J893,0)</f>
        <v>0</v>
      </c>
      <c r="BH893" s="231">
        <f>IF(N893="sníž. přenesená",J893,0)</f>
        <v>0</v>
      </c>
      <c r="BI893" s="231">
        <f>IF(N893="nulová",J893,0)</f>
        <v>0</v>
      </c>
      <c r="BJ893" s="18" t="s">
        <v>84</v>
      </c>
      <c r="BK893" s="231">
        <f>ROUND(I893*H893,2)</f>
        <v>0</v>
      </c>
      <c r="BL893" s="18" t="s">
        <v>176</v>
      </c>
      <c r="BM893" s="230" t="s">
        <v>2165</v>
      </c>
    </row>
    <row r="894" s="2" customFormat="1">
      <c r="A894" s="39"/>
      <c r="B894" s="40"/>
      <c r="C894" s="41"/>
      <c r="D894" s="232" t="s">
        <v>178</v>
      </c>
      <c r="E894" s="41"/>
      <c r="F894" s="233" t="s">
        <v>634</v>
      </c>
      <c r="G894" s="41"/>
      <c r="H894" s="41"/>
      <c r="I894" s="234"/>
      <c r="J894" s="41"/>
      <c r="K894" s="41"/>
      <c r="L894" s="45"/>
      <c r="M894" s="235"/>
      <c r="N894" s="236"/>
      <c r="O894" s="92"/>
      <c r="P894" s="92"/>
      <c r="Q894" s="92"/>
      <c r="R894" s="92"/>
      <c r="S894" s="92"/>
      <c r="T894" s="93"/>
      <c r="U894" s="39"/>
      <c r="V894" s="39"/>
      <c r="W894" s="39"/>
      <c r="X894" s="39"/>
      <c r="Y894" s="39"/>
      <c r="Z894" s="39"/>
      <c r="AA894" s="39"/>
      <c r="AB894" s="39"/>
      <c r="AC894" s="39"/>
      <c r="AD894" s="39"/>
      <c r="AE894" s="39"/>
      <c r="AT894" s="18" t="s">
        <v>178</v>
      </c>
      <c r="AU894" s="18" t="s">
        <v>86</v>
      </c>
    </row>
    <row r="895" s="14" customFormat="1">
      <c r="A895" s="14"/>
      <c r="B895" s="247"/>
      <c r="C895" s="248"/>
      <c r="D895" s="232" t="s">
        <v>180</v>
      </c>
      <c r="E895" s="248"/>
      <c r="F895" s="250" t="s">
        <v>2166</v>
      </c>
      <c r="G895" s="248"/>
      <c r="H895" s="251">
        <v>34.817999999999998</v>
      </c>
      <c r="I895" s="252"/>
      <c r="J895" s="248"/>
      <c r="K895" s="248"/>
      <c r="L895" s="253"/>
      <c r="M895" s="254"/>
      <c r="N895" s="255"/>
      <c r="O895" s="255"/>
      <c r="P895" s="255"/>
      <c r="Q895" s="255"/>
      <c r="R895" s="255"/>
      <c r="S895" s="255"/>
      <c r="T895" s="256"/>
      <c r="U895" s="14"/>
      <c r="V895" s="14"/>
      <c r="W895" s="14"/>
      <c r="X895" s="14"/>
      <c r="Y895" s="14"/>
      <c r="Z895" s="14"/>
      <c r="AA895" s="14"/>
      <c r="AB895" s="14"/>
      <c r="AC895" s="14"/>
      <c r="AD895" s="14"/>
      <c r="AE895" s="14"/>
      <c r="AT895" s="257" t="s">
        <v>180</v>
      </c>
      <c r="AU895" s="257" t="s">
        <v>86</v>
      </c>
      <c r="AV895" s="14" t="s">
        <v>86</v>
      </c>
      <c r="AW895" s="14" t="s">
        <v>4</v>
      </c>
      <c r="AX895" s="14" t="s">
        <v>84</v>
      </c>
      <c r="AY895" s="257" t="s">
        <v>168</v>
      </c>
    </row>
    <row r="896" s="2" customFormat="1" ht="33" customHeight="1">
      <c r="A896" s="39"/>
      <c r="B896" s="40"/>
      <c r="C896" s="219" t="s">
        <v>520</v>
      </c>
      <c r="D896" s="219" t="s">
        <v>171</v>
      </c>
      <c r="E896" s="220" t="s">
        <v>1776</v>
      </c>
      <c r="F896" s="221" t="s">
        <v>1777</v>
      </c>
      <c r="G896" s="222" t="s">
        <v>342</v>
      </c>
      <c r="H896" s="223">
        <v>2.0699999999999998</v>
      </c>
      <c r="I896" s="224"/>
      <c r="J896" s="225">
        <f>ROUND(I896*H896,2)</f>
        <v>0</v>
      </c>
      <c r="K896" s="221" t="s">
        <v>175</v>
      </c>
      <c r="L896" s="45"/>
      <c r="M896" s="226" t="s">
        <v>1</v>
      </c>
      <c r="N896" s="227" t="s">
        <v>41</v>
      </c>
      <c r="O896" s="92"/>
      <c r="P896" s="228">
        <f>O896*H896</f>
        <v>0</v>
      </c>
      <c r="Q896" s="228">
        <v>0</v>
      </c>
      <c r="R896" s="228">
        <f>Q896*H896</f>
        <v>0</v>
      </c>
      <c r="S896" s="228">
        <v>0</v>
      </c>
      <c r="T896" s="229">
        <f>S896*H896</f>
        <v>0</v>
      </c>
      <c r="U896" s="39"/>
      <c r="V896" s="39"/>
      <c r="W896" s="39"/>
      <c r="X896" s="39"/>
      <c r="Y896" s="39"/>
      <c r="Z896" s="39"/>
      <c r="AA896" s="39"/>
      <c r="AB896" s="39"/>
      <c r="AC896" s="39"/>
      <c r="AD896" s="39"/>
      <c r="AE896" s="39"/>
      <c r="AR896" s="230" t="s">
        <v>176</v>
      </c>
      <c r="AT896" s="230" t="s">
        <v>171</v>
      </c>
      <c r="AU896" s="230" t="s">
        <v>86</v>
      </c>
      <c r="AY896" s="18" t="s">
        <v>168</v>
      </c>
      <c r="BE896" s="231">
        <f>IF(N896="základní",J896,0)</f>
        <v>0</v>
      </c>
      <c r="BF896" s="231">
        <f>IF(N896="snížená",J896,0)</f>
        <v>0</v>
      </c>
      <c r="BG896" s="231">
        <f>IF(N896="zákl. přenesená",J896,0)</f>
        <v>0</v>
      </c>
      <c r="BH896" s="231">
        <f>IF(N896="sníž. přenesená",J896,0)</f>
        <v>0</v>
      </c>
      <c r="BI896" s="231">
        <f>IF(N896="nulová",J896,0)</f>
        <v>0</v>
      </c>
      <c r="BJ896" s="18" t="s">
        <v>84</v>
      </c>
      <c r="BK896" s="231">
        <f>ROUND(I896*H896,2)</f>
        <v>0</v>
      </c>
      <c r="BL896" s="18" t="s">
        <v>176</v>
      </c>
      <c r="BM896" s="230" t="s">
        <v>2167</v>
      </c>
    </row>
    <row r="897" s="2" customFormat="1">
      <c r="A897" s="39"/>
      <c r="B897" s="40"/>
      <c r="C897" s="41"/>
      <c r="D897" s="232" t="s">
        <v>178</v>
      </c>
      <c r="E897" s="41"/>
      <c r="F897" s="233" t="s">
        <v>1779</v>
      </c>
      <c r="G897" s="41"/>
      <c r="H897" s="41"/>
      <c r="I897" s="234"/>
      <c r="J897" s="41"/>
      <c r="K897" s="41"/>
      <c r="L897" s="45"/>
      <c r="M897" s="235"/>
      <c r="N897" s="236"/>
      <c r="O897" s="92"/>
      <c r="P897" s="92"/>
      <c r="Q897" s="92"/>
      <c r="R897" s="92"/>
      <c r="S897" s="92"/>
      <c r="T897" s="93"/>
      <c r="U897" s="39"/>
      <c r="V897" s="39"/>
      <c r="W897" s="39"/>
      <c r="X897" s="39"/>
      <c r="Y897" s="39"/>
      <c r="Z897" s="39"/>
      <c r="AA897" s="39"/>
      <c r="AB897" s="39"/>
      <c r="AC897" s="39"/>
      <c r="AD897" s="39"/>
      <c r="AE897" s="39"/>
      <c r="AT897" s="18" t="s">
        <v>178</v>
      </c>
      <c r="AU897" s="18" t="s">
        <v>86</v>
      </c>
    </row>
    <row r="898" s="14" customFormat="1">
      <c r="A898" s="14"/>
      <c r="B898" s="247"/>
      <c r="C898" s="248"/>
      <c r="D898" s="232" t="s">
        <v>180</v>
      </c>
      <c r="E898" s="249" t="s">
        <v>1</v>
      </c>
      <c r="F898" s="250" t="s">
        <v>2168</v>
      </c>
      <c r="G898" s="248"/>
      <c r="H898" s="251">
        <v>2.0699999999999998</v>
      </c>
      <c r="I898" s="252"/>
      <c r="J898" s="248"/>
      <c r="K898" s="248"/>
      <c r="L898" s="253"/>
      <c r="M898" s="254"/>
      <c r="N898" s="255"/>
      <c r="O898" s="255"/>
      <c r="P898" s="255"/>
      <c r="Q898" s="255"/>
      <c r="R898" s="255"/>
      <c r="S898" s="255"/>
      <c r="T898" s="256"/>
      <c r="U898" s="14"/>
      <c r="V898" s="14"/>
      <c r="W898" s="14"/>
      <c r="X898" s="14"/>
      <c r="Y898" s="14"/>
      <c r="Z898" s="14"/>
      <c r="AA898" s="14"/>
      <c r="AB898" s="14"/>
      <c r="AC898" s="14"/>
      <c r="AD898" s="14"/>
      <c r="AE898" s="14"/>
      <c r="AT898" s="257" t="s">
        <v>180</v>
      </c>
      <c r="AU898" s="257" t="s">
        <v>86</v>
      </c>
      <c r="AV898" s="14" t="s">
        <v>86</v>
      </c>
      <c r="AW898" s="14" t="s">
        <v>32</v>
      </c>
      <c r="AX898" s="14" t="s">
        <v>84</v>
      </c>
      <c r="AY898" s="257" t="s">
        <v>168</v>
      </c>
    </row>
    <row r="899" s="2" customFormat="1" ht="33" customHeight="1">
      <c r="A899" s="39"/>
      <c r="B899" s="40"/>
      <c r="C899" s="219" t="s">
        <v>526</v>
      </c>
      <c r="D899" s="219" t="s">
        <v>171</v>
      </c>
      <c r="E899" s="220" t="s">
        <v>643</v>
      </c>
      <c r="F899" s="221" t="s">
        <v>644</v>
      </c>
      <c r="G899" s="222" t="s">
        <v>342</v>
      </c>
      <c r="H899" s="223">
        <v>0.031</v>
      </c>
      <c r="I899" s="224"/>
      <c r="J899" s="225">
        <f>ROUND(I899*H899,2)</f>
        <v>0</v>
      </c>
      <c r="K899" s="221" t="s">
        <v>627</v>
      </c>
      <c r="L899" s="45"/>
      <c r="M899" s="226" t="s">
        <v>1</v>
      </c>
      <c r="N899" s="227" t="s">
        <v>41</v>
      </c>
      <c r="O899" s="92"/>
      <c r="P899" s="228">
        <f>O899*H899</f>
        <v>0</v>
      </c>
      <c r="Q899" s="228">
        <v>0</v>
      </c>
      <c r="R899" s="228">
        <f>Q899*H899</f>
        <v>0</v>
      </c>
      <c r="S899" s="228">
        <v>0</v>
      </c>
      <c r="T899" s="229">
        <f>S899*H899</f>
        <v>0</v>
      </c>
      <c r="U899" s="39"/>
      <c r="V899" s="39"/>
      <c r="W899" s="39"/>
      <c r="X899" s="39"/>
      <c r="Y899" s="39"/>
      <c r="Z899" s="39"/>
      <c r="AA899" s="39"/>
      <c r="AB899" s="39"/>
      <c r="AC899" s="39"/>
      <c r="AD899" s="39"/>
      <c r="AE899" s="39"/>
      <c r="AR899" s="230" t="s">
        <v>176</v>
      </c>
      <c r="AT899" s="230" t="s">
        <v>171</v>
      </c>
      <c r="AU899" s="230" t="s">
        <v>86</v>
      </c>
      <c r="AY899" s="18" t="s">
        <v>168</v>
      </c>
      <c r="BE899" s="231">
        <f>IF(N899="základní",J899,0)</f>
        <v>0</v>
      </c>
      <c r="BF899" s="231">
        <f>IF(N899="snížená",J899,0)</f>
        <v>0</v>
      </c>
      <c r="BG899" s="231">
        <f>IF(N899="zákl. přenesená",J899,0)</f>
        <v>0</v>
      </c>
      <c r="BH899" s="231">
        <f>IF(N899="sníž. přenesená",J899,0)</f>
        <v>0</v>
      </c>
      <c r="BI899" s="231">
        <f>IF(N899="nulová",J899,0)</f>
        <v>0</v>
      </c>
      <c r="BJ899" s="18" t="s">
        <v>84</v>
      </c>
      <c r="BK899" s="231">
        <f>ROUND(I899*H899,2)</f>
        <v>0</v>
      </c>
      <c r="BL899" s="18" t="s">
        <v>176</v>
      </c>
      <c r="BM899" s="230" t="s">
        <v>2169</v>
      </c>
    </row>
    <row r="900" s="2" customFormat="1">
      <c r="A900" s="39"/>
      <c r="B900" s="40"/>
      <c r="C900" s="41"/>
      <c r="D900" s="232" t="s">
        <v>178</v>
      </c>
      <c r="E900" s="41"/>
      <c r="F900" s="233" t="s">
        <v>646</v>
      </c>
      <c r="G900" s="41"/>
      <c r="H900" s="41"/>
      <c r="I900" s="234"/>
      <c r="J900" s="41"/>
      <c r="K900" s="41"/>
      <c r="L900" s="45"/>
      <c r="M900" s="235"/>
      <c r="N900" s="236"/>
      <c r="O900" s="92"/>
      <c r="P900" s="92"/>
      <c r="Q900" s="92"/>
      <c r="R900" s="92"/>
      <c r="S900" s="92"/>
      <c r="T900" s="93"/>
      <c r="U900" s="39"/>
      <c r="V900" s="39"/>
      <c r="W900" s="39"/>
      <c r="X900" s="39"/>
      <c r="Y900" s="39"/>
      <c r="Z900" s="39"/>
      <c r="AA900" s="39"/>
      <c r="AB900" s="39"/>
      <c r="AC900" s="39"/>
      <c r="AD900" s="39"/>
      <c r="AE900" s="39"/>
      <c r="AT900" s="18" t="s">
        <v>178</v>
      </c>
      <c r="AU900" s="18" t="s">
        <v>86</v>
      </c>
    </row>
    <row r="901" s="14" customFormat="1">
      <c r="A901" s="14"/>
      <c r="B901" s="247"/>
      <c r="C901" s="248"/>
      <c r="D901" s="232" t="s">
        <v>180</v>
      </c>
      <c r="E901" s="249" t="s">
        <v>1</v>
      </c>
      <c r="F901" s="250" t="s">
        <v>2170</v>
      </c>
      <c r="G901" s="248"/>
      <c r="H901" s="251">
        <v>0.031</v>
      </c>
      <c r="I901" s="252"/>
      <c r="J901" s="248"/>
      <c r="K901" s="248"/>
      <c r="L901" s="253"/>
      <c r="M901" s="254"/>
      <c r="N901" s="255"/>
      <c r="O901" s="255"/>
      <c r="P901" s="255"/>
      <c r="Q901" s="255"/>
      <c r="R901" s="255"/>
      <c r="S901" s="255"/>
      <c r="T901" s="256"/>
      <c r="U901" s="14"/>
      <c r="V901" s="14"/>
      <c r="W901" s="14"/>
      <c r="X901" s="14"/>
      <c r="Y901" s="14"/>
      <c r="Z901" s="14"/>
      <c r="AA901" s="14"/>
      <c r="AB901" s="14"/>
      <c r="AC901" s="14"/>
      <c r="AD901" s="14"/>
      <c r="AE901" s="14"/>
      <c r="AT901" s="257" t="s">
        <v>180</v>
      </c>
      <c r="AU901" s="257" t="s">
        <v>86</v>
      </c>
      <c r="AV901" s="14" t="s">
        <v>86</v>
      </c>
      <c r="AW901" s="14" t="s">
        <v>32</v>
      </c>
      <c r="AX901" s="14" t="s">
        <v>84</v>
      </c>
      <c r="AY901" s="257" t="s">
        <v>168</v>
      </c>
    </row>
    <row r="902" s="12" customFormat="1" ht="22.8" customHeight="1">
      <c r="A902" s="12"/>
      <c r="B902" s="203"/>
      <c r="C902" s="204"/>
      <c r="D902" s="205" t="s">
        <v>75</v>
      </c>
      <c r="E902" s="217" t="s">
        <v>654</v>
      </c>
      <c r="F902" s="217" t="s">
        <v>655</v>
      </c>
      <c r="G902" s="204"/>
      <c r="H902" s="204"/>
      <c r="I902" s="207"/>
      <c r="J902" s="218">
        <f>BK902</f>
        <v>0</v>
      </c>
      <c r="K902" s="204"/>
      <c r="L902" s="209"/>
      <c r="M902" s="210"/>
      <c r="N902" s="211"/>
      <c r="O902" s="211"/>
      <c r="P902" s="212">
        <f>SUM(P903:P904)</f>
        <v>0</v>
      </c>
      <c r="Q902" s="211"/>
      <c r="R902" s="212">
        <f>SUM(R903:R904)</f>
        <v>0</v>
      </c>
      <c r="S902" s="211"/>
      <c r="T902" s="213">
        <f>SUM(T903:T904)</f>
        <v>0</v>
      </c>
      <c r="U902" s="12"/>
      <c r="V902" s="12"/>
      <c r="W902" s="12"/>
      <c r="X902" s="12"/>
      <c r="Y902" s="12"/>
      <c r="Z902" s="12"/>
      <c r="AA902" s="12"/>
      <c r="AB902" s="12"/>
      <c r="AC902" s="12"/>
      <c r="AD902" s="12"/>
      <c r="AE902" s="12"/>
      <c r="AR902" s="214" t="s">
        <v>84</v>
      </c>
      <c r="AT902" s="215" t="s">
        <v>75</v>
      </c>
      <c r="AU902" s="215" t="s">
        <v>84</v>
      </c>
      <c r="AY902" s="214" t="s">
        <v>168</v>
      </c>
      <c r="BK902" s="216">
        <f>SUM(BK903:BK904)</f>
        <v>0</v>
      </c>
    </row>
    <row r="903" s="2" customFormat="1" ht="24.15" customHeight="1">
      <c r="A903" s="39"/>
      <c r="B903" s="40"/>
      <c r="C903" s="219" t="s">
        <v>531</v>
      </c>
      <c r="D903" s="219" t="s">
        <v>171</v>
      </c>
      <c r="E903" s="220" t="s">
        <v>657</v>
      </c>
      <c r="F903" s="221" t="s">
        <v>658</v>
      </c>
      <c r="G903" s="222" t="s">
        <v>342</v>
      </c>
      <c r="H903" s="223">
        <v>36.715000000000003</v>
      </c>
      <c r="I903" s="224"/>
      <c r="J903" s="225">
        <f>ROUND(I903*H903,2)</f>
        <v>0</v>
      </c>
      <c r="K903" s="221" t="s">
        <v>226</v>
      </c>
      <c r="L903" s="45"/>
      <c r="M903" s="226" t="s">
        <v>1</v>
      </c>
      <c r="N903" s="227" t="s">
        <v>41</v>
      </c>
      <c r="O903" s="92"/>
      <c r="P903" s="228">
        <f>O903*H903</f>
        <v>0</v>
      </c>
      <c r="Q903" s="228">
        <v>0</v>
      </c>
      <c r="R903" s="228">
        <f>Q903*H903</f>
        <v>0</v>
      </c>
      <c r="S903" s="228">
        <v>0</v>
      </c>
      <c r="T903" s="229">
        <f>S903*H903</f>
        <v>0</v>
      </c>
      <c r="U903" s="39"/>
      <c r="V903" s="39"/>
      <c r="W903" s="39"/>
      <c r="X903" s="39"/>
      <c r="Y903" s="39"/>
      <c r="Z903" s="39"/>
      <c r="AA903" s="39"/>
      <c r="AB903" s="39"/>
      <c r="AC903" s="39"/>
      <c r="AD903" s="39"/>
      <c r="AE903" s="39"/>
      <c r="AR903" s="230" t="s">
        <v>176</v>
      </c>
      <c r="AT903" s="230" t="s">
        <v>171</v>
      </c>
      <c r="AU903" s="230" t="s">
        <v>86</v>
      </c>
      <c r="AY903" s="18" t="s">
        <v>168</v>
      </c>
      <c r="BE903" s="231">
        <f>IF(N903="základní",J903,0)</f>
        <v>0</v>
      </c>
      <c r="BF903" s="231">
        <f>IF(N903="snížená",J903,0)</f>
        <v>0</v>
      </c>
      <c r="BG903" s="231">
        <f>IF(N903="zákl. přenesená",J903,0)</f>
        <v>0</v>
      </c>
      <c r="BH903" s="231">
        <f>IF(N903="sníž. přenesená",J903,0)</f>
        <v>0</v>
      </c>
      <c r="BI903" s="231">
        <f>IF(N903="nulová",J903,0)</f>
        <v>0</v>
      </c>
      <c r="BJ903" s="18" t="s">
        <v>84</v>
      </c>
      <c r="BK903" s="231">
        <f>ROUND(I903*H903,2)</f>
        <v>0</v>
      </c>
      <c r="BL903" s="18" t="s">
        <v>176</v>
      </c>
      <c r="BM903" s="230" t="s">
        <v>2171</v>
      </c>
    </row>
    <row r="904" s="2" customFormat="1">
      <c r="A904" s="39"/>
      <c r="B904" s="40"/>
      <c r="C904" s="41"/>
      <c r="D904" s="232" t="s">
        <v>178</v>
      </c>
      <c r="E904" s="41"/>
      <c r="F904" s="233" t="s">
        <v>660</v>
      </c>
      <c r="G904" s="41"/>
      <c r="H904" s="41"/>
      <c r="I904" s="234"/>
      <c r="J904" s="41"/>
      <c r="K904" s="41"/>
      <c r="L904" s="45"/>
      <c r="M904" s="235"/>
      <c r="N904" s="236"/>
      <c r="O904" s="92"/>
      <c r="P904" s="92"/>
      <c r="Q904" s="92"/>
      <c r="R904" s="92"/>
      <c r="S904" s="92"/>
      <c r="T904" s="93"/>
      <c r="U904" s="39"/>
      <c r="V904" s="39"/>
      <c r="W904" s="39"/>
      <c r="X904" s="39"/>
      <c r="Y904" s="39"/>
      <c r="Z904" s="39"/>
      <c r="AA904" s="39"/>
      <c r="AB904" s="39"/>
      <c r="AC904" s="39"/>
      <c r="AD904" s="39"/>
      <c r="AE904" s="39"/>
      <c r="AT904" s="18" t="s">
        <v>178</v>
      </c>
      <c r="AU904" s="18" t="s">
        <v>86</v>
      </c>
    </row>
    <row r="905" s="12" customFormat="1" ht="25.92" customHeight="1">
      <c r="A905" s="12"/>
      <c r="B905" s="203"/>
      <c r="C905" s="204"/>
      <c r="D905" s="205" t="s">
        <v>75</v>
      </c>
      <c r="E905" s="206" t="s">
        <v>661</v>
      </c>
      <c r="F905" s="206" t="s">
        <v>662</v>
      </c>
      <c r="G905" s="204"/>
      <c r="H905" s="204"/>
      <c r="I905" s="207"/>
      <c r="J905" s="208">
        <f>BK905</f>
        <v>0</v>
      </c>
      <c r="K905" s="204"/>
      <c r="L905" s="209"/>
      <c r="M905" s="210"/>
      <c r="N905" s="211"/>
      <c r="O905" s="211"/>
      <c r="P905" s="212">
        <f>P906</f>
        <v>0</v>
      </c>
      <c r="Q905" s="211"/>
      <c r="R905" s="212">
        <f>R906</f>
        <v>0.47503799999999996</v>
      </c>
      <c r="S905" s="211"/>
      <c r="T905" s="213">
        <f>T906</f>
        <v>0.38551950000000001</v>
      </c>
      <c r="U905" s="12"/>
      <c r="V905" s="12"/>
      <c r="W905" s="12"/>
      <c r="X905" s="12"/>
      <c r="Y905" s="12"/>
      <c r="Z905" s="12"/>
      <c r="AA905" s="12"/>
      <c r="AB905" s="12"/>
      <c r="AC905" s="12"/>
      <c r="AD905" s="12"/>
      <c r="AE905" s="12"/>
      <c r="AR905" s="214" t="s">
        <v>86</v>
      </c>
      <c r="AT905" s="215" t="s">
        <v>75</v>
      </c>
      <c r="AU905" s="215" t="s">
        <v>76</v>
      </c>
      <c r="AY905" s="214" t="s">
        <v>168</v>
      </c>
      <c r="BK905" s="216">
        <f>BK906</f>
        <v>0</v>
      </c>
    </row>
    <row r="906" s="12" customFormat="1" ht="22.8" customHeight="1">
      <c r="A906" s="12"/>
      <c r="B906" s="203"/>
      <c r="C906" s="204"/>
      <c r="D906" s="205" t="s">
        <v>75</v>
      </c>
      <c r="E906" s="217" t="s">
        <v>968</v>
      </c>
      <c r="F906" s="217" t="s">
        <v>969</v>
      </c>
      <c r="G906" s="204"/>
      <c r="H906" s="204"/>
      <c r="I906" s="207"/>
      <c r="J906" s="218">
        <f>BK906</f>
        <v>0</v>
      </c>
      <c r="K906" s="204"/>
      <c r="L906" s="209"/>
      <c r="M906" s="210"/>
      <c r="N906" s="211"/>
      <c r="O906" s="211"/>
      <c r="P906" s="212">
        <f>SUM(P907:P933)</f>
        <v>0</v>
      </c>
      <c r="Q906" s="211"/>
      <c r="R906" s="212">
        <f>SUM(R907:R933)</f>
        <v>0.47503799999999996</v>
      </c>
      <c r="S906" s="211"/>
      <c r="T906" s="213">
        <f>SUM(T907:T933)</f>
        <v>0.38551950000000001</v>
      </c>
      <c r="U906" s="12"/>
      <c r="V906" s="12"/>
      <c r="W906" s="12"/>
      <c r="X906" s="12"/>
      <c r="Y906" s="12"/>
      <c r="Z906" s="12"/>
      <c r="AA906" s="12"/>
      <c r="AB906" s="12"/>
      <c r="AC906" s="12"/>
      <c r="AD906" s="12"/>
      <c r="AE906" s="12"/>
      <c r="AR906" s="214" t="s">
        <v>86</v>
      </c>
      <c r="AT906" s="215" t="s">
        <v>75</v>
      </c>
      <c r="AU906" s="215" t="s">
        <v>84</v>
      </c>
      <c r="AY906" s="214" t="s">
        <v>168</v>
      </c>
      <c r="BK906" s="216">
        <f>SUM(BK907:BK933)</f>
        <v>0</v>
      </c>
    </row>
    <row r="907" s="2" customFormat="1" ht="16.5" customHeight="1">
      <c r="A907" s="39"/>
      <c r="B907" s="40"/>
      <c r="C907" s="219" t="s">
        <v>536</v>
      </c>
      <c r="D907" s="219" t="s">
        <v>171</v>
      </c>
      <c r="E907" s="220" t="s">
        <v>2172</v>
      </c>
      <c r="F907" s="221" t="s">
        <v>2173</v>
      </c>
      <c r="G907" s="222" t="s">
        <v>213</v>
      </c>
      <c r="H907" s="223">
        <v>230.84999999999999</v>
      </c>
      <c r="I907" s="224"/>
      <c r="J907" s="225">
        <f>ROUND(I907*H907,2)</f>
        <v>0</v>
      </c>
      <c r="K907" s="221" t="s">
        <v>226</v>
      </c>
      <c r="L907" s="45"/>
      <c r="M907" s="226" t="s">
        <v>1</v>
      </c>
      <c r="N907" s="227" t="s">
        <v>41</v>
      </c>
      <c r="O907" s="92"/>
      <c r="P907" s="228">
        <f>O907*H907</f>
        <v>0</v>
      </c>
      <c r="Q907" s="228">
        <v>0</v>
      </c>
      <c r="R907" s="228">
        <f>Q907*H907</f>
        <v>0</v>
      </c>
      <c r="S907" s="228">
        <v>0.00167</v>
      </c>
      <c r="T907" s="229">
        <f>S907*H907</f>
        <v>0.38551950000000001</v>
      </c>
      <c r="U907" s="39"/>
      <c r="V907" s="39"/>
      <c r="W907" s="39"/>
      <c r="X907" s="39"/>
      <c r="Y907" s="39"/>
      <c r="Z907" s="39"/>
      <c r="AA907" s="39"/>
      <c r="AB907" s="39"/>
      <c r="AC907" s="39"/>
      <c r="AD907" s="39"/>
      <c r="AE907" s="39"/>
      <c r="AR907" s="230" t="s">
        <v>273</v>
      </c>
      <c r="AT907" s="230" t="s">
        <v>171</v>
      </c>
      <c r="AU907" s="230" t="s">
        <v>86</v>
      </c>
      <c r="AY907" s="18" t="s">
        <v>168</v>
      </c>
      <c r="BE907" s="231">
        <f>IF(N907="základní",J907,0)</f>
        <v>0</v>
      </c>
      <c r="BF907" s="231">
        <f>IF(N907="snížená",J907,0)</f>
        <v>0</v>
      </c>
      <c r="BG907" s="231">
        <f>IF(N907="zákl. přenesená",J907,0)</f>
        <v>0</v>
      </c>
      <c r="BH907" s="231">
        <f>IF(N907="sníž. přenesená",J907,0)</f>
        <v>0</v>
      </c>
      <c r="BI907" s="231">
        <f>IF(N907="nulová",J907,0)</f>
        <v>0</v>
      </c>
      <c r="BJ907" s="18" t="s">
        <v>84</v>
      </c>
      <c r="BK907" s="231">
        <f>ROUND(I907*H907,2)</f>
        <v>0</v>
      </c>
      <c r="BL907" s="18" t="s">
        <v>273</v>
      </c>
      <c r="BM907" s="230" t="s">
        <v>2174</v>
      </c>
    </row>
    <row r="908" s="2" customFormat="1">
      <c r="A908" s="39"/>
      <c r="B908" s="40"/>
      <c r="C908" s="41"/>
      <c r="D908" s="232" t="s">
        <v>178</v>
      </c>
      <c r="E908" s="41"/>
      <c r="F908" s="233" t="s">
        <v>2175</v>
      </c>
      <c r="G908" s="41"/>
      <c r="H908" s="41"/>
      <c r="I908" s="234"/>
      <c r="J908" s="41"/>
      <c r="K908" s="41"/>
      <c r="L908" s="45"/>
      <c r="M908" s="235"/>
      <c r="N908" s="236"/>
      <c r="O908" s="92"/>
      <c r="P908" s="92"/>
      <c r="Q908" s="92"/>
      <c r="R908" s="92"/>
      <c r="S908" s="92"/>
      <c r="T908" s="93"/>
      <c r="U908" s="39"/>
      <c r="V908" s="39"/>
      <c r="W908" s="39"/>
      <c r="X908" s="39"/>
      <c r="Y908" s="39"/>
      <c r="Z908" s="39"/>
      <c r="AA908" s="39"/>
      <c r="AB908" s="39"/>
      <c r="AC908" s="39"/>
      <c r="AD908" s="39"/>
      <c r="AE908" s="39"/>
      <c r="AT908" s="18" t="s">
        <v>178</v>
      </c>
      <c r="AU908" s="18" t="s">
        <v>86</v>
      </c>
    </row>
    <row r="909" s="13" customFormat="1">
      <c r="A909" s="13"/>
      <c r="B909" s="237"/>
      <c r="C909" s="238"/>
      <c r="D909" s="232" t="s">
        <v>180</v>
      </c>
      <c r="E909" s="239" t="s">
        <v>1</v>
      </c>
      <c r="F909" s="240" t="s">
        <v>1941</v>
      </c>
      <c r="G909" s="238"/>
      <c r="H909" s="239" t="s">
        <v>1</v>
      </c>
      <c r="I909" s="241"/>
      <c r="J909" s="238"/>
      <c r="K909" s="238"/>
      <c r="L909" s="242"/>
      <c r="M909" s="243"/>
      <c r="N909" s="244"/>
      <c r="O909" s="244"/>
      <c r="P909" s="244"/>
      <c r="Q909" s="244"/>
      <c r="R909" s="244"/>
      <c r="S909" s="244"/>
      <c r="T909" s="245"/>
      <c r="U909" s="13"/>
      <c r="V909" s="13"/>
      <c r="W909" s="13"/>
      <c r="X909" s="13"/>
      <c r="Y909" s="13"/>
      <c r="Z909" s="13"/>
      <c r="AA909" s="13"/>
      <c r="AB909" s="13"/>
      <c r="AC909" s="13"/>
      <c r="AD909" s="13"/>
      <c r="AE909" s="13"/>
      <c r="AT909" s="246" t="s">
        <v>180</v>
      </c>
      <c r="AU909" s="246" t="s">
        <v>86</v>
      </c>
      <c r="AV909" s="13" t="s">
        <v>84</v>
      </c>
      <c r="AW909" s="13" t="s">
        <v>32</v>
      </c>
      <c r="AX909" s="13" t="s">
        <v>76</v>
      </c>
      <c r="AY909" s="246" t="s">
        <v>168</v>
      </c>
    </row>
    <row r="910" s="14" customFormat="1">
      <c r="A910" s="14"/>
      <c r="B910" s="247"/>
      <c r="C910" s="248"/>
      <c r="D910" s="232" t="s">
        <v>180</v>
      </c>
      <c r="E910" s="249" t="s">
        <v>1</v>
      </c>
      <c r="F910" s="250" t="s">
        <v>2081</v>
      </c>
      <c r="G910" s="248"/>
      <c r="H910" s="251">
        <v>85.5</v>
      </c>
      <c r="I910" s="252"/>
      <c r="J910" s="248"/>
      <c r="K910" s="248"/>
      <c r="L910" s="253"/>
      <c r="M910" s="254"/>
      <c r="N910" s="255"/>
      <c r="O910" s="255"/>
      <c r="P910" s="255"/>
      <c r="Q910" s="255"/>
      <c r="R910" s="255"/>
      <c r="S910" s="255"/>
      <c r="T910" s="256"/>
      <c r="U910" s="14"/>
      <c r="V910" s="14"/>
      <c r="W910" s="14"/>
      <c r="X910" s="14"/>
      <c r="Y910" s="14"/>
      <c r="Z910" s="14"/>
      <c r="AA910" s="14"/>
      <c r="AB910" s="14"/>
      <c r="AC910" s="14"/>
      <c r="AD910" s="14"/>
      <c r="AE910" s="14"/>
      <c r="AT910" s="257" t="s">
        <v>180</v>
      </c>
      <c r="AU910" s="257" t="s">
        <v>86</v>
      </c>
      <c r="AV910" s="14" t="s">
        <v>86</v>
      </c>
      <c r="AW910" s="14" t="s">
        <v>32</v>
      </c>
      <c r="AX910" s="14" t="s">
        <v>76</v>
      </c>
      <c r="AY910" s="257" t="s">
        <v>168</v>
      </c>
    </row>
    <row r="911" s="13" customFormat="1">
      <c r="A911" s="13"/>
      <c r="B911" s="237"/>
      <c r="C911" s="238"/>
      <c r="D911" s="232" t="s">
        <v>180</v>
      </c>
      <c r="E911" s="239" t="s">
        <v>1</v>
      </c>
      <c r="F911" s="240" t="s">
        <v>1943</v>
      </c>
      <c r="G911" s="238"/>
      <c r="H911" s="239" t="s">
        <v>1</v>
      </c>
      <c r="I911" s="241"/>
      <c r="J911" s="238"/>
      <c r="K911" s="238"/>
      <c r="L911" s="242"/>
      <c r="M911" s="243"/>
      <c r="N911" s="244"/>
      <c r="O911" s="244"/>
      <c r="P911" s="244"/>
      <c r="Q911" s="244"/>
      <c r="R911" s="244"/>
      <c r="S911" s="244"/>
      <c r="T911" s="245"/>
      <c r="U911" s="13"/>
      <c r="V911" s="13"/>
      <c r="W911" s="13"/>
      <c r="X911" s="13"/>
      <c r="Y911" s="13"/>
      <c r="Z911" s="13"/>
      <c r="AA911" s="13"/>
      <c r="AB911" s="13"/>
      <c r="AC911" s="13"/>
      <c r="AD911" s="13"/>
      <c r="AE911" s="13"/>
      <c r="AT911" s="246" t="s">
        <v>180</v>
      </c>
      <c r="AU911" s="246" t="s">
        <v>86</v>
      </c>
      <c r="AV911" s="13" t="s">
        <v>84</v>
      </c>
      <c r="AW911" s="13" t="s">
        <v>32</v>
      </c>
      <c r="AX911" s="13" t="s">
        <v>76</v>
      </c>
      <c r="AY911" s="246" t="s">
        <v>168</v>
      </c>
    </row>
    <row r="912" s="14" customFormat="1">
      <c r="A912" s="14"/>
      <c r="B912" s="247"/>
      <c r="C912" s="248"/>
      <c r="D912" s="232" t="s">
        <v>180</v>
      </c>
      <c r="E912" s="249" t="s">
        <v>1</v>
      </c>
      <c r="F912" s="250" t="s">
        <v>2088</v>
      </c>
      <c r="G912" s="248"/>
      <c r="H912" s="251">
        <v>92.25</v>
      </c>
      <c r="I912" s="252"/>
      <c r="J912" s="248"/>
      <c r="K912" s="248"/>
      <c r="L912" s="253"/>
      <c r="M912" s="254"/>
      <c r="N912" s="255"/>
      <c r="O912" s="255"/>
      <c r="P912" s="255"/>
      <c r="Q912" s="255"/>
      <c r="R912" s="255"/>
      <c r="S912" s="255"/>
      <c r="T912" s="256"/>
      <c r="U912" s="14"/>
      <c r="V912" s="14"/>
      <c r="W912" s="14"/>
      <c r="X912" s="14"/>
      <c r="Y912" s="14"/>
      <c r="Z912" s="14"/>
      <c r="AA912" s="14"/>
      <c r="AB912" s="14"/>
      <c r="AC912" s="14"/>
      <c r="AD912" s="14"/>
      <c r="AE912" s="14"/>
      <c r="AT912" s="257" t="s">
        <v>180</v>
      </c>
      <c r="AU912" s="257" t="s">
        <v>86</v>
      </c>
      <c r="AV912" s="14" t="s">
        <v>86</v>
      </c>
      <c r="AW912" s="14" t="s">
        <v>32</v>
      </c>
      <c r="AX912" s="14" t="s">
        <v>76</v>
      </c>
      <c r="AY912" s="257" t="s">
        <v>168</v>
      </c>
    </row>
    <row r="913" s="13" customFormat="1">
      <c r="A913" s="13"/>
      <c r="B913" s="237"/>
      <c r="C913" s="238"/>
      <c r="D913" s="232" t="s">
        <v>180</v>
      </c>
      <c r="E913" s="239" t="s">
        <v>1</v>
      </c>
      <c r="F913" s="240" t="s">
        <v>1945</v>
      </c>
      <c r="G913" s="238"/>
      <c r="H913" s="239" t="s">
        <v>1</v>
      </c>
      <c r="I913" s="241"/>
      <c r="J913" s="238"/>
      <c r="K913" s="238"/>
      <c r="L913" s="242"/>
      <c r="M913" s="243"/>
      <c r="N913" s="244"/>
      <c r="O913" s="244"/>
      <c r="P913" s="244"/>
      <c r="Q913" s="244"/>
      <c r="R913" s="244"/>
      <c r="S913" s="244"/>
      <c r="T913" s="245"/>
      <c r="U913" s="13"/>
      <c r="V913" s="13"/>
      <c r="W913" s="13"/>
      <c r="X913" s="13"/>
      <c r="Y913" s="13"/>
      <c r="Z913" s="13"/>
      <c r="AA913" s="13"/>
      <c r="AB913" s="13"/>
      <c r="AC913" s="13"/>
      <c r="AD913" s="13"/>
      <c r="AE913" s="13"/>
      <c r="AT913" s="246" t="s">
        <v>180</v>
      </c>
      <c r="AU913" s="246" t="s">
        <v>86</v>
      </c>
      <c r="AV913" s="13" t="s">
        <v>84</v>
      </c>
      <c r="AW913" s="13" t="s">
        <v>32</v>
      </c>
      <c r="AX913" s="13" t="s">
        <v>76</v>
      </c>
      <c r="AY913" s="246" t="s">
        <v>168</v>
      </c>
    </row>
    <row r="914" s="14" customFormat="1">
      <c r="A914" s="14"/>
      <c r="B914" s="247"/>
      <c r="C914" s="248"/>
      <c r="D914" s="232" t="s">
        <v>180</v>
      </c>
      <c r="E914" s="249" t="s">
        <v>1</v>
      </c>
      <c r="F914" s="250" t="s">
        <v>2083</v>
      </c>
      <c r="G914" s="248"/>
      <c r="H914" s="251">
        <v>27</v>
      </c>
      <c r="I914" s="252"/>
      <c r="J914" s="248"/>
      <c r="K914" s="248"/>
      <c r="L914" s="253"/>
      <c r="M914" s="254"/>
      <c r="N914" s="255"/>
      <c r="O914" s="255"/>
      <c r="P914" s="255"/>
      <c r="Q914" s="255"/>
      <c r="R914" s="255"/>
      <c r="S914" s="255"/>
      <c r="T914" s="256"/>
      <c r="U914" s="14"/>
      <c r="V914" s="14"/>
      <c r="W914" s="14"/>
      <c r="X914" s="14"/>
      <c r="Y914" s="14"/>
      <c r="Z914" s="14"/>
      <c r="AA914" s="14"/>
      <c r="AB914" s="14"/>
      <c r="AC914" s="14"/>
      <c r="AD914" s="14"/>
      <c r="AE914" s="14"/>
      <c r="AT914" s="257" t="s">
        <v>180</v>
      </c>
      <c r="AU914" s="257" t="s">
        <v>86</v>
      </c>
      <c r="AV914" s="14" t="s">
        <v>86</v>
      </c>
      <c r="AW914" s="14" t="s">
        <v>32</v>
      </c>
      <c r="AX914" s="14" t="s">
        <v>76</v>
      </c>
      <c r="AY914" s="257" t="s">
        <v>168</v>
      </c>
    </row>
    <row r="915" s="13" customFormat="1">
      <c r="A915" s="13"/>
      <c r="B915" s="237"/>
      <c r="C915" s="238"/>
      <c r="D915" s="232" t="s">
        <v>180</v>
      </c>
      <c r="E915" s="239" t="s">
        <v>1</v>
      </c>
      <c r="F915" s="240" t="s">
        <v>1947</v>
      </c>
      <c r="G915" s="238"/>
      <c r="H915" s="239" t="s">
        <v>1</v>
      </c>
      <c r="I915" s="241"/>
      <c r="J915" s="238"/>
      <c r="K915" s="238"/>
      <c r="L915" s="242"/>
      <c r="M915" s="243"/>
      <c r="N915" s="244"/>
      <c r="O915" s="244"/>
      <c r="P915" s="244"/>
      <c r="Q915" s="244"/>
      <c r="R915" s="244"/>
      <c r="S915" s="244"/>
      <c r="T915" s="245"/>
      <c r="U915" s="13"/>
      <c r="V915" s="13"/>
      <c r="W915" s="13"/>
      <c r="X915" s="13"/>
      <c r="Y915" s="13"/>
      <c r="Z915" s="13"/>
      <c r="AA915" s="13"/>
      <c r="AB915" s="13"/>
      <c r="AC915" s="13"/>
      <c r="AD915" s="13"/>
      <c r="AE915" s="13"/>
      <c r="AT915" s="246" t="s">
        <v>180</v>
      </c>
      <c r="AU915" s="246" t="s">
        <v>86</v>
      </c>
      <c r="AV915" s="13" t="s">
        <v>84</v>
      </c>
      <c r="AW915" s="13" t="s">
        <v>32</v>
      </c>
      <c r="AX915" s="13" t="s">
        <v>76</v>
      </c>
      <c r="AY915" s="246" t="s">
        <v>168</v>
      </c>
    </row>
    <row r="916" s="14" customFormat="1">
      <c r="A916" s="14"/>
      <c r="B916" s="247"/>
      <c r="C916" s="248"/>
      <c r="D916" s="232" t="s">
        <v>180</v>
      </c>
      <c r="E916" s="249" t="s">
        <v>1</v>
      </c>
      <c r="F916" s="250" t="s">
        <v>2084</v>
      </c>
      <c r="G916" s="248"/>
      <c r="H916" s="251">
        <v>13.5</v>
      </c>
      <c r="I916" s="252"/>
      <c r="J916" s="248"/>
      <c r="K916" s="248"/>
      <c r="L916" s="253"/>
      <c r="M916" s="254"/>
      <c r="N916" s="255"/>
      <c r="O916" s="255"/>
      <c r="P916" s="255"/>
      <c r="Q916" s="255"/>
      <c r="R916" s="255"/>
      <c r="S916" s="255"/>
      <c r="T916" s="256"/>
      <c r="U916" s="14"/>
      <c r="V916" s="14"/>
      <c r="W916" s="14"/>
      <c r="X916" s="14"/>
      <c r="Y916" s="14"/>
      <c r="Z916" s="14"/>
      <c r="AA916" s="14"/>
      <c r="AB916" s="14"/>
      <c r="AC916" s="14"/>
      <c r="AD916" s="14"/>
      <c r="AE916" s="14"/>
      <c r="AT916" s="257" t="s">
        <v>180</v>
      </c>
      <c r="AU916" s="257" t="s">
        <v>86</v>
      </c>
      <c r="AV916" s="14" t="s">
        <v>86</v>
      </c>
      <c r="AW916" s="14" t="s">
        <v>32</v>
      </c>
      <c r="AX916" s="14" t="s">
        <v>76</v>
      </c>
      <c r="AY916" s="257" t="s">
        <v>168</v>
      </c>
    </row>
    <row r="917" s="16" customFormat="1">
      <c r="A917" s="16"/>
      <c r="B917" s="280"/>
      <c r="C917" s="281"/>
      <c r="D917" s="232" t="s">
        <v>180</v>
      </c>
      <c r="E917" s="282" t="s">
        <v>1</v>
      </c>
      <c r="F917" s="283" t="s">
        <v>565</v>
      </c>
      <c r="G917" s="281"/>
      <c r="H917" s="284">
        <v>218.25</v>
      </c>
      <c r="I917" s="285"/>
      <c r="J917" s="281"/>
      <c r="K917" s="281"/>
      <c r="L917" s="286"/>
      <c r="M917" s="287"/>
      <c r="N917" s="288"/>
      <c r="O917" s="288"/>
      <c r="P917" s="288"/>
      <c r="Q917" s="288"/>
      <c r="R917" s="288"/>
      <c r="S917" s="288"/>
      <c r="T917" s="289"/>
      <c r="U917" s="16"/>
      <c r="V917" s="16"/>
      <c r="W917" s="16"/>
      <c r="X917" s="16"/>
      <c r="Y917" s="16"/>
      <c r="Z917" s="16"/>
      <c r="AA917" s="16"/>
      <c r="AB917" s="16"/>
      <c r="AC917" s="16"/>
      <c r="AD917" s="16"/>
      <c r="AE917" s="16"/>
      <c r="AT917" s="290" t="s">
        <v>180</v>
      </c>
      <c r="AU917" s="290" t="s">
        <v>86</v>
      </c>
      <c r="AV917" s="16" t="s">
        <v>169</v>
      </c>
      <c r="AW917" s="16" t="s">
        <v>32</v>
      </c>
      <c r="AX917" s="16" t="s">
        <v>76</v>
      </c>
      <c r="AY917" s="290" t="s">
        <v>168</v>
      </c>
    </row>
    <row r="918" s="13" customFormat="1">
      <c r="A918" s="13"/>
      <c r="B918" s="237"/>
      <c r="C918" s="238"/>
      <c r="D918" s="232" t="s">
        <v>180</v>
      </c>
      <c r="E918" s="239" t="s">
        <v>1</v>
      </c>
      <c r="F918" s="240" t="s">
        <v>1941</v>
      </c>
      <c r="G918" s="238"/>
      <c r="H918" s="239" t="s">
        <v>1</v>
      </c>
      <c r="I918" s="241"/>
      <c r="J918" s="238"/>
      <c r="K918" s="238"/>
      <c r="L918" s="242"/>
      <c r="M918" s="243"/>
      <c r="N918" s="244"/>
      <c r="O918" s="244"/>
      <c r="P918" s="244"/>
      <c r="Q918" s="244"/>
      <c r="R918" s="244"/>
      <c r="S918" s="244"/>
      <c r="T918" s="245"/>
      <c r="U918" s="13"/>
      <c r="V918" s="13"/>
      <c r="W918" s="13"/>
      <c r="X918" s="13"/>
      <c r="Y918" s="13"/>
      <c r="Z918" s="13"/>
      <c r="AA918" s="13"/>
      <c r="AB918" s="13"/>
      <c r="AC918" s="13"/>
      <c r="AD918" s="13"/>
      <c r="AE918" s="13"/>
      <c r="AT918" s="246" t="s">
        <v>180</v>
      </c>
      <c r="AU918" s="246" t="s">
        <v>86</v>
      </c>
      <c r="AV918" s="13" t="s">
        <v>84</v>
      </c>
      <c r="AW918" s="13" t="s">
        <v>32</v>
      </c>
      <c r="AX918" s="13" t="s">
        <v>76</v>
      </c>
      <c r="AY918" s="246" t="s">
        <v>168</v>
      </c>
    </row>
    <row r="919" s="14" customFormat="1">
      <c r="A919" s="14"/>
      <c r="B919" s="247"/>
      <c r="C919" s="248"/>
      <c r="D919" s="232" t="s">
        <v>180</v>
      </c>
      <c r="E919" s="249" t="s">
        <v>1</v>
      </c>
      <c r="F919" s="250" t="s">
        <v>2085</v>
      </c>
      <c r="G919" s="248"/>
      <c r="H919" s="251">
        <v>5.0999999999999996</v>
      </c>
      <c r="I919" s="252"/>
      <c r="J919" s="248"/>
      <c r="K919" s="248"/>
      <c r="L919" s="253"/>
      <c r="M919" s="254"/>
      <c r="N919" s="255"/>
      <c r="O919" s="255"/>
      <c r="P919" s="255"/>
      <c r="Q919" s="255"/>
      <c r="R919" s="255"/>
      <c r="S919" s="255"/>
      <c r="T919" s="256"/>
      <c r="U919" s="14"/>
      <c r="V919" s="14"/>
      <c r="W919" s="14"/>
      <c r="X919" s="14"/>
      <c r="Y919" s="14"/>
      <c r="Z919" s="14"/>
      <c r="AA919" s="14"/>
      <c r="AB919" s="14"/>
      <c r="AC919" s="14"/>
      <c r="AD919" s="14"/>
      <c r="AE919" s="14"/>
      <c r="AT919" s="257" t="s">
        <v>180</v>
      </c>
      <c r="AU919" s="257" t="s">
        <v>86</v>
      </c>
      <c r="AV919" s="14" t="s">
        <v>86</v>
      </c>
      <c r="AW919" s="14" t="s">
        <v>32</v>
      </c>
      <c r="AX919" s="14" t="s">
        <v>76</v>
      </c>
      <c r="AY919" s="257" t="s">
        <v>168</v>
      </c>
    </row>
    <row r="920" s="13" customFormat="1">
      <c r="A920" s="13"/>
      <c r="B920" s="237"/>
      <c r="C920" s="238"/>
      <c r="D920" s="232" t="s">
        <v>180</v>
      </c>
      <c r="E920" s="239" t="s">
        <v>1</v>
      </c>
      <c r="F920" s="240" t="s">
        <v>1945</v>
      </c>
      <c r="G920" s="238"/>
      <c r="H920" s="239" t="s">
        <v>1</v>
      </c>
      <c r="I920" s="241"/>
      <c r="J920" s="238"/>
      <c r="K920" s="238"/>
      <c r="L920" s="242"/>
      <c r="M920" s="243"/>
      <c r="N920" s="244"/>
      <c r="O920" s="244"/>
      <c r="P920" s="244"/>
      <c r="Q920" s="244"/>
      <c r="R920" s="244"/>
      <c r="S920" s="244"/>
      <c r="T920" s="245"/>
      <c r="U920" s="13"/>
      <c r="V920" s="13"/>
      <c r="W920" s="13"/>
      <c r="X920" s="13"/>
      <c r="Y920" s="13"/>
      <c r="Z920" s="13"/>
      <c r="AA920" s="13"/>
      <c r="AB920" s="13"/>
      <c r="AC920" s="13"/>
      <c r="AD920" s="13"/>
      <c r="AE920" s="13"/>
      <c r="AT920" s="246" t="s">
        <v>180</v>
      </c>
      <c r="AU920" s="246" t="s">
        <v>86</v>
      </c>
      <c r="AV920" s="13" t="s">
        <v>84</v>
      </c>
      <c r="AW920" s="13" t="s">
        <v>32</v>
      </c>
      <c r="AX920" s="13" t="s">
        <v>76</v>
      </c>
      <c r="AY920" s="246" t="s">
        <v>168</v>
      </c>
    </row>
    <row r="921" s="14" customFormat="1">
      <c r="A921" s="14"/>
      <c r="B921" s="247"/>
      <c r="C921" s="248"/>
      <c r="D921" s="232" t="s">
        <v>180</v>
      </c>
      <c r="E921" s="249" t="s">
        <v>1</v>
      </c>
      <c r="F921" s="250" t="s">
        <v>2086</v>
      </c>
      <c r="G921" s="248"/>
      <c r="H921" s="251">
        <v>7.5</v>
      </c>
      <c r="I921" s="252"/>
      <c r="J921" s="248"/>
      <c r="K921" s="248"/>
      <c r="L921" s="253"/>
      <c r="M921" s="254"/>
      <c r="N921" s="255"/>
      <c r="O921" s="255"/>
      <c r="P921" s="255"/>
      <c r="Q921" s="255"/>
      <c r="R921" s="255"/>
      <c r="S921" s="255"/>
      <c r="T921" s="256"/>
      <c r="U921" s="14"/>
      <c r="V921" s="14"/>
      <c r="W921" s="14"/>
      <c r="X921" s="14"/>
      <c r="Y921" s="14"/>
      <c r="Z921" s="14"/>
      <c r="AA921" s="14"/>
      <c r="AB921" s="14"/>
      <c r="AC921" s="14"/>
      <c r="AD921" s="14"/>
      <c r="AE921" s="14"/>
      <c r="AT921" s="257" t="s">
        <v>180</v>
      </c>
      <c r="AU921" s="257" t="s">
        <v>86</v>
      </c>
      <c r="AV921" s="14" t="s">
        <v>86</v>
      </c>
      <c r="AW921" s="14" t="s">
        <v>32</v>
      </c>
      <c r="AX921" s="14" t="s">
        <v>76</v>
      </c>
      <c r="AY921" s="257" t="s">
        <v>168</v>
      </c>
    </row>
    <row r="922" s="16" customFormat="1">
      <c r="A922" s="16"/>
      <c r="B922" s="280"/>
      <c r="C922" s="281"/>
      <c r="D922" s="232" t="s">
        <v>180</v>
      </c>
      <c r="E922" s="282" t="s">
        <v>1</v>
      </c>
      <c r="F922" s="283" t="s">
        <v>565</v>
      </c>
      <c r="G922" s="281"/>
      <c r="H922" s="284">
        <v>12.6</v>
      </c>
      <c r="I922" s="285"/>
      <c r="J922" s="281"/>
      <c r="K922" s="281"/>
      <c r="L922" s="286"/>
      <c r="M922" s="287"/>
      <c r="N922" s="288"/>
      <c r="O922" s="288"/>
      <c r="P922" s="288"/>
      <c r="Q922" s="288"/>
      <c r="R922" s="288"/>
      <c r="S922" s="288"/>
      <c r="T922" s="289"/>
      <c r="U922" s="16"/>
      <c r="V922" s="16"/>
      <c r="W922" s="16"/>
      <c r="X922" s="16"/>
      <c r="Y922" s="16"/>
      <c r="Z922" s="16"/>
      <c r="AA922" s="16"/>
      <c r="AB922" s="16"/>
      <c r="AC922" s="16"/>
      <c r="AD922" s="16"/>
      <c r="AE922" s="16"/>
      <c r="AT922" s="290" t="s">
        <v>180</v>
      </c>
      <c r="AU922" s="290" t="s">
        <v>86</v>
      </c>
      <c r="AV922" s="16" t="s">
        <v>169</v>
      </c>
      <c r="AW922" s="16" t="s">
        <v>32</v>
      </c>
      <c r="AX922" s="16" t="s">
        <v>76</v>
      </c>
      <c r="AY922" s="290" t="s">
        <v>168</v>
      </c>
    </row>
    <row r="923" s="15" customFormat="1">
      <c r="A923" s="15"/>
      <c r="B923" s="258"/>
      <c r="C923" s="259"/>
      <c r="D923" s="232" t="s">
        <v>180</v>
      </c>
      <c r="E923" s="260" t="s">
        <v>1</v>
      </c>
      <c r="F923" s="261" t="s">
        <v>184</v>
      </c>
      <c r="G923" s="259"/>
      <c r="H923" s="262">
        <v>230.84999999999999</v>
      </c>
      <c r="I923" s="263"/>
      <c r="J923" s="259"/>
      <c r="K923" s="259"/>
      <c r="L923" s="264"/>
      <c r="M923" s="265"/>
      <c r="N923" s="266"/>
      <c r="O923" s="266"/>
      <c r="P923" s="266"/>
      <c r="Q923" s="266"/>
      <c r="R923" s="266"/>
      <c r="S923" s="266"/>
      <c r="T923" s="267"/>
      <c r="U923" s="15"/>
      <c r="V923" s="15"/>
      <c r="W923" s="15"/>
      <c r="X923" s="15"/>
      <c r="Y923" s="15"/>
      <c r="Z923" s="15"/>
      <c r="AA923" s="15"/>
      <c r="AB923" s="15"/>
      <c r="AC923" s="15"/>
      <c r="AD923" s="15"/>
      <c r="AE923" s="15"/>
      <c r="AT923" s="268" t="s">
        <v>180</v>
      </c>
      <c r="AU923" s="268" t="s">
        <v>86</v>
      </c>
      <c r="AV923" s="15" t="s">
        <v>176</v>
      </c>
      <c r="AW923" s="15" t="s">
        <v>32</v>
      </c>
      <c r="AX923" s="15" t="s">
        <v>84</v>
      </c>
      <c r="AY923" s="268" t="s">
        <v>168</v>
      </c>
    </row>
    <row r="924" s="2" customFormat="1" ht="24.15" customHeight="1">
      <c r="A924" s="39"/>
      <c r="B924" s="40"/>
      <c r="C924" s="219" t="s">
        <v>541</v>
      </c>
      <c r="D924" s="219" t="s">
        <v>171</v>
      </c>
      <c r="E924" s="220" t="s">
        <v>2176</v>
      </c>
      <c r="F924" s="221" t="s">
        <v>2177</v>
      </c>
      <c r="G924" s="222" t="s">
        <v>213</v>
      </c>
      <c r="H924" s="223">
        <v>275.80000000000001</v>
      </c>
      <c r="I924" s="224"/>
      <c r="J924" s="225">
        <f>ROUND(I924*H924,2)</f>
        <v>0</v>
      </c>
      <c r="K924" s="221" t="s">
        <v>226</v>
      </c>
      <c r="L924" s="45"/>
      <c r="M924" s="226" t="s">
        <v>1</v>
      </c>
      <c r="N924" s="227" t="s">
        <v>41</v>
      </c>
      <c r="O924" s="92"/>
      <c r="P924" s="228">
        <f>O924*H924</f>
        <v>0</v>
      </c>
      <c r="Q924" s="228">
        <v>0.0017099999999999999</v>
      </c>
      <c r="R924" s="228">
        <f>Q924*H924</f>
        <v>0.47161799999999998</v>
      </c>
      <c r="S924" s="228">
        <v>0</v>
      </c>
      <c r="T924" s="229">
        <f>S924*H924</f>
        <v>0</v>
      </c>
      <c r="U924" s="39"/>
      <c r="V924" s="39"/>
      <c r="W924" s="39"/>
      <c r="X924" s="39"/>
      <c r="Y924" s="39"/>
      <c r="Z924" s="39"/>
      <c r="AA924" s="39"/>
      <c r="AB924" s="39"/>
      <c r="AC924" s="39"/>
      <c r="AD924" s="39"/>
      <c r="AE924" s="39"/>
      <c r="AR924" s="230" t="s">
        <v>273</v>
      </c>
      <c r="AT924" s="230" t="s">
        <v>171</v>
      </c>
      <c r="AU924" s="230" t="s">
        <v>86</v>
      </c>
      <c r="AY924" s="18" t="s">
        <v>168</v>
      </c>
      <c r="BE924" s="231">
        <f>IF(N924="základní",J924,0)</f>
        <v>0</v>
      </c>
      <c r="BF924" s="231">
        <f>IF(N924="snížená",J924,0)</f>
        <v>0</v>
      </c>
      <c r="BG924" s="231">
        <f>IF(N924="zákl. přenesená",J924,0)</f>
        <v>0</v>
      </c>
      <c r="BH924" s="231">
        <f>IF(N924="sníž. přenesená",J924,0)</f>
        <v>0</v>
      </c>
      <c r="BI924" s="231">
        <f>IF(N924="nulová",J924,0)</f>
        <v>0</v>
      </c>
      <c r="BJ924" s="18" t="s">
        <v>84</v>
      </c>
      <c r="BK924" s="231">
        <f>ROUND(I924*H924,2)</f>
        <v>0</v>
      </c>
      <c r="BL924" s="18" t="s">
        <v>273</v>
      </c>
      <c r="BM924" s="230" t="s">
        <v>2178</v>
      </c>
    </row>
    <row r="925" s="2" customFormat="1">
      <c r="A925" s="39"/>
      <c r="B925" s="40"/>
      <c r="C925" s="41"/>
      <c r="D925" s="232" t="s">
        <v>178</v>
      </c>
      <c r="E925" s="41"/>
      <c r="F925" s="233" t="s">
        <v>2179</v>
      </c>
      <c r="G925" s="41"/>
      <c r="H925" s="41"/>
      <c r="I925" s="234"/>
      <c r="J925" s="41"/>
      <c r="K925" s="41"/>
      <c r="L925" s="45"/>
      <c r="M925" s="235"/>
      <c r="N925" s="236"/>
      <c r="O925" s="92"/>
      <c r="P925" s="92"/>
      <c r="Q925" s="92"/>
      <c r="R925" s="92"/>
      <c r="S925" s="92"/>
      <c r="T925" s="93"/>
      <c r="U925" s="39"/>
      <c r="V925" s="39"/>
      <c r="W925" s="39"/>
      <c r="X925" s="39"/>
      <c r="Y925" s="39"/>
      <c r="Z925" s="39"/>
      <c r="AA925" s="39"/>
      <c r="AB925" s="39"/>
      <c r="AC925" s="39"/>
      <c r="AD925" s="39"/>
      <c r="AE925" s="39"/>
      <c r="AT925" s="18" t="s">
        <v>178</v>
      </c>
      <c r="AU925" s="18" t="s">
        <v>86</v>
      </c>
    </row>
    <row r="926" s="14" customFormat="1">
      <c r="A926" s="14"/>
      <c r="B926" s="247"/>
      <c r="C926" s="248"/>
      <c r="D926" s="232" t="s">
        <v>180</v>
      </c>
      <c r="E926" s="249" t="s">
        <v>1</v>
      </c>
      <c r="F926" s="250" t="s">
        <v>2180</v>
      </c>
      <c r="G926" s="248"/>
      <c r="H926" s="251">
        <v>275.80000000000001</v>
      </c>
      <c r="I926" s="252"/>
      <c r="J926" s="248"/>
      <c r="K926" s="248"/>
      <c r="L926" s="253"/>
      <c r="M926" s="254"/>
      <c r="N926" s="255"/>
      <c r="O926" s="255"/>
      <c r="P926" s="255"/>
      <c r="Q926" s="255"/>
      <c r="R926" s="255"/>
      <c r="S926" s="255"/>
      <c r="T926" s="256"/>
      <c r="U926" s="14"/>
      <c r="V926" s="14"/>
      <c r="W926" s="14"/>
      <c r="X926" s="14"/>
      <c r="Y926" s="14"/>
      <c r="Z926" s="14"/>
      <c r="AA926" s="14"/>
      <c r="AB926" s="14"/>
      <c r="AC926" s="14"/>
      <c r="AD926" s="14"/>
      <c r="AE926" s="14"/>
      <c r="AT926" s="257" t="s">
        <v>180</v>
      </c>
      <c r="AU926" s="257" t="s">
        <v>86</v>
      </c>
      <c r="AV926" s="14" t="s">
        <v>86</v>
      </c>
      <c r="AW926" s="14" t="s">
        <v>32</v>
      </c>
      <c r="AX926" s="14" t="s">
        <v>76</v>
      </c>
      <c r="AY926" s="257" t="s">
        <v>168</v>
      </c>
    </row>
    <row r="927" s="15" customFormat="1">
      <c r="A927" s="15"/>
      <c r="B927" s="258"/>
      <c r="C927" s="259"/>
      <c r="D927" s="232" t="s">
        <v>180</v>
      </c>
      <c r="E927" s="260" t="s">
        <v>1</v>
      </c>
      <c r="F927" s="261" t="s">
        <v>184</v>
      </c>
      <c r="G927" s="259"/>
      <c r="H927" s="262">
        <v>275.80000000000001</v>
      </c>
      <c r="I927" s="263"/>
      <c r="J927" s="259"/>
      <c r="K927" s="259"/>
      <c r="L927" s="264"/>
      <c r="M927" s="265"/>
      <c r="N927" s="266"/>
      <c r="O927" s="266"/>
      <c r="P927" s="266"/>
      <c r="Q927" s="266"/>
      <c r="R927" s="266"/>
      <c r="S927" s="266"/>
      <c r="T927" s="267"/>
      <c r="U927" s="15"/>
      <c r="V927" s="15"/>
      <c r="W927" s="15"/>
      <c r="X927" s="15"/>
      <c r="Y927" s="15"/>
      <c r="Z927" s="15"/>
      <c r="AA927" s="15"/>
      <c r="AB927" s="15"/>
      <c r="AC927" s="15"/>
      <c r="AD927" s="15"/>
      <c r="AE927" s="15"/>
      <c r="AT927" s="268" t="s">
        <v>180</v>
      </c>
      <c r="AU927" s="268" t="s">
        <v>86</v>
      </c>
      <c r="AV927" s="15" t="s">
        <v>176</v>
      </c>
      <c r="AW927" s="15" t="s">
        <v>32</v>
      </c>
      <c r="AX927" s="15" t="s">
        <v>84</v>
      </c>
      <c r="AY927" s="268" t="s">
        <v>168</v>
      </c>
    </row>
    <row r="928" s="2" customFormat="1" ht="24.15" customHeight="1">
      <c r="A928" s="39"/>
      <c r="B928" s="40"/>
      <c r="C928" s="219" t="s">
        <v>546</v>
      </c>
      <c r="D928" s="219" t="s">
        <v>171</v>
      </c>
      <c r="E928" s="220" t="s">
        <v>2181</v>
      </c>
      <c r="F928" s="221" t="s">
        <v>2182</v>
      </c>
      <c r="G928" s="222" t="s">
        <v>251</v>
      </c>
      <c r="H928" s="223">
        <v>2</v>
      </c>
      <c r="I928" s="224"/>
      <c r="J928" s="225">
        <f>ROUND(I928*H928,2)</f>
        <v>0</v>
      </c>
      <c r="K928" s="221" t="s">
        <v>1</v>
      </c>
      <c r="L928" s="45"/>
      <c r="M928" s="226" t="s">
        <v>1</v>
      </c>
      <c r="N928" s="227" t="s">
        <v>41</v>
      </c>
      <c r="O928" s="92"/>
      <c r="P928" s="228">
        <f>O928*H928</f>
        <v>0</v>
      </c>
      <c r="Q928" s="228">
        <v>0.0017099999999999999</v>
      </c>
      <c r="R928" s="228">
        <f>Q928*H928</f>
        <v>0.0034199999999999999</v>
      </c>
      <c r="S928" s="228">
        <v>0</v>
      </c>
      <c r="T928" s="229">
        <f>S928*H928</f>
        <v>0</v>
      </c>
      <c r="U928" s="39"/>
      <c r="V928" s="39"/>
      <c r="W928" s="39"/>
      <c r="X928" s="39"/>
      <c r="Y928" s="39"/>
      <c r="Z928" s="39"/>
      <c r="AA928" s="39"/>
      <c r="AB928" s="39"/>
      <c r="AC928" s="39"/>
      <c r="AD928" s="39"/>
      <c r="AE928" s="39"/>
      <c r="AR928" s="230" t="s">
        <v>273</v>
      </c>
      <c r="AT928" s="230" t="s">
        <v>171</v>
      </c>
      <c r="AU928" s="230" t="s">
        <v>86</v>
      </c>
      <c r="AY928" s="18" t="s">
        <v>168</v>
      </c>
      <c r="BE928" s="231">
        <f>IF(N928="základní",J928,0)</f>
        <v>0</v>
      </c>
      <c r="BF928" s="231">
        <f>IF(N928="snížená",J928,0)</f>
        <v>0</v>
      </c>
      <c r="BG928" s="231">
        <f>IF(N928="zákl. přenesená",J928,0)</f>
        <v>0</v>
      </c>
      <c r="BH928" s="231">
        <f>IF(N928="sníž. přenesená",J928,0)</f>
        <v>0</v>
      </c>
      <c r="BI928" s="231">
        <f>IF(N928="nulová",J928,0)</f>
        <v>0</v>
      </c>
      <c r="BJ928" s="18" t="s">
        <v>84</v>
      </c>
      <c r="BK928" s="231">
        <f>ROUND(I928*H928,2)</f>
        <v>0</v>
      </c>
      <c r="BL928" s="18" t="s">
        <v>273</v>
      </c>
      <c r="BM928" s="230" t="s">
        <v>2183</v>
      </c>
    </row>
    <row r="929" s="2" customFormat="1">
      <c r="A929" s="39"/>
      <c r="B929" s="40"/>
      <c r="C929" s="41"/>
      <c r="D929" s="232" t="s">
        <v>178</v>
      </c>
      <c r="E929" s="41"/>
      <c r="F929" s="233" t="s">
        <v>2182</v>
      </c>
      <c r="G929" s="41"/>
      <c r="H929" s="41"/>
      <c r="I929" s="234"/>
      <c r="J929" s="41"/>
      <c r="K929" s="41"/>
      <c r="L929" s="45"/>
      <c r="M929" s="235"/>
      <c r="N929" s="236"/>
      <c r="O929" s="92"/>
      <c r="P929" s="92"/>
      <c r="Q929" s="92"/>
      <c r="R929" s="92"/>
      <c r="S929" s="92"/>
      <c r="T929" s="93"/>
      <c r="U929" s="39"/>
      <c r="V929" s="39"/>
      <c r="W929" s="39"/>
      <c r="X929" s="39"/>
      <c r="Y929" s="39"/>
      <c r="Z929" s="39"/>
      <c r="AA929" s="39"/>
      <c r="AB929" s="39"/>
      <c r="AC929" s="39"/>
      <c r="AD929" s="39"/>
      <c r="AE929" s="39"/>
      <c r="AT929" s="18" t="s">
        <v>178</v>
      </c>
      <c r="AU929" s="18" t="s">
        <v>86</v>
      </c>
    </row>
    <row r="930" s="14" customFormat="1">
      <c r="A930" s="14"/>
      <c r="B930" s="247"/>
      <c r="C930" s="248"/>
      <c r="D930" s="232" t="s">
        <v>180</v>
      </c>
      <c r="E930" s="249" t="s">
        <v>1</v>
      </c>
      <c r="F930" s="250" t="s">
        <v>86</v>
      </c>
      <c r="G930" s="248"/>
      <c r="H930" s="251">
        <v>2</v>
      </c>
      <c r="I930" s="252"/>
      <c r="J930" s="248"/>
      <c r="K930" s="248"/>
      <c r="L930" s="253"/>
      <c r="M930" s="254"/>
      <c r="N930" s="255"/>
      <c r="O930" s="255"/>
      <c r="P930" s="255"/>
      <c r="Q930" s="255"/>
      <c r="R930" s="255"/>
      <c r="S930" s="255"/>
      <c r="T930" s="256"/>
      <c r="U930" s="14"/>
      <c r="V930" s="14"/>
      <c r="W930" s="14"/>
      <c r="X930" s="14"/>
      <c r="Y930" s="14"/>
      <c r="Z930" s="14"/>
      <c r="AA930" s="14"/>
      <c r="AB930" s="14"/>
      <c r="AC930" s="14"/>
      <c r="AD930" s="14"/>
      <c r="AE930" s="14"/>
      <c r="AT930" s="257" t="s">
        <v>180</v>
      </c>
      <c r="AU930" s="257" t="s">
        <v>86</v>
      </c>
      <c r="AV930" s="14" t="s">
        <v>86</v>
      </c>
      <c r="AW930" s="14" t="s">
        <v>32</v>
      </c>
      <c r="AX930" s="14" t="s">
        <v>76</v>
      </c>
      <c r="AY930" s="257" t="s">
        <v>168</v>
      </c>
    </row>
    <row r="931" s="15" customFormat="1">
      <c r="A931" s="15"/>
      <c r="B931" s="258"/>
      <c r="C931" s="259"/>
      <c r="D931" s="232" t="s">
        <v>180</v>
      </c>
      <c r="E931" s="260" t="s">
        <v>1</v>
      </c>
      <c r="F931" s="261" t="s">
        <v>184</v>
      </c>
      <c r="G931" s="259"/>
      <c r="H931" s="262">
        <v>2</v>
      </c>
      <c r="I931" s="263"/>
      <c r="J931" s="259"/>
      <c r="K931" s="259"/>
      <c r="L931" s="264"/>
      <c r="M931" s="265"/>
      <c r="N931" s="266"/>
      <c r="O931" s="266"/>
      <c r="P931" s="266"/>
      <c r="Q931" s="266"/>
      <c r="R931" s="266"/>
      <c r="S931" s="266"/>
      <c r="T931" s="267"/>
      <c r="U931" s="15"/>
      <c r="V931" s="15"/>
      <c r="W931" s="15"/>
      <c r="X931" s="15"/>
      <c r="Y931" s="15"/>
      <c r="Z931" s="15"/>
      <c r="AA931" s="15"/>
      <c r="AB931" s="15"/>
      <c r="AC931" s="15"/>
      <c r="AD931" s="15"/>
      <c r="AE931" s="15"/>
      <c r="AT931" s="268" t="s">
        <v>180</v>
      </c>
      <c r="AU931" s="268" t="s">
        <v>86</v>
      </c>
      <c r="AV931" s="15" t="s">
        <v>176</v>
      </c>
      <c r="AW931" s="15" t="s">
        <v>32</v>
      </c>
      <c r="AX931" s="15" t="s">
        <v>84</v>
      </c>
      <c r="AY931" s="268" t="s">
        <v>168</v>
      </c>
    </row>
    <row r="932" s="2" customFormat="1" ht="33" customHeight="1">
      <c r="A932" s="39"/>
      <c r="B932" s="40"/>
      <c r="C932" s="219" t="s">
        <v>552</v>
      </c>
      <c r="D932" s="219" t="s">
        <v>171</v>
      </c>
      <c r="E932" s="220" t="s">
        <v>1057</v>
      </c>
      <c r="F932" s="221" t="s">
        <v>1058</v>
      </c>
      <c r="G932" s="222" t="s">
        <v>342</v>
      </c>
      <c r="H932" s="223">
        <v>0.47499999999999998</v>
      </c>
      <c r="I932" s="224"/>
      <c r="J932" s="225">
        <f>ROUND(I932*H932,2)</f>
        <v>0</v>
      </c>
      <c r="K932" s="221" t="s">
        <v>226</v>
      </c>
      <c r="L932" s="45"/>
      <c r="M932" s="226" t="s">
        <v>1</v>
      </c>
      <c r="N932" s="227" t="s">
        <v>41</v>
      </c>
      <c r="O932" s="92"/>
      <c r="P932" s="228">
        <f>O932*H932</f>
        <v>0</v>
      </c>
      <c r="Q932" s="228">
        <v>0</v>
      </c>
      <c r="R932" s="228">
        <f>Q932*H932</f>
        <v>0</v>
      </c>
      <c r="S932" s="228">
        <v>0</v>
      </c>
      <c r="T932" s="229">
        <f>S932*H932</f>
        <v>0</v>
      </c>
      <c r="U932" s="39"/>
      <c r="V932" s="39"/>
      <c r="W932" s="39"/>
      <c r="X932" s="39"/>
      <c r="Y932" s="39"/>
      <c r="Z932" s="39"/>
      <c r="AA932" s="39"/>
      <c r="AB932" s="39"/>
      <c r="AC932" s="39"/>
      <c r="AD932" s="39"/>
      <c r="AE932" s="39"/>
      <c r="AR932" s="230" t="s">
        <v>273</v>
      </c>
      <c r="AT932" s="230" t="s">
        <v>171</v>
      </c>
      <c r="AU932" s="230" t="s">
        <v>86</v>
      </c>
      <c r="AY932" s="18" t="s">
        <v>168</v>
      </c>
      <c r="BE932" s="231">
        <f>IF(N932="základní",J932,0)</f>
        <v>0</v>
      </c>
      <c r="BF932" s="231">
        <f>IF(N932="snížená",J932,0)</f>
        <v>0</v>
      </c>
      <c r="BG932" s="231">
        <f>IF(N932="zákl. přenesená",J932,0)</f>
        <v>0</v>
      </c>
      <c r="BH932" s="231">
        <f>IF(N932="sníž. přenesená",J932,0)</f>
        <v>0</v>
      </c>
      <c r="BI932" s="231">
        <f>IF(N932="nulová",J932,0)</f>
        <v>0</v>
      </c>
      <c r="BJ932" s="18" t="s">
        <v>84</v>
      </c>
      <c r="BK932" s="231">
        <f>ROUND(I932*H932,2)</f>
        <v>0</v>
      </c>
      <c r="BL932" s="18" t="s">
        <v>273</v>
      </c>
      <c r="BM932" s="230" t="s">
        <v>2184</v>
      </c>
    </row>
    <row r="933" s="2" customFormat="1">
      <c r="A933" s="39"/>
      <c r="B933" s="40"/>
      <c r="C933" s="41"/>
      <c r="D933" s="232" t="s">
        <v>178</v>
      </c>
      <c r="E933" s="41"/>
      <c r="F933" s="233" t="s">
        <v>1060</v>
      </c>
      <c r="G933" s="41"/>
      <c r="H933" s="41"/>
      <c r="I933" s="234"/>
      <c r="J933" s="41"/>
      <c r="K933" s="41"/>
      <c r="L933" s="45"/>
      <c r="M933" s="298"/>
      <c r="N933" s="299"/>
      <c r="O933" s="300"/>
      <c r="P933" s="300"/>
      <c r="Q933" s="300"/>
      <c r="R933" s="300"/>
      <c r="S933" s="300"/>
      <c r="T933" s="301"/>
      <c r="U933" s="39"/>
      <c r="V933" s="39"/>
      <c r="W933" s="39"/>
      <c r="X933" s="39"/>
      <c r="Y933" s="39"/>
      <c r="Z933" s="39"/>
      <c r="AA933" s="39"/>
      <c r="AB933" s="39"/>
      <c r="AC933" s="39"/>
      <c r="AD933" s="39"/>
      <c r="AE933" s="39"/>
      <c r="AT933" s="18" t="s">
        <v>178</v>
      </c>
      <c r="AU933" s="18" t="s">
        <v>86</v>
      </c>
    </row>
    <row r="934" s="2" customFormat="1" ht="6.96" customHeight="1">
      <c r="A934" s="39"/>
      <c r="B934" s="67"/>
      <c r="C934" s="68"/>
      <c r="D934" s="68"/>
      <c r="E934" s="68"/>
      <c r="F934" s="68"/>
      <c r="G934" s="68"/>
      <c r="H934" s="68"/>
      <c r="I934" s="68"/>
      <c r="J934" s="68"/>
      <c r="K934" s="68"/>
      <c r="L934" s="45"/>
      <c r="M934" s="39"/>
      <c r="O934" s="39"/>
      <c r="P934" s="39"/>
      <c r="Q934" s="39"/>
      <c r="R934" s="39"/>
      <c r="S934" s="39"/>
      <c r="T934" s="39"/>
      <c r="U934" s="39"/>
      <c r="V934" s="39"/>
      <c r="W934" s="39"/>
      <c r="X934" s="39"/>
      <c r="Y934" s="39"/>
      <c r="Z934" s="39"/>
      <c r="AA934" s="39"/>
      <c r="AB934" s="39"/>
      <c r="AC934" s="39"/>
      <c r="AD934" s="39"/>
      <c r="AE934" s="39"/>
    </row>
  </sheetData>
  <sheetProtection sheet="1" autoFilter="0" formatColumns="0" formatRows="0" objects="1" scenarios="1" spinCount="100000" saltValue="YPQPLOQXmVMO1xjFi67U7JxXKmR9EN0lVKqySO7HdQKTwB2ZccRlGdcR2mNnltcGM879wiYM84GSY6FYYSvTGQ==" hashValue="1IhePKZVrqQ4J+7semDo5NFFJU8Su/S7/0NqcmVfvsk2cl5rqQABKlRpopyUpxDs1xQ1vyjmLx7USIc4GYMFOw==" algorithmName="SHA-512" password="CC35"/>
  <autoFilter ref="C122:K933"/>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95</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30" customHeight="1">
      <c r="A9" s="39"/>
      <c r="B9" s="45"/>
      <c r="C9" s="39"/>
      <c r="D9" s="39"/>
      <c r="E9" s="143" t="s">
        <v>2185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ROUND(J132,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ROUND((SUM(BE132:BE451)),  2)</f>
        <v>0</v>
      </c>
      <c r="G33" s="39"/>
      <c r="H33" s="39"/>
      <c r="I33" s="156">
        <v>0.20999999999999999</v>
      </c>
      <c r="J33" s="155">
        <f>ROUND(((SUM(BE132:BE451))*I33),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ROUND((SUM(BF132:BF451)),  2)</f>
        <v>0</v>
      </c>
      <c r="G34" s="39"/>
      <c r="H34" s="39"/>
      <c r="I34" s="156">
        <v>0.12</v>
      </c>
      <c r="J34" s="155">
        <f>ROUND(((SUM(BF132:BF451))*I34),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ROUND((SUM(BG132:BG451)),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ROUND((SUM(BH132:BH451)),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ROUND((SUM(BI132:BI451)),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30" customHeight="1">
      <c r="A87" s="39"/>
      <c r="B87" s="40"/>
      <c r="C87" s="41"/>
      <c r="D87" s="41"/>
      <c r="E87" s="77" t="str">
        <f>E9</f>
        <v xml:space="preserve">004 - SO 01 Gymnázium - stávající část- stavební  úpravy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J132</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132</v>
      </c>
      <c r="E97" s="183"/>
      <c r="F97" s="183"/>
      <c r="G97" s="183"/>
      <c r="H97" s="183"/>
      <c r="I97" s="183"/>
      <c r="J97" s="184">
        <f>J133</f>
        <v>0</v>
      </c>
      <c r="K97" s="181"/>
      <c r="L97" s="185"/>
      <c r="S97" s="9"/>
      <c r="T97" s="9"/>
      <c r="U97" s="9"/>
      <c r="V97" s="9"/>
      <c r="W97" s="9"/>
      <c r="X97" s="9"/>
      <c r="Y97" s="9"/>
      <c r="Z97" s="9"/>
      <c r="AA97" s="9"/>
      <c r="AB97" s="9"/>
      <c r="AC97" s="9"/>
      <c r="AD97" s="9"/>
      <c r="AE97" s="9"/>
    </row>
    <row r="98" s="10" customFormat="1" ht="19.92" customHeight="1">
      <c r="A98" s="10"/>
      <c r="B98" s="186"/>
      <c r="C98" s="187"/>
      <c r="D98" s="188" t="s">
        <v>1393</v>
      </c>
      <c r="E98" s="189"/>
      <c r="F98" s="189"/>
      <c r="G98" s="189"/>
      <c r="H98" s="189"/>
      <c r="I98" s="189"/>
      <c r="J98" s="190">
        <f>J134</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1394</v>
      </c>
      <c r="E99" s="189"/>
      <c r="F99" s="189"/>
      <c r="G99" s="189"/>
      <c r="H99" s="189"/>
      <c r="I99" s="189"/>
      <c r="J99" s="190">
        <f>J154</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133</v>
      </c>
      <c r="E100" s="189"/>
      <c r="F100" s="189"/>
      <c r="G100" s="189"/>
      <c r="H100" s="189"/>
      <c r="I100" s="189"/>
      <c r="J100" s="190">
        <f>J166</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1395</v>
      </c>
      <c r="E101" s="189"/>
      <c r="F101" s="189"/>
      <c r="G101" s="189"/>
      <c r="H101" s="189"/>
      <c r="I101" s="189"/>
      <c r="J101" s="190">
        <f>J187</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135</v>
      </c>
      <c r="E102" s="189"/>
      <c r="F102" s="189"/>
      <c r="G102" s="189"/>
      <c r="H102" s="189"/>
      <c r="I102" s="189"/>
      <c r="J102" s="190">
        <f>J203</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136</v>
      </c>
      <c r="E103" s="189"/>
      <c r="F103" s="189"/>
      <c r="G103" s="189"/>
      <c r="H103" s="189"/>
      <c r="I103" s="189"/>
      <c r="J103" s="190">
        <f>J247</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137</v>
      </c>
      <c r="E104" s="189"/>
      <c r="F104" s="189"/>
      <c r="G104" s="189"/>
      <c r="H104" s="189"/>
      <c r="I104" s="189"/>
      <c r="J104" s="190">
        <f>J297</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138</v>
      </c>
      <c r="E105" s="189"/>
      <c r="F105" s="189"/>
      <c r="G105" s="189"/>
      <c r="H105" s="189"/>
      <c r="I105" s="189"/>
      <c r="J105" s="190">
        <f>J316</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139</v>
      </c>
      <c r="E106" s="183"/>
      <c r="F106" s="183"/>
      <c r="G106" s="183"/>
      <c r="H106" s="183"/>
      <c r="I106" s="183"/>
      <c r="J106" s="184">
        <f>J319</f>
        <v>0</v>
      </c>
      <c r="K106" s="181"/>
      <c r="L106" s="185"/>
      <c r="S106" s="9"/>
      <c r="T106" s="9"/>
      <c r="U106" s="9"/>
      <c r="V106" s="9"/>
      <c r="W106" s="9"/>
      <c r="X106" s="9"/>
      <c r="Y106" s="9"/>
      <c r="Z106" s="9"/>
      <c r="AA106" s="9"/>
      <c r="AB106" s="9"/>
      <c r="AC106" s="9"/>
      <c r="AD106" s="9"/>
      <c r="AE106" s="9"/>
    </row>
    <row r="107" s="10" customFormat="1" ht="19.92" customHeight="1">
      <c r="A107" s="10"/>
      <c r="B107" s="186"/>
      <c r="C107" s="187"/>
      <c r="D107" s="188" t="s">
        <v>1396</v>
      </c>
      <c r="E107" s="189"/>
      <c r="F107" s="189"/>
      <c r="G107" s="189"/>
      <c r="H107" s="189"/>
      <c r="I107" s="189"/>
      <c r="J107" s="190">
        <f>J320</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142</v>
      </c>
      <c r="E108" s="189"/>
      <c r="F108" s="189"/>
      <c r="G108" s="189"/>
      <c r="H108" s="189"/>
      <c r="I108" s="189"/>
      <c r="J108" s="190">
        <f>J335</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147</v>
      </c>
      <c r="E109" s="189"/>
      <c r="F109" s="189"/>
      <c r="G109" s="189"/>
      <c r="H109" s="189"/>
      <c r="I109" s="189"/>
      <c r="J109" s="190">
        <f>J339</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148</v>
      </c>
      <c r="E110" s="189"/>
      <c r="F110" s="189"/>
      <c r="G110" s="189"/>
      <c r="H110" s="189"/>
      <c r="I110" s="189"/>
      <c r="J110" s="190">
        <f>J393</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149</v>
      </c>
      <c r="E111" s="189"/>
      <c r="F111" s="189"/>
      <c r="G111" s="189"/>
      <c r="H111" s="189"/>
      <c r="I111" s="189"/>
      <c r="J111" s="190">
        <f>J404</f>
        <v>0</v>
      </c>
      <c r="K111" s="187"/>
      <c r="L111" s="191"/>
      <c r="S111" s="10"/>
      <c r="T111" s="10"/>
      <c r="U111" s="10"/>
      <c r="V111" s="10"/>
      <c r="W111" s="10"/>
      <c r="X111" s="10"/>
      <c r="Y111" s="10"/>
      <c r="Z111" s="10"/>
      <c r="AA111" s="10"/>
      <c r="AB111" s="10"/>
      <c r="AC111" s="10"/>
      <c r="AD111" s="10"/>
      <c r="AE111" s="10"/>
    </row>
    <row r="112" s="10" customFormat="1" ht="19.92" customHeight="1">
      <c r="A112" s="10"/>
      <c r="B112" s="186"/>
      <c r="C112" s="187"/>
      <c r="D112" s="188" t="s">
        <v>152</v>
      </c>
      <c r="E112" s="189"/>
      <c r="F112" s="189"/>
      <c r="G112" s="189"/>
      <c r="H112" s="189"/>
      <c r="I112" s="189"/>
      <c r="J112" s="190">
        <f>J439</f>
        <v>0</v>
      </c>
      <c r="K112" s="187"/>
      <c r="L112" s="191"/>
      <c r="S112" s="10"/>
      <c r="T112" s="10"/>
      <c r="U112" s="10"/>
      <c r="V112" s="10"/>
      <c r="W112" s="10"/>
      <c r="X112" s="10"/>
      <c r="Y112" s="10"/>
      <c r="Z112" s="10"/>
      <c r="AA112" s="10"/>
      <c r="AB112" s="10"/>
      <c r="AC112" s="10"/>
      <c r="AD112" s="10"/>
      <c r="AE112" s="10"/>
    </row>
    <row r="113" s="2" customFormat="1" ht="21.84"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67"/>
      <c r="C114" s="68"/>
      <c r="D114" s="68"/>
      <c r="E114" s="68"/>
      <c r="F114" s="68"/>
      <c r="G114" s="68"/>
      <c r="H114" s="68"/>
      <c r="I114" s="68"/>
      <c r="J114" s="68"/>
      <c r="K114" s="68"/>
      <c r="L114" s="64"/>
      <c r="S114" s="39"/>
      <c r="T114" s="39"/>
      <c r="U114" s="39"/>
      <c r="V114" s="39"/>
      <c r="W114" s="39"/>
      <c r="X114" s="39"/>
      <c r="Y114" s="39"/>
      <c r="Z114" s="39"/>
      <c r="AA114" s="39"/>
      <c r="AB114" s="39"/>
      <c r="AC114" s="39"/>
      <c r="AD114" s="39"/>
      <c r="AE114" s="39"/>
    </row>
    <row r="118" s="2" customFormat="1" ht="6.96" customHeight="1">
      <c r="A118" s="39"/>
      <c r="B118" s="69"/>
      <c r="C118" s="70"/>
      <c r="D118" s="70"/>
      <c r="E118" s="70"/>
      <c r="F118" s="70"/>
      <c r="G118" s="70"/>
      <c r="H118" s="70"/>
      <c r="I118" s="70"/>
      <c r="J118" s="70"/>
      <c r="K118" s="70"/>
      <c r="L118" s="64"/>
      <c r="S118" s="39"/>
      <c r="T118" s="39"/>
      <c r="U118" s="39"/>
      <c r="V118" s="39"/>
      <c r="W118" s="39"/>
      <c r="X118" s="39"/>
      <c r="Y118" s="39"/>
      <c r="Z118" s="39"/>
      <c r="AA118" s="39"/>
      <c r="AB118" s="39"/>
      <c r="AC118" s="39"/>
      <c r="AD118" s="39"/>
      <c r="AE118" s="39"/>
    </row>
    <row r="119" s="2" customFormat="1" ht="24.96" customHeight="1">
      <c r="A119" s="39"/>
      <c r="B119" s="40"/>
      <c r="C119" s="24" t="s">
        <v>153</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16</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175" t="str">
        <f>E7</f>
        <v>Gymnázium Plasy - nástavba pavilonu č.1</v>
      </c>
      <c r="F122" s="33"/>
      <c r="G122" s="33"/>
      <c r="H122" s="33"/>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125</v>
      </c>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30" customHeight="1">
      <c r="A124" s="39"/>
      <c r="B124" s="40"/>
      <c r="C124" s="41"/>
      <c r="D124" s="41"/>
      <c r="E124" s="77" t="str">
        <f>E9</f>
        <v xml:space="preserve">004 - SO 01 Gymnázium - stávající část- stavební  úpravy </v>
      </c>
      <c r="F124" s="41"/>
      <c r="G124" s="41"/>
      <c r="H124" s="41"/>
      <c r="I124" s="41"/>
      <c r="J124" s="41"/>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12" customHeight="1">
      <c r="A126" s="39"/>
      <c r="B126" s="40"/>
      <c r="C126" s="33" t="s">
        <v>20</v>
      </c>
      <c r="D126" s="41"/>
      <c r="E126" s="41"/>
      <c r="F126" s="28" t="str">
        <f>F12</f>
        <v xml:space="preserve"> </v>
      </c>
      <c r="G126" s="41"/>
      <c r="H126" s="41"/>
      <c r="I126" s="33" t="s">
        <v>22</v>
      </c>
      <c r="J126" s="80" t="str">
        <f>IF(J12="","",J12)</f>
        <v>17. 3. 2025</v>
      </c>
      <c r="K126" s="41"/>
      <c r="L126" s="64"/>
      <c r="S126" s="39"/>
      <c r="T126" s="39"/>
      <c r="U126" s="39"/>
      <c r="V126" s="39"/>
      <c r="W126" s="39"/>
      <c r="X126" s="39"/>
      <c r="Y126" s="39"/>
      <c r="Z126" s="39"/>
      <c r="AA126" s="39"/>
      <c r="AB126" s="39"/>
      <c r="AC126" s="39"/>
      <c r="AD126" s="39"/>
      <c r="AE126" s="39"/>
    </row>
    <row r="127" s="2" customFormat="1" ht="6.96"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15.15" customHeight="1">
      <c r="A128" s="39"/>
      <c r="B128" s="40"/>
      <c r="C128" s="33" t="s">
        <v>24</v>
      </c>
      <c r="D128" s="41"/>
      <c r="E128" s="41"/>
      <c r="F128" s="28" t="str">
        <f>E15</f>
        <v>Gymnázium a Střední odborná škola, Plasy</v>
      </c>
      <c r="G128" s="41"/>
      <c r="H128" s="41"/>
      <c r="I128" s="33" t="s">
        <v>30</v>
      </c>
      <c r="J128" s="37" t="str">
        <f>E21</f>
        <v>VKV projekt s.r.o.</v>
      </c>
      <c r="K128" s="41"/>
      <c r="L128" s="64"/>
      <c r="S128" s="39"/>
      <c r="T128" s="39"/>
      <c r="U128" s="39"/>
      <c r="V128" s="39"/>
      <c r="W128" s="39"/>
      <c r="X128" s="39"/>
      <c r="Y128" s="39"/>
      <c r="Z128" s="39"/>
      <c r="AA128" s="39"/>
      <c r="AB128" s="39"/>
      <c r="AC128" s="39"/>
      <c r="AD128" s="39"/>
      <c r="AE128" s="39"/>
    </row>
    <row r="129" s="2" customFormat="1" ht="15.15" customHeight="1">
      <c r="A129" s="39"/>
      <c r="B129" s="40"/>
      <c r="C129" s="33" t="s">
        <v>28</v>
      </c>
      <c r="D129" s="41"/>
      <c r="E129" s="41"/>
      <c r="F129" s="28" t="str">
        <f>IF(E18="","",E18)</f>
        <v>Vyplň údaj</v>
      </c>
      <c r="G129" s="41"/>
      <c r="H129" s="41"/>
      <c r="I129" s="33" t="s">
        <v>33</v>
      </c>
      <c r="J129" s="37" t="str">
        <f>E24</f>
        <v xml:space="preserve"> </v>
      </c>
      <c r="K129" s="41"/>
      <c r="L129" s="64"/>
      <c r="S129" s="39"/>
      <c r="T129" s="39"/>
      <c r="U129" s="39"/>
      <c r="V129" s="39"/>
      <c r="W129" s="39"/>
      <c r="X129" s="39"/>
      <c r="Y129" s="39"/>
      <c r="Z129" s="39"/>
      <c r="AA129" s="39"/>
      <c r="AB129" s="39"/>
      <c r="AC129" s="39"/>
      <c r="AD129" s="39"/>
      <c r="AE129" s="39"/>
    </row>
    <row r="130" s="2" customFormat="1" ht="10.32"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11" customFormat="1" ht="29.28" customHeight="1">
      <c r="A131" s="192"/>
      <c r="B131" s="193"/>
      <c r="C131" s="194" t="s">
        <v>154</v>
      </c>
      <c r="D131" s="195" t="s">
        <v>61</v>
      </c>
      <c r="E131" s="195" t="s">
        <v>57</v>
      </c>
      <c r="F131" s="195" t="s">
        <v>58</v>
      </c>
      <c r="G131" s="195" t="s">
        <v>155</v>
      </c>
      <c r="H131" s="195" t="s">
        <v>156</v>
      </c>
      <c r="I131" s="195" t="s">
        <v>157</v>
      </c>
      <c r="J131" s="195" t="s">
        <v>129</v>
      </c>
      <c r="K131" s="196" t="s">
        <v>158</v>
      </c>
      <c r="L131" s="197"/>
      <c r="M131" s="101" t="s">
        <v>1</v>
      </c>
      <c r="N131" s="102" t="s">
        <v>40</v>
      </c>
      <c r="O131" s="102" t="s">
        <v>159</v>
      </c>
      <c r="P131" s="102" t="s">
        <v>160</v>
      </c>
      <c r="Q131" s="102" t="s">
        <v>161</v>
      </c>
      <c r="R131" s="102" t="s">
        <v>162</v>
      </c>
      <c r="S131" s="102" t="s">
        <v>163</v>
      </c>
      <c r="T131" s="103" t="s">
        <v>164</v>
      </c>
      <c r="U131" s="192"/>
      <c r="V131" s="192"/>
      <c r="W131" s="192"/>
      <c r="X131" s="192"/>
      <c r="Y131" s="192"/>
      <c r="Z131" s="192"/>
      <c r="AA131" s="192"/>
      <c r="AB131" s="192"/>
      <c r="AC131" s="192"/>
      <c r="AD131" s="192"/>
      <c r="AE131" s="192"/>
    </row>
    <row r="132" s="2" customFormat="1" ht="22.8" customHeight="1">
      <c r="A132" s="39"/>
      <c r="B132" s="40"/>
      <c r="C132" s="108" t="s">
        <v>165</v>
      </c>
      <c r="D132" s="41"/>
      <c r="E132" s="41"/>
      <c r="F132" s="41"/>
      <c r="G132" s="41"/>
      <c r="H132" s="41"/>
      <c r="I132" s="41"/>
      <c r="J132" s="198">
        <f>BK132</f>
        <v>0</v>
      </c>
      <c r="K132" s="41"/>
      <c r="L132" s="45"/>
      <c r="M132" s="104"/>
      <c r="N132" s="199"/>
      <c r="O132" s="105"/>
      <c r="P132" s="200">
        <f>P133+P319</f>
        <v>0</v>
      </c>
      <c r="Q132" s="105"/>
      <c r="R132" s="200">
        <f>R133+R319</f>
        <v>24.835056230000003</v>
      </c>
      <c r="S132" s="105"/>
      <c r="T132" s="201">
        <f>T133+T319</f>
        <v>26.657808999999997</v>
      </c>
      <c r="U132" s="39"/>
      <c r="V132" s="39"/>
      <c r="W132" s="39"/>
      <c r="X132" s="39"/>
      <c r="Y132" s="39"/>
      <c r="Z132" s="39"/>
      <c r="AA132" s="39"/>
      <c r="AB132" s="39"/>
      <c r="AC132" s="39"/>
      <c r="AD132" s="39"/>
      <c r="AE132" s="39"/>
      <c r="AT132" s="18" t="s">
        <v>75</v>
      </c>
      <c r="AU132" s="18" t="s">
        <v>131</v>
      </c>
      <c r="BK132" s="202">
        <f>BK133+BK319</f>
        <v>0</v>
      </c>
    </row>
    <row r="133" s="12" customFormat="1" ht="25.92" customHeight="1">
      <c r="A133" s="12"/>
      <c r="B133" s="203"/>
      <c r="C133" s="204"/>
      <c r="D133" s="205" t="s">
        <v>75</v>
      </c>
      <c r="E133" s="206" t="s">
        <v>166</v>
      </c>
      <c r="F133" s="206" t="s">
        <v>167</v>
      </c>
      <c r="G133" s="204"/>
      <c r="H133" s="204"/>
      <c r="I133" s="207"/>
      <c r="J133" s="208">
        <f>BK133</f>
        <v>0</v>
      </c>
      <c r="K133" s="204"/>
      <c r="L133" s="209"/>
      <c r="M133" s="210"/>
      <c r="N133" s="211"/>
      <c r="O133" s="211"/>
      <c r="P133" s="212">
        <f>P134+P154+P166+P187+P203+P247+P297+P316</f>
        <v>0</v>
      </c>
      <c r="Q133" s="211"/>
      <c r="R133" s="212">
        <f>R134+R154+R166+R187+R203+R247+R297+R316</f>
        <v>20.848266550000002</v>
      </c>
      <c r="S133" s="211"/>
      <c r="T133" s="213">
        <f>T134+T154+T166+T187+T203+T247+T297+T316</f>
        <v>26.247498999999998</v>
      </c>
      <c r="U133" s="12"/>
      <c r="V133" s="12"/>
      <c r="W133" s="12"/>
      <c r="X133" s="12"/>
      <c r="Y133" s="12"/>
      <c r="Z133" s="12"/>
      <c r="AA133" s="12"/>
      <c r="AB133" s="12"/>
      <c r="AC133" s="12"/>
      <c r="AD133" s="12"/>
      <c r="AE133" s="12"/>
      <c r="AR133" s="214" t="s">
        <v>84</v>
      </c>
      <c r="AT133" s="215" t="s">
        <v>75</v>
      </c>
      <c r="AU133" s="215" t="s">
        <v>76</v>
      </c>
      <c r="AY133" s="214" t="s">
        <v>168</v>
      </c>
      <c r="BK133" s="216">
        <f>BK134+BK154+BK166+BK187+BK203+BK247+BK297+BK316</f>
        <v>0</v>
      </c>
    </row>
    <row r="134" s="12" customFormat="1" ht="22.8" customHeight="1">
      <c r="A134" s="12"/>
      <c r="B134" s="203"/>
      <c r="C134" s="204"/>
      <c r="D134" s="205" t="s">
        <v>75</v>
      </c>
      <c r="E134" s="217" t="s">
        <v>84</v>
      </c>
      <c r="F134" s="217" t="s">
        <v>1398</v>
      </c>
      <c r="G134" s="204"/>
      <c r="H134" s="204"/>
      <c r="I134" s="207"/>
      <c r="J134" s="218">
        <f>BK134</f>
        <v>0</v>
      </c>
      <c r="K134" s="204"/>
      <c r="L134" s="209"/>
      <c r="M134" s="210"/>
      <c r="N134" s="211"/>
      <c r="O134" s="211"/>
      <c r="P134" s="212">
        <f>SUM(P135:P153)</f>
        <v>0</v>
      </c>
      <c r="Q134" s="211"/>
      <c r="R134" s="212">
        <f>SUM(R135:R153)</f>
        <v>0</v>
      </c>
      <c r="S134" s="211"/>
      <c r="T134" s="213">
        <f>SUM(T135:T153)</f>
        <v>11.611599999999999</v>
      </c>
      <c r="U134" s="12"/>
      <c r="V134" s="12"/>
      <c r="W134" s="12"/>
      <c r="X134" s="12"/>
      <c r="Y134" s="12"/>
      <c r="Z134" s="12"/>
      <c r="AA134" s="12"/>
      <c r="AB134" s="12"/>
      <c r="AC134" s="12"/>
      <c r="AD134" s="12"/>
      <c r="AE134" s="12"/>
      <c r="AR134" s="214" t="s">
        <v>84</v>
      </c>
      <c r="AT134" s="215" t="s">
        <v>75</v>
      </c>
      <c r="AU134" s="215" t="s">
        <v>84</v>
      </c>
      <c r="AY134" s="214" t="s">
        <v>168</v>
      </c>
      <c r="BK134" s="216">
        <f>SUM(BK135:BK153)</f>
        <v>0</v>
      </c>
    </row>
    <row r="135" s="2" customFormat="1" ht="24.15" customHeight="1">
      <c r="A135" s="39"/>
      <c r="B135" s="40"/>
      <c r="C135" s="219" t="s">
        <v>84</v>
      </c>
      <c r="D135" s="219" t="s">
        <v>171</v>
      </c>
      <c r="E135" s="220" t="s">
        <v>1404</v>
      </c>
      <c r="F135" s="221" t="s">
        <v>1405</v>
      </c>
      <c r="G135" s="222" t="s">
        <v>174</v>
      </c>
      <c r="H135" s="223">
        <v>40.039999999999999</v>
      </c>
      <c r="I135" s="224"/>
      <c r="J135" s="225">
        <f>ROUND(I135*H135,2)</f>
        <v>0</v>
      </c>
      <c r="K135" s="221" t="s">
        <v>226</v>
      </c>
      <c r="L135" s="45"/>
      <c r="M135" s="226" t="s">
        <v>1</v>
      </c>
      <c r="N135" s="227" t="s">
        <v>41</v>
      </c>
      <c r="O135" s="92"/>
      <c r="P135" s="228">
        <f>O135*H135</f>
        <v>0</v>
      </c>
      <c r="Q135" s="228">
        <v>0</v>
      </c>
      <c r="R135" s="228">
        <f>Q135*H135</f>
        <v>0</v>
      </c>
      <c r="S135" s="228">
        <v>0.28999999999999998</v>
      </c>
      <c r="T135" s="229">
        <f>S135*H135</f>
        <v>11.611599999999999</v>
      </c>
      <c r="U135" s="39"/>
      <c r="V135" s="39"/>
      <c r="W135" s="39"/>
      <c r="X135" s="39"/>
      <c r="Y135" s="39"/>
      <c r="Z135" s="39"/>
      <c r="AA135" s="39"/>
      <c r="AB135" s="39"/>
      <c r="AC135" s="39"/>
      <c r="AD135" s="39"/>
      <c r="AE135" s="39"/>
      <c r="AR135" s="230" t="s">
        <v>176</v>
      </c>
      <c r="AT135" s="230" t="s">
        <v>171</v>
      </c>
      <c r="AU135" s="230" t="s">
        <v>86</v>
      </c>
      <c r="AY135" s="18" t="s">
        <v>168</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176</v>
      </c>
      <c r="BM135" s="230" t="s">
        <v>2186</v>
      </c>
    </row>
    <row r="136" s="2" customFormat="1">
      <c r="A136" s="39"/>
      <c r="B136" s="40"/>
      <c r="C136" s="41"/>
      <c r="D136" s="232" t="s">
        <v>178</v>
      </c>
      <c r="E136" s="41"/>
      <c r="F136" s="233" t="s">
        <v>1407</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178</v>
      </c>
      <c r="AU136" s="18" t="s">
        <v>86</v>
      </c>
    </row>
    <row r="137" s="14" customFormat="1">
      <c r="A137" s="14"/>
      <c r="B137" s="247"/>
      <c r="C137" s="248"/>
      <c r="D137" s="232" t="s">
        <v>180</v>
      </c>
      <c r="E137" s="249" t="s">
        <v>1</v>
      </c>
      <c r="F137" s="250" t="s">
        <v>2187</v>
      </c>
      <c r="G137" s="248"/>
      <c r="H137" s="251">
        <v>39.649999999999999</v>
      </c>
      <c r="I137" s="252"/>
      <c r="J137" s="248"/>
      <c r="K137" s="248"/>
      <c r="L137" s="253"/>
      <c r="M137" s="254"/>
      <c r="N137" s="255"/>
      <c r="O137" s="255"/>
      <c r="P137" s="255"/>
      <c r="Q137" s="255"/>
      <c r="R137" s="255"/>
      <c r="S137" s="255"/>
      <c r="T137" s="256"/>
      <c r="U137" s="14"/>
      <c r="V137" s="14"/>
      <c r="W137" s="14"/>
      <c r="X137" s="14"/>
      <c r="Y137" s="14"/>
      <c r="Z137" s="14"/>
      <c r="AA137" s="14"/>
      <c r="AB137" s="14"/>
      <c r="AC137" s="14"/>
      <c r="AD137" s="14"/>
      <c r="AE137" s="14"/>
      <c r="AT137" s="257" t="s">
        <v>180</v>
      </c>
      <c r="AU137" s="257" t="s">
        <v>86</v>
      </c>
      <c r="AV137" s="14" t="s">
        <v>86</v>
      </c>
      <c r="AW137" s="14" t="s">
        <v>32</v>
      </c>
      <c r="AX137" s="14" t="s">
        <v>76</v>
      </c>
      <c r="AY137" s="257" t="s">
        <v>168</v>
      </c>
    </row>
    <row r="138" s="14" customFormat="1">
      <c r="A138" s="14"/>
      <c r="B138" s="247"/>
      <c r="C138" s="248"/>
      <c r="D138" s="232" t="s">
        <v>180</v>
      </c>
      <c r="E138" s="249" t="s">
        <v>1</v>
      </c>
      <c r="F138" s="250" t="s">
        <v>2188</v>
      </c>
      <c r="G138" s="248"/>
      <c r="H138" s="251">
        <v>0.39000000000000001</v>
      </c>
      <c r="I138" s="252"/>
      <c r="J138" s="248"/>
      <c r="K138" s="248"/>
      <c r="L138" s="253"/>
      <c r="M138" s="254"/>
      <c r="N138" s="255"/>
      <c r="O138" s="255"/>
      <c r="P138" s="255"/>
      <c r="Q138" s="255"/>
      <c r="R138" s="255"/>
      <c r="S138" s="255"/>
      <c r="T138" s="256"/>
      <c r="U138" s="14"/>
      <c r="V138" s="14"/>
      <c r="W138" s="14"/>
      <c r="X138" s="14"/>
      <c r="Y138" s="14"/>
      <c r="Z138" s="14"/>
      <c r="AA138" s="14"/>
      <c r="AB138" s="14"/>
      <c r="AC138" s="14"/>
      <c r="AD138" s="14"/>
      <c r="AE138" s="14"/>
      <c r="AT138" s="257" t="s">
        <v>180</v>
      </c>
      <c r="AU138" s="257" t="s">
        <v>86</v>
      </c>
      <c r="AV138" s="14" t="s">
        <v>86</v>
      </c>
      <c r="AW138" s="14" t="s">
        <v>32</v>
      </c>
      <c r="AX138" s="14" t="s">
        <v>76</v>
      </c>
      <c r="AY138" s="257" t="s">
        <v>168</v>
      </c>
    </row>
    <row r="139" s="15" customFormat="1">
      <c r="A139" s="15"/>
      <c r="B139" s="258"/>
      <c r="C139" s="259"/>
      <c r="D139" s="232" t="s">
        <v>180</v>
      </c>
      <c r="E139" s="260" t="s">
        <v>1</v>
      </c>
      <c r="F139" s="261" t="s">
        <v>184</v>
      </c>
      <c r="G139" s="259"/>
      <c r="H139" s="262">
        <v>40.039999999999999</v>
      </c>
      <c r="I139" s="263"/>
      <c r="J139" s="259"/>
      <c r="K139" s="259"/>
      <c r="L139" s="264"/>
      <c r="M139" s="265"/>
      <c r="N139" s="266"/>
      <c r="O139" s="266"/>
      <c r="P139" s="266"/>
      <c r="Q139" s="266"/>
      <c r="R139" s="266"/>
      <c r="S139" s="266"/>
      <c r="T139" s="267"/>
      <c r="U139" s="15"/>
      <c r="V139" s="15"/>
      <c r="W139" s="15"/>
      <c r="X139" s="15"/>
      <c r="Y139" s="15"/>
      <c r="Z139" s="15"/>
      <c r="AA139" s="15"/>
      <c r="AB139" s="15"/>
      <c r="AC139" s="15"/>
      <c r="AD139" s="15"/>
      <c r="AE139" s="15"/>
      <c r="AT139" s="268" t="s">
        <v>180</v>
      </c>
      <c r="AU139" s="268" t="s">
        <v>86</v>
      </c>
      <c r="AV139" s="15" t="s">
        <v>176</v>
      </c>
      <c r="AW139" s="15" t="s">
        <v>32</v>
      </c>
      <c r="AX139" s="15" t="s">
        <v>84</v>
      </c>
      <c r="AY139" s="268" t="s">
        <v>168</v>
      </c>
    </row>
    <row r="140" s="2" customFormat="1" ht="33" customHeight="1">
      <c r="A140" s="39"/>
      <c r="B140" s="40"/>
      <c r="C140" s="219" t="s">
        <v>86</v>
      </c>
      <c r="D140" s="219" t="s">
        <v>171</v>
      </c>
      <c r="E140" s="220" t="s">
        <v>2189</v>
      </c>
      <c r="F140" s="221" t="s">
        <v>2190</v>
      </c>
      <c r="G140" s="222" t="s">
        <v>240</v>
      </c>
      <c r="H140" s="223">
        <v>0.23400000000000001</v>
      </c>
      <c r="I140" s="224"/>
      <c r="J140" s="225">
        <f>ROUND(I140*H140,2)</f>
        <v>0</v>
      </c>
      <c r="K140" s="221" t="s">
        <v>175</v>
      </c>
      <c r="L140" s="45"/>
      <c r="M140" s="226" t="s">
        <v>1</v>
      </c>
      <c r="N140" s="227"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176</v>
      </c>
      <c r="AT140" s="230" t="s">
        <v>171</v>
      </c>
      <c r="AU140" s="230" t="s">
        <v>86</v>
      </c>
      <c r="AY140" s="18" t="s">
        <v>168</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176</v>
      </c>
      <c r="BM140" s="230" t="s">
        <v>2191</v>
      </c>
    </row>
    <row r="141" s="2" customFormat="1">
      <c r="A141" s="39"/>
      <c r="B141" s="40"/>
      <c r="C141" s="41"/>
      <c r="D141" s="232" t="s">
        <v>178</v>
      </c>
      <c r="E141" s="41"/>
      <c r="F141" s="233" t="s">
        <v>2192</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178</v>
      </c>
      <c r="AU141" s="18" t="s">
        <v>86</v>
      </c>
    </row>
    <row r="142" s="14" customFormat="1">
      <c r="A142" s="14"/>
      <c r="B142" s="247"/>
      <c r="C142" s="248"/>
      <c r="D142" s="232" t="s">
        <v>180</v>
      </c>
      <c r="E142" s="249" t="s">
        <v>1</v>
      </c>
      <c r="F142" s="250" t="s">
        <v>2193</v>
      </c>
      <c r="G142" s="248"/>
      <c r="H142" s="251">
        <v>0.23400000000000001</v>
      </c>
      <c r="I142" s="252"/>
      <c r="J142" s="248"/>
      <c r="K142" s="248"/>
      <c r="L142" s="253"/>
      <c r="M142" s="254"/>
      <c r="N142" s="255"/>
      <c r="O142" s="255"/>
      <c r="P142" s="255"/>
      <c r="Q142" s="255"/>
      <c r="R142" s="255"/>
      <c r="S142" s="255"/>
      <c r="T142" s="256"/>
      <c r="U142" s="14"/>
      <c r="V142" s="14"/>
      <c r="W142" s="14"/>
      <c r="X142" s="14"/>
      <c r="Y142" s="14"/>
      <c r="Z142" s="14"/>
      <c r="AA142" s="14"/>
      <c r="AB142" s="14"/>
      <c r="AC142" s="14"/>
      <c r="AD142" s="14"/>
      <c r="AE142" s="14"/>
      <c r="AT142" s="257" t="s">
        <v>180</v>
      </c>
      <c r="AU142" s="257" t="s">
        <v>86</v>
      </c>
      <c r="AV142" s="14" t="s">
        <v>86</v>
      </c>
      <c r="AW142" s="14" t="s">
        <v>32</v>
      </c>
      <c r="AX142" s="14" t="s">
        <v>84</v>
      </c>
      <c r="AY142" s="257" t="s">
        <v>168</v>
      </c>
    </row>
    <row r="143" s="2" customFormat="1" ht="37.8" customHeight="1">
      <c r="A143" s="39"/>
      <c r="B143" s="40"/>
      <c r="C143" s="219" t="s">
        <v>169</v>
      </c>
      <c r="D143" s="219" t="s">
        <v>171</v>
      </c>
      <c r="E143" s="220" t="s">
        <v>1419</v>
      </c>
      <c r="F143" s="221" t="s">
        <v>1420</v>
      </c>
      <c r="G143" s="222" t="s">
        <v>240</v>
      </c>
      <c r="H143" s="223">
        <v>0.23400000000000001</v>
      </c>
      <c r="I143" s="224"/>
      <c r="J143" s="225">
        <f>ROUND(I143*H143,2)</f>
        <v>0</v>
      </c>
      <c r="K143" s="221" t="s">
        <v>226</v>
      </c>
      <c r="L143" s="45"/>
      <c r="M143" s="226" t="s">
        <v>1</v>
      </c>
      <c r="N143" s="227" t="s">
        <v>41</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176</v>
      </c>
      <c r="AT143" s="230" t="s">
        <v>171</v>
      </c>
      <c r="AU143" s="230" t="s">
        <v>86</v>
      </c>
      <c r="AY143" s="18" t="s">
        <v>168</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176</v>
      </c>
      <c r="BM143" s="230" t="s">
        <v>2194</v>
      </c>
    </row>
    <row r="144" s="2" customFormat="1">
      <c r="A144" s="39"/>
      <c r="B144" s="40"/>
      <c r="C144" s="41"/>
      <c r="D144" s="232" t="s">
        <v>178</v>
      </c>
      <c r="E144" s="41"/>
      <c r="F144" s="233" t="s">
        <v>1422</v>
      </c>
      <c r="G144" s="41"/>
      <c r="H144" s="41"/>
      <c r="I144" s="234"/>
      <c r="J144" s="41"/>
      <c r="K144" s="41"/>
      <c r="L144" s="45"/>
      <c r="M144" s="235"/>
      <c r="N144" s="236"/>
      <c r="O144" s="92"/>
      <c r="P144" s="92"/>
      <c r="Q144" s="92"/>
      <c r="R144" s="92"/>
      <c r="S144" s="92"/>
      <c r="T144" s="93"/>
      <c r="U144" s="39"/>
      <c r="V144" s="39"/>
      <c r="W144" s="39"/>
      <c r="X144" s="39"/>
      <c r="Y144" s="39"/>
      <c r="Z144" s="39"/>
      <c r="AA144" s="39"/>
      <c r="AB144" s="39"/>
      <c r="AC144" s="39"/>
      <c r="AD144" s="39"/>
      <c r="AE144" s="39"/>
      <c r="AT144" s="18" t="s">
        <v>178</v>
      </c>
      <c r="AU144" s="18" t="s">
        <v>86</v>
      </c>
    </row>
    <row r="145" s="14" customFormat="1">
      <c r="A145" s="14"/>
      <c r="B145" s="247"/>
      <c r="C145" s="248"/>
      <c r="D145" s="232" t="s">
        <v>180</v>
      </c>
      <c r="E145" s="249" t="s">
        <v>1</v>
      </c>
      <c r="F145" s="250" t="s">
        <v>2193</v>
      </c>
      <c r="G145" s="248"/>
      <c r="H145" s="251">
        <v>0.23400000000000001</v>
      </c>
      <c r="I145" s="252"/>
      <c r="J145" s="248"/>
      <c r="K145" s="248"/>
      <c r="L145" s="253"/>
      <c r="M145" s="254"/>
      <c r="N145" s="255"/>
      <c r="O145" s="255"/>
      <c r="P145" s="255"/>
      <c r="Q145" s="255"/>
      <c r="R145" s="255"/>
      <c r="S145" s="255"/>
      <c r="T145" s="256"/>
      <c r="U145" s="14"/>
      <c r="V145" s="14"/>
      <c r="W145" s="14"/>
      <c r="X145" s="14"/>
      <c r="Y145" s="14"/>
      <c r="Z145" s="14"/>
      <c r="AA145" s="14"/>
      <c r="AB145" s="14"/>
      <c r="AC145" s="14"/>
      <c r="AD145" s="14"/>
      <c r="AE145" s="14"/>
      <c r="AT145" s="257" t="s">
        <v>180</v>
      </c>
      <c r="AU145" s="257" t="s">
        <v>86</v>
      </c>
      <c r="AV145" s="14" t="s">
        <v>86</v>
      </c>
      <c r="AW145" s="14" t="s">
        <v>32</v>
      </c>
      <c r="AX145" s="14" t="s">
        <v>84</v>
      </c>
      <c r="AY145" s="257" t="s">
        <v>168</v>
      </c>
    </row>
    <row r="146" s="2" customFormat="1" ht="37.8" customHeight="1">
      <c r="A146" s="39"/>
      <c r="B146" s="40"/>
      <c r="C146" s="219" t="s">
        <v>176</v>
      </c>
      <c r="D146" s="219" t="s">
        <v>171</v>
      </c>
      <c r="E146" s="220" t="s">
        <v>1424</v>
      </c>
      <c r="F146" s="221" t="s">
        <v>1425</v>
      </c>
      <c r="G146" s="222" t="s">
        <v>240</v>
      </c>
      <c r="H146" s="223">
        <v>3.0419999999999998</v>
      </c>
      <c r="I146" s="224"/>
      <c r="J146" s="225">
        <f>ROUND(I146*H146,2)</f>
        <v>0</v>
      </c>
      <c r="K146" s="221" t="s">
        <v>226</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176</v>
      </c>
      <c r="AT146" s="230" t="s">
        <v>171</v>
      </c>
      <c r="AU146" s="230" t="s">
        <v>86</v>
      </c>
      <c r="AY146" s="18" t="s">
        <v>168</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176</v>
      </c>
      <c r="BM146" s="230" t="s">
        <v>2195</v>
      </c>
    </row>
    <row r="147" s="2" customFormat="1">
      <c r="A147" s="39"/>
      <c r="B147" s="40"/>
      <c r="C147" s="41"/>
      <c r="D147" s="232" t="s">
        <v>178</v>
      </c>
      <c r="E147" s="41"/>
      <c r="F147" s="233" t="s">
        <v>1427</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178</v>
      </c>
      <c r="AU147" s="18" t="s">
        <v>86</v>
      </c>
    </row>
    <row r="148" s="14" customFormat="1">
      <c r="A148" s="14"/>
      <c r="B148" s="247"/>
      <c r="C148" s="248"/>
      <c r="D148" s="232" t="s">
        <v>180</v>
      </c>
      <c r="E148" s="249" t="s">
        <v>1</v>
      </c>
      <c r="F148" s="250" t="s">
        <v>2196</v>
      </c>
      <c r="G148" s="248"/>
      <c r="H148" s="251">
        <v>0.23400000000000001</v>
      </c>
      <c r="I148" s="252"/>
      <c r="J148" s="248"/>
      <c r="K148" s="248"/>
      <c r="L148" s="253"/>
      <c r="M148" s="254"/>
      <c r="N148" s="255"/>
      <c r="O148" s="255"/>
      <c r="P148" s="255"/>
      <c r="Q148" s="255"/>
      <c r="R148" s="255"/>
      <c r="S148" s="255"/>
      <c r="T148" s="256"/>
      <c r="U148" s="14"/>
      <c r="V148" s="14"/>
      <c r="W148" s="14"/>
      <c r="X148" s="14"/>
      <c r="Y148" s="14"/>
      <c r="Z148" s="14"/>
      <c r="AA148" s="14"/>
      <c r="AB148" s="14"/>
      <c r="AC148" s="14"/>
      <c r="AD148" s="14"/>
      <c r="AE148" s="14"/>
      <c r="AT148" s="257" t="s">
        <v>180</v>
      </c>
      <c r="AU148" s="257" t="s">
        <v>86</v>
      </c>
      <c r="AV148" s="14" t="s">
        <v>86</v>
      </c>
      <c r="AW148" s="14" t="s">
        <v>32</v>
      </c>
      <c r="AX148" s="14" t="s">
        <v>84</v>
      </c>
      <c r="AY148" s="257" t="s">
        <v>168</v>
      </c>
    </row>
    <row r="149" s="14" customFormat="1">
      <c r="A149" s="14"/>
      <c r="B149" s="247"/>
      <c r="C149" s="248"/>
      <c r="D149" s="232" t="s">
        <v>180</v>
      </c>
      <c r="E149" s="248"/>
      <c r="F149" s="250" t="s">
        <v>2197</v>
      </c>
      <c r="G149" s="248"/>
      <c r="H149" s="251">
        <v>3.0419999999999998</v>
      </c>
      <c r="I149" s="252"/>
      <c r="J149" s="248"/>
      <c r="K149" s="248"/>
      <c r="L149" s="253"/>
      <c r="M149" s="254"/>
      <c r="N149" s="255"/>
      <c r="O149" s="255"/>
      <c r="P149" s="255"/>
      <c r="Q149" s="255"/>
      <c r="R149" s="255"/>
      <c r="S149" s="255"/>
      <c r="T149" s="256"/>
      <c r="U149" s="14"/>
      <c r="V149" s="14"/>
      <c r="W149" s="14"/>
      <c r="X149" s="14"/>
      <c r="Y149" s="14"/>
      <c r="Z149" s="14"/>
      <c r="AA149" s="14"/>
      <c r="AB149" s="14"/>
      <c r="AC149" s="14"/>
      <c r="AD149" s="14"/>
      <c r="AE149" s="14"/>
      <c r="AT149" s="257" t="s">
        <v>180</v>
      </c>
      <c r="AU149" s="257" t="s">
        <v>86</v>
      </c>
      <c r="AV149" s="14" t="s">
        <v>86</v>
      </c>
      <c r="AW149" s="14" t="s">
        <v>4</v>
      </c>
      <c r="AX149" s="14" t="s">
        <v>84</v>
      </c>
      <c r="AY149" s="257" t="s">
        <v>168</v>
      </c>
    </row>
    <row r="150" s="2" customFormat="1" ht="24.15" customHeight="1">
      <c r="A150" s="39"/>
      <c r="B150" s="40"/>
      <c r="C150" s="219" t="s">
        <v>203</v>
      </c>
      <c r="D150" s="219" t="s">
        <v>171</v>
      </c>
      <c r="E150" s="220" t="s">
        <v>1429</v>
      </c>
      <c r="F150" s="221" t="s">
        <v>1430</v>
      </c>
      <c r="G150" s="222" t="s">
        <v>342</v>
      </c>
      <c r="H150" s="223">
        <v>0.46800000000000003</v>
      </c>
      <c r="I150" s="224"/>
      <c r="J150" s="225">
        <f>ROUND(I150*H150,2)</f>
        <v>0</v>
      </c>
      <c r="K150" s="221" t="s">
        <v>226</v>
      </c>
      <c r="L150" s="45"/>
      <c r="M150" s="226" t="s">
        <v>1</v>
      </c>
      <c r="N150" s="227" t="s">
        <v>41</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176</v>
      </c>
      <c r="AT150" s="230" t="s">
        <v>171</v>
      </c>
      <c r="AU150" s="230" t="s">
        <v>86</v>
      </c>
      <c r="AY150" s="18" t="s">
        <v>168</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176</v>
      </c>
      <c r="BM150" s="230" t="s">
        <v>2198</v>
      </c>
    </row>
    <row r="151" s="2" customFormat="1">
      <c r="A151" s="39"/>
      <c r="B151" s="40"/>
      <c r="C151" s="41"/>
      <c r="D151" s="232" t="s">
        <v>178</v>
      </c>
      <c r="E151" s="41"/>
      <c r="F151" s="233" t="s">
        <v>1432</v>
      </c>
      <c r="G151" s="41"/>
      <c r="H151" s="41"/>
      <c r="I151" s="234"/>
      <c r="J151" s="41"/>
      <c r="K151" s="41"/>
      <c r="L151" s="45"/>
      <c r="M151" s="235"/>
      <c r="N151" s="236"/>
      <c r="O151" s="92"/>
      <c r="P151" s="92"/>
      <c r="Q151" s="92"/>
      <c r="R151" s="92"/>
      <c r="S151" s="92"/>
      <c r="T151" s="93"/>
      <c r="U151" s="39"/>
      <c r="V151" s="39"/>
      <c r="W151" s="39"/>
      <c r="X151" s="39"/>
      <c r="Y151" s="39"/>
      <c r="Z151" s="39"/>
      <c r="AA151" s="39"/>
      <c r="AB151" s="39"/>
      <c r="AC151" s="39"/>
      <c r="AD151" s="39"/>
      <c r="AE151" s="39"/>
      <c r="AT151" s="18" t="s">
        <v>178</v>
      </c>
      <c r="AU151" s="18" t="s">
        <v>86</v>
      </c>
    </row>
    <row r="152" s="14" customFormat="1">
      <c r="A152" s="14"/>
      <c r="B152" s="247"/>
      <c r="C152" s="248"/>
      <c r="D152" s="232" t="s">
        <v>180</v>
      </c>
      <c r="E152" s="249" t="s">
        <v>1</v>
      </c>
      <c r="F152" s="250" t="s">
        <v>2196</v>
      </c>
      <c r="G152" s="248"/>
      <c r="H152" s="251">
        <v>0.23400000000000001</v>
      </c>
      <c r="I152" s="252"/>
      <c r="J152" s="248"/>
      <c r="K152" s="248"/>
      <c r="L152" s="253"/>
      <c r="M152" s="254"/>
      <c r="N152" s="255"/>
      <c r="O152" s="255"/>
      <c r="P152" s="255"/>
      <c r="Q152" s="255"/>
      <c r="R152" s="255"/>
      <c r="S152" s="255"/>
      <c r="T152" s="256"/>
      <c r="U152" s="14"/>
      <c r="V152" s="14"/>
      <c r="W152" s="14"/>
      <c r="X152" s="14"/>
      <c r="Y152" s="14"/>
      <c r="Z152" s="14"/>
      <c r="AA152" s="14"/>
      <c r="AB152" s="14"/>
      <c r="AC152" s="14"/>
      <c r="AD152" s="14"/>
      <c r="AE152" s="14"/>
      <c r="AT152" s="257" t="s">
        <v>180</v>
      </c>
      <c r="AU152" s="257" t="s">
        <v>86</v>
      </c>
      <c r="AV152" s="14" t="s">
        <v>86</v>
      </c>
      <c r="AW152" s="14" t="s">
        <v>32</v>
      </c>
      <c r="AX152" s="14" t="s">
        <v>84</v>
      </c>
      <c r="AY152" s="257" t="s">
        <v>168</v>
      </c>
    </row>
    <row r="153" s="14" customFormat="1">
      <c r="A153" s="14"/>
      <c r="B153" s="247"/>
      <c r="C153" s="248"/>
      <c r="D153" s="232" t="s">
        <v>180</v>
      </c>
      <c r="E153" s="248"/>
      <c r="F153" s="250" t="s">
        <v>2199</v>
      </c>
      <c r="G153" s="248"/>
      <c r="H153" s="251">
        <v>0.46800000000000003</v>
      </c>
      <c r="I153" s="252"/>
      <c r="J153" s="248"/>
      <c r="K153" s="248"/>
      <c r="L153" s="253"/>
      <c r="M153" s="254"/>
      <c r="N153" s="255"/>
      <c r="O153" s="255"/>
      <c r="P153" s="255"/>
      <c r="Q153" s="255"/>
      <c r="R153" s="255"/>
      <c r="S153" s="255"/>
      <c r="T153" s="256"/>
      <c r="U153" s="14"/>
      <c r="V153" s="14"/>
      <c r="W153" s="14"/>
      <c r="X153" s="14"/>
      <c r="Y153" s="14"/>
      <c r="Z153" s="14"/>
      <c r="AA153" s="14"/>
      <c r="AB153" s="14"/>
      <c r="AC153" s="14"/>
      <c r="AD153" s="14"/>
      <c r="AE153" s="14"/>
      <c r="AT153" s="257" t="s">
        <v>180</v>
      </c>
      <c r="AU153" s="257" t="s">
        <v>86</v>
      </c>
      <c r="AV153" s="14" t="s">
        <v>86</v>
      </c>
      <c r="AW153" s="14" t="s">
        <v>4</v>
      </c>
      <c r="AX153" s="14" t="s">
        <v>84</v>
      </c>
      <c r="AY153" s="257" t="s">
        <v>168</v>
      </c>
    </row>
    <row r="154" s="12" customFormat="1" ht="22.8" customHeight="1">
      <c r="A154" s="12"/>
      <c r="B154" s="203"/>
      <c r="C154" s="204"/>
      <c r="D154" s="205" t="s">
        <v>75</v>
      </c>
      <c r="E154" s="217" t="s">
        <v>86</v>
      </c>
      <c r="F154" s="217" t="s">
        <v>1457</v>
      </c>
      <c r="G154" s="204"/>
      <c r="H154" s="204"/>
      <c r="I154" s="207"/>
      <c r="J154" s="218">
        <f>BK154</f>
        <v>0</v>
      </c>
      <c r="K154" s="204"/>
      <c r="L154" s="209"/>
      <c r="M154" s="210"/>
      <c r="N154" s="211"/>
      <c r="O154" s="211"/>
      <c r="P154" s="212">
        <f>SUM(P155:P165)</f>
        <v>0</v>
      </c>
      <c r="Q154" s="211"/>
      <c r="R154" s="212">
        <f>SUM(R155:R165)</f>
        <v>0.80355703999999994</v>
      </c>
      <c r="S154" s="211"/>
      <c r="T154" s="213">
        <f>SUM(T155:T165)</f>
        <v>0</v>
      </c>
      <c r="U154" s="12"/>
      <c r="V154" s="12"/>
      <c r="W154" s="12"/>
      <c r="X154" s="12"/>
      <c r="Y154" s="12"/>
      <c r="Z154" s="12"/>
      <c r="AA154" s="12"/>
      <c r="AB154" s="12"/>
      <c r="AC154" s="12"/>
      <c r="AD154" s="12"/>
      <c r="AE154" s="12"/>
      <c r="AR154" s="214" t="s">
        <v>84</v>
      </c>
      <c r="AT154" s="215" t="s">
        <v>75</v>
      </c>
      <c r="AU154" s="215" t="s">
        <v>84</v>
      </c>
      <c r="AY154" s="214" t="s">
        <v>168</v>
      </c>
      <c r="BK154" s="216">
        <f>SUM(BK155:BK165)</f>
        <v>0</v>
      </c>
    </row>
    <row r="155" s="2" customFormat="1" ht="24.15" customHeight="1">
      <c r="A155" s="39"/>
      <c r="B155" s="40"/>
      <c r="C155" s="219" t="s">
        <v>210</v>
      </c>
      <c r="D155" s="219" t="s">
        <v>171</v>
      </c>
      <c r="E155" s="220" t="s">
        <v>2200</v>
      </c>
      <c r="F155" s="221" t="s">
        <v>2201</v>
      </c>
      <c r="G155" s="222" t="s">
        <v>240</v>
      </c>
      <c r="H155" s="223">
        <v>0.039</v>
      </c>
      <c r="I155" s="224"/>
      <c r="J155" s="225">
        <f>ROUND(I155*H155,2)</f>
        <v>0</v>
      </c>
      <c r="K155" s="221" t="s">
        <v>226</v>
      </c>
      <c r="L155" s="45"/>
      <c r="M155" s="226" t="s">
        <v>1</v>
      </c>
      <c r="N155" s="227" t="s">
        <v>41</v>
      </c>
      <c r="O155" s="92"/>
      <c r="P155" s="228">
        <f>O155*H155</f>
        <v>0</v>
      </c>
      <c r="Q155" s="228">
        <v>2.1600000000000001</v>
      </c>
      <c r="R155" s="228">
        <f>Q155*H155</f>
        <v>0.084240000000000009</v>
      </c>
      <c r="S155" s="228">
        <v>0</v>
      </c>
      <c r="T155" s="229">
        <f>S155*H155</f>
        <v>0</v>
      </c>
      <c r="U155" s="39"/>
      <c r="V155" s="39"/>
      <c r="W155" s="39"/>
      <c r="X155" s="39"/>
      <c r="Y155" s="39"/>
      <c r="Z155" s="39"/>
      <c r="AA155" s="39"/>
      <c r="AB155" s="39"/>
      <c r="AC155" s="39"/>
      <c r="AD155" s="39"/>
      <c r="AE155" s="39"/>
      <c r="AR155" s="230" t="s">
        <v>176</v>
      </c>
      <c r="AT155" s="230" t="s">
        <v>171</v>
      </c>
      <c r="AU155" s="230" t="s">
        <v>86</v>
      </c>
      <c r="AY155" s="18" t="s">
        <v>168</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176</v>
      </c>
      <c r="BM155" s="230" t="s">
        <v>2202</v>
      </c>
    </row>
    <row r="156" s="2" customFormat="1">
      <c r="A156" s="39"/>
      <c r="B156" s="40"/>
      <c r="C156" s="41"/>
      <c r="D156" s="232" t="s">
        <v>178</v>
      </c>
      <c r="E156" s="41"/>
      <c r="F156" s="233" t="s">
        <v>2203</v>
      </c>
      <c r="G156" s="41"/>
      <c r="H156" s="41"/>
      <c r="I156" s="234"/>
      <c r="J156" s="41"/>
      <c r="K156" s="41"/>
      <c r="L156" s="45"/>
      <c r="M156" s="235"/>
      <c r="N156" s="236"/>
      <c r="O156" s="92"/>
      <c r="P156" s="92"/>
      <c r="Q156" s="92"/>
      <c r="R156" s="92"/>
      <c r="S156" s="92"/>
      <c r="T156" s="93"/>
      <c r="U156" s="39"/>
      <c r="V156" s="39"/>
      <c r="W156" s="39"/>
      <c r="X156" s="39"/>
      <c r="Y156" s="39"/>
      <c r="Z156" s="39"/>
      <c r="AA156" s="39"/>
      <c r="AB156" s="39"/>
      <c r="AC156" s="39"/>
      <c r="AD156" s="39"/>
      <c r="AE156" s="39"/>
      <c r="AT156" s="18" t="s">
        <v>178</v>
      </c>
      <c r="AU156" s="18" t="s">
        <v>86</v>
      </c>
    </row>
    <row r="157" s="14" customFormat="1">
      <c r="A157" s="14"/>
      <c r="B157" s="247"/>
      <c r="C157" s="248"/>
      <c r="D157" s="232" t="s">
        <v>180</v>
      </c>
      <c r="E157" s="249" t="s">
        <v>1</v>
      </c>
      <c r="F157" s="250" t="s">
        <v>2204</v>
      </c>
      <c r="G157" s="248"/>
      <c r="H157" s="251">
        <v>0.039</v>
      </c>
      <c r="I157" s="252"/>
      <c r="J157" s="248"/>
      <c r="K157" s="248"/>
      <c r="L157" s="253"/>
      <c r="M157" s="254"/>
      <c r="N157" s="255"/>
      <c r="O157" s="255"/>
      <c r="P157" s="255"/>
      <c r="Q157" s="255"/>
      <c r="R157" s="255"/>
      <c r="S157" s="255"/>
      <c r="T157" s="256"/>
      <c r="U157" s="14"/>
      <c r="V157" s="14"/>
      <c r="W157" s="14"/>
      <c r="X157" s="14"/>
      <c r="Y157" s="14"/>
      <c r="Z157" s="14"/>
      <c r="AA157" s="14"/>
      <c r="AB157" s="14"/>
      <c r="AC157" s="14"/>
      <c r="AD157" s="14"/>
      <c r="AE157" s="14"/>
      <c r="AT157" s="257" t="s">
        <v>180</v>
      </c>
      <c r="AU157" s="257" t="s">
        <v>86</v>
      </c>
      <c r="AV157" s="14" t="s">
        <v>86</v>
      </c>
      <c r="AW157" s="14" t="s">
        <v>32</v>
      </c>
      <c r="AX157" s="14" t="s">
        <v>84</v>
      </c>
      <c r="AY157" s="257" t="s">
        <v>168</v>
      </c>
    </row>
    <row r="158" s="2" customFormat="1" ht="16.5" customHeight="1">
      <c r="A158" s="39"/>
      <c r="B158" s="40"/>
      <c r="C158" s="219" t="s">
        <v>217</v>
      </c>
      <c r="D158" s="219" t="s">
        <v>171</v>
      </c>
      <c r="E158" s="220" t="s">
        <v>2205</v>
      </c>
      <c r="F158" s="221" t="s">
        <v>2206</v>
      </c>
      <c r="G158" s="222" t="s">
        <v>240</v>
      </c>
      <c r="H158" s="223">
        <v>0.312</v>
      </c>
      <c r="I158" s="224"/>
      <c r="J158" s="225">
        <f>ROUND(I158*H158,2)</f>
        <v>0</v>
      </c>
      <c r="K158" s="221" t="s">
        <v>226</v>
      </c>
      <c r="L158" s="45"/>
      <c r="M158" s="226" t="s">
        <v>1</v>
      </c>
      <c r="N158" s="227" t="s">
        <v>41</v>
      </c>
      <c r="O158" s="92"/>
      <c r="P158" s="228">
        <f>O158*H158</f>
        <v>0</v>
      </c>
      <c r="Q158" s="228">
        <v>2.3010199999999998</v>
      </c>
      <c r="R158" s="228">
        <f>Q158*H158</f>
        <v>0.71791823999999993</v>
      </c>
      <c r="S158" s="228">
        <v>0</v>
      </c>
      <c r="T158" s="229">
        <f>S158*H158</f>
        <v>0</v>
      </c>
      <c r="U158" s="39"/>
      <c r="V158" s="39"/>
      <c r="W158" s="39"/>
      <c r="X158" s="39"/>
      <c r="Y158" s="39"/>
      <c r="Z158" s="39"/>
      <c r="AA158" s="39"/>
      <c r="AB158" s="39"/>
      <c r="AC158" s="39"/>
      <c r="AD158" s="39"/>
      <c r="AE158" s="39"/>
      <c r="AR158" s="230" t="s">
        <v>176</v>
      </c>
      <c r="AT158" s="230" t="s">
        <v>171</v>
      </c>
      <c r="AU158" s="230" t="s">
        <v>86</v>
      </c>
      <c r="AY158" s="18" t="s">
        <v>168</v>
      </c>
      <c r="BE158" s="231">
        <f>IF(N158="základní",J158,0)</f>
        <v>0</v>
      </c>
      <c r="BF158" s="231">
        <f>IF(N158="snížená",J158,0)</f>
        <v>0</v>
      </c>
      <c r="BG158" s="231">
        <f>IF(N158="zákl. přenesená",J158,0)</f>
        <v>0</v>
      </c>
      <c r="BH158" s="231">
        <f>IF(N158="sníž. přenesená",J158,0)</f>
        <v>0</v>
      </c>
      <c r="BI158" s="231">
        <f>IF(N158="nulová",J158,0)</f>
        <v>0</v>
      </c>
      <c r="BJ158" s="18" t="s">
        <v>84</v>
      </c>
      <c r="BK158" s="231">
        <f>ROUND(I158*H158,2)</f>
        <v>0</v>
      </c>
      <c r="BL158" s="18" t="s">
        <v>176</v>
      </c>
      <c r="BM158" s="230" t="s">
        <v>2207</v>
      </c>
    </row>
    <row r="159" s="2" customFormat="1">
      <c r="A159" s="39"/>
      <c r="B159" s="40"/>
      <c r="C159" s="41"/>
      <c r="D159" s="232" t="s">
        <v>178</v>
      </c>
      <c r="E159" s="41"/>
      <c r="F159" s="233" t="s">
        <v>2208</v>
      </c>
      <c r="G159" s="41"/>
      <c r="H159" s="41"/>
      <c r="I159" s="234"/>
      <c r="J159" s="41"/>
      <c r="K159" s="41"/>
      <c r="L159" s="45"/>
      <c r="M159" s="235"/>
      <c r="N159" s="236"/>
      <c r="O159" s="92"/>
      <c r="P159" s="92"/>
      <c r="Q159" s="92"/>
      <c r="R159" s="92"/>
      <c r="S159" s="92"/>
      <c r="T159" s="93"/>
      <c r="U159" s="39"/>
      <c r="V159" s="39"/>
      <c r="W159" s="39"/>
      <c r="X159" s="39"/>
      <c r="Y159" s="39"/>
      <c r="Z159" s="39"/>
      <c r="AA159" s="39"/>
      <c r="AB159" s="39"/>
      <c r="AC159" s="39"/>
      <c r="AD159" s="39"/>
      <c r="AE159" s="39"/>
      <c r="AT159" s="18" t="s">
        <v>178</v>
      </c>
      <c r="AU159" s="18" t="s">
        <v>86</v>
      </c>
    </row>
    <row r="160" s="14" customFormat="1">
      <c r="A160" s="14"/>
      <c r="B160" s="247"/>
      <c r="C160" s="248"/>
      <c r="D160" s="232" t="s">
        <v>180</v>
      </c>
      <c r="E160" s="249" t="s">
        <v>1</v>
      </c>
      <c r="F160" s="250" t="s">
        <v>2209</v>
      </c>
      <c r="G160" s="248"/>
      <c r="H160" s="251">
        <v>0.312</v>
      </c>
      <c r="I160" s="252"/>
      <c r="J160" s="248"/>
      <c r="K160" s="248"/>
      <c r="L160" s="253"/>
      <c r="M160" s="254"/>
      <c r="N160" s="255"/>
      <c r="O160" s="255"/>
      <c r="P160" s="255"/>
      <c r="Q160" s="255"/>
      <c r="R160" s="255"/>
      <c r="S160" s="255"/>
      <c r="T160" s="256"/>
      <c r="U160" s="14"/>
      <c r="V160" s="14"/>
      <c r="W160" s="14"/>
      <c r="X160" s="14"/>
      <c r="Y160" s="14"/>
      <c r="Z160" s="14"/>
      <c r="AA160" s="14"/>
      <c r="AB160" s="14"/>
      <c r="AC160" s="14"/>
      <c r="AD160" s="14"/>
      <c r="AE160" s="14"/>
      <c r="AT160" s="257" t="s">
        <v>180</v>
      </c>
      <c r="AU160" s="257" t="s">
        <v>86</v>
      </c>
      <c r="AV160" s="14" t="s">
        <v>86</v>
      </c>
      <c r="AW160" s="14" t="s">
        <v>32</v>
      </c>
      <c r="AX160" s="14" t="s">
        <v>84</v>
      </c>
      <c r="AY160" s="257" t="s">
        <v>168</v>
      </c>
    </row>
    <row r="161" s="2" customFormat="1" ht="16.5" customHeight="1">
      <c r="A161" s="39"/>
      <c r="B161" s="40"/>
      <c r="C161" s="219" t="s">
        <v>223</v>
      </c>
      <c r="D161" s="219" t="s">
        <v>171</v>
      </c>
      <c r="E161" s="220" t="s">
        <v>2210</v>
      </c>
      <c r="F161" s="221" t="s">
        <v>2211</v>
      </c>
      <c r="G161" s="222" t="s">
        <v>174</v>
      </c>
      <c r="H161" s="223">
        <v>0.52000000000000002</v>
      </c>
      <c r="I161" s="224"/>
      <c r="J161" s="225">
        <f>ROUND(I161*H161,2)</f>
        <v>0</v>
      </c>
      <c r="K161" s="221" t="s">
        <v>175</v>
      </c>
      <c r="L161" s="45"/>
      <c r="M161" s="226" t="s">
        <v>1</v>
      </c>
      <c r="N161" s="227" t="s">
        <v>41</v>
      </c>
      <c r="O161" s="92"/>
      <c r="P161" s="228">
        <f>O161*H161</f>
        <v>0</v>
      </c>
      <c r="Q161" s="228">
        <v>0.0026900000000000001</v>
      </c>
      <c r="R161" s="228">
        <f>Q161*H161</f>
        <v>0.0013988000000000002</v>
      </c>
      <c r="S161" s="228">
        <v>0</v>
      </c>
      <c r="T161" s="229">
        <f>S161*H161</f>
        <v>0</v>
      </c>
      <c r="U161" s="39"/>
      <c r="V161" s="39"/>
      <c r="W161" s="39"/>
      <c r="X161" s="39"/>
      <c r="Y161" s="39"/>
      <c r="Z161" s="39"/>
      <c r="AA161" s="39"/>
      <c r="AB161" s="39"/>
      <c r="AC161" s="39"/>
      <c r="AD161" s="39"/>
      <c r="AE161" s="39"/>
      <c r="AR161" s="230" t="s">
        <v>176</v>
      </c>
      <c r="AT161" s="230" t="s">
        <v>171</v>
      </c>
      <c r="AU161" s="230" t="s">
        <v>86</v>
      </c>
      <c r="AY161" s="18" t="s">
        <v>168</v>
      </c>
      <c r="BE161" s="231">
        <f>IF(N161="základní",J161,0)</f>
        <v>0</v>
      </c>
      <c r="BF161" s="231">
        <f>IF(N161="snížená",J161,0)</f>
        <v>0</v>
      </c>
      <c r="BG161" s="231">
        <f>IF(N161="zákl. přenesená",J161,0)</f>
        <v>0</v>
      </c>
      <c r="BH161" s="231">
        <f>IF(N161="sníž. přenesená",J161,0)</f>
        <v>0</v>
      </c>
      <c r="BI161" s="231">
        <f>IF(N161="nulová",J161,0)</f>
        <v>0</v>
      </c>
      <c r="BJ161" s="18" t="s">
        <v>84</v>
      </c>
      <c r="BK161" s="231">
        <f>ROUND(I161*H161,2)</f>
        <v>0</v>
      </c>
      <c r="BL161" s="18" t="s">
        <v>176</v>
      </c>
      <c r="BM161" s="230" t="s">
        <v>2212</v>
      </c>
    </row>
    <row r="162" s="2" customFormat="1">
      <c r="A162" s="39"/>
      <c r="B162" s="40"/>
      <c r="C162" s="41"/>
      <c r="D162" s="232" t="s">
        <v>178</v>
      </c>
      <c r="E162" s="41"/>
      <c r="F162" s="233" t="s">
        <v>2213</v>
      </c>
      <c r="G162" s="41"/>
      <c r="H162" s="41"/>
      <c r="I162" s="234"/>
      <c r="J162" s="41"/>
      <c r="K162" s="41"/>
      <c r="L162" s="45"/>
      <c r="M162" s="235"/>
      <c r="N162" s="236"/>
      <c r="O162" s="92"/>
      <c r="P162" s="92"/>
      <c r="Q162" s="92"/>
      <c r="R162" s="92"/>
      <c r="S162" s="92"/>
      <c r="T162" s="93"/>
      <c r="U162" s="39"/>
      <c r="V162" s="39"/>
      <c r="W162" s="39"/>
      <c r="X162" s="39"/>
      <c r="Y162" s="39"/>
      <c r="Z162" s="39"/>
      <c r="AA162" s="39"/>
      <c r="AB162" s="39"/>
      <c r="AC162" s="39"/>
      <c r="AD162" s="39"/>
      <c r="AE162" s="39"/>
      <c r="AT162" s="18" t="s">
        <v>178</v>
      </c>
      <c r="AU162" s="18" t="s">
        <v>86</v>
      </c>
    </row>
    <row r="163" s="14" customFormat="1">
      <c r="A163" s="14"/>
      <c r="B163" s="247"/>
      <c r="C163" s="248"/>
      <c r="D163" s="232" t="s">
        <v>180</v>
      </c>
      <c r="E163" s="249" t="s">
        <v>1</v>
      </c>
      <c r="F163" s="250" t="s">
        <v>2214</v>
      </c>
      <c r="G163" s="248"/>
      <c r="H163" s="251">
        <v>0.52000000000000002</v>
      </c>
      <c r="I163" s="252"/>
      <c r="J163" s="248"/>
      <c r="K163" s="248"/>
      <c r="L163" s="253"/>
      <c r="M163" s="254"/>
      <c r="N163" s="255"/>
      <c r="O163" s="255"/>
      <c r="P163" s="255"/>
      <c r="Q163" s="255"/>
      <c r="R163" s="255"/>
      <c r="S163" s="255"/>
      <c r="T163" s="256"/>
      <c r="U163" s="14"/>
      <c r="V163" s="14"/>
      <c r="W163" s="14"/>
      <c r="X163" s="14"/>
      <c r="Y163" s="14"/>
      <c r="Z163" s="14"/>
      <c r="AA163" s="14"/>
      <c r="AB163" s="14"/>
      <c r="AC163" s="14"/>
      <c r="AD163" s="14"/>
      <c r="AE163" s="14"/>
      <c r="AT163" s="257" t="s">
        <v>180</v>
      </c>
      <c r="AU163" s="257" t="s">
        <v>86</v>
      </c>
      <c r="AV163" s="14" t="s">
        <v>86</v>
      </c>
      <c r="AW163" s="14" t="s">
        <v>32</v>
      </c>
      <c r="AX163" s="14" t="s">
        <v>84</v>
      </c>
      <c r="AY163" s="257" t="s">
        <v>168</v>
      </c>
    </row>
    <row r="164" s="2" customFormat="1" ht="16.5" customHeight="1">
      <c r="A164" s="39"/>
      <c r="B164" s="40"/>
      <c r="C164" s="219" t="s">
        <v>230</v>
      </c>
      <c r="D164" s="219" t="s">
        <v>171</v>
      </c>
      <c r="E164" s="220" t="s">
        <v>2215</v>
      </c>
      <c r="F164" s="221" t="s">
        <v>2216</v>
      </c>
      <c r="G164" s="222" t="s">
        <v>174</v>
      </c>
      <c r="H164" s="223">
        <v>0.52000000000000002</v>
      </c>
      <c r="I164" s="224"/>
      <c r="J164" s="225">
        <f>ROUND(I164*H164,2)</f>
        <v>0</v>
      </c>
      <c r="K164" s="221" t="s">
        <v>175</v>
      </c>
      <c r="L164" s="45"/>
      <c r="M164" s="226" t="s">
        <v>1</v>
      </c>
      <c r="N164" s="227" t="s">
        <v>41</v>
      </c>
      <c r="O164" s="92"/>
      <c r="P164" s="228">
        <f>O164*H164</f>
        <v>0</v>
      </c>
      <c r="Q164" s="228">
        <v>0</v>
      </c>
      <c r="R164" s="228">
        <f>Q164*H164</f>
        <v>0</v>
      </c>
      <c r="S164" s="228">
        <v>0</v>
      </c>
      <c r="T164" s="229">
        <f>S164*H164</f>
        <v>0</v>
      </c>
      <c r="U164" s="39"/>
      <c r="V164" s="39"/>
      <c r="W164" s="39"/>
      <c r="X164" s="39"/>
      <c r="Y164" s="39"/>
      <c r="Z164" s="39"/>
      <c r="AA164" s="39"/>
      <c r="AB164" s="39"/>
      <c r="AC164" s="39"/>
      <c r="AD164" s="39"/>
      <c r="AE164" s="39"/>
      <c r="AR164" s="230" t="s">
        <v>176</v>
      </c>
      <c r="AT164" s="230" t="s">
        <v>171</v>
      </c>
      <c r="AU164" s="230" t="s">
        <v>86</v>
      </c>
      <c r="AY164" s="18" t="s">
        <v>168</v>
      </c>
      <c r="BE164" s="231">
        <f>IF(N164="základní",J164,0)</f>
        <v>0</v>
      </c>
      <c r="BF164" s="231">
        <f>IF(N164="snížená",J164,0)</f>
        <v>0</v>
      </c>
      <c r="BG164" s="231">
        <f>IF(N164="zákl. přenesená",J164,0)</f>
        <v>0</v>
      </c>
      <c r="BH164" s="231">
        <f>IF(N164="sníž. přenesená",J164,0)</f>
        <v>0</v>
      </c>
      <c r="BI164" s="231">
        <f>IF(N164="nulová",J164,0)</f>
        <v>0</v>
      </c>
      <c r="BJ164" s="18" t="s">
        <v>84</v>
      </c>
      <c r="BK164" s="231">
        <f>ROUND(I164*H164,2)</f>
        <v>0</v>
      </c>
      <c r="BL164" s="18" t="s">
        <v>176</v>
      </c>
      <c r="BM164" s="230" t="s">
        <v>2217</v>
      </c>
    </row>
    <row r="165" s="2" customFormat="1">
      <c r="A165" s="39"/>
      <c r="B165" s="40"/>
      <c r="C165" s="41"/>
      <c r="D165" s="232" t="s">
        <v>178</v>
      </c>
      <c r="E165" s="41"/>
      <c r="F165" s="233" t="s">
        <v>2218</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178</v>
      </c>
      <c r="AU165" s="18" t="s">
        <v>86</v>
      </c>
    </row>
    <row r="166" s="12" customFormat="1" ht="22.8" customHeight="1">
      <c r="A166" s="12"/>
      <c r="B166" s="203"/>
      <c r="C166" s="204"/>
      <c r="D166" s="205" t="s">
        <v>75</v>
      </c>
      <c r="E166" s="217" t="s">
        <v>169</v>
      </c>
      <c r="F166" s="217" t="s">
        <v>170</v>
      </c>
      <c r="G166" s="204"/>
      <c r="H166" s="204"/>
      <c r="I166" s="207"/>
      <c r="J166" s="218">
        <f>BK166</f>
        <v>0</v>
      </c>
      <c r="K166" s="204"/>
      <c r="L166" s="209"/>
      <c r="M166" s="210"/>
      <c r="N166" s="211"/>
      <c r="O166" s="211"/>
      <c r="P166" s="212">
        <f>SUM(P167:P186)</f>
        <v>0</v>
      </c>
      <c r="Q166" s="211"/>
      <c r="R166" s="212">
        <f>SUM(R167:R186)</f>
        <v>5.9798632499999993</v>
      </c>
      <c r="S166" s="211"/>
      <c r="T166" s="213">
        <f>SUM(T167:T186)</f>
        <v>0</v>
      </c>
      <c r="U166" s="12"/>
      <c r="V166" s="12"/>
      <c r="W166" s="12"/>
      <c r="X166" s="12"/>
      <c r="Y166" s="12"/>
      <c r="Z166" s="12"/>
      <c r="AA166" s="12"/>
      <c r="AB166" s="12"/>
      <c r="AC166" s="12"/>
      <c r="AD166" s="12"/>
      <c r="AE166" s="12"/>
      <c r="AR166" s="214" t="s">
        <v>84</v>
      </c>
      <c r="AT166" s="215" t="s">
        <v>75</v>
      </c>
      <c r="AU166" s="215" t="s">
        <v>84</v>
      </c>
      <c r="AY166" s="214" t="s">
        <v>168</v>
      </c>
      <c r="BK166" s="216">
        <f>SUM(BK167:BK186)</f>
        <v>0</v>
      </c>
    </row>
    <row r="167" s="2" customFormat="1" ht="33" customHeight="1">
      <c r="A167" s="39"/>
      <c r="B167" s="40"/>
      <c r="C167" s="219" t="s">
        <v>237</v>
      </c>
      <c r="D167" s="219" t="s">
        <v>171</v>
      </c>
      <c r="E167" s="220" t="s">
        <v>2219</v>
      </c>
      <c r="F167" s="221" t="s">
        <v>2220</v>
      </c>
      <c r="G167" s="222" t="s">
        <v>251</v>
      </c>
      <c r="H167" s="223">
        <v>1</v>
      </c>
      <c r="I167" s="224"/>
      <c r="J167" s="225">
        <f>ROUND(I167*H167,2)</f>
        <v>0</v>
      </c>
      <c r="K167" s="221" t="s">
        <v>175</v>
      </c>
      <c r="L167" s="45"/>
      <c r="M167" s="226" t="s">
        <v>1</v>
      </c>
      <c r="N167" s="227" t="s">
        <v>41</v>
      </c>
      <c r="O167" s="92"/>
      <c r="P167" s="228">
        <f>O167*H167</f>
        <v>0</v>
      </c>
      <c r="Q167" s="228">
        <v>0.022280000000000001</v>
      </c>
      <c r="R167" s="228">
        <f>Q167*H167</f>
        <v>0.022280000000000001</v>
      </c>
      <c r="S167" s="228">
        <v>0</v>
      </c>
      <c r="T167" s="229">
        <f>S167*H167</f>
        <v>0</v>
      </c>
      <c r="U167" s="39"/>
      <c r="V167" s="39"/>
      <c r="W167" s="39"/>
      <c r="X167" s="39"/>
      <c r="Y167" s="39"/>
      <c r="Z167" s="39"/>
      <c r="AA167" s="39"/>
      <c r="AB167" s="39"/>
      <c r="AC167" s="39"/>
      <c r="AD167" s="39"/>
      <c r="AE167" s="39"/>
      <c r="AR167" s="230" t="s">
        <v>176</v>
      </c>
      <c r="AT167" s="230" t="s">
        <v>171</v>
      </c>
      <c r="AU167" s="230" t="s">
        <v>86</v>
      </c>
      <c r="AY167" s="18" t="s">
        <v>168</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176</v>
      </c>
      <c r="BM167" s="230" t="s">
        <v>2221</v>
      </c>
    </row>
    <row r="168" s="2" customFormat="1">
      <c r="A168" s="39"/>
      <c r="B168" s="40"/>
      <c r="C168" s="41"/>
      <c r="D168" s="232" t="s">
        <v>178</v>
      </c>
      <c r="E168" s="41"/>
      <c r="F168" s="233" t="s">
        <v>2222</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178</v>
      </c>
      <c r="AU168" s="18" t="s">
        <v>86</v>
      </c>
    </row>
    <row r="169" s="14" customFormat="1">
      <c r="A169" s="14"/>
      <c r="B169" s="247"/>
      <c r="C169" s="248"/>
      <c r="D169" s="232" t="s">
        <v>180</v>
      </c>
      <c r="E169" s="249" t="s">
        <v>1</v>
      </c>
      <c r="F169" s="250" t="s">
        <v>2223</v>
      </c>
      <c r="G169" s="248"/>
      <c r="H169" s="251">
        <v>1</v>
      </c>
      <c r="I169" s="252"/>
      <c r="J169" s="248"/>
      <c r="K169" s="248"/>
      <c r="L169" s="253"/>
      <c r="M169" s="254"/>
      <c r="N169" s="255"/>
      <c r="O169" s="255"/>
      <c r="P169" s="255"/>
      <c r="Q169" s="255"/>
      <c r="R169" s="255"/>
      <c r="S169" s="255"/>
      <c r="T169" s="256"/>
      <c r="U169" s="14"/>
      <c r="V169" s="14"/>
      <c r="W169" s="14"/>
      <c r="X169" s="14"/>
      <c r="Y169" s="14"/>
      <c r="Z169" s="14"/>
      <c r="AA169" s="14"/>
      <c r="AB169" s="14"/>
      <c r="AC169" s="14"/>
      <c r="AD169" s="14"/>
      <c r="AE169" s="14"/>
      <c r="AT169" s="257" t="s">
        <v>180</v>
      </c>
      <c r="AU169" s="257" t="s">
        <v>86</v>
      </c>
      <c r="AV169" s="14" t="s">
        <v>86</v>
      </c>
      <c r="AW169" s="14" t="s">
        <v>32</v>
      </c>
      <c r="AX169" s="14" t="s">
        <v>84</v>
      </c>
      <c r="AY169" s="257" t="s">
        <v>168</v>
      </c>
    </row>
    <row r="170" s="2" customFormat="1" ht="33" customHeight="1">
      <c r="A170" s="39"/>
      <c r="B170" s="40"/>
      <c r="C170" s="219" t="s">
        <v>244</v>
      </c>
      <c r="D170" s="219" t="s">
        <v>171</v>
      </c>
      <c r="E170" s="220" t="s">
        <v>2224</v>
      </c>
      <c r="F170" s="221" t="s">
        <v>2225</v>
      </c>
      <c r="G170" s="222" t="s">
        <v>251</v>
      </c>
      <c r="H170" s="223">
        <v>1</v>
      </c>
      <c r="I170" s="224"/>
      <c r="J170" s="225">
        <f>ROUND(I170*H170,2)</f>
        <v>0</v>
      </c>
      <c r="K170" s="221" t="s">
        <v>175</v>
      </c>
      <c r="L170" s="45"/>
      <c r="M170" s="226" t="s">
        <v>1</v>
      </c>
      <c r="N170" s="227" t="s">
        <v>41</v>
      </c>
      <c r="O170" s="92"/>
      <c r="P170" s="228">
        <f>O170*H170</f>
        <v>0</v>
      </c>
      <c r="Q170" s="228">
        <v>0.026280000000000001</v>
      </c>
      <c r="R170" s="228">
        <f>Q170*H170</f>
        <v>0.026280000000000001</v>
      </c>
      <c r="S170" s="228">
        <v>0</v>
      </c>
      <c r="T170" s="229">
        <f>S170*H170</f>
        <v>0</v>
      </c>
      <c r="U170" s="39"/>
      <c r="V170" s="39"/>
      <c r="W170" s="39"/>
      <c r="X170" s="39"/>
      <c r="Y170" s="39"/>
      <c r="Z170" s="39"/>
      <c r="AA170" s="39"/>
      <c r="AB170" s="39"/>
      <c r="AC170" s="39"/>
      <c r="AD170" s="39"/>
      <c r="AE170" s="39"/>
      <c r="AR170" s="230" t="s">
        <v>176</v>
      </c>
      <c r="AT170" s="230" t="s">
        <v>171</v>
      </c>
      <c r="AU170" s="230" t="s">
        <v>86</v>
      </c>
      <c r="AY170" s="18" t="s">
        <v>168</v>
      </c>
      <c r="BE170" s="231">
        <f>IF(N170="základní",J170,0)</f>
        <v>0</v>
      </c>
      <c r="BF170" s="231">
        <f>IF(N170="snížená",J170,0)</f>
        <v>0</v>
      </c>
      <c r="BG170" s="231">
        <f>IF(N170="zákl. přenesená",J170,0)</f>
        <v>0</v>
      </c>
      <c r="BH170" s="231">
        <f>IF(N170="sníž. přenesená",J170,0)</f>
        <v>0</v>
      </c>
      <c r="BI170" s="231">
        <f>IF(N170="nulová",J170,0)</f>
        <v>0</v>
      </c>
      <c r="BJ170" s="18" t="s">
        <v>84</v>
      </c>
      <c r="BK170" s="231">
        <f>ROUND(I170*H170,2)</f>
        <v>0</v>
      </c>
      <c r="BL170" s="18" t="s">
        <v>176</v>
      </c>
      <c r="BM170" s="230" t="s">
        <v>2226</v>
      </c>
    </row>
    <row r="171" s="2" customFormat="1">
      <c r="A171" s="39"/>
      <c r="B171" s="40"/>
      <c r="C171" s="41"/>
      <c r="D171" s="232" t="s">
        <v>178</v>
      </c>
      <c r="E171" s="41"/>
      <c r="F171" s="233" t="s">
        <v>2227</v>
      </c>
      <c r="G171" s="41"/>
      <c r="H171" s="41"/>
      <c r="I171" s="234"/>
      <c r="J171" s="41"/>
      <c r="K171" s="41"/>
      <c r="L171" s="45"/>
      <c r="M171" s="235"/>
      <c r="N171" s="236"/>
      <c r="O171" s="92"/>
      <c r="P171" s="92"/>
      <c r="Q171" s="92"/>
      <c r="R171" s="92"/>
      <c r="S171" s="92"/>
      <c r="T171" s="93"/>
      <c r="U171" s="39"/>
      <c r="V171" s="39"/>
      <c r="W171" s="39"/>
      <c r="X171" s="39"/>
      <c r="Y171" s="39"/>
      <c r="Z171" s="39"/>
      <c r="AA171" s="39"/>
      <c r="AB171" s="39"/>
      <c r="AC171" s="39"/>
      <c r="AD171" s="39"/>
      <c r="AE171" s="39"/>
      <c r="AT171" s="18" t="s">
        <v>178</v>
      </c>
      <c r="AU171" s="18" t="s">
        <v>86</v>
      </c>
    </row>
    <row r="172" s="14" customFormat="1">
      <c r="A172" s="14"/>
      <c r="B172" s="247"/>
      <c r="C172" s="248"/>
      <c r="D172" s="232" t="s">
        <v>180</v>
      </c>
      <c r="E172" s="249" t="s">
        <v>1</v>
      </c>
      <c r="F172" s="250" t="s">
        <v>2228</v>
      </c>
      <c r="G172" s="248"/>
      <c r="H172" s="251">
        <v>1</v>
      </c>
      <c r="I172" s="252"/>
      <c r="J172" s="248"/>
      <c r="K172" s="248"/>
      <c r="L172" s="253"/>
      <c r="M172" s="254"/>
      <c r="N172" s="255"/>
      <c r="O172" s="255"/>
      <c r="P172" s="255"/>
      <c r="Q172" s="255"/>
      <c r="R172" s="255"/>
      <c r="S172" s="255"/>
      <c r="T172" s="256"/>
      <c r="U172" s="14"/>
      <c r="V172" s="14"/>
      <c r="W172" s="14"/>
      <c r="X172" s="14"/>
      <c r="Y172" s="14"/>
      <c r="Z172" s="14"/>
      <c r="AA172" s="14"/>
      <c r="AB172" s="14"/>
      <c r="AC172" s="14"/>
      <c r="AD172" s="14"/>
      <c r="AE172" s="14"/>
      <c r="AT172" s="257" t="s">
        <v>180</v>
      </c>
      <c r="AU172" s="257" t="s">
        <v>86</v>
      </c>
      <c r="AV172" s="14" t="s">
        <v>86</v>
      </c>
      <c r="AW172" s="14" t="s">
        <v>32</v>
      </c>
      <c r="AX172" s="14" t="s">
        <v>84</v>
      </c>
      <c r="AY172" s="257" t="s">
        <v>168</v>
      </c>
    </row>
    <row r="173" s="2" customFormat="1" ht="24.15" customHeight="1">
      <c r="A173" s="39"/>
      <c r="B173" s="40"/>
      <c r="C173" s="219" t="s">
        <v>8</v>
      </c>
      <c r="D173" s="219" t="s">
        <v>171</v>
      </c>
      <c r="E173" s="220" t="s">
        <v>2229</v>
      </c>
      <c r="F173" s="221" t="s">
        <v>2230</v>
      </c>
      <c r="G173" s="222" t="s">
        <v>174</v>
      </c>
      <c r="H173" s="223">
        <v>4.0499999999999998</v>
      </c>
      <c r="I173" s="224"/>
      <c r="J173" s="225">
        <f>ROUND(I173*H173,2)</f>
        <v>0</v>
      </c>
      <c r="K173" s="221" t="s">
        <v>226</v>
      </c>
      <c r="L173" s="45"/>
      <c r="M173" s="226" t="s">
        <v>1</v>
      </c>
      <c r="N173" s="227" t="s">
        <v>41</v>
      </c>
      <c r="O173" s="92"/>
      <c r="P173" s="228">
        <f>O173*H173</f>
        <v>0</v>
      </c>
      <c r="Q173" s="228">
        <v>0.061719999999999997</v>
      </c>
      <c r="R173" s="228">
        <f>Q173*H173</f>
        <v>0.24996599999999997</v>
      </c>
      <c r="S173" s="228">
        <v>0</v>
      </c>
      <c r="T173" s="229">
        <f>S173*H173</f>
        <v>0</v>
      </c>
      <c r="U173" s="39"/>
      <c r="V173" s="39"/>
      <c r="W173" s="39"/>
      <c r="X173" s="39"/>
      <c r="Y173" s="39"/>
      <c r="Z173" s="39"/>
      <c r="AA173" s="39"/>
      <c r="AB173" s="39"/>
      <c r="AC173" s="39"/>
      <c r="AD173" s="39"/>
      <c r="AE173" s="39"/>
      <c r="AR173" s="230" t="s">
        <v>176</v>
      </c>
      <c r="AT173" s="230" t="s">
        <v>171</v>
      </c>
      <c r="AU173" s="230" t="s">
        <v>86</v>
      </c>
      <c r="AY173" s="18" t="s">
        <v>168</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176</v>
      </c>
      <c r="BM173" s="230" t="s">
        <v>2231</v>
      </c>
    </row>
    <row r="174" s="2" customFormat="1">
      <c r="A174" s="39"/>
      <c r="B174" s="40"/>
      <c r="C174" s="41"/>
      <c r="D174" s="232" t="s">
        <v>178</v>
      </c>
      <c r="E174" s="41"/>
      <c r="F174" s="233" t="s">
        <v>2232</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178</v>
      </c>
      <c r="AU174" s="18" t="s">
        <v>86</v>
      </c>
    </row>
    <row r="175" s="13" customFormat="1">
      <c r="A175" s="13"/>
      <c r="B175" s="237"/>
      <c r="C175" s="238"/>
      <c r="D175" s="232" t="s">
        <v>180</v>
      </c>
      <c r="E175" s="239" t="s">
        <v>1</v>
      </c>
      <c r="F175" s="240" t="s">
        <v>2233</v>
      </c>
      <c r="G175" s="238"/>
      <c r="H175" s="239" t="s">
        <v>1</v>
      </c>
      <c r="I175" s="241"/>
      <c r="J175" s="238"/>
      <c r="K175" s="238"/>
      <c r="L175" s="242"/>
      <c r="M175" s="243"/>
      <c r="N175" s="244"/>
      <c r="O175" s="244"/>
      <c r="P175" s="244"/>
      <c r="Q175" s="244"/>
      <c r="R175" s="244"/>
      <c r="S175" s="244"/>
      <c r="T175" s="245"/>
      <c r="U175" s="13"/>
      <c r="V175" s="13"/>
      <c r="W175" s="13"/>
      <c r="X175" s="13"/>
      <c r="Y175" s="13"/>
      <c r="Z175" s="13"/>
      <c r="AA175" s="13"/>
      <c r="AB175" s="13"/>
      <c r="AC175" s="13"/>
      <c r="AD175" s="13"/>
      <c r="AE175" s="13"/>
      <c r="AT175" s="246" t="s">
        <v>180</v>
      </c>
      <c r="AU175" s="246" t="s">
        <v>86</v>
      </c>
      <c r="AV175" s="13" t="s">
        <v>84</v>
      </c>
      <c r="AW175" s="13" t="s">
        <v>32</v>
      </c>
      <c r="AX175" s="13" t="s">
        <v>76</v>
      </c>
      <c r="AY175" s="246" t="s">
        <v>168</v>
      </c>
    </row>
    <row r="176" s="14" customFormat="1">
      <c r="A176" s="14"/>
      <c r="B176" s="247"/>
      <c r="C176" s="248"/>
      <c r="D176" s="232" t="s">
        <v>180</v>
      </c>
      <c r="E176" s="249" t="s">
        <v>1</v>
      </c>
      <c r="F176" s="250" t="s">
        <v>2234</v>
      </c>
      <c r="G176" s="248"/>
      <c r="H176" s="251">
        <v>4.0499999999999998</v>
      </c>
      <c r="I176" s="252"/>
      <c r="J176" s="248"/>
      <c r="K176" s="248"/>
      <c r="L176" s="253"/>
      <c r="M176" s="254"/>
      <c r="N176" s="255"/>
      <c r="O176" s="255"/>
      <c r="P176" s="255"/>
      <c r="Q176" s="255"/>
      <c r="R176" s="255"/>
      <c r="S176" s="255"/>
      <c r="T176" s="256"/>
      <c r="U176" s="14"/>
      <c r="V176" s="14"/>
      <c r="W176" s="14"/>
      <c r="X176" s="14"/>
      <c r="Y176" s="14"/>
      <c r="Z176" s="14"/>
      <c r="AA176" s="14"/>
      <c r="AB176" s="14"/>
      <c r="AC176" s="14"/>
      <c r="AD176" s="14"/>
      <c r="AE176" s="14"/>
      <c r="AT176" s="257" t="s">
        <v>180</v>
      </c>
      <c r="AU176" s="257" t="s">
        <v>86</v>
      </c>
      <c r="AV176" s="14" t="s">
        <v>86</v>
      </c>
      <c r="AW176" s="14" t="s">
        <v>32</v>
      </c>
      <c r="AX176" s="14" t="s">
        <v>76</v>
      </c>
      <c r="AY176" s="257" t="s">
        <v>168</v>
      </c>
    </row>
    <row r="177" s="15" customFormat="1">
      <c r="A177" s="15"/>
      <c r="B177" s="258"/>
      <c r="C177" s="259"/>
      <c r="D177" s="232" t="s">
        <v>180</v>
      </c>
      <c r="E177" s="260" t="s">
        <v>1</v>
      </c>
      <c r="F177" s="261" t="s">
        <v>184</v>
      </c>
      <c r="G177" s="259"/>
      <c r="H177" s="262">
        <v>4.0499999999999998</v>
      </c>
      <c r="I177" s="263"/>
      <c r="J177" s="259"/>
      <c r="K177" s="259"/>
      <c r="L177" s="264"/>
      <c r="M177" s="265"/>
      <c r="N177" s="266"/>
      <c r="O177" s="266"/>
      <c r="P177" s="266"/>
      <c r="Q177" s="266"/>
      <c r="R177" s="266"/>
      <c r="S177" s="266"/>
      <c r="T177" s="267"/>
      <c r="U177" s="15"/>
      <c r="V177" s="15"/>
      <c r="W177" s="15"/>
      <c r="X177" s="15"/>
      <c r="Y177" s="15"/>
      <c r="Z177" s="15"/>
      <c r="AA177" s="15"/>
      <c r="AB177" s="15"/>
      <c r="AC177" s="15"/>
      <c r="AD177" s="15"/>
      <c r="AE177" s="15"/>
      <c r="AT177" s="268" t="s">
        <v>180</v>
      </c>
      <c r="AU177" s="268" t="s">
        <v>86</v>
      </c>
      <c r="AV177" s="15" t="s">
        <v>176</v>
      </c>
      <c r="AW177" s="15" t="s">
        <v>32</v>
      </c>
      <c r="AX177" s="15" t="s">
        <v>84</v>
      </c>
      <c r="AY177" s="268" t="s">
        <v>168</v>
      </c>
    </row>
    <row r="178" s="2" customFormat="1" ht="24.15" customHeight="1">
      <c r="A178" s="39"/>
      <c r="B178" s="40"/>
      <c r="C178" s="219" t="s">
        <v>255</v>
      </c>
      <c r="D178" s="219" t="s">
        <v>171</v>
      </c>
      <c r="E178" s="220" t="s">
        <v>359</v>
      </c>
      <c r="F178" s="221" t="s">
        <v>360</v>
      </c>
      <c r="G178" s="222" t="s">
        <v>174</v>
      </c>
      <c r="H178" s="223">
        <v>71.724999999999994</v>
      </c>
      <c r="I178" s="224"/>
      <c r="J178" s="225">
        <f>ROUND(I178*H178,2)</f>
        <v>0</v>
      </c>
      <c r="K178" s="221" t="s">
        <v>226</v>
      </c>
      <c r="L178" s="45"/>
      <c r="M178" s="226" t="s">
        <v>1</v>
      </c>
      <c r="N178" s="227" t="s">
        <v>41</v>
      </c>
      <c r="O178" s="92"/>
      <c r="P178" s="228">
        <f>O178*H178</f>
        <v>0</v>
      </c>
      <c r="Q178" s="228">
        <v>0.079210000000000003</v>
      </c>
      <c r="R178" s="228">
        <f>Q178*H178</f>
        <v>5.6813372499999995</v>
      </c>
      <c r="S178" s="228">
        <v>0</v>
      </c>
      <c r="T178" s="229">
        <f>S178*H178</f>
        <v>0</v>
      </c>
      <c r="U178" s="39"/>
      <c r="V178" s="39"/>
      <c r="W178" s="39"/>
      <c r="X178" s="39"/>
      <c r="Y178" s="39"/>
      <c r="Z178" s="39"/>
      <c r="AA178" s="39"/>
      <c r="AB178" s="39"/>
      <c r="AC178" s="39"/>
      <c r="AD178" s="39"/>
      <c r="AE178" s="39"/>
      <c r="AR178" s="230" t="s">
        <v>176</v>
      </c>
      <c r="AT178" s="230" t="s">
        <v>171</v>
      </c>
      <c r="AU178" s="230" t="s">
        <v>86</v>
      </c>
      <c r="AY178" s="18" t="s">
        <v>168</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176</v>
      </c>
      <c r="BM178" s="230" t="s">
        <v>2235</v>
      </c>
    </row>
    <row r="179" s="2" customFormat="1">
      <c r="A179" s="39"/>
      <c r="B179" s="40"/>
      <c r="C179" s="41"/>
      <c r="D179" s="232" t="s">
        <v>178</v>
      </c>
      <c r="E179" s="41"/>
      <c r="F179" s="233" t="s">
        <v>362</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178</v>
      </c>
      <c r="AU179" s="18" t="s">
        <v>86</v>
      </c>
    </row>
    <row r="180" s="13" customFormat="1">
      <c r="A180" s="13"/>
      <c r="B180" s="237"/>
      <c r="C180" s="238"/>
      <c r="D180" s="232" t="s">
        <v>180</v>
      </c>
      <c r="E180" s="239" t="s">
        <v>1</v>
      </c>
      <c r="F180" s="240" t="s">
        <v>2233</v>
      </c>
      <c r="G180" s="238"/>
      <c r="H180" s="239" t="s">
        <v>1</v>
      </c>
      <c r="I180" s="241"/>
      <c r="J180" s="238"/>
      <c r="K180" s="238"/>
      <c r="L180" s="242"/>
      <c r="M180" s="243"/>
      <c r="N180" s="244"/>
      <c r="O180" s="244"/>
      <c r="P180" s="244"/>
      <c r="Q180" s="244"/>
      <c r="R180" s="244"/>
      <c r="S180" s="244"/>
      <c r="T180" s="245"/>
      <c r="U180" s="13"/>
      <c r="V180" s="13"/>
      <c r="W180" s="13"/>
      <c r="X180" s="13"/>
      <c r="Y180" s="13"/>
      <c r="Z180" s="13"/>
      <c r="AA180" s="13"/>
      <c r="AB180" s="13"/>
      <c r="AC180" s="13"/>
      <c r="AD180" s="13"/>
      <c r="AE180" s="13"/>
      <c r="AT180" s="246" t="s">
        <v>180</v>
      </c>
      <c r="AU180" s="246" t="s">
        <v>86</v>
      </c>
      <c r="AV180" s="13" t="s">
        <v>84</v>
      </c>
      <c r="AW180" s="13" t="s">
        <v>32</v>
      </c>
      <c r="AX180" s="13" t="s">
        <v>76</v>
      </c>
      <c r="AY180" s="246" t="s">
        <v>168</v>
      </c>
    </row>
    <row r="181" s="14" customFormat="1">
      <c r="A181" s="14"/>
      <c r="B181" s="247"/>
      <c r="C181" s="248"/>
      <c r="D181" s="232" t="s">
        <v>180</v>
      </c>
      <c r="E181" s="249" t="s">
        <v>1</v>
      </c>
      <c r="F181" s="250" t="s">
        <v>2236</v>
      </c>
      <c r="G181" s="248"/>
      <c r="H181" s="251">
        <v>47.225000000000001</v>
      </c>
      <c r="I181" s="252"/>
      <c r="J181" s="248"/>
      <c r="K181" s="248"/>
      <c r="L181" s="253"/>
      <c r="M181" s="254"/>
      <c r="N181" s="255"/>
      <c r="O181" s="255"/>
      <c r="P181" s="255"/>
      <c r="Q181" s="255"/>
      <c r="R181" s="255"/>
      <c r="S181" s="255"/>
      <c r="T181" s="256"/>
      <c r="U181" s="14"/>
      <c r="V181" s="14"/>
      <c r="W181" s="14"/>
      <c r="X181" s="14"/>
      <c r="Y181" s="14"/>
      <c r="Z181" s="14"/>
      <c r="AA181" s="14"/>
      <c r="AB181" s="14"/>
      <c r="AC181" s="14"/>
      <c r="AD181" s="14"/>
      <c r="AE181" s="14"/>
      <c r="AT181" s="257" t="s">
        <v>180</v>
      </c>
      <c r="AU181" s="257" t="s">
        <v>86</v>
      </c>
      <c r="AV181" s="14" t="s">
        <v>86</v>
      </c>
      <c r="AW181" s="14" t="s">
        <v>32</v>
      </c>
      <c r="AX181" s="14" t="s">
        <v>76</v>
      </c>
      <c r="AY181" s="257" t="s">
        <v>168</v>
      </c>
    </row>
    <row r="182" s="13" customFormat="1">
      <c r="A182" s="13"/>
      <c r="B182" s="237"/>
      <c r="C182" s="238"/>
      <c r="D182" s="232" t="s">
        <v>180</v>
      </c>
      <c r="E182" s="239" t="s">
        <v>1</v>
      </c>
      <c r="F182" s="240" t="s">
        <v>2237</v>
      </c>
      <c r="G182" s="238"/>
      <c r="H182" s="239" t="s">
        <v>1</v>
      </c>
      <c r="I182" s="241"/>
      <c r="J182" s="238"/>
      <c r="K182" s="238"/>
      <c r="L182" s="242"/>
      <c r="M182" s="243"/>
      <c r="N182" s="244"/>
      <c r="O182" s="244"/>
      <c r="P182" s="244"/>
      <c r="Q182" s="244"/>
      <c r="R182" s="244"/>
      <c r="S182" s="244"/>
      <c r="T182" s="245"/>
      <c r="U182" s="13"/>
      <c r="V182" s="13"/>
      <c r="W182" s="13"/>
      <c r="X182" s="13"/>
      <c r="Y182" s="13"/>
      <c r="Z182" s="13"/>
      <c r="AA182" s="13"/>
      <c r="AB182" s="13"/>
      <c r="AC182" s="13"/>
      <c r="AD182" s="13"/>
      <c r="AE182" s="13"/>
      <c r="AT182" s="246" t="s">
        <v>180</v>
      </c>
      <c r="AU182" s="246" t="s">
        <v>86</v>
      </c>
      <c r="AV182" s="13" t="s">
        <v>84</v>
      </c>
      <c r="AW182" s="13" t="s">
        <v>32</v>
      </c>
      <c r="AX182" s="13" t="s">
        <v>76</v>
      </c>
      <c r="AY182" s="246" t="s">
        <v>168</v>
      </c>
    </row>
    <row r="183" s="14" customFormat="1">
      <c r="A183" s="14"/>
      <c r="B183" s="247"/>
      <c r="C183" s="248"/>
      <c r="D183" s="232" t="s">
        <v>180</v>
      </c>
      <c r="E183" s="249" t="s">
        <v>1</v>
      </c>
      <c r="F183" s="250" t="s">
        <v>2238</v>
      </c>
      <c r="G183" s="248"/>
      <c r="H183" s="251">
        <v>12.25</v>
      </c>
      <c r="I183" s="252"/>
      <c r="J183" s="248"/>
      <c r="K183" s="248"/>
      <c r="L183" s="253"/>
      <c r="M183" s="254"/>
      <c r="N183" s="255"/>
      <c r="O183" s="255"/>
      <c r="P183" s="255"/>
      <c r="Q183" s="255"/>
      <c r="R183" s="255"/>
      <c r="S183" s="255"/>
      <c r="T183" s="256"/>
      <c r="U183" s="14"/>
      <c r="V183" s="14"/>
      <c r="W183" s="14"/>
      <c r="X183" s="14"/>
      <c r="Y183" s="14"/>
      <c r="Z183" s="14"/>
      <c r="AA183" s="14"/>
      <c r="AB183" s="14"/>
      <c r="AC183" s="14"/>
      <c r="AD183" s="14"/>
      <c r="AE183" s="14"/>
      <c r="AT183" s="257" t="s">
        <v>180</v>
      </c>
      <c r="AU183" s="257" t="s">
        <v>86</v>
      </c>
      <c r="AV183" s="14" t="s">
        <v>86</v>
      </c>
      <c r="AW183" s="14" t="s">
        <v>32</v>
      </c>
      <c r="AX183" s="14" t="s">
        <v>76</v>
      </c>
      <c r="AY183" s="257" t="s">
        <v>168</v>
      </c>
    </row>
    <row r="184" s="13" customFormat="1">
      <c r="A184" s="13"/>
      <c r="B184" s="237"/>
      <c r="C184" s="238"/>
      <c r="D184" s="232" t="s">
        <v>180</v>
      </c>
      <c r="E184" s="239" t="s">
        <v>1</v>
      </c>
      <c r="F184" s="240" t="s">
        <v>2239</v>
      </c>
      <c r="G184" s="238"/>
      <c r="H184" s="239" t="s">
        <v>1</v>
      </c>
      <c r="I184" s="241"/>
      <c r="J184" s="238"/>
      <c r="K184" s="238"/>
      <c r="L184" s="242"/>
      <c r="M184" s="243"/>
      <c r="N184" s="244"/>
      <c r="O184" s="244"/>
      <c r="P184" s="244"/>
      <c r="Q184" s="244"/>
      <c r="R184" s="244"/>
      <c r="S184" s="244"/>
      <c r="T184" s="245"/>
      <c r="U184" s="13"/>
      <c r="V184" s="13"/>
      <c r="W184" s="13"/>
      <c r="X184" s="13"/>
      <c r="Y184" s="13"/>
      <c r="Z184" s="13"/>
      <c r="AA184" s="13"/>
      <c r="AB184" s="13"/>
      <c r="AC184" s="13"/>
      <c r="AD184" s="13"/>
      <c r="AE184" s="13"/>
      <c r="AT184" s="246" t="s">
        <v>180</v>
      </c>
      <c r="AU184" s="246" t="s">
        <v>86</v>
      </c>
      <c r="AV184" s="13" t="s">
        <v>84</v>
      </c>
      <c r="AW184" s="13" t="s">
        <v>32</v>
      </c>
      <c r="AX184" s="13" t="s">
        <v>76</v>
      </c>
      <c r="AY184" s="246" t="s">
        <v>168</v>
      </c>
    </row>
    <row r="185" s="14" customFormat="1">
      <c r="A185" s="14"/>
      <c r="B185" s="247"/>
      <c r="C185" s="248"/>
      <c r="D185" s="232" t="s">
        <v>180</v>
      </c>
      <c r="E185" s="249" t="s">
        <v>1</v>
      </c>
      <c r="F185" s="250" t="s">
        <v>2238</v>
      </c>
      <c r="G185" s="248"/>
      <c r="H185" s="251">
        <v>12.25</v>
      </c>
      <c r="I185" s="252"/>
      <c r="J185" s="248"/>
      <c r="K185" s="248"/>
      <c r="L185" s="253"/>
      <c r="M185" s="254"/>
      <c r="N185" s="255"/>
      <c r="O185" s="255"/>
      <c r="P185" s="255"/>
      <c r="Q185" s="255"/>
      <c r="R185" s="255"/>
      <c r="S185" s="255"/>
      <c r="T185" s="256"/>
      <c r="U185" s="14"/>
      <c r="V185" s="14"/>
      <c r="W185" s="14"/>
      <c r="X185" s="14"/>
      <c r="Y185" s="14"/>
      <c r="Z185" s="14"/>
      <c r="AA185" s="14"/>
      <c r="AB185" s="14"/>
      <c r="AC185" s="14"/>
      <c r="AD185" s="14"/>
      <c r="AE185" s="14"/>
      <c r="AT185" s="257" t="s">
        <v>180</v>
      </c>
      <c r="AU185" s="257" t="s">
        <v>86</v>
      </c>
      <c r="AV185" s="14" t="s">
        <v>86</v>
      </c>
      <c r="AW185" s="14" t="s">
        <v>32</v>
      </c>
      <c r="AX185" s="14" t="s">
        <v>76</v>
      </c>
      <c r="AY185" s="257" t="s">
        <v>168</v>
      </c>
    </row>
    <row r="186" s="15" customFormat="1">
      <c r="A186" s="15"/>
      <c r="B186" s="258"/>
      <c r="C186" s="259"/>
      <c r="D186" s="232" t="s">
        <v>180</v>
      </c>
      <c r="E186" s="260" t="s">
        <v>1</v>
      </c>
      <c r="F186" s="261" t="s">
        <v>184</v>
      </c>
      <c r="G186" s="259"/>
      <c r="H186" s="262">
        <v>71.724999999999994</v>
      </c>
      <c r="I186" s="263"/>
      <c r="J186" s="259"/>
      <c r="K186" s="259"/>
      <c r="L186" s="264"/>
      <c r="M186" s="265"/>
      <c r="N186" s="266"/>
      <c r="O186" s="266"/>
      <c r="P186" s="266"/>
      <c r="Q186" s="266"/>
      <c r="R186" s="266"/>
      <c r="S186" s="266"/>
      <c r="T186" s="267"/>
      <c r="U186" s="15"/>
      <c r="V186" s="15"/>
      <c r="W186" s="15"/>
      <c r="X186" s="15"/>
      <c r="Y186" s="15"/>
      <c r="Z186" s="15"/>
      <c r="AA186" s="15"/>
      <c r="AB186" s="15"/>
      <c r="AC186" s="15"/>
      <c r="AD186" s="15"/>
      <c r="AE186" s="15"/>
      <c r="AT186" s="268" t="s">
        <v>180</v>
      </c>
      <c r="AU186" s="268" t="s">
        <v>86</v>
      </c>
      <c r="AV186" s="15" t="s">
        <v>176</v>
      </c>
      <c r="AW186" s="15" t="s">
        <v>32</v>
      </c>
      <c r="AX186" s="15" t="s">
        <v>84</v>
      </c>
      <c r="AY186" s="268" t="s">
        <v>168</v>
      </c>
    </row>
    <row r="187" s="12" customFormat="1" ht="22.8" customHeight="1">
      <c r="A187" s="12"/>
      <c r="B187" s="203"/>
      <c r="C187" s="204"/>
      <c r="D187" s="205" t="s">
        <v>75</v>
      </c>
      <c r="E187" s="217" t="s">
        <v>203</v>
      </c>
      <c r="F187" s="217" t="s">
        <v>1571</v>
      </c>
      <c r="G187" s="204"/>
      <c r="H187" s="204"/>
      <c r="I187" s="207"/>
      <c r="J187" s="218">
        <f>BK187</f>
        <v>0</v>
      </c>
      <c r="K187" s="204"/>
      <c r="L187" s="209"/>
      <c r="M187" s="210"/>
      <c r="N187" s="211"/>
      <c r="O187" s="211"/>
      <c r="P187" s="212">
        <f>SUM(P188:P202)</f>
        <v>0</v>
      </c>
      <c r="Q187" s="211"/>
      <c r="R187" s="212">
        <f>SUM(R188:R202)</f>
        <v>9.5180500000000006</v>
      </c>
      <c r="S187" s="211"/>
      <c r="T187" s="213">
        <f>SUM(T188:T202)</f>
        <v>0</v>
      </c>
      <c r="U187" s="12"/>
      <c r="V187" s="12"/>
      <c r="W187" s="12"/>
      <c r="X187" s="12"/>
      <c r="Y187" s="12"/>
      <c r="Z187" s="12"/>
      <c r="AA187" s="12"/>
      <c r="AB187" s="12"/>
      <c r="AC187" s="12"/>
      <c r="AD187" s="12"/>
      <c r="AE187" s="12"/>
      <c r="AR187" s="214" t="s">
        <v>84</v>
      </c>
      <c r="AT187" s="215" t="s">
        <v>75</v>
      </c>
      <c r="AU187" s="215" t="s">
        <v>84</v>
      </c>
      <c r="AY187" s="214" t="s">
        <v>168</v>
      </c>
      <c r="BK187" s="216">
        <f>SUM(BK188:BK202)</f>
        <v>0</v>
      </c>
    </row>
    <row r="188" s="2" customFormat="1" ht="21.75" customHeight="1">
      <c r="A188" s="39"/>
      <c r="B188" s="40"/>
      <c r="C188" s="219" t="s">
        <v>261</v>
      </c>
      <c r="D188" s="219" t="s">
        <v>171</v>
      </c>
      <c r="E188" s="220" t="s">
        <v>1572</v>
      </c>
      <c r="F188" s="221" t="s">
        <v>1573</v>
      </c>
      <c r="G188" s="222" t="s">
        <v>174</v>
      </c>
      <c r="H188" s="223">
        <v>39.649999999999999</v>
      </c>
      <c r="I188" s="224"/>
      <c r="J188" s="225">
        <f>ROUND(I188*H188,2)</f>
        <v>0</v>
      </c>
      <c r="K188" s="221" t="s">
        <v>226</v>
      </c>
      <c r="L188" s="45"/>
      <c r="M188" s="226" t="s">
        <v>1</v>
      </c>
      <c r="N188" s="227" t="s">
        <v>41</v>
      </c>
      <c r="O188" s="92"/>
      <c r="P188" s="228">
        <f>O188*H188</f>
        <v>0</v>
      </c>
      <c r="Q188" s="228">
        <v>0</v>
      </c>
      <c r="R188" s="228">
        <f>Q188*H188</f>
        <v>0</v>
      </c>
      <c r="S188" s="228">
        <v>0</v>
      </c>
      <c r="T188" s="229">
        <f>S188*H188</f>
        <v>0</v>
      </c>
      <c r="U188" s="39"/>
      <c r="V188" s="39"/>
      <c r="W188" s="39"/>
      <c r="X188" s="39"/>
      <c r="Y188" s="39"/>
      <c r="Z188" s="39"/>
      <c r="AA188" s="39"/>
      <c r="AB188" s="39"/>
      <c r="AC188" s="39"/>
      <c r="AD188" s="39"/>
      <c r="AE188" s="39"/>
      <c r="AR188" s="230" t="s">
        <v>176</v>
      </c>
      <c r="AT188" s="230" t="s">
        <v>171</v>
      </c>
      <c r="AU188" s="230" t="s">
        <v>86</v>
      </c>
      <c r="AY188" s="18" t="s">
        <v>168</v>
      </c>
      <c r="BE188" s="231">
        <f>IF(N188="základní",J188,0)</f>
        <v>0</v>
      </c>
      <c r="BF188" s="231">
        <f>IF(N188="snížená",J188,0)</f>
        <v>0</v>
      </c>
      <c r="BG188" s="231">
        <f>IF(N188="zákl. přenesená",J188,0)</f>
        <v>0</v>
      </c>
      <c r="BH188" s="231">
        <f>IF(N188="sníž. přenesená",J188,0)</f>
        <v>0</v>
      </c>
      <c r="BI188" s="231">
        <f>IF(N188="nulová",J188,0)</f>
        <v>0</v>
      </c>
      <c r="BJ188" s="18" t="s">
        <v>84</v>
      </c>
      <c r="BK188" s="231">
        <f>ROUND(I188*H188,2)</f>
        <v>0</v>
      </c>
      <c r="BL188" s="18" t="s">
        <v>176</v>
      </c>
      <c r="BM188" s="230" t="s">
        <v>2240</v>
      </c>
    </row>
    <row r="189" s="2" customFormat="1">
      <c r="A189" s="39"/>
      <c r="B189" s="40"/>
      <c r="C189" s="41"/>
      <c r="D189" s="232" t="s">
        <v>178</v>
      </c>
      <c r="E189" s="41"/>
      <c r="F189" s="233" t="s">
        <v>1575</v>
      </c>
      <c r="G189" s="41"/>
      <c r="H189" s="41"/>
      <c r="I189" s="234"/>
      <c r="J189" s="41"/>
      <c r="K189" s="41"/>
      <c r="L189" s="45"/>
      <c r="M189" s="235"/>
      <c r="N189" s="236"/>
      <c r="O189" s="92"/>
      <c r="P189" s="92"/>
      <c r="Q189" s="92"/>
      <c r="R189" s="92"/>
      <c r="S189" s="92"/>
      <c r="T189" s="93"/>
      <c r="U189" s="39"/>
      <c r="V189" s="39"/>
      <c r="W189" s="39"/>
      <c r="X189" s="39"/>
      <c r="Y189" s="39"/>
      <c r="Z189" s="39"/>
      <c r="AA189" s="39"/>
      <c r="AB189" s="39"/>
      <c r="AC189" s="39"/>
      <c r="AD189" s="39"/>
      <c r="AE189" s="39"/>
      <c r="AT189" s="18" t="s">
        <v>178</v>
      </c>
      <c r="AU189" s="18" t="s">
        <v>86</v>
      </c>
    </row>
    <row r="190" s="13" customFormat="1">
      <c r="A190" s="13"/>
      <c r="B190" s="237"/>
      <c r="C190" s="238"/>
      <c r="D190" s="232" t="s">
        <v>180</v>
      </c>
      <c r="E190" s="239" t="s">
        <v>1</v>
      </c>
      <c r="F190" s="240" t="s">
        <v>1576</v>
      </c>
      <c r="G190" s="238"/>
      <c r="H190" s="239" t="s">
        <v>1</v>
      </c>
      <c r="I190" s="241"/>
      <c r="J190" s="238"/>
      <c r="K190" s="238"/>
      <c r="L190" s="242"/>
      <c r="M190" s="243"/>
      <c r="N190" s="244"/>
      <c r="O190" s="244"/>
      <c r="P190" s="244"/>
      <c r="Q190" s="244"/>
      <c r="R190" s="244"/>
      <c r="S190" s="244"/>
      <c r="T190" s="245"/>
      <c r="U190" s="13"/>
      <c r="V190" s="13"/>
      <c r="W190" s="13"/>
      <c r="X190" s="13"/>
      <c r="Y190" s="13"/>
      <c r="Z190" s="13"/>
      <c r="AA190" s="13"/>
      <c r="AB190" s="13"/>
      <c r="AC190" s="13"/>
      <c r="AD190" s="13"/>
      <c r="AE190" s="13"/>
      <c r="AT190" s="246" t="s">
        <v>180</v>
      </c>
      <c r="AU190" s="246" t="s">
        <v>86</v>
      </c>
      <c r="AV190" s="13" t="s">
        <v>84</v>
      </c>
      <c r="AW190" s="13" t="s">
        <v>32</v>
      </c>
      <c r="AX190" s="13" t="s">
        <v>76</v>
      </c>
      <c r="AY190" s="246" t="s">
        <v>168</v>
      </c>
    </row>
    <row r="191" s="14" customFormat="1">
      <c r="A191" s="14"/>
      <c r="B191" s="247"/>
      <c r="C191" s="248"/>
      <c r="D191" s="232" t="s">
        <v>180</v>
      </c>
      <c r="E191" s="249" t="s">
        <v>1</v>
      </c>
      <c r="F191" s="250" t="s">
        <v>2241</v>
      </c>
      <c r="G191" s="248"/>
      <c r="H191" s="251">
        <v>39.649999999999999</v>
      </c>
      <c r="I191" s="252"/>
      <c r="J191" s="248"/>
      <c r="K191" s="248"/>
      <c r="L191" s="253"/>
      <c r="M191" s="254"/>
      <c r="N191" s="255"/>
      <c r="O191" s="255"/>
      <c r="P191" s="255"/>
      <c r="Q191" s="255"/>
      <c r="R191" s="255"/>
      <c r="S191" s="255"/>
      <c r="T191" s="256"/>
      <c r="U191" s="14"/>
      <c r="V191" s="14"/>
      <c r="W191" s="14"/>
      <c r="X191" s="14"/>
      <c r="Y191" s="14"/>
      <c r="Z191" s="14"/>
      <c r="AA191" s="14"/>
      <c r="AB191" s="14"/>
      <c r="AC191" s="14"/>
      <c r="AD191" s="14"/>
      <c r="AE191" s="14"/>
      <c r="AT191" s="257" t="s">
        <v>180</v>
      </c>
      <c r="AU191" s="257" t="s">
        <v>86</v>
      </c>
      <c r="AV191" s="14" t="s">
        <v>86</v>
      </c>
      <c r="AW191" s="14" t="s">
        <v>32</v>
      </c>
      <c r="AX191" s="14" t="s">
        <v>84</v>
      </c>
      <c r="AY191" s="257" t="s">
        <v>168</v>
      </c>
    </row>
    <row r="192" s="2" customFormat="1" ht="33" customHeight="1">
      <c r="A192" s="39"/>
      <c r="B192" s="40"/>
      <c r="C192" s="219" t="s">
        <v>267</v>
      </c>
      <c r="D192" s="219" t="s">
        <v>171</v>
      </c>
      <c r="E192" s="220" t="s">
        <v>1588</v>
      </c>
      <c r="F192" s="221" t="s">
        <v>1589</v>
      </c>
      <c r="G192" s="222" t="s">
        <v>174</v>
      </c>
      <c r="H192" s="223">
        <v>39.649999999999999</v>
      </c>
      <c r="I192" s="224"/>
      <c r="J192" s="225">
        <f>ROUND(I192*H192,2)</f>
        <v>0</v>
      </c>
      <c r="K192" s="221" t="s">
        <v>226</v>
      </c>
      <c r="L192" s="45"/>
      <c r="M192" s="226" t="s">
        <v>1</v>
      </c>
      <c r="N192" s="227" t="s">
        <v>41</v>
      </c>
      <c r="O192" s="92"/>
      <c r="P192" s="228">
        <f>O192*H192</f>
        <v>0</v>
      </c>
      <c r="Q192" s="228">
        <v>0.10100000000000001</v>
      </c>
      <c r="R192" s="228">
        <f>Q192*H192</f>
        <v>4.0046499999999998</v>
      </c>
      <c r="S192" s="228">
        <v>0</v>
      </c>
      <c r="T192" s="229">
        <f>S192*H192</f>
        <v>0</v>
      </c>
      <c r="U192" s="39"/>
      <c r="V192" s="39"/>
      <c r="W192" s="39"/>
      <c r="X192" s="39"/>
      <c r="Y192" s="39"/>
      <c r="Z192" s="39"/>
      <c r="AA192" s="39"/>
      <c r="AB192" s="39"/>
      <c r="AC192" s="39"/>
      <c r="AD192" s="39"/>
      <c r="AE192" s="39"/>
      <c r="AR192" s="230" t="s">
        <v>176</v>
      </c>
      <c r="AT192" s="230" t="s">
        <v>171</v>
      </c>
      <c r="AU192" s="230" t="s">
        <v>86</v>
      </c>
      <c r="AY192" s="18" t="s">
        <v>168</v>
      </c>
      <c r="BE192" s="231">
        <f>IF(N192="základní",J192,0)</f>
        <v>0</v>
      </c>
      <c r="BF192" s="231">
        <f>IF(N192="snížená",J192,0)</f>
        <v>0</v>
      </c>
      <c r="BG192" s="231">
        <f>IF(N192="zákl. přenesená",J192,0)</f>
        <v>0</v>
      </c>
      <c r="BH192" s="231">
        <f>IF(N192="sníž. přenesená",J192,0)</f>
        <v>0</v>
      </c>
      <c r="BI192" s="231">
        <f>IF(N192="nulová",J192,0)</f>
        <v>0</v>
      </c>
      <c r="BJ192" s="18" t="s">
        <v>84</v>
      </c>
      <c r="BK192" s="231">
        <f>ROUND(I192*H192,2)</f>
        <v>0</v>
      </c>
      <c r="BL192" s="18" t="s">
        <v>176</v>
      </c>
      <c r="BM192" s="230" t="s">
        <v>2242</v>
      </c>
    </row>
    <row r="193" s="2" customFormat="1">
      <c r="A193" s="39"/>
      <c r="B193" s="40"/>
      <c r="C193" s="41"/>
      <c r="D193" s="232" t="s">
        <v>178</v>
      </c>
      <c r="E193" s="41"/>
      <c r="F193" s="233" t="s">
        <v>1591</v>
      </c>
      <c r="G193" s="41"/>
      <c r="H193" s="41"/>
      <c r="I193" s="234"/>
      <c r="J193" s="41"/>
      <c r="K193" s="41"/>
      <c r="L193" s="45"/>
      <c r="M193" s="235"/>
      <c r="N193" s="236"/>
      <c r="O193" s="92"/>
      <c r="P193" s="92"/>
      <c r="Q193" s="92"/>
      <c r="R193" s="92"/>
      <c r="S193" s="92"/>
      <c r="T193" s="93"/>
      <c r="U193" s="39"/>
      <c r="V193" s="39"/>
      <c r="W193" s="39"/>
      <c r="X193" s="39"/>
      <c r="Y193" s="39"/>
      <c r="Z193" s="39"/>
      <c r="AA193" s="39"/>
      <c r="AB193" s="39"/>
      <c r="AC193" s="39"/>
      <c r="AD193" s="39"/>
      <c r="AE193" s="39"/>
      <c r="AT193" s="18" t="s">
        <v>178</v>
      </c>
      <c r="AU193" s="18" t="s">
        <v>86</v>
      </c>
    </row>
    <row r="194" s="13" customFormat="1">
      <c r="A194" s="13"/>
      <c r="B194" s="237"/>
      <c r="C194" s="238"/>
      <c r="D194" s="232" t="s">
        <v>180</v>
      </c>
      <c r="E194" s="239" t="s">
        <v>1</v>
      </c>
      <c r="F194" s="240" t="s">
        <v>1576</v>
      </c>
      <c r="G194" s="238"/>
      <c r="H194" s="239" t="s">
        <v>1</v>
      </c>
      <c r="I194" s="241"/>
      <c r="J194" s="238"/>
      <c r="K194" s="238"/>
      <c r="L194" s="242"/>
      <c r="M194" s="243"/>
      <c r="N194" s="244"/>
      <c r="O194" s="244"/>
      <c r="P194" s="244"/>
      <c r="Q194" s="244"/>
      <c r="R194" s="244"/>
      <c r="S194" s="244"/>
      <c r="T194" s="245"/>
      <c r="U194" s="13"/>
      <c r="V194" s="13"/>
      <c r="W194" s="13"/>
      <c r="X194" s="13"/>
      <c r="Y194" s="13"/>
      <c r="Z194" s="13"/>
      <c r="AA194" s="13"/>
      <c r="AB194" s="13"/>
      <c r="AC194" s="13"/>
      <c r="AD194" s="13"/>
      <c r="AE194" s="13"/>
      <c r="AT194" s="246" t="s">
        <v>180</v>
      </c>
      <c r="AU194" s="246" t="s">
        <v>86</v>
      </c>
      <c r="AV194" s="13" t="s">
        <v>84</v>
      </c>
      <c r="AW194" s="13" t="s">
        <v>32</v>
      </c>
      <c r="AX194" s="13" t="s">
        <v>76</v>
      </c>
      <c r="AY194" s="246" t="s">
        <v>168</v>
      </c>
    </row>
    <row r="195" s="14" customFormat="1">
      <c r="A195" s="14"/>
      <c r="B195" s="247"/>
      <c r="C195" s="248"/>
      <c r="D195" s="232" t="s">
        <v>180</v>
      </c>
      <c r="E195" s="249" t="s">
        <v>1</v>
      </c>
      <c r="F195" s="250" t="s">
        <v>2241</v>
      </c>
      <c r="G195" s="248"/>
      <c r="H195" s="251">
        <v>39.649999999999999</v>
      </c>
      <c r="I195" s="252"/>
      <c r="J195" s="248"/>
      <c r="K195" s="248"/>
      <c r="L195" s="253"/>
      <c r="M195" s="254"/>
      <c r="N195" s="255"/>
      <c r="O195" s="255"/>
      <c r="P195" s="255"/>
      <c r="Q195" s="255"/>
      <c r="R195" s="255"/>
      <c r="S195" s="255"/>
      <c r="T195" s="256"/>
      <c r="U195" s="14"/>
      <c r="V195" s="14"/>
      <c r="W195" s="14"/>
      <c r="X195" s="14"/>
      <c r="Y195" s="14"/>
      <c r="Z195" s="14"/>
      <c r="AA195" s="14"/>
      <c r="AB195" s="14"/>
      <c r="AC195" s="14"/>
      <c r="AD195" s="14"/>
      <c r="AE195" s="14"/>
      <c r="AT195" s="257" t="s">
        <v>180</v>
      </c>
      <c r="AU195" s="257" t="s">
        <v>86</v>
      </c>
      <c r="AV195" s="14" t="s">
        <v>86</v>
      </c>
      <c r="AW195" s="14" t="s">
        <v>32</v>
      </c>
      <c r="AX195" s="14" t="s">
        <v>76</v>
      </c>
      <c r="AY195" s="257" t="s">
        <v>168</v>
      </c>
    </row>
    <row r="196" s="15" customFormat="1">
      <c r="A196" s="15"/>
      <c r="B196" s="258"/>
      <c r="C196" s="259"/>
      <c r="D196" s="232" t="s">
        <v>180</v>
      </c>
      <c r="E196" s="260" t="s">
        <v>1</v>
      </c>
      <c r="F196" s="261" t="s">
        <v>184</v>
      </c>
      <c r="G196" s="259"/>
      <c r="H196" s="262">
        <v>39.649999999999999</v>
      </c>
      <c r="I196" s="263"/>
      <c r="J196" s="259"/>
      <c r="K196" s="259"/>
      <c r="L196" s="264"/>
      <c r="M196" s="265"/>
      <c r="N196" s="266"/>
      <c r="O196" s="266"/>
      <c r="P196" s="266"/>
      <c r="Q196" s="266"/>
      <c r="R196" s="266"/>
      <c r="S196" s="266"/>
      <c r="T196" s="267"/>
      <c r="U196" s="15"/>
      <c r="V196" s="15"/>
      <c r="W196" s="15"/>
      <c r="X196" s="15"/>
      <c r="Y196" s="15"/>
      <c r="Z196" s="15"/>
      <c r="AA196" s="15"/>
      <c r="AB196" s="15"/>
      <c r="AC196" s="15"/>
      <c r="AD196" s="15"/>
      <c r="AE196" s="15"/>
      <c r="AT196" s="268" t="s">
        <v>180</v>
      </c>
      <c r="AU196" s="268" t="s">
        <v>86</v>
      </c>
      <c r="AV196" s="15" t="s">
        <v>176</v>
      </c>
      <c r="AW196" s="15" t="s">
        <v>32</v>
      </c>
      <c r="AX196" s="15" t="s">
        <v>84</v>
      </c>
      <c r="AY196" s="268" t="s">
        <v>168</v>
      </c>
    </row>
    <row r="197" s="2" customFormat="1" ht="24.15" customHeight="1">
      <c r="A197" s="39"/>
      <c r="B197" s="40"/>
      <c r="C197" s="270" t="s">
        <v>273</v>
      </c>
      <c r="D197" s="270" t="s">
        <v>348</v>
      </c>
      <c r="E197" s="271" t="s">
        <v>1592</v>
      </c>
      <c r="F197" s="272" t="s">
        <v>1593</v>
      </c>
      <c r="G197" s="273" t="s">
        <v>174</v>
      </c>
      <c r="H197" s="274">
        <v>40.840000000000003</v>
      </c>
      <c r="I197" s="275"/>
      <c r="J197" s="276">
        <f>ROUND(I197*H197,2)</f>
        <v>0</v>
      </c>
      <c r="K197" s="272" t="s">
        <v>226</v>
      </c>
      <c r="L197" s="277"/>
      <c r="M197" s="278" t="s">
        <v>1</v>
      </c>
      <c r="N197" s="279" t="s">
        <v>41</v>
      </c>
      <c r="O197" s="92"/>
      <c r="P197" s="228">
        <f>O197*H197</f>
        <v>0</v>
      </c>
      <c r="Q197" s="228">
        <v>0.13500000000000001</v>
      </c>
      <c r="R197" s="228">
        <f>Q197*H197</f>
        <v>5.5134000000000007</v>
      </c>
      <c r="S197" s="228">
        <v>0</v>
      </c>
      <c r="T197" s="229">
        <f>S197*H197</f>
        <v>0</v>
      </c>
      <c r="U197" s="39"/>
      <c r="V197" s="39"/>
      <c r="W197" s="39"/>
      <c r="X197" s="39"/>
      <c r="Y197" s="39"/>
      <c r="Z197" s="39"/>
      <c r="AA197" s="39"/>
      <c r="AB197" s="39"/>
      <c r="AC197" s="39"/>
      <c r="AD197" s="39"/>
      <c r="AE197" s="39"/>
      <c r="AR197" s="230" t="s">
        <v>223</v>
      </c>
      <c r="AT197" s="230" t="s">
        <v>348</v>
      </c>
      <c r="AU197" s="230" t="s">
        <v>86</v>
      </c>
      <c r="AY197" s="18" t="s">
        <v>168</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176</v>
      </c>
      <c r="BM197" s="230" t="s">
        <v>2243</v>
      </c>
    </row>
    <row r="198" s="2" customFormat="1">
      <c r="A198" s="39"/>
      <c r="B198" s="40"/>
      <c r="C198" s="41"/>
      <c r="D198" s="232" t="s">
        <v>178</v>
      </c>
      <c r="E198" s="41"/>
      <c r="F198" s="233" t="s">
        <v>1593</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178</v>
      </c>
      <c r="AU198" s="18" t="s">
        <v>86</v>
      </c>
    </row>
    <row r="199" s="13" customFormat="1">
      <c r="A199" s="13"/>
      <c r="B199" s="237"/>
      <c r="C199" s="238"/>
      <c r="D199" s="232" t="s">
        <v>180</v>
      </c>
      <c r="E199" s="239" t="s">
        <v>1</v>
      </c>
      <c r="F199" s="240" t="s">
        <v>1576</v>
      </c>
      <c r="G199" s="238"/>
      <c r="H199" s="239" t="s">
        <v>1</v>
      </c>
      <c r="I199" s="241"/>
      <c r="J199" s="238"/>
      <c r="K199" s="238"/>
      <c r="L199" s="242"/>
      <c r="M199" s="243"/>
      <c r="N199" s="244"/>
      <c r="O199" s="244"/>
      <c r="P199" s="244"/>
      <c r="Q199" s="244"/>
      <c r="R199" s="244"/>
      <c r="S199" s="244"/>
      <c r="T199" s="245"/>
      <c r="U199" s="13"/>
      <c r="V199" s="13"/>
      <c r="W199" s="13"/>
      <c r="X199" s="13"/>
      <c r="Y199" s="13"/>
      <c r="Z199" s="13"/>
      <c r="AA199" s="13"/>
      <c r="AB199" s="13"/>
      <c r="AC199" s="13"/>
      <c r="AD199" s="13"/>
      <c r="AE199" s="13"/>
      <c r="AT199" s="246" t="s">
        <v>180</v>
      </c>
      <c r="AU199" s="246" t="s">
        <v>86</v>
      </c>
      <c r="AV199" s="13" t="s">
        <v>84</v>
      </c>
      <c r="AW199" s="13" t="s">
        <v>32</v>
      </c>
      <c r="AX199" s="13" t="s">
        <v>76</v>
      </c>
      <c r="AY199" s="246" t="s">
        <v>168</v>
      </c>
    </row>
    <row r="200" s="14" customFormat="1">
      <c r="A200" s="14"/>
      <c r="B200" s="247"/>
      <c r="C200" s="248"/>
      <c r="D200" s="232" t="s">
        <v>180</v>
      </c>
      <c r="E200" s="249" t="s">
        <v>1</v>
      </c>
      <c r="F200" s="250" t="s">
        <v>2241</v>
      </c>
      <c r="G200" s="248"/>
      <c r="H200" s="251">
        <v>39.649999999999999</v>
      </c>
      <c r="I200" s="252"/>
      <c r="J200" s="248"/>
      <c r="K200" s="248"/>
      <c r="L200" s="253"/>
      <c r="M200" s="254"/>
      <c r="N200" s="255"/>
      <c r="O200" s="255"/>
      <c r="P200" s="255"/>
      <c r="Q200" s="255"/>
      <c r="R200" s="255"/>
      <c r="S200" s="255"/>
      <c r="T200" s="256"/>
      <c r="U200" s="14"/>
      <c r="V200" s="14"/>
      <c r="W200" s="14"/>
      <c r="X200" s="14"/>
      <c r="Y200" s="14"/>
      <c r="Z200" s="14"/>
      <c r="AA200" s="14"/>
      <c r="AB200" s="14"/>
      <c r="AC200" s="14"/>
      <c r="AD200" s="14"/>
      <c r="AE200" s="14"/>
      <c r="AT200" s="257" t="s">
        <v>180</v>
      </c>
      <c r="AU200" s="257" t="s">
        <v>86</v>
      </c>
      <c r="AV200" s="14" t="s">
        <v>86</v>
      </c>
      <c r="AW200" s="14" t="s">
        <v>32</v>
      </c>
      <c r="AX200" s="14" t="s">
        <v>76</v>
      </c>
      <c r="AY200" s="257" t="s">
        <v>168</v>
      </c>
    </row>
    <row r="201" s="15" customFormat="1">
      <c r="A201" s="15"/>
      <c r="B201" s="258"/>
      <c r="C201" s="259"/>
      <c r="D201" s="232" t="s">
        <v>180</v>
      </c>
      <c r="E201" s="260" t="s">
        <v>1</v>
      </c>
      <c r="F201" s="261" t="s">
        <v>184</v>
      </c>
      <c r="G201" s="259"/>
      <c r="H201" s="262">
        <v>39.649999999999999</v>
      </c>
      <c r="I201" s="263"/>
      <c r="J201" s="259"/>
      <c r="K201" s="259"/>
      <c r="L201" s="264"/>
      <c r="M201" s="265"/>
      <c r="N201" s="266"/>
      <c r="O201" s="266"/>
      <c r="P201" s="266"/>
      <c r="Q201" s="266"/>
      <c r="R201" s="266"/>
      <c r="S201" s="266"/>
      <c r="T201" s="267"/>
      <c r="U201" s="15"/>
      <c r="V201" s="15"/>
      <c r="W201" s="15"/>
      <c r="X201" s="15"/>
      <c r="Y201" s="15"/>
      <c r="Z201" s="15"/>
      <c r="AA201" s="15"/>
      <c r="AB201" s="15"/>
      <c r="AC201" s="15"/>
      <c r="AD201" s="15"/>
      <c r="AE201" s="15"/>
      <c r="AT201" s="268" t="s">
        <v>180</v>
      </c>
      <c r="AU201" s="268" t="s">
        <v>86</v>
      </c>
      <c r="AV201" s="15" t="s">
        <v>176</v>
      </c>
      <c r="AW201" s="15" t="s">
        <v>32</v>
      </c>
      <c r="AX201" s="15" t="s">
        <v>84</v>
      </c>
      <c r="AY201" s="268" t="s">
        <v>168</v>
      </c>
    </row>
    <row r="202" s="14" customFormat="1">
      <c r="A202" s="14"/>
      <c r="B202" s="247"/>
      <c r="C202" s="248"/>
      <c r="D202" s="232" t="s">
        <v>180</v>
      </c>
      <c r="E202" s="248"/>
      <c r="F202" s="250" t="s">
        <v>2244</v>
      </c>
      <c r="G202" s="248"/>
      <c r="H202" s="251">
        <v>40.840000000000003</v>
      </c>
      <c r="I202" s="252"/>
      <c r="J202" s="248"/>
      <c r="K202" s="248"/>
      <c r="L202" s="253"/>
      <c r="M202" s="254"/>
      <c r="N202" s="255"/>
      <c r="O202" s="255"/>
      <c r="P202" s="255"/>
      <c r="Q202" s="255"/>
      <c r="R202" s="255"/>
      <c r="S202" s="255"/>
      <c r="T202" s="256"/>
      <c r="U202" s="14"/>
      <c r="V202" s="14"/>
      <c r="W202" s="14"/>
      <c r="X202" s="14"/>
      <c r="Y202" s="14"/>
      <c r="Z202" s="14"/>
      <c r="AA202" s="14"/>
      <c r="AB202" s="14"/>
      <c r="AC202" s="14"/>
      <c r="AD202" s="14"/>
      <c r="AE202" s="14"/>
      <c r="AT202" s="257" t="s">
        <v>180</v>
      </c>
      <c r="AU202" s="257" t="s">
        <v>86</v>
      </c>
      <c r="AV202" s="14" t="s">
        <v>86</v>
      </c>
      <c r="AW202" s="14" t="s">
        <v>4</v>
      </c>
      <c r="AX202" s="14" t="s">
        <v>84</v>
      </c>
      <c r="AY202" s="257" t="s">
        <v>168</v>
      </c>
    </row>
    <row r="203" s="12" customFormat="1" ht="22.8" customHeight="1">
      <c r="A203" s="12"/>
      <c r="B203" s="203"/>
      <c r="C203" s="204"/>
      <c r="D203" s="205" t="s">
        <v>75</v>
      </c>
      <c r="E203" s="217" t="s">
        <v>210</v>
      </c>
      <c r="F203" s="217" t="s">
        <v>414</v>
      </c>
      <c r="G203" s="204"/>
      <c r="H203" s="204"/>
      <c r="I203" s="207"/>
      <c r="J203" s="218">
        <f>BK203</f>
        <v>0</v>
      </c>
      <c r="K203" s="204"/>
      <c r="L203" s="209"/>
      <c r="M203" s="210"/>
      <c r="N203" s="211"/>
      <c r="O203" s="211"/>
      <c r="P203" s="212">
        <f>SUM(P204:P246)</f>
        <v>0</v>
      </c>
      <c r="Q203" s="211"/>
      <c r="R203" s="212">
        <f>SUM(R204:R246)</f>
        <v>4.5277342600000008</v>
      </c>
      <c r="S203" s="211"/>
      <c r="T203" s="213">
        <f>SUM(T204:T246)</f>
        <v>0</v>
      </c>
      <c r="U203" s="12"/>
      <c r="V203" s="12"/>
      <c r="W203" s="12"/>
      <c r="X203" s="12"/>
      <c r="Y203" s="12"/>
      <c r="Z203" s="12"/>
      <c r="AA203" s="12"/>
      <c r="AB203" s="12"/>
      <c r="AC203" s="12"/>
      <c r="AD203" s="12"/>
      <c r="AE203" s="12"/>
      <c r="AR203" s="214" t="s">
        <v>84</v>
      </c>
      <c r="AT203" s="215" t="s">
        <v>75</v>
      </c>
      <c r="AU203" s="215" t="s">
        <v>84</v>
      </c>
      <c r="AY203" s="214" t="s">
        <v>168</v>
      </c>
      <c r="BK203" s="216">
        <f>SUM(BK204:BK246)</f>
        <v>0</v>
      </c>
    </row>
    <row r="204" s="2" customFormat="1" ht="24.15" customHeight="1">
      <c r="A204" s="39"/>
      <c r="B204" s="40"/>
      <c r="C204" s="219" t="s">
        <v>279</v>
      </c>
      <c r="D204" s="219" t="s">
        <v>171</v>
      </c>
      <c r="E204" s="220" t="s">
        <v>1603</v>
      </c>
      <c r="F204" s="221" t="s">
        <v>1604</v>
      </c>
      <c r="G204" s="222" t="s">
        <v>174</v>
      </c>
      <c r="H204" s="223">
        <v>1</v>
      </c>
      <c r="I204" s="224"/>
      <c r="J204" s="225">
        <f>ROUND(I204*H204,2)</f>
        <v>0</v>
      </c>
      <c r="K204" s="221" t="s">
        <v>226</v>
      </c>
      <c r="L204" s="45"/>
      <c r="M204" s="226" t="s">
        <v>1</v>
      </c>
      <c r="N204" s="227" t="s">
        <v>41</v>
      </c>
      <c r="O204" s="92"/>
      <c r="P204" s="228">
        <f>O204*H204</f>
        <v>0</v>
      </c>
      <c r="Q204" s="228">
        <v>0.020480000000000002</v>
      </c>
      <c r="R204" s="228">
        <f>Q204*H204</f>
        <v>0.020480000000000002</v>
      </c>
      <c r="S204" s="228">
        <v>0</v>
      </c>
      <c r="T204" s="229">
        <f>S204*H204</f>
        <v>0</v>
      </c>
      <c r="U204" s="39"/>
      <c r="V204" s="39"/>
      <c r="W204" s="39"/>
      <c r="X204" s="39"/>
      <c r="Y204" s="39"/>
      <c r="Z204" s="39"/>
      <c r="AA204" s="39"/>
      <c r="AB204" s="39"/>
      <c r="AC204" s="39"/>
      <c r="AD204" s="39"/>
      <c r="AE204" s="39"/>
      <c r="AR204" s="230" t="s">
        <v>176</v>
      </c>
      <c r="AT204" s="230" t="s">
        <v>171</v>
      </c>
      <c r="AU204" s="230" t="s">
        <v>86</v>
      </c>
      <c r="AY204" s="18" t="s">
        <v>168</v>
      </c>
      <c r="BE204" s="231">
        <f>IF(N204="základní",J204,0)</f>
        <v>0</v>
      </c>
      <c r="BF204" s="231">
        <f>IF(N204="snížená",J204,0)</f>
        <v>0</v>
      </c>
      <c r="BG204" s="231">
        <f>IF(N204="zákl. přenesená",J204,0)</f>
        <v>0</v>
      </c>
      <c r="BH204" s="231">
        <f>IF(N204="sníž. přenesená",J204,0)</f>
        <v>0</v>
      </c>
      <c r="BI204" s="231">
        <f>IF(N204="nulová",J204,0)</f>
        <v>0</v>
      </c>
      <c r="BJ204" s="18" t="s">
        <v>84</v>
      </c>
      <c r="BK204" s="231">
        <f>ROUND(I204*H204,2)</f>
        <v>0</v>
      </c>
      <c r="BL204" s="18" t="s">
        <v>176</v>
      </c>
      <c r="BM204" s="230" t="s">
        <v>2245</v>
      </c>
    </row>
    <row r="205" s="2" customFormat="1">
      <c r="A205" s="39"/>
      <c r="B205" s="40"/>
      <c r="C205" s="41"/>
      <c r="D205" s="232" t="s">
        <v>178</v>
      </c>
      <c r="E205" s="41"/>
      <c r="F205" s="233" t="s">
        <v>1606</v>
      </c>
      <c r="G205" s="41"/>
      <c r="H205" s="41"/>
      <c r="I205" s="234"/>
      <c r="J205" s="41"/>
      <c r="K205" s="41"/>
      <c r="L205" s="45"/>
      <c r="M205" s="235"/>
      <c r="N205" s="236"/>
      <c r="O205" s="92"/>
      <c r="P205" s="92"/>
      <c r="Q205" s="92"/>
      <c r="R205" s="92"/>
      <c r="S205" s="92"/>
      <c r="T205" s="93"/>
      <c r="U205" s="39"/>
      <c r="V205" s="39"/>
      <c r="W205" s="39"/>
      <c r="X205" s="39"/>
      <c r="Y205" s="39"/>
      <c r="Z205" s="39"/>
      <c r="AA205" s="39"/>
      <c r="AB205" s="39"/>
      <c r="AC205" s="39"/>
      <c r="AD205" s="39"/>
      <c r="AE205" s="39"/>
      <c r="AT205" s="18" t="s">
        <v>178</v>
      </c>
      <c r="AU205" s="18" t="s">
        <v>86</v>
      </c>
    </row>
    <row r="206" s="14" customFormat="1">
      <c r="A206" s="14"/>
      <c r="B206" s="247"/>
      <c r="C206" s="248"/>
      <c r="D206" s="232" t="s">
        <v>180</v>
      </c>
      <c r="E206" s="249" t="s">
        <v>1</v>
      </c>
      <c r="F206" s="250" t="s">
        <v>2246</v>
      </c>
      <c r="G206" s="248"/>
      <c r="H206" s="251">
        <v>1</v>
      </c>
      <c r="I206" s="252"/>
      <c r="J206" s="248"/>
      <c r="K206" s="248"/>
      <c r="L206" s="253"/>
      <c r="M206" s="254"/>
      <c r="N206" s="255"/>
      <c r="O206" s="255"/>
      <c r="P206" s="255"/>
      <c r="Q206" s="255"/>
      <c r="R206" s="255"/>
      <c r="S206" s="255"/>
      <c r="T206" s="256"/>
      <c r="U206" s="14"/>
      <c r="V206" s="14"/>
      <c r="W206" s="14"/>
      <c r="X206" s="14"/>
      <c r="Y206" s="14"/>
      <c r="Z206" s="14"/>
      <c r="AA206" s="14"/>
      <c r="AB206" s="14"/>
      <c r="AC206" s="14"/>
      <c r="AD206" s="14"/>
      <c r="AE206" s="14"/>
      <c r="AT206" s="257" t="s">
        <v>180</v>
      </c>
      <c r="AU206" s="257" t="s">
        <v>86</v>
      </c>
      <c r="AV206" s="14" t="s">
        <v>86</v>
      </c>
      <c r="AW206" s="14" t="s">
        <v>32</v>
      </c>
      <c r="AX206" s="14" t="s">
        <v>76</v>
      </c>
      <c r="AY206" s="257" t="s">
        <v>168</v>
      </c>
    </row>
    <row r="207" s="15" customFormat="1">
      <c r="A207" s="15"/>
      <c r="B207" s="258"/>
      <c r="C207" s="259"/>
      <c r="D207" s="232" t="s">
        <v>180</v>
      </c>
      <c r="E207" s="260" t="s">
        <v>1</v>
      </c>
      <c r="F207" s="261" t="s">
        <v>184</v>
      </c>
      <c r="G207" s="259"/>
      <c r="H207" s="262">
        <v>1</v>
      </c>
      <c r="I207" s="263"/>
      <c r="J207" s="259"/>
      <c r="K207" s="259"/>
      <c r="L207" s="264"/>
      <c r="M207" s="265"/>
      <c r="N207" s="266"/>
      <c r="O207" s="266"/>
      <c r="P207" s="266"/>
      <c r="Q207" s="266"/>
      <c r="R207" s="266"/>
      <c r="S207" s="266"/>
      <c r="T207" s="267"/>
      <c r="U207" s="15"/>
      <c r="V207" s="15"/>
      <c r="W207" s="15"/>
      <c r="X207" s="15"/>
      <c r="Y207" s="15"/>
      <c r="Z207" s="15"/>
      <c r="AA207" s="15"/>
      <c r="AB207" s="15"/>
      <c r="AC207" s="15"/>
      <c r="AD207" s="15"/>
      <c r="AE207" s="15"/>
      <c r="AT207" s="268" t="s">
        <v>180</v>
      </c>
      <c r="AU207" s="268" t="s">
        <v>86</v>
      </c>
      <c r="AV207" s="15" t="s">
        <v>176</v>
      </c>
      <c r="AW207" s="15" t="s">
        <v>32</v>
      </c>
      <c r="AX207" s="15" t="s">
        <v>84</v>
      </c>
      <c r="AY207" s="268" t="s">
        <v>168</v>
      </c>
    </row>
    <row r="208" s="2" customFormat="1" ht="24.15" customHeight="1">
      <c r="A208" s="39"/>
      <c r="B208" s="40"/>
      <c r="C208" s="219" t="s">
        <v>285</v>
      </c>
      <c r="D208" s="219" t="s">
        <v>171</v>
      </c>
      <c r="E208" s="220" t="s">
        <v>1612</v>
      </c>
      <c r="F208" s="221" t="s">
        <v>1613</v>
      </c>
      <c r="G208" s="222" t="s">
        <v>174</v>
      </c>
      <c r="H208" s="223">
        <v>151.55000000000001</v>
      </c>
      <c r="I208" s="224"/>
      <c r="J208" s="225">
        <f>ROUND(I208*H208,2)</f>
        <v>0</v>
      </c>
      <c r="K208" s="221" t="s">
        <v>175</v>
      </c>
      <c r="L208" s="45"/>
      <c r="M208" s="226" t="s">
        <v>1</v>
      </c>
      <c r="N208" s="227" t="s">
        <v>41</v>
      </c>
      <c r="O208" s="92"/>
      <c r="P208" s="228">
        <f>O208*H208</f>
        <v>0</v>
      </c>
      <c r="Q208" s="228">
        <v>0.018380000000000001</v>
      </c>
      <c r="R208" s="228">
        <f>Q208*H208</f>
        <v>2.7854890000000001</v>
      </c>
      <c r="S208" s="228">
        <v>0</v>
      </c>
      <c r="T208" s="229">
        <f>S208*H208</f>
        <v>0</v>
      </c>
      <c r="U208" s="39"/>
      <c r="V208" s="39"/>
      <c r="W208" s="39"/>
      <c r="X208" s="39"/>
      <c r="Y208" s="39"/>
      <c r="Z208" s="39"/>
      <c r="AA208" s="39"/>
      <c r="AB208" s="39"/>
      <c r="AC208" s="39"/>
      <c r="AD208" s="39"/>
      <c r="AE208" s="39"/>
      <c r="AR208" s="230" t="s">
        <v>176</v>
      </c>
      <c r="AT208" s="230" t="s">
        <v>171</v>
      </c>
      <c r="AU208" s="230" t="s">
        <v>86</v>
      </c>
      <c r="AY208" s="18" t="s">
        <v>168</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176</v>
      </c>
      <c r="BM208" s="230" t="s">
        <v>2247</v>
      </c>
    </row>
    <row r="209" s="2" customFormat="1">
      <c r="A209" s="39"/>
      <c r="B209" s="40"/>
      <c r="C209" s="41"/>
      <c r="D209" s="232" t="s">
        <v>178</v>
      </c>
      <c r="E209" s="41"/>
      <c r="F209" s="233" t="s">
        <v>1615</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178</v>
      </c>
      <c r="AU209" s="18" t="s">
        <v>86</v>
      </c>
    </row>
    <row r="210" s="13" customFormat="1">
      <c r="A210" s="13"/>
      <c r="B210" s="237"/>
      <c r="C210" s="238"/>
      <c r="D210" s="232" t="s">
        <v>180</v>
      </c>
      <c r="E210" s="239" t="s">
        <v>1</v>
      </c>
      <c r="F210" s="240" t="s">
        <v>2233</v>
      </c>
      <c r="G210" s="238"/>
      <c r="H210" s="239" t="s">
        <v>1</v>
      </c>
      <c r="I210" s="241"/>
      <c r="J210" s="238"/>
      <c r="K210" s="238"/>
      <c r="L210" s="242"/>
      <c r="M210" s="243"/>
      <c r="N210" s="244"/>
      <c r="O210" s="244"/>
      <c r="P210" s="244"/>
      <c r="Q210" s="244"/>
      <c r="R210" s="244"/>
      <c r="S210" s="244"/>
      <c r="T210" s="245"/>
      <c r="U210" s="13"/>
      <c r="V210" s="13"/>
      <c r="W210" s="13"/>
      <c r="X210" s="13"/>
      <c r="Y210" s="13"/>
      <c r="Z210" s="13"/>
      <c r="AA210" s="13"/>
      <c r="AB210" s="13"/>
      <c r="AC210" s="13"/>
      <c r="AD210" s="13"/>
      <c r="AE210" s="13"/>
      <c r="AT210" s="246" t="s">
        <v>180</v>
      </c>
      <c r="AU210" s="246" t="s">
        <v>86</v>
      </c>
      <c r="AV210" s="13" t="s">
        <v>84</v>
      </c>
      <c r="AW210" s="13" t="s">
        <v>32</v>
      </c>
      <c r="AX210" s="13" t="s">
        <v>76</v>
      </c>
      <c r="AY210" s="246" t="s">
        <v>168</v>
      </c>
    </row>
    <row r="211" s="14" customFormat="1">
      <c r="A211" s="14"/>
      <c r="B211" s="247"/>
      <c r="C211" s="248"/>
      <c r="D211" s="232" t="s">
        <v>180</v>
      </c>
      <c r="E211" s="249" t="s">
        <v>1</v>
      </c>
      <c r="F211" s="250" t="s">
        <v>2248</v>
      </c>
      <c r="G211" s="248"/>
      <c r="H211" s="251">
        <v>94.450000000000003</v>
      </c>
      <c r="I211" s="252"/>
      <c r="J211" s="248"/>
      <c r="K211" s="248"/>
      <c r="L211" s="253"/>
      <c r="M211" s="254"/>
      <c r="N211" s="255"/>
      <c r="O211" s="255"/>
      <c r="P211" s="255"/>
      <c r="Q211" s="255"/>
      <c r="R211" s="255"/>
      <c r="S211" s="255"/>
      <c r="T211" s="256"/>
      <c r="U211" s="14"/>
      <c r="V211" s="14"/>
      <c r="W211" s="14"/>
      <c r="X211" s="14"/>
      <c r="Y211" s="14"/>
      <c r="Z211" s="14"/>
      <c r="AA211" s="14"/>
      <c r="AB211" s="14"/>
      <c r="AC211" s="14"/>
      <c r="AD211" s="14"/>
      <c r="AE211" s="14"/>
      <c r="AT211" s="257" t="s">
        <v>180</v>
      </c>
      <c r="AU211" s="257" t="s">
        <v>86</v>
      </c>
      <c r="AV211" s="14" t="s">
        <v>86</v>
      </c>
      <c r="AW211" s="14" t="s">
        <v>32</v>
      </c>
      <c r="AX211" s="14" t="s">
        <v>76</v>
      </c>
      <c r="AY211" s="257" t="s">
        <v>168</v>
      </c>
    </row>
    <row r="212" s="14" customFormat="1">
      <c r="A212" s="14"/>
      <c r="B212" s="247"/>
      <c r="C212" s="248"/>
      <c r="D212" s="232" t="s">
        <v>180</v>
      </c>
      <c r="E212" s="249" t="s">
        <v>1</v>
      </c>
      <c r="F212" s="250" t="s">
        <v>2249</v>
      </c>
      <c r="G212" s="248"/>
      <c r="H212" s="251">
        <v>8.0999999999999996</v>
      </c>
      <c r="I212" s="252"/>
      <c r="J212" s="248"/>
      <c r="K212" s="248"/>
      <c r="L212" s="253"/>
      <c r="M212" s="254"/>
      <c r="N212" s="255"/>
      <c r="O212" s="255"/>
      <c r="P212" s="255"/>
      <c r="Q212" s="255"/>
      <c r="R212" s="255"/>
      <c r="S212" s="255"/>
      <c r="T212" s="256"/>
      <c r="U212" s="14"/>
      <c r="V212" s="14"/>
      <c r="W212" s="14"/>
      <c r="X212" s="14"/>
      <c r="Y212" s="14"/>
      <c r="Z212" s="14"/>
      <c r="AA212" s="14"/>
      <c r="AB212" s="14"/>
      <c r="AC212" s="14"/>
      <c r="AD212" s="14"/>
      <c r="AE212" s="14"/>
      <c r="AT212" s="257" t="s">
        <v>180</v>
      </c>
      <c r="AU212" s="257" t="s">
        <v>86</v>
      </c>
      <c r="AV212" s="14" t="s">
        <v>86</v>
      </c>
      <c r="AW212" s="14" t="s">
        <v>32</v>
      </c>
      <c r="AX212" s="14" t="s">
        <v>76</v>
      </c>
      <c r="AY212" s="257" t="s">
        <v>168</v>
      </c>
    </row>
    <row r="213" s="13" customFormat="1">
      <c r="A213" s="13"/>
      <c r="B213" s="237"/>
      <c r="C213" s="238"/>
      <c r="D213" s="232" t="s">
        <v>180</v>
      </c>
      <c r="E213" s="239" t="s">
        <v>1</v>
      </c>
      <c r="F213" s="240" t="s">
        <v>2237</v>
      </c>
      <c r="G213" s="238"/>
      <c r="H213" s="239" t="s">
        <v>1</v>
      </c>
      <c r="I213" s="241"/>
      <c r="J213" s="238"/>
      <c r="K213" s="238"/>
      <c r="L213" s="242"/>
      <c r="M213" s="243"/>
      <c r="N213" s="244"/>
      <c r="O213" s="244"/>
      <c r="P213" s="244"/>
      <c r="Q213" s="244"/>
      <c r="R213" s="244"/>
      <c r="S213" s="244"/>
      <c r="T213" s="245"/>
      <c r="U213" s="13"/>
      <c r="V213" s="13"/>
      <c r="W213" s="13"/>
      <c r="X213" s="13"/>
      <c r="Y213" s="13"/>
      <c r="Z213" s="13"/>
      <c r="AA213" s="13"/>
      <c r="AB213" s="13"/>
      <c r="AC213" s="13"/>
      <c r="AD213" s="13"/>
      <c r="AE213" s="13"/>
      <c r="AT213" s="246" t="s">
        <v>180</v>
      </c>
      <c r="AU213" s="246" t="s">
        <v>86</v>
      </c>
      <c r="AV213" s="13" t="s">
        <v>84</v>
      </c>
      <c r="AW213" s="13" t="s">
        <v>32</v>
      </c>
      <c r="AX213" s="13" t="s">
        <v>76</v>
      </c>
      <c r="AY213" s="246" t="s">
        <v>168</v>
      </c>
    </row>
    <row r="214" s="14" customFormat="1">
      <c r="A214" s="14"/>
      <c r="B214" s="247"/>
      <c r="C214" s="248"/>
      <c r="D214" s="232" t="s">
        <v>180</v>
      </c>
      <c r="E214" s="249" t="s">
        <v>1</v>
      </c>
      <c r="F214" s="250" t="s">
        <v>2250</v>
      </c>
      <c r="G214" s="248"/>
      <c r="H214" s="251">
        <v>24.5</v>
      </c>
      <c r="I214" s="252"/>
      <c r="J214" s="248"/>
      <c r="K214" s="248"/>
      <c r="L214" s="253"/>
      <c r="M214" s="254"/>
      <c r="N214" s="255"/>
      <c r="O214" s="255"/>
      <c r="P214" s="255"/>
      <c r="Q214" s="255"/>
      <c r="R214" s="255"/>
      <c r="S214" s="255"/>
      <c r="T214" s="256"/>
      <c r="U214" s="14"/>
      <c r="V214" s="14"/>
      <c r="W214" s="14"/>
      <c r="X214" s="14"/>
      <c r="Y214" s="14"/>
      <c r="Z214" s="14"/>
      <c r="AA214" s="14"/>
      <c r="AB214" s="14"/>
      <c r="AC214" s="14"/>
      <c r="AD214" s="14"/>
      <c r="AE214" s="14"/>
      <c r="AT214" s="257" t="s">
        <v>180</v>
      </c>
      <c r="AU214" s="257" t="s">
        <v>86</v>
      </c>
      <c r="AV214" s="14" t="s">
        <v>86</v>
      </c>
      <c r="AW214" s="14" t="s">
        <v>32</v>
      </c>
      <c r="AX214" s="14" t="s">
        <v>76</v>
      </c>
      <c r="AY214" s="257" t="s">
        <v>168</v>
      </c>
    </row>
    <row r="215" s="13" customFormat="1">
      <c r="A215" s="13"/>
      <c r="B215" s="237"/>
      <c r="C215" s="238"/>
      <c r="D215" s="232" t="s">
        <v>180</v>
      </c>
      <c r="E215" s="239" t="s">
        <v>1</v>
      </c>
      <c r="F215" s="240" t="s">
        <v>2239</v>
      </c>
      <c r="G215" s="238"/>
      <c r="H215" s="239" t="s">
        <v>1</v>
      </c>
      <c r="I215" s="241"/>
      <c r="J215" s="238"/>
      <c r="K215" s="238"/>
      <c r="L215" s="242"/>
      <c r="M215" s="243"/>
      <c r="N215" s="244"/>
      <c r="O215" s="244"/>
      <c r="P215" s="244"/>
      <c r="Q215" s="244"/>
      <c r="R215" s="244"/>
      <c r="S215" s="244"/>
      <c r="T215" s="245"/>
      <c r="U215" s="13"/>
      <c r="V215" s="13"/>
      <c r="W215" s="13"/>
      <c r="X215" s="13"/>
      <c r="Y215" s="13"/>
      <c r="Z215" s="13"/>
      <c r="AA215" s="13"/>
      <c r="AB215" s="13"/>
      <c r="AC215" s="13"/>
      <c r="AD215" s="13"/>
      <c r="AE215" s="13"/>
      <c r="AT215" s="246" t="s">
        <v>180</v>
      </c>
      <c r="AU215" s="246" t="s">
        <v>86</v>
      </c>
      <c r="AV215" s="13" t="s">
        <v>84</v>
      </c>
      <c r="AW215" s="13" t="s">
        <v>32</v>
      </c>
      <c r="AX215" s="13" t="s">
        <v>76</v>
      </c>
      <c r="AY215" s="246" t="s">
        <v>168</v>
      </c>
    </row>
    <row r="216" s="14" customFormat="1">
      <c r="A216" s="14"/>
      <c r="B216" s="247"/>
      <c r="C216" s="248"/>
      <c r="D216" s="232" t="s">
        <v>180</v>
      </c>
      <c r="E216" s="249" t="s">
        <v>1</v>
      </c>
      <c r="F216" s="250" t="s">
        <v>2250</v>
      </c>
      <c r="G216" s="248"/>
      <c r="H216" s="251">
        <v>24.5</v>
      </c>
      <c r="I216" s="252"/>
      <c r="J216" s="248"/>
      <c r="K216" s="248"/>
      <c r="L216" s="253"/>
      <c r="M216" s="254"/>
      <c r="N216" s="255"/>
      <c r="O216" s="255"/>
      <c r="P216" s="255"/>
      <c r="Q216" s="255"/>
      <c r="R216" s="255"/>
      <c r="S216" s="255"/>
      <c r="T216" s="256"/>
      <c r="U216" s="14"/>
      <c r="V216" s="14"/>
      <c r="W216" s="14"/>
      <c r="X216" s="14"/>
      <c r="Y216" s="14"/>
      <c r="Z216" s="14"/>
      <c r="AA216" s="14"/>
      <c r="AB216" s="14"/>
      <c r="AC216" s="14"/>
      <c r="AD216" s="14"/>
      <c r="AE216" s="14"/>
      <c r="AT216" s="257" t="s">
        <v>180</v>
      </c>
      <c r="AU216" s="257" t="s">
        <v>86</v>
      </c>
      <c r="AV216" s="14" t="s">
        <v>86</v>
      </c>
      <c r="AW216" s="14" t="s">
        <v>32</v>
      </c>
      <c r="AX216" s="14" t="s">
        <v>76</v>
      </c>
      <c r="AY216" s="257" t="s">
        <v>168</v>
      </c>
    </row>
    <row r="217" s="15" customFormat="1">
      <c r="A217" s="15"/>
      <c r="B217" s="258"/>
      <c r="C217" s="259"/>
      <c r="D217" s="232" t="s">
        <v>180</v>
      </c>
      <c r="E217" s="260" t="s">
        <v>1</v>
      </c>
      <c r="F217" s="261" t="s">
        <v>184</v>
      </c>
      <c r="G217" s="259"/>
      <c r="H217" s="262">
        <v>151.55000000000001</v>
      </c>
      <c r="I217" s="263"/>
      <c r="J217" s="259"/>
      <c r="K217" s="259"/>
      <c r="L217" s="264"/>
      <c r="M217" s="265"/>
      <c r="N217" s="266"/>
      <c r="O217" s="266"/>
      <c r="P217" s="266"/>
      <c r="Q217" s="266"/>
      <c r="R217" s="266"/>
      <c r="S217" s="266"/>
      <c r="T217" s="267"/>
      <c r="U217" s="15"/>
      <c r="V217" s="15"/>
      <c r="W217" s="15"/>
      <c r="X217" s="15"/>
      <c r="Y217" s="15"/>
      <c r="Z217" s="15"/>
      <c r="AA217" s="15"/>
      <c r="AB217" s="15"/>
      <c r="AC217" s="15"/>
      <c r="AD217" s="15"/>
      <c r="AE217" s="15"/>
      <c r="AT217" s="268" t="s">
        <v>180</v>
      </c>
      <c r="AU217" s="268" t="s">
        <v>86</v>
      </c>
      <c r="AV217" s="15" t="s">
        <v>176</v>
      </c>
      <c r="AW217" s="15" t="s">
        <v>32</v>
      </c>
      <c r="AX217" s="15" t="s">
        <v>84</v>
      </c>
      <c r="AY217" s="268" t="s">
        <v>168</v>
      </c>
    </row>
    <row r="218" s="2" customFormat="1" ht="24.15" customHeight="1">
      <c r="A218" s="39"/>
      <c r="B218" s="40"/>
      <c r="C218" s="219" t="s">
        <v>291</v>
      </c>
      <c r="D218" s="219" t="s">
        <v>171</v>
      </c>
      <c r="E218" s="220" t="s">
        <v>1618</v>
      </c>
      <c r="F218" s="221" t="s">
        <v>1619</v>
      </c>
      <c r="G218" s="222" t="s">
        <v>174</v>
      </c>
      <c r="H218" s="223">
        <v>151.55000000000001</v>
      </c>
      <c r="I218" s="224"/>
      <c r="J218" s="225">
        <f>ROUND(I218*H218,2)</f>
        <v>0</v>
      </c>
      <c r="K218" s="221" t="s">
        <v>175</v>
      </c>
      <c r="L218" s="45"/>
      <c r="M218" s="226" t="s">
        <v>1</v>
      </c>
      <c r="N218" s="227" t="s">
        <v>41</v>
      </c>
      <c r="O218" s="92"/>
      <c r="P218" s="228">
        <f>O218*H218</f>
        <v>0</v>
      </c>
      <c r="Q218" s="228">
        <v>0.0079000000000000008</v>
      </c>
      <c r="R218" s="228">
        <f>Q218*H218</f>
        <v>1.1972450000000001</v>
      </c>
      <c r="S218" s="228">
        <v>0</v>
      </c>
      <c r="T218" s="229">
        <f>S218*H218</f>
        <v>0</v>
      </c>
      <c r="U218" s="39"/>
      <c r="V218" s="39"/>
      <c r="W218" s="39"/>
      <c r="X218" s="39"/>
      <c r="Y218" s="39"/>
      <c r="Z218" s="39"/>
      <c r="AA218" s="39"/>
      <c r="AB218" s="39"/>
      <c r="AC218" s="39"/>
      <c r="AD218" s="39"/>
      <c r="AE218" s="39"/>
      <c r="AR218" s="230" t="s">
        <v>176</v>
      </c>
      <c r="AT218" s="230" t="s">
        <v>171</v>
      </c>
      <c r="AU218" s="230" t="s">
        <v>86</v>
      </c>
      <c r="AY218" s="18" t="s">
        <v>168</v>
      </c>
      <c r="BE218" s="231">
        <f>IF(N218="základní",J218,0)</f>
        <v>0</v>
      </c>
      <c r="BF218" s="231">
        <f>IF(N218="snížená",J218,0)</f>
        <v>0</v>
      </c>
      <c r="BG218" s="231">
        <f>IF(N218="zákl. přenesená",J218,0)</f>
        <v>0</v>
      </c>
      <c r="BH218" s="231">
        <f>IF(N218="sníž. přenesená",J218,0)</f>
        <v>0</v>
      </c>
      <c r="BI218" s="231">
        <f>IF(N218="nulová",J218,0)</f>
        <v>0</v>
      </c>
      <c r="BJ218" s="18" t="s">
        <v>84</v>
      </c>
      <c r="BK218" s="231">
        <f>ROUND(I218*H218,2)</f>
        <v>0</v>
      </c>
      <c r="BL218" s="18" t="s">
        <v>176</v>
      </c>
      <c r="BM218" s="230" t="s">
        <v>2251</v>
      </c>
    </row>
    <row r="219" s="2" customFormat="1">
      <c r="A219" s="39"/>
      <c r="B219" s="40"/>
      <c r="C219" s="41"/>
      <c r="D219" s="232" t="s">
        <v>178</v>
      </c>
      <c r="E219" s="41"/>
      <c r="F219" s="233" t="s">
        <v>1621</v>
      </c>
      <c r="G219" s="41"/>
      <c r="H219" s="41"/>
      <c r="I219" s="234"/>
      <c r="J219" s="41"/>
      <c r="K219" s="41"/>
      <c r="L219" s="45"/>
      <c r="M219" s="235"/>
      <c r="N219" s="236"/>
      <c r="O219" s="92"/>
      <c r="P219" s="92"/>
      <c r="Q219" s="92"/>
      <c r="R219" s="92"/>
      <c r="S219" s="92"/>
      <c r="T219" s="93"/>
      <c r="U219" s="39"/>
      <c r="V219" s="39"/>
      <c r="W219" s="39"/>
      <c r="X219" s="39"/>
      <c r="Y219" s="39"/>
      <c r="Z219" s="39"/>
      <c r="AA219" s="39"/>
      <c r="AB219" s="39"/>
      <c r="AC219" s="39"/>
      <c r="AD219" s="39"/>
      <c r="AE219" s="39"/>
      <c r="AT219" s="18" t="s">
        <v>178</v>
      </c>
      <c r="AU219" s="18" t="s">
        <v>86</v>
      </c>
    </row>
    <row r="220" s="13" customFormat="1">
      <c r="A220" s="13"/>
      <c r="B220" s="237"/>
      <c r="C220" s="238"/>
      <c r="D220" s="232" t="s">
        <v>180</v>
      </c>
      <c r="E220" s="239" t="s">
        <v>1</v>
      </c>
      <c r="F220" s="240" t="s">
        <v>2233</v>
      </c>
      <c r="G220" s="238"/>
      <c r="H220" s="239" t="s">
        <v>1</v>
      </c>
      <c r="I220" s="241"/>
      <c r="J220" s="238"/>
      <c r="K220" s="238"/>
      <c r="L220" s="242"/>
      <c r="M220" s="243"/>
      <c r="N220" s="244"/>
      <c r="O220" s="244"/>
      <c r="P220" s="244"/>
      <c r="Q220" s="244"/>
      <c r="R220" s="244"/>
      <c r="S220" s="244"/>
      <c r="T220" s="245"/>
      <c r="U220" s="13"/>
      <c r="V220" s="13"/>
      <c r="W220" s="13"/>
      <c r="X220" s="13"/>
      <c r="Y220" s="13"/>
      <c r="Z220" s="13"/>
      <c r="AA220" s="13"/>
      <c r="AB220" s="13"/>
      <c r="AC220" s="13"/>
      <c r="AD220" s="13"/>
      <c r="AE220" s="13"/>
      <c r="AT220" s="246" t="s">
        <v>180</v>
      </c>
      <c r="AU220" s="246" t="s">
        <v>86</v>
      </c>
      <c r="AV220" s="13" t="s">
        <v>84</v>
      </c>
      <c r="AW220" s="13" t="s">
        <v>32</v>
      </c>
      <c r="AX220" s="13" t="s">
        <v>76</v>
      </c>
      <c r="AY220" s="246" t="s">
        <v>168</v>
      </c>
    </row>
    <row r="221" s="14" customFormat="1">
      <c r="A221" s="14"/>
      <c r="B221" s="247"/>
      <c r="C221" s="248"/>
      <c r="D221" s="232" t="s">
        <v>180</v>
      </c>
      <c r="E221" s="249" t="s">
        <v>1</v>
      </c>
      <c r="F221" s="250" t="s">
        <v>2248</v>
      </c>
      <c r="G221" s="248"/>
      <c r="H221" s="251">
        <v>94.450000000000003</v>
      </c>
      <c r="I221" s="252"/>
      <c r="J221" s="248"/>
      <c r="K221" s="248"/>
      <c r="L221" s="253"/>
      <c r="M221" s="254"/>
      <c r="N221" s="255"/>
      <c r="O221" s="255"/>
      <c r="P221" s="255"/>
      <c r="Q221" s="255"/>
      <c r="R221" s="255"/>
      <c r="S221" s="255"/>
      <c r="T221" s="256"/>
      <c r="U221" s="14"/>
      <c r="V221" s="14"/>
      <c r="W221" s="14"/>
      <c r="X221" s="14"/>
      <c r="Y221" s="14"/>
      <c r="Z221" s="14"/>
      <c r="AA221" s="14"/>
      <c r="AB221" s="14"/>
      <c r="AC221" s="14"/>
      <c r="AD221" s="14"/>
      <c r="AE221" s="14"/>
      <c r="AT221" s="257" t="s">
        <v>180</v>
      </c>
      <c r="AU221" s="257" t="s">
        <v>86</v>
      </c>
      <c r="AV221" s="14" t="s">
        <v>86</v>
      </c>
      <c r="AW221" s="14" t="s">
        <v>32</v>
      </c>
      <c r="AX221" s="14" t="s">
        <v>76</v>
      </c>
      <c r="AY221" s="257" t="s">
        <v>168</v>
      </c>
    </row>
    <row r="222" s="14" customFormat="1">
      <c r="A222" s="14"/>
      <c r="B222" s="247"/>
      <c r="C222" s="248"/>
      <c r="D222" s="232" t="s">
        <v>180</v>
      </c>
      <c r="E222" s="249" t="s">
        <v>1</v>
      </c>
      <c r="F222" s="250" t="s">
        <v>2249</v>
      </c>
      <c r="G222" s="248"/>
      <c r="H222" s="251">
        <v>8.0999999999999996</v>
      </c>
      <c r="I222" s="252"/>
      <c r="J222" s="248"/>
      <c r="K222" s="248"/>
      <c r="L222" s="253"/>
      <c r="M222" s="254"/>
      <c r="N222" s="255"/>
      <c r="O222" s="255"/>
      <c r="P222" s="255"/>
      <c r="Q222" s="255"/>
      <c r="R222" s="255"/>
      <c r="S222" s="255"/>
      <c r="T222" s="256"/>
      <c r="U222" s="14"/>
      <c r="V222" s="14"/>
      <c r="W222" s="14"/>
      <c r="X222" s="14"/>
      <c r="Y222" s="14"/>
      <c r="Z222" s="14"/>
      <c r="AA222" s="14"/>
      <c r="AB222" s="14"/>
      <c r="AC222" s="14"/>
      <c r="AD222" s="14"/>
      <c r="AE222" s="14"/>
      <c r="AT222" s="257" t="s">
        <v>180</v>
      </c>
      <c r="AU222" s="257" t="s">
        <v>86</v>
      </c>
      <c r="AV222" s="14" t="s">
        <v>86</v>
      </c>
      <c r="AW222" s="14" t="s">
        <v>32</v>
      </c>
      <c r="AX222" s="14" t="s">
        <v>76</v>
      </c>
      <c r="AY222" s="257" t="s">
        <v>168</v>
      </c>
    </row>
    <row r="223" s="13" customFormat="1">
      <c r="A223" s="13"/>
      <c r="B223" s="237"/>
      <c r="C223" s="238"/>
      <c r="D223" s="232" t="s">
        <v>180</v>
      </c>
      <c r="E223" s="239" t="s">
        <v>1</v>
      </c>
      <c r="F223" s="240" t="s">
        <v>2237</v>
      </c>
      <c r="G223" s="238"/>
      <c r="H223" s="239" t="s">
        <v>1</v>
      </c>
      <c r="I223" s="241"/>
      <c r="J223" s="238"/>
      <c r="K223" s="238"/>
      <c r="L223" s="242"/>
      <c r="M223" s="243"/>
      <c r="N223" s="244"/>
      <c r="O223" s="244"/>
      <c r="P223" s="244"/>
      <c r="Q223" s="244"/>
      <c r="R223" s="244"/>
      <c r="S223" s="244"/>
      <c r="T223" s="245"/>
      <c r="U223" s="13"/>
      <c r="V223" s="13"/>
      <c r="W223" s="13"/>
      <c r="X223" s="13"/>
      <c r="Y223" s="13"/>
      <c r="Z223" s="13"/>
      <c r="AA223" s="13"/>
      <c r="AB223" s="13"/>
      <c r="AC223" s="13"/>
      <c r="AD223" s="13"/>
      <c r="AE223" s="13"/>
      <c r="AT223" s="246" t="s">
        <v>180</v>
      </c>
      <c r="AU223" s="246" t="s">
        <v>86</v>
      </c>
      <c r="AV223" s="13" t="s">
        <v>84</v>
      </c>
      <c r="AW223" s="13" t="s">
        <v>32</v>
      </c>
      <c r="AX223" s="13" t="s">
        <v>76</v>
      </c>
      <c r="AY223" s="246" t="s">
        <v>168</v>
      </c>
    </row>
    <row r="224" s="14" customFormat="1">
      <c r="A224" s="14"/>
      <c r="B224" s="247"/>
      <c r="C224" s="248"/>
      <c r="D224" s="232" t="s">
        <v>180</v>
      </c>
      <c r="E224" s="249" t="s">
        <v>1</v>
      </c>
      <c r="F224" s="250" t="s">
        <v>2250</v>
      </c>
      <c r="G224" s="248"/>
      <c r="H224" s="251">
        <v>24.5</v>
      </c>
      <c r="I224" s="252"/>
      <c r="J224" s="248"/>
      <c r="K224" s="248"/>
      <c r="L224" s="253"/>
      <c r="M224" s="254"/>
      <c r="N224" s="255"/>
      <c r="O224" s="255"/>
      <c r="P224" s="255"/>
      <c r="Q224" s="255"/>
      <c r="R224" s="255"/>
      <c r="S224" s="255"/>
      <c r="T224" s="256"/>
      <c r="U224" s="14"/>
      <c r="V224" s="14"/>
      <c r="W224" s="14"/>
      <c r="X224" s="14"/>
      <c r="Y224" s="14"/>
      <c r="Z224" s="14"/>
      <c r="AA224" s="14"/>
      <c r="AB224" s="14"/>
      <c r="AC224" s="14"/>
      <c r="AD224" s="14"/>
      <c r="AE224" s="14"/>
      <c r="AT224" s="257" t="s">
        <v>180</v>
      </c>
      <c r="AU224" s="257" t="s">
        <v>86</v>
      </c>
      <c r="AV224" s="14" t="s">
        <v>86</v>
      </c>
      <c r="AW224" s="14" t="s">
        <v>32</v>
      </c>
      <c r="AX224" s="14" t="s">
        <v>76</v>
      </c>
      <c r="AY224" s="257" t="s">
        <v>168</v>
      </c>
    </row>
    <row r="225" s="13" customFormat="1">
      <c r="A225" s="13"/>
      <c r="B225" s="237"/>
      <c r="C225" s="238"/>
      <c r="D225" s="232" t="s">
        <v>180</v>
      </c>
      <c r="E225" s="239" t="s">
        <v>1</v>
      </c>
      <c r="F225" s="240" t="s">
        <v>2239</v>
      </c>
      <c r="G225" s="238"/>
      <c r="H225" s="239" t="s">
        <v>1</v>
      </c>
      <c r="I225" s="241"/>
      <c r="J225" s="238"/>
      <c r="K225" s="238"/>
      <c r="L225" s="242"/>
      <c r="M225" s="243"/>
      <c r="N225" s="244"/>
      <c r="O225" s="244"/>
      <c r="P225" s="244"/>
      <c r="Q225" s="244"/>
      <c r="R225" s="244"/>
      <c r="S225" s="244"/>
      <c r="T225" s="245"/>
      <c r="U225" s="13"/>
      <c r="V225" s="13"/>
      <c r="W225" s="13"/>
      <c r="X225" s="13"/>
      <c r="Y225" s="13"/>
      <c r="Z225" s="13"/>
      <c r="AA225" s="13"/>
      <c r="AB225" s="13"/>
      <c r="AC225" s="13"/>
      <c r="AD225" s="13"/>
      <c r="AE225" s="13"/>
      <c r="AT225" s="246" t="s">
        <v>180</v>
      </c>
      <c r="AU225" s="246" t="s">
        <v>86</v>
      </c>
      <c r="AV225" s="13" t="s">
        <v>84</v>
      </c>
      <c r="AW225" s="13" t="s">
        <v>32</v>
      </c>
      <c r="AX225" s="13" t="s">
        <v>76</v>
      </c>
      <c r="AY225" s="246" t="s">
        <v>168</v>
      </c>
    </row>
    <row r="226" s="14" customFormat="1">
      <c r="A226" s="14"/>
      <c r="B226" s="247"/>
      <c r="C226" s="248"/>
      <c r="D226" s="232" t="s">
        <v>180</v>
      </c>
      <c r="E226" s="249" t="s">
        <v>1</v>
      </c>
      <c r="F226" s="250" t="s">
        <v>2250</v>
      </c>
      <c r="G226" s="248"/>
      <c r="H226" s="251">
        <v>24.5</v>
      </c>
      <c r="I226" s="252"/>
      <c r="J226" s="248"/>
      <c r="K226" s="248"/>
      <c r="L226" s="253"/>
      <c r="M226" s="254"/>
      <c r="N226" s="255"/>
      <c r="O226" s="255"/>
      <c r="P226" s="255"/>
      <c r="Q226" s="255"/>
      <c r="R226" s="255"/>
      <c r="S226" s="255"/>
      <c r="T226" s="256"/>
      <c r="U226" s="14"/>
      <c r="V226" s="14"/>
      <c r="W226" s="14"/>
      <c r="X226" s="14"/>
      <c r="Y226" s="14"/>
      <c r="Z226" s="14"/>
      <c r="AA226" s="14"/>
      <c r="AB226" s="14"/>
      <c r="AC226" s="14"/>
      <c r="AD226" s="14"/>
      <c r="AE226" s="14"/>
      <c r="AT226" s="257" t="s">
        <v>180</v>
      </c>
      <c r="AU226" s="257" t="s">
        <v>86</v>
      </c>
      <c r="AV226" s="14" t="s">
        <v>86</v>
      </c>
      <c r="AW226" s="14" t="s">
        <v>32</v>
      </c>
      <c r="AX226" s="14" t="s">
        <v>76</v>
      </c>
      <c r="AY226" s="257" t="s">
        <v>168</v>
      </c>
    </row>
    <row r="227" s="15" customFormat="1">
      <c r="A227" s="15"/>
      <c r="B227" s="258"/>
      <c r="C227" s="259"/>
      <c r="D227" s="232" t="s">
        <v>180</v>
      </c>
      <c r="E227" s="260" t="s">
        <v>1</v>
      </c>
      <c r="F227" s="261" t="s">
        <v>184</v>
      </c>
      <c r="G227" s="259"/>
      <c r="H227" s="262">
        <v>151.55000000000001</v>
      </c>
      <c r="I227" s="263"/>
      <c r="J227" s="259"/>
      <c r="K227" s="259"/>
      <c r="L227" s="264"/>
      <c r="M227" s="265"/>
      <c r="N227" s="266"/>
      <c r="O227" s="266"/>
      <c r="P227" s="266"/>
      <c r="Q227" s="266"/>
      <c r="R227" s="266"/>
      <c r="S227" s="266"/>
      <c r="T227" s="267"/>
      <c r="U227" s="15"/>
      <c r="V227" s="15"/>
      <c r="W227" s="15"/>
      <c r="X227" s="15"/>
      <c r="Y227" s="15"/>
      <c r="Z227" s="15"/>
      <c r="AA227" s="15"/>
      <c r="AB227" s="15"/>
      <c r="AC227" s="15"/>
      <c r="AD227" s="15"/>
      <c r="AE227" s="15"/>
      <c r="AT227" s="268" t="s">
        <v>180</v>
      </c>
      <c r="AU227" s="268" t="s">
        <v>86</v>
      </c>
      <c r="AV227" s="15" t="s">
        <v>176</v>
      </c>
      <c r="AW227" s="15" t="s">
        <v>32</v>
      </c>
      <c r="AX227" s="15" t="s">
        <v>84</v>
      </c>
      <c r="AY227" s="268" t="s">
        <v>168</v>
      </c>
    </row>
    <row r="228" s="2" customFormat="1" ht="24.15" customHeight="1">
      <c r="A228" s="39"/>
      <c r="B228" s="40"/>
      <c r="C228" s="219" t="s">
        <v>297</v>
      </c>
      <c r="D228" s="219" t="s">
        <v>171</v>
      </c>
      <c r="E228" s="220" t="s">
        <v>1628</v>
      </c>
      <c r="F228" s="221" t="s">
        <v>1629</v>
      </c>
      <c r="G228" s="222" t="s">
        <v>174</v>
      </c>
      <c r="H228" s="223">
        <v>1</v>
      </c>
      <c r="I228" s="224"/>
      <c r="J228" s="225">
        <f>ROUND(I228*H228,2)</f>
        <v>0</v>
      </c>
      <c r="K228" s="221" t="s">
        <v>226</v>
      </c>
      <c r="L228" s="45"/>
      <c r="M228" s="226" t="s">
        <v>1</v>
      </c>
      <c r="N228" s="227" t="s">
        <v>41</v>
      </c>
      <c r="O228" s="92"/>
      <c r="P228" s="228">
        <f>O228*H228</f>
        <v>0</v>
      </c>
      <c r="Q228" s="228">
        <v>0.033579999999999999</v>
      </c>
      <c r="R228" s="228">
        <f>Q228*H228</f>
        <v>0.033579999999999999</v>
      </c>
      <c r="S228" s="228">
        <v>0</v>
      </c>
      <c r="T228" s="229">
        <f>S228*H228</f>
        <v>0</v>
      </c>
      <c r="U228" s="39"/>
      <c r="V228" s="39"/>
      <c r="W228" s="39"/>
      <c r="X228" s="39"/>
      <c r="Y228" s="39"/>
      <c r="Z228" s="39"/>
      <c r="AA228" s="39"/>
      <c r="AB228" s="39"/>
      <c r="AC228" s="39"/>
      <c r="AD228" s="39"/>
      <c r="AE228" s="39"/>
      <c r="AR228" s="230" t="s">
        <v>176</v>
      </c>
      <c r="AT228" s="230" t="s">
        <v>171</v>
      </c>
      <c r="AU228" s="230" t="s">
        <v>86</v>
      </c>
      <c r="AY228" s="18" t="s">
        <v>168</v>
      </c>
      <c r="BE228" s="231">
        <f>IF(N228="základní",J228,0)</f>
        <v>0</v>
      </c>
      <c r="BF228" s="231">
        <f>IF(N228="snížená",J228,0)</f>
        <v>0</v>
      </c>
      <c r="BG228" s="231">
        <f>IF(N228="zákl. přenesená",J228,0)</f>
        <v>0</v>
      </c>
      <c r="BH228" s="231">
        <f>IF(N228="sníž. přenesená",J228,0)</f>
        <v>0</v>
      </c>
      <c r="BI228" s="231">
        <f>IF(N228="nulová",J228,0)</f>
        <v>0</v>
      </c>
      <c r="BJ228" s="18" t="s">
        <v>84</v>
      </c>
      <c r="BK228" s="231">
        <f>ROUND(I228*H228,2)</f>
        <v>0</v>
      </c>
      <c r="BL228" s="18" t="s">
        <v>176</v>
      </c>
      <c r="BM228" s="230" t="s">
        <v>2252</v>
      </c>
    </row>
    <row r="229" s="2" customFormat="1">
      <c r="A229" s="39"/>
      <c r="B229" s="40"/>
      <c r="C229" s="41"/>
      <c r="D229" s="232" t="s">
        <v>178</v>
      </c>
      <c r="E229" s="41"/>
      <c r="F229" s="233" t="s">
        <v>1631</v>
      </c>
      <c r="G229" s="41"/>
      <c r="H229" s="41"/>
      <c r="I229" s="234"/>
      <c r="J229" s="41"/>
      <c r="K229" s="41"/>
      <c r="L229" s="45"/>
      <c r="M229" s="235"/>
      <c r="N229" s="236"/>
      <c r="O229" s="92"/>
      <c r="P229" s="92"/>
      <c r="Q229" s="92"/>
      <c r="R229" s="92"/>
      <c r="S229" s="92"/>
      <c r="T229" s="93"/>
      <c r="U229" s="39"/>
      <c r="V229" s="39"/>
      <c r="W229" s="39"/>
      <c r="X229" s="39"/>
      <c r="Y229" s="39"/>
      <c r="Z229" s="39"/>
      <c r="AA229" s="39"/>
      <c r="AB229" s="39"/>
      <c r="AC229" s="39"/>
      <c r="AD229" s="39"/>
      <c r="AE229" s="39"/>
      <c r="AT229" s="18" t="s">
        <v>178</v>
      </c>
      <c r="AU229" s="18" t="s">
        <v>86</v>
      </c>
    </row>
    <row r="230" s="14" customFormat="1">
      <c r="A230" s="14"/>
      <c r="B230" s="247"/>
      <c r="C230" s="248"/>
      <c r="D230" s="232" t="s">
        <v>180</v>
      </c>
      <c r="E230" s="249" t="s">
        <v>1</v>
      </c>
      <c r="F230" s="250" t="s">
        <v>2246</v>
      </c>
      <c r="G230" s="248"/>
      <c r="H230" s="251">
        <v>1</v>
      </c>
      <c r="I230" s="252"/>
      <c r="J230" s="248"/>
      <c r="K230" s="248"/>
      <c r="L230" s="253"/>
      <c r="M230" s="254"/>
      <c r="N230" s="255"/>
      <c r="O230" s="255"/>
      <c r="P230" s="255"/>
      <c r="Q230" s="255"/>
      <c r="R230" s="255"/>
      <c r="S230" s="255"/>
      <c r="T230" s="256"/>
      <c r="U230" s="14"/>
      <c r="V230" s="14"/>
      <c r="W230" s="14"/>
      <c r="X230" s="14"/>
      <c r="Y230" s="14"/>
      <c r="Z230" s="14"/>
      <c r="AA230" s="14"/>
      <c r="AB230" s="14"/>
      <c r="AC230" s="14"/>
      <c r="AD230" s="14"/>
      <c r="AE230" s="14"/>
      <c r="AT230" s="257" t="s">
        <v>180</v>
      </c>
      <c r="AU230" s="257" t="s">
        <v>86</v>
      </c>
      <c r="AV230" s="14" t="s">
        <v>86</v>
      </c>
      <c r="AW230" s="14" t="s">
        <v>32</v>
      </c>
      <c r="AX230" s="14" t="s">
        <v>76</v>
      </c>
      <c r="AY230" s="257" t="s">
        <v>168</v>
      </c>
    </row>
    <row r="231" s="15" customFormat="1">
      <c r="A231" s="15"/>
      <c r="B231" s="258"/>
      <c r="C231" s="259"/>
      <c r="D231" s="232" t="s">
        <v>180</v>
      </c>
      <c r="E231" s="260" t="s">
        <v>1</v>
      </c>
      <c r="F231" s="261" t="s">
        <v>184</v>
      </c>
      <c r="G231" s="259"/>
      <c r="H231" s="262">
        <v>1</v>
      </c>
      <c r="I231" s="263"/>
      <c r="J231" s="259"/>
      <c r="K231" s="259"/>
      <c r="L231" s="264"/>
      <c r="M231" s="265"/>
      <c r="N231" s="266"/>
      <c r="O231" s="266"/>
      <c r="P231" s="266"/>
      <c r="Q231" s="266"/>
      <c r="R231" s="266"/>
      <c r="S231" s="266"/>
      <c r="T231" s="267"/>
      <c r="U231" s="15"/>
      <c r="V231" s="15"/>
      <c r="W231" s="15"/>
      <c r="X231" s="15"/>
      <c r="Y231" s="15"/>
      <c r="Z231" s="15"/>
      <c r="AA231" s="15"/>
      <c r="AB231" s="15"/>
      <c r="AC231" s="15"/>
      <c r="AD231" s="15"/>
      <c r="AE231" s="15"/>
      <c r="AT231" s="268" t="s">
        <v>180</v>
      </c>
      <c r="AU231" s="268" t="s">
        <v>86</v>
      </c>
      <c r="AV231" s="15" t="s">
        <v>176</v>
      </c>
      <c r="AW231" s="15" t="s">
        <v>32</v>
      </c>
      <c r="AX231" s="15" t="s">
        <v>84</v>
      </c>
      <c r="AY231" s="268" t="s">
        <v>168</v>
      </c>
    </row>
    <row r="232" s="2" customFormat="1" ht="24.15" customHeight="1">
      <c r="A232" s="39"/>
      <c r="B232" s="40"/>
      <c r="C232" s="219" t="s">
        <v>7</v>
      </c>
      <c r="D232" s="219" t="s">
        <v>171</v>
      </c>
      <c r="E232" s="220" t="s">
        <v>2253</v>
      </c>
      <c r="F232" s="221" t="s">
        <v>2254</v>
      </c>
      <c r="G232" s="222" t="s">
        <v>213</v>
      </c>
      <c r="H232" s="223">
        <v>153.94999999999999</v>
      </c>
      <c r="I232" s="224"/>
      <c r="J232" s="225">
        <f>ROUND(I232*H232,2)</f>
        <v>0</v>
      </c>
      <c r="K232" s="221" t="s">
        <v>226</v>
      </c>
      <c r="L232" s="45"/>
      <c r="M232" s="226" t="s">
        <v>1</v>
      </c>
      <c r="N232" s="227" t="s">
        <v>41</v>
      </c>
      <c r="O232" s="92"/>
      <c r="P232" s="228">
        <f>O232*H232</f>
        <v>0</v>
      </c>
      <c r="Q232" s="228">
        <v>0.0015</v>
      </c>
      <c r="R232" s="228">
        <f>Q232*H232</f>
        <v>0.23092499999999999</v>
      </c>
      <c r="S232" s="228">
        <v>0</v>
      </c>
      <c r="T232" s="229">
        <f>S232*H232</f>
        <v>0</v>
      </c>
      <c r="U232" s="39"/>
      <c r="V232" s="39"/>
      <c r="W232" s="39"/>
      <c r="X232" s="39"/>
      <c r="Y232" s="39"/>
      <c r="Z232" s="39"/>
      <c r="AA232" s="39"/>
      <c r="AB232" s="39"/>
      <c r="AC232" s="39"/>
      <c r="AD232" s="39"/>
      <c r="AE232" s="39"/>
      <c r="AR232" s="230" t="s">
        <v>176</v>
      </c>
      <c r="AT232" s="230" t="s">
        <v>171</v>
      </c>
      <c r="AU232" s="230" t="s">
        <v>86</v>
      </c>
      <c r="AY232" s="18" t="s">
        <v>168</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176</v>
      </c>
      <c r="BM232" s="230" t="s">
        <v>2255</v>
      </c>
    </row>
    <row r="233" s="2" customFormat="1">
      <c r="A233" s="39"/>
      <c r="B233" s="40"/>
      <c r="C233" s="41"/>
      <c r="D233" s="232" t="s">
        <v>178</v>
      </c>
      <c r="E233" s="41"/>
      <c r="F233" s="233" t="s">
        <v>2256</v>
      </c>
      <c r="G233" s="41"/>
      <c r="H233" s="41"/>
      <c r="I233" s="234"/>
      <c r="J233" s="41"/>
      <c r="K233" s="41"/>
      <c r="L233" s="45"/>
      <c r="M233" s="235"/>
      <c r="N233" s="236"/>
      <c r="O233" s="92"/>
      <c r="P233" s="92"/>
      <c r="Q233" s="92"/>
      <c r="R233" s="92"/>
      <c r="S233" s="92"/>
      <c r="T233" s="93"/>
      <c r="U233" s="39"/>
      <c r="V233" s="39"/>
      <c r="W233" s="39"/>
      <c r="X233" s="39"/>
      <c r="Y233" s="39"/>
      <c r="Z233" s="39"/>
      <c r="AA233" s="39"/>
      <c r="AB233" s="39"/>
      <c r="AC233" s="39"/>
      <c r="AD233" s="39"/>
      <c r="AE233" s="39"/>
      <c r="AT233" s="18" t="s">
        <v>178</v>
      </c>
      <c r="AU233" s="18" t="s">
        <v>86</v>
      </c>
    </row>
    <row r="234" s="13" customFormat="1">
      <c r="A234" s="13"/>
      <c r="B234" s="237"/>
      <c r="C234" s="238"/>
      <c r="D234" s="232" t="s">
        <v>180</v>
      </c>
      <c r="E234" s="239" t="s">
        <v>1</v>
      </c>
      <c r="F234" s="240" t="s">
        <v>2257</v>
      </c>
      <c r="G234" s="238"/>
      <c r="H234" s="239" t="s">
        <v>1</v>
      </c>
      <c r="I234" s="241"/>
      <c r="J234" s="238"/>
      <c r="K234" s="238"/>
      <c r="L234" s="242"/>
      <c r="M234" s="243"/>
      <c r="N234" s="244"/>
      <c r="O234" s="244"/>
      <c r="P234" s="244"/>
      <c r="Q234" s="244"/>
      <c r="R234" s="244"/>
      <c r="S234" s="244"/>
      <c r="T234" s="245"/>
      <c r="U234" s="13"/>
      <c r="V234" s="13"/>
      <c r="W234" s="13"/>
      <c r="X234" s="13"/>
      <c r="Y234" s="13"/>
      <c r="Z234" s="13"/>
      <c r="AA234" s="13"/>
      <c r="AB234" s="13"/>
      <c r="AC234" s="13"/>
      <c r="AD234" s="13"/>
      <c r="AE234" s="13"/>
      <c r="AT234" s="246" t="s">
        <v>180</v>
      </c>
      <c r="AU234" s="246" t="s">
        <v>86</v>
      </c>
      <c r="AV234" s="13" t="s">
        <v>84</v>
      </c>
      <c r="AW234" s="13" t="s">
        <v>32</v>
      </c>
      <c r="AX234" s="13" t="s">
        <v>76</v>
      </c>
      <c r="AY234" s="246" t="s">
        <v>168</v>
      </c>
    </row>
    <row r="235" s="14" customFormat="1">
      <c r="A235" s="14"/>
      <c r="B235" s="247"/>
      <c r="C235" s="248"/>
      <c r="D235" s="232" t="s">
        <v>180</v>
      </c>
      <c r="E235" s="249" t="s">
        <v>1</v>
      </c>
      <c r="F235" s="250" t="s">
        <v>2258</v>
      </c>
      <c r="G235" s="248"/>
      <c r="H235" s="251">
        <v>9.5999999999999996</v>
      </c>
      <c r="I235" s="252"/>
      <c r="J235" s="248"/>
      <c r="K235" s="248"/>
      <c r="L235" s="253"/>
      <c r="M235" s="254"/>
      <c r="N235" s="255"/>
      <c r="O235" s="255"/>
      <c r="P235" s="255"/>
      <c r="Q235" s="255"/>
      <c r="R235" s="255"/>
      <c r="S235" s="255"/>
      <c r="T235" s="256"/>
      <c r="U235" s="14"/>
      <c r="V235" s="14"/>
      <c r="W235" s="14"/>
      <c r="X235" s="14"/>
      <c r="Y235" s="14"/>
      <c r="Z235" s="14"/>
      <c r="AA235" s="14"/>
      <c r="AB235" s="14"/>
      <c r="AC235" s="14"/>
      <c r="AD235" s="14"/>
      <c r="AE235" s="14"/>
      <c r="AT235" s="257" t="s">
        <v>180</v>
      </c>
      <c r="AU235" s="257" t="s">
        <v>86</v>
      </c>
      <c r="AV235" s="14" t="s">
        <v>86</v>
      </c>
      <c r="AW235" s="14" t="s">
        <v>32</v>
      </c>
      <c r="AX235" s="14" t="s">
        <v>76</v>
      </c>
      <c r="AY235" s="257" t="s">
        <v>168</v>
      </c>
    </row>
    <row r="236" s="13" customFormat="1">
      <c r="A236" s="13"/>
      <c r="B236" s="237"/>
      <c r="C236" s="238"/>
      <c r="D236" s="232" t="s">
        <v>180</v>
      </c>
      <c r="E236" s="239" t="s">
        <v>1</v>
      </c>
      <c r="F236" s="240" t="s">
        <v>1867</v>
      </c>
      <c r="G236" s="238"/>
      <c r="H236" s="239" t="s">
        <v>1</v>
      </c>
      <c r="I236" s="241"/>
      <c r="J236" s="238"/>
      <c r="K236" s="238"/>
      <c r="L236" s="242"/>
      <c r="M236" s="243"/>
      <c r="N236" s="244"/>
      <c r="O236" s="244"/>
      <c r="P236" s="244"/>
      <c r="Q236" s="244"/>
      <c r="R236" s="244"/>
      <c r="S236" s="244"/>
      <c r="T236" s="245"/>
      <c r="U236" s="13"/>
      <c r="V236" s="13"/>
      <c r="W236" s="13"/>
      <c r="X236" s="13"/>
      <c r="Y236" s="13"/>
      <c r="Z236" s="13"/>
      <c r="AA236" s="13"/>
      <c r="AB236" s="13"/>
      <c r="AC236" s="13"/>
      <c r="AD236" s="13"/>
      <c r="AE236" s="13"/>
      <c r="AT236" s="246" t="s">
        <v>180</v>
      </c>
      <c r="AU236" s="246" t="s">
        <v>86</v>
      </c>
      <c r="AV236" s="13" t="s">
        <v>84</v>
      </c>
      <c r="AW236" s="13" t="s">
        <v>32</v>
      </c>
      <c r="AX236" s="13" t="s">
        <v>76</v>
      </c>
      <c r="AY236" s="246" t="s">
        <v>168</v>
      </c>
    </row>
    <row r="237" s="14" customFormat="1">
      <c r="A237" s="14"/>
      <c r="B237" s="247"/>
      <c r="C237" s="248"/>
      <c r="D237" s="232" t="s">
        <v>180</v>
      </c>
      <c r="E237" s="249" t="s">
        <v>1</v>
      </c>
      <c r="F237" s="250" t="s">
        <v>2259</v>
      </c>
      <c r="G237" s="248"/>
      <c r="H237" s="251">
        <v>67.599999999999994</v>
      </c>
      <c r="I237" s="252"/>
      <c r="J237" s="248"/>
      <c r="K237" s="248"/>
      <c r="L237" s="253"/>
      <c r="M237" s="254"/>
      <c r="N237" s="255"/>
      <c r="O237" s="255"/>
      <c r="P237" s="255"/>
      <c r="Q237" s="255"/>
      <c r="R237" s="255"/>
      <c r="S237" s="255"/>
      <c r="T237" s="256"/>
      <c r="U237" s="14"/>
      <c r="V237" s="14"/>
      <c r="W237" s="14"/>
      <c r="X237" s="14"/>
      <c r="Y237" s="14"/>
      <c r="Z237" s="14"/>
      <c r="AA237" s="14"/>
      <c r="AB237" s="14"/>
      <c r="AC237" s="14"/>
      <c r="AD237" s="14"/>
      <c r="AE237" s="14"/>
      <c r="AT237" s="257" t="s">
        <v>180</v>
      </c>
      <c r="AU237" s="257" t="s">
        <v>86</v>
      </c>
      <c r="AV237" s="14" t="s">
        <v>86</v>
      </c>
      <c r="AW237" s="14" t="s">
        <v>32</v>
      </c>
      <c r="AX237" s="14" t="s">
        <v>76</v>
      </c>
      <c r="AY237" s="257" t="s">
        <v>168</v>
      </c>
    </row>
    <row r="238" s="14" customFormat="1">
      <c r="A238" s="14"/>
      <c r="B238" s="247"/>
      <c r="C238" s="248"/>
      <c r="D238" s="232" t="s">
        <v>180</v>
      </c>
      <c r="E238" s="249" t="s">
        <v>1</v>
      </c>
      <c r="F238" s="250" t="s">
        <v>2260</v>
      </c>
      <c r="G238" s="248"/>
      <c r="H238" s="251">
        <v>8.3499999999999996</v>
      </c>
      <c r="I238" s="252"/>
      <c r="J238" s="248"/>
      <c r="K238" s="248"/>
      <c r="L238" s="253"/>
      <c r="M238" s="254"/>
      <c r="N238" s="255"/>
      <c r="O238" s="255"/>
      <c r="P238" s="255"/>
      <c r="Q238" s="255"/>
      <c r="R238" s="255"/>
      <c r="S238" s="255"/>
      <c r="T238" s="256"/>
      <c r="U238" s="14"/>
      <c r="V238" s="14"/>
      <c r="W238" s="14"/>
      <c r="X238" s="14"/>
      <c r="Y238" s="14"/>
      <c r="Z238" s="14"/>
      <c r="AA238" s="14"/>
      <c r="AB238" s="14"/>
      <c r="AC238" s="14"/>
      <c r="AD238" s="14"/>
      <c r="AE238" s="14"/>
      <c r="AT238" s="257" t="s">
        <v>180</v>
      </c>
      <c r="AU238" s="257" t="s">
        <v>86</v>
      </c>
      <c r="AV238" s="14" t="s">
        <v>86</v>
      </c>
      <c r="AW238" s="14" t="s">
        <v>32</v>
      </c>
      <c r="AX238" s="14" t="s">
        <v>76</v>
      </c>
      <c r="AY238" s="257" t="s">
        <v>168</v>
      </c>
    </row>
    <row r="239" s="13" customFormat="1">
      <c r="A239" s="13"/>
      <c r="B239" s="237"/>
      <c r="C239" s="238"/>
      <c r="D239" s="232" t="s">
        <v>180</v>
      </c>
      <c r="E239" s="239" t="s">
        <v>1</v>
      </c>
      <c r="F239" s="240" t="s">
        <v>1869</v>
      </c>
      <c r="G239" s="238"/>
      <c r="H239" s="239" t="s">
        <v>1</v>
      </c>
      <c r="I239" s="241"/>
      <c r="J239" s="238"/>
      <c r="K239" s="238"/>
      <c r="L239" s="242"/>
      <c r="M239" s="243"/>
      <c r="N239" s="244"/>
      <c r="O239" s="244"/>
      <c r="P239" s="244"/>
      <c r="Q239" s="244"/>
      <c r="R239" s="244"/>
      <c r="S239" s="244"/>
      <c r="T239" s="245"/>
      <c r="U239" s="13"/>
      <c r="V239" s="13"/>
      <c r="W239" s="13"/>
      <c r="X239" s="13"/>
      <c r="Y239" s="13"/>
      <c r="Z239" s="13"/>
      <c r="AA239" s="13"/>
      <c r="AB239" s="13"/>
      <c r="AC239" s="13"/>
      <c r="AD239" s="13"/>
      <c r="AE239" s="13"/>
      <c r="AT239" s="246" t="s">
        <v>180</v>
      </c>
      <c r="AU239" s="246" t="s">
        <v>86</v>
      </c>
      <c r="AV239" s="13" t="s">
        <v>84</v>
      </c>
      <c r="AW239" s="13" t="s">
        <v>32</v>
      </c>
      <c r="AX239" s="13" t="s">
        <v>76</v>
      </c>
      <c r="AY239" s="246" t="s">
        <v>168</v>
      </c>
    </row>
    <row r="240" s="14" customFormat="1">
      <c r="A240" s="14"/>
      <c r="B240" s="247"/>
      <c r="C240" s="248"/>
      <c r="D240" s="232" t="s">
        <v>180</v>
      </c>
      <c r="E240" s="249" t="s">
        <v>1</v>
      </c>
      <c r="F240" s="250" t="s">
        <v>2261</v>
      </c>
      <c r="G240" s="248"/>
      <c r="H240" s="251">
        <v>29.399999999999999</v>
      </c>
      <c r="I240" s="252"/>
      <c r="J240" s="248"/>
      <c r="K240" s="248"/>
      <c r="L240" s="253"/>
      <c r="M240" s="254"/>
      <c r="N240" s="255"/>
      <c r="O240" s="255"/>
      <c r="P240" s="255"/>
      <c r="Q240" s="255"/>
      <c r="R240" s="255"/>
      <c r="S240" s="255"/>
      <c r="T240" s="256"/>
      <c r="U240" s="14"/>
      <c r="V240" s="14"/>
      <c r="W240" s="14"/>
      <c r="X240" s="14"/>
      <c r="Y240" s="14"/>
      <c r="Z240" s="14"/>
      <c r="AA240" s="14"/>
      <c r="AB240" s="14"/>
      <c r="AC240" s="14"/>
      <c r="AD240" s="14"/>
      <c r="AE240" s="14"/>
      <c r="AT240" s="257" t="s">
        <v>180</v>
      </c>
      <c r="AU240" s="257" t="s">
        <v>86</v>
      </c>
      <c r="AV240" s="14" t="s">
        <v>86</v>
      </c>
      <c r="AW240" s="14" t="s">
        <v>32</v>
      </c>
      <c r="AX240" s="14" t="s">
        <v>76</v>
      </c>
      <c r="AY240" s="257" t="s">
        <v>168</v>
      </c>
    </row>
    <row r="241" s="13" customFormat="1">
      <c r="A241" s="13"/>
      <c r="B241" s="237"/>
      <c r="C241" s="238"/>
      <c r="D241" s="232" t="s">
        <v>180</v>
      </c>
      <c r="E241" s="239" t="s">
        <v>1</v>
      </c>
      <c r="F241" s="240" t="s">
        <v>1871</v>
      </c>
      <c r="G241" s="238"/>
      <c r="H241" s="239" t="s">
        <v>1</v>
      </c>
      <c r="I241" s="241"/>
      <c r="J241" s="238"/>
      <c r="K241" s="238"/>
      <c r="L241" s="242"/>
      <c r="M241" s="243"/>
      <c r="N241" s="244"/>
      <c r="O241" s="244"/>
      <c r="P241" s="244"/>
      <c r="Q241" s="244"/>
      <c r="R241" s="244"/>
      <c r="S241" s="244"/>
      <c r="T241" s="245"/>
      <c r="U241" s="13"/>
      <c r="V241" s="13"/>
      <c r="W241" s="13"/>
      <c r="X241" s="13"/>
      <c r="Y241" s="13"/>
      <c r="Z241" s="13"/>
      <c r="AA241" s="13"/>
      <c r="AB241" s="13"/>
      <c r="AC241" s="13"/>
      <c r="AD241" s="13"/>
      <c r="AE241" s="13"/>
      <c r="AT241" s="246" t="s">
        <v>180</v>
      </c>
      <c r="AU241" s="246" t="s">
        <v>86</v>
      </c>
      <c r="AV241" s="13" t="s">
        <v>84</v>
      </c>
      <c r="AW241" s="13" t="s">
        <v>32</v>
      </c>
      <c r="AX241" s="13" t="s">
        <v>76</v>
      </c>
      <c r="AY241" s="246" t="s">
        <v>168</v>
      </c>
    </row>
    <row r="242" s="14" customFormat="1">
      <c r="A242" s="14"/>
      <c r="B242" s="247"/>
      <c r="C242" s="248"/>
      <c r="D242" s="232" t="s">
        <v>180</v>
      </c>
      <c r="E242" s="249" t="s">
        <v>1</v>
      </c>
      <c r="F242" s="250" t="s">
        <v>2262</v>
      </c>
      <c r="G242" s="248"/>
      <c r="H242" s="251">
        <v>39</v>
      </c>
      <c r="I242" s="252"/>
      <c r="J242" s="248"/>
      <c r="K242" s="248"/>
      <c r="L242" s="253"/>
      <c r="M242" s="254"/>
      <c r="N242" s="255"/>
      <c r="O242" s="255"/>
      <c r="P242" s="255"/>
      <c r="Q242" s="255"/>
      <c r="R242" s="255"/>
      <c r="S242" s="255"/>
      <c r="T242" s="256"/>
      <c r="U242" s="14"/>
      <c r="V242" s="14"/>
      <c r="W242" s="14"/>
      <c r="X242" s="14"/>
      <c r="Y242" s="14"/>
      <c r="Z242" s="14"/>
      <c r="AA242" s="14"/>
      <c r="AB242" s="14"/>
      <c r="AC242" s="14"/>
      <c r="AD242" s="14"/>
      <c r="AE242" s="14"/>
      <c r="AT242" s="257" t="s">
        <v>180</v>
      </c>
      <c r="AU242" s="257" t="s">
        <v>86</v>
      </c>
      <c r="AV242" s="14" t="s">
        <v>86</v>
      </c>
      <c r="AW242" s="14" t="s">
        <v>32</v>
      </c>
      <c r="AX242" s="14" t="s">
        <v>76</v>
      </c>
      <c r="AY242" s="257" t="s">
        <v>168</v>
      </c>
    </row>
    <row r="243" s="15" customFormat="1">
      <c r="A243" s="15"/>
      <c r="B243" s="258"/>
      <c r="C243" s="259"/>
      <c r="D243" s="232" t="s">
        <v>180</v>
      </c>
      <c r="E243" s="260" t="s">
        <v>1</v>
      </c>
      <c r="F243" s="261" t="s">
        <v>184</v>
      </c>
      <c r="G243" s="259"/>
      <c r="H243" s="262">
        <v>153.94999999999999</v>
      </c>
      <c r="I243" s="263"/>
      <c r="J243" s="259"/>
      <c r="K243" s="259"/>
      <c r="L243" s="264"/>
      <c r="M243" s="265"/>
      <c r="N243" s="266"/>
      <c r="O243" s="266"/>
      <c r="P243" s="266"/>
      <c r="Q243" s="266"/>
      <c r="R243" s="266"/>
      <c r="S243" s="266"/>
      <c r="T243" s="267"/>
      <c r="U243" s="15"/>
      <c r="V243" s="15"/>
      <c r="W243" s="15"/>
      <c r="X243" s="15"/>
      <c r="Y243" s="15"/>
      <c r="Z243" s="15"/>
      <c r="AA243" s="15"/>
      <c r="AB243" s="15"/>
      <c r="AC243" s="15"/>
      <c r="AD243" s="15"/>
      <c r="AE243" s="15"/>
      <c r="AT243" s="268" t="s">
        <v>180</v>
      </c>
      <c r="AU243" s="268" t="s">
        <v>86</v>
      </c>
      <c r="AV243" s="15" t="s">
        <v>176</v>
      </c>
      <c r="AW243" s="15" t="s">
        <v>32</v>
      </c>
      <c r="AX243" s="15" t="s">
        <v>84</v>
      </c>
      <c r="AY243" s="268" t="s">
        <v>168</v>
      </c>
    </row>
    <row r="244" s="2" customFormat="1" ht="24.15" customHeight="1">
      <c r="A244" s="39"/>
      <c r="B244" s="40"/>
      <c r="C244" s="219" t="s">
        <v>309</v>
      </c>
      <c r="D244" s="219" t="s">
        <v>171</v>
      </c>
      <c r="E244" s="220" t="s">
        <v>1656</v>
      </c>
      <c r="F244" s="221" t="s">
        <v>1657</v>
      </c>
      <c r="G244" s="222" t="s">
        <v>240</v>
      </c>
      <c r="H244" s="223">
        <v>0.113</v>
      </c>
      <c r="I244" s="224"/>
      <c r="J244" s="225">
        <f>ROUND(I244*H244,2)</f>
        <v>0</v>
      </c>
      <c r="K244" s="221" t="s">
        <v>226</v>
      </c>
      <c r="L244" s="45"/>
      <c r="M244" s="226" t="s">
        <v>1</v>
      </c>
      <c r="N244" s="227" t="s">
        <v>41</v>
      </c>
      <c r="O244" s="92"/>
      <c r="P244" s="228">
        <f>O244*H244</f>
        <v>0</v>
      </c>
      <c r="Q244" s="228">
        <v>2.3010199999999998</v>
      </c>
      <c r="R244" s="228">
        <f>Q244*H244</f>
        <v>0.26001525999999997</v>
      </c>
      <c r="S244" s="228">
        <v>0</v>
      </c>
      <c r="T244" s="229">
        <f>S244*H244</f>
        <v>0</v>
      </c>
      <c r="U244" s="39"/>
      <c r="V244" s="39"/>
      <c r="W244" s="39"/>
      <c r="X244" s="39"/>
      <c r="Y244" s="39"/>
      <c r="Z244" s="39"/>
      <c r="AA244" s="39"/>
      <c r="AB244" s="39"/>
      <c r="AC244" s="39"/>
      <c r="AD244" s="39"/>
      <c r="AE244" s="39"/>
      <c r="AR244" s="230" t="s">
        <v>176</v>
      </c>
      <c r="AT244" s="230" t="s">
        <v>171</v>
      </c>
      <c r="AU244" s="230" t="s">
        <v>86</v>
      </c>
      <c r="AY244" s="18" t="s">
        <v>168</v>
      </c>
      <c r="BE244" s="231">
        <f>IF(N244="základní",J244,0)</f>
        <v>0</v>
      </c>
      <c r="BF244" s="231">
        <f>IF(N244="snížená",J244,0)</f>
        <v>0</v>
      </c>
      <c r="BG244" s="231">
        <f>IF(N244="zákl. přenesená",J244,0)</f>
        <v>0</v>
      </c>
      <c r="BH244" s="231">
        <f>IF(N244="sníž. přenesená",J244,0)</f>
        <v>0</v>
      </c>
      <c r="BI244" s="231">
        <f>IF(N244="nulová",J244,0)</f>
        <v>0</v>
      </c>
      <c r="BJ244" s="18" t="s">
        <v>84</v>
      </c>
      <c r="BK244" s="231">
        <f>ROUND(I244*H244,2)</f>
        <v>0</v>
      </c>
      <c r="BL244" s="18" t="s">
        <v>176</v>
      </c>
      <c r="BM244" s="230" t="s">
        <v>2263</v>
      </c>
    </row>
    <row r="245" s="2" customFormat="1">
      <c r="A245" s="39"/>
      <c r="B245" s="40"/>
      <c r="C245" s="41"/>
      <c r="D245" s="232" t="s">
        <v>178</v>
      </c>
      <c r="E245" s="41"/>
      <c r="F245" s="233" t="s">
        <v>1659</v>
      </c>
      <c r="G245" s="41"/>
      <c r="H245" s="41"/>
      <c r="I245" s="234"/>
      <c r="J245" s="41"/>
      <c r="K245" s="41"/>
      <c r="L245" s="45"/>
      <c r="M245" s="235"/>
      <c r="N245" s="236"/>
      <c r="O245" s="92"/>
      <c r="P245" s="92"/>
      <c r="Q245" s="92"/>
      <c r="R245" s="92"/>
      <c r="S245" s="92"/>
      <c r="T245" s="93"/>
      <c r="U245" s="39"/>
      <c r="V245" s="39"/>
      <c r="W245" s="39"/>
      <c r="X245" s="39"/>
      <c r="Y245" s="39"/>
      <c r="Z245" s="39"/>
      <c r="AA245" s="39"/>
      <c r="AB245" s="39"/>
      <c r="AC245" s="39"/>
      <c r="AD245" s="39"/>
      <c r="AE245" s="39"/>
      <c r="AT245" s="18" t="s">
        <v>178</v>
      </c>
      <c r="AU245" s="18" t="s">
        <v>86</v>
      </c>
    </row>
    <row r="246" s="14" customFormat="1">
      <c r="A246" s="14"/>
      <c r="B246" s="247"/>
      <c r="C246" s="248"/>
      <c r="D246" s="232" t="s">
        <v>180</v>
      </c>
      <c r="E246" s="249" t="s">
        <v>1</v>
      </c>
      <c r="F246" s="250" t="s">
        <v>2264</v>
      </c>
      <c r="G246" s="248"/>
      <c r="H246" s="251">
        <v>0.113</v>
      </c>
      <c r="I246" s="252"/>
      <c r="J246" s="248"/>
      <c r="K246" s="248"/>
      <c r="L246" s="253"/>
      <c r="M246" s="254"/>
      <c r="N246" s="255"/>
      <c r="O246" s="255"/>
      <c r="P246" s="255"/>
      <c r="Q246" s="255"/>
      <c r="R246" s="255"/>
      <c r="S246" s="255"/>
      <c r="T246" s="256"/>
      <c r="U246" s="14"/>
      <c r="V246" s="14"/>
      <c r="W246" s="14"/>
      <c r="X246" s="14"/>
      <c r="Y246" s="14"/>
      <c r="Z246" s="14"/>
      <c r="AA246" s="14"/>
      <c r="AB246" s="14"/>
      <c r="AC246" s="14"/>
      <c r="AD246" s="14"/>
      <c r="AE246" s="14"/>
      <c r="AT246" s="257" t="s">
        <v>180</v>
      </c>
      <c r="AU246" s="257" t="s">
        <v>86</v>
      </c>
      <c r="AV246" s="14" t="s">
        <v>86</v>
      </c>
      <c r="AW246" s="14" t="s">
        <v>32</v>
      </c>
      <c r="AX246" s="14" t="s">
        <v>84</v>
      </c>
      <c r="AY246" s="257" t="s">
        <v>168</v>
      </c>
    </row>
    <row r="247" s="12" customFormat="1" ht="22.8" customHeight="1">
      <c r="A247" s="12"/>
      <c r="B247" s="203"/>
      <c r="C247" s="204"/>
      <c r="D247" s="205" t="s">
        <v>75</v>
      </c>
      <c r="E247" s="217" t="s">
        <v>230</v>
      </c>
      <c r="F247" s="217" t="s">
        <v>511</v>
      </c>
      <c r="G247" s="204"/>
      <c r="H247" s="204"/>
      <c r="I247" s="207"/>
      <c r="J247" s="218">
        <f>BK247</f>
        <v>0</v>
      </c>
      <c r="K247" s="204"/>
      <c r="L247" s="209"/>
      <c r="M247" s="210"/>
      <c r="N247" s="211"/>
      <c r="O247" s="211"/>
      <c r="P247" s="212">
        <f>SUM(P248:P296)</f>
        <v>0</v>
      </c>
      <c r="Q247" s="211"/>
      <c r="R247" s="212">
        <f>SUM(R248:R296)</f>
        <v>0.019062000000000003</v>
      </c>
      <c r="S247" s="211"/>
      <c r="T247" s="213">
        <f>SUM(T248:T296)</f>
        <v>14.635899</v>
      </c>
      <c r="U247" s="12"/>
      <c r="V247" s="12"/>
      <c r="W247" s="12"/>
      <c r="X247" s="12"/>
      <c r="Y247" s="12"/>
      <c r="Z247" s="12"/>
      <c r="AA247" s="12"/>
      <c r="AB247" s="12"/>
      <c r="AC247" s="12"/>
      <c r="AD247" s="12"/>
      <c r="AE247" s="12"/>
      <c r="AR247" s="214" t="s">
        <v>84</v>
      </c>
      <c r="AT247" s="215" t="s">
        <v>75</v>
      </c>
      <c r="AU247" s="215" t="s">
        <v>84</v>
      </c>
      <c r="AY247" s="214" t="s">
        <v>168</v>
      </c>
      <c r="BK247" s="216">
        <f>SUM(BK248:BK296)</f>
        <v>0</v>
      </c>
    </row>
    <row r="248" s="2" customFormat="1" ht="24.15" customHeight="1">
      <c r="A248" s="39"/>
      <c r="B248" s="40"/>
      <c r="C248" s="219" t="s">
        <v>314</v>
      </c>
      <c r="D248" s="219" t="s">
        <v>171</v>
      </c>
      <c r="E248" s="220" t="s">
        <v>553</v>
      </c>
      <c r="F248" s="221" t="s">
        <v>554</v>
      </c>
      <c r="G248" s="222" t="s">
        <v>174</v>
      </c>
      <c r="H248" s="223">
        <v>476.55000000000001</v>
      </c>
      <c r="I248" s="224"/>
      <c r="J248" s="225">
        <f>ROUND(I248*H248,2)</f>
        <v>0</v>
      </c>
      <c r="K248" s="221" t="s">
        <v>226</v>
      </c>
      <c r="L248" s="45"/>
      <c r="M248" s="226" t="s">
        <v>1</v>
      </c>
      <c r="N248" s="227" t="s">
        <v>41</v>
      </c>
      <c r="O248" s="92"/>
      <c r="P248" s="228">
        <f>O248*H248</f>
        <v>0</v>
      </c>
      <c r="Q248" s="228">
        <v>4.0000000000000003E-05</v>
      </c>
      <c r="R248" s="228">
        <f>Q248*H248</f>
        <v>0.019062000000000003</v>
      </c>
      <c r="S248" s="228">
        <v>0</v>
      </c>
      <c r="T248" s="229">
        <f>S248*H248</f>
        <v>0</v>
      </c>
      <c r="U248" s="39"/>
      <c r="V248" s="39"/>
      <c r="W248" s="39"/>
      <c r="X248" s="39"/>
      <c r="Y248" s="39"/>
      <c r="Z248" s="39"/>
      <c r="AA248" s="39"/>
      <c r="AB248" s="39"/>
      <c r="AC248" s="39"/>
      <c r="AD248" s="39"/>
      <c r="AE248" s="39"/>
      <c r="AR248" s="230" t="s">
        <v>176</v>
      </c>
      <c r="AT248" s="230" t="s">
        <v>171</v>
      </c>
      <c r="AU248" s="230" t="s">
        <v>86</v>
      </c>
      <c r="AY248" s="18" t="s">
        <v>168</v>
      </c>
      <c r="BE248" s="231">
        <f>IF(N248="základní",J248,0)</f>
        <v>0</v>
      </c>
      <c r="BF248" s="231">
        <f>IF(N248="snížená",J248,0)</f>
        <v>0</v>
      </c>
      <c r="BG248" s="231">
        <f>IF(N248="zákl. přenesená",J248,0)</f>
        <v>0</v>
      </c>
      <c r="BH248" s="231">
        <f>IF(N248="sníž. přenesená",J248,0)</f>
        <v>0</v>
      </c>
      <c r="BI248" s="231">
        <f>IF(N248="nulová",J248,0)</f>
        <v>0</v>
      </c>
      <c r="BJ248" s="18" t="s">
        <v>84</v>
      </c>
      <c r="BK248" s="231">
        <f>ROUND(I248*H248,2)</f>
        <v>0</v>
      </c>
      <c r="BL248" s="18" t="s">
        <v>176</v>
      </c>
      <c r="BM248" s="230" t="s">
        <v>2265</v>
      </c>
    </row>
    <row r="249" s="2" customFormat="1">
      <c r="A249" s="39"/>
      <c r="B249" s="40"/>
      <c r="C249" s="41"/>
      <c r="D249" s="232" t="s">
        <v>178</v>
      </c>
      <c r="E249" s="41"/>
      <c r="F249" s="233" t="s">
        <v>556</v>
      </c>
      <c r="G249" s="41"/>
      <c r="H249" s="41"/>
      <c r="I249" s="234"/>
      <c r="J249" s="41"/>
      <c r="K249" s="41"/>
      <c r="L249" s="45"/>
      <c r="M249" s="235"/>
      <c r="N249" s="236"/>
      <c r="O249" s="92"/>
      <c r="P249" s="92"/>
      <c r="Q249" s="92"/>
      <c r="R249" s="92"/>
      <c r="S249" s="92"/>
      <c r="T249" s="93"/>
      <c r="U249" s="39"/>
      <c r="V249" s="39"/>
      <c r="W249" s="39"/>
      <c r="X249" s="39"/>
      <c r="Y249" s="39"/>
      <c r="Z249" s="39"/>
      <c r="AA249" s="39"/>
      <c r="AB249" s="39"/>
      <c r="AC249" s="39"/>
      <c r="AD249" s="39"/>
      <c r="AE249" s="39"/>
      <c r="AT249" s="18" t="s">
        <v>178</v>
      </c>
      <c r="AU249" s="18" t="s">
        <v>86</v>
      </c>
    </row>
    <row r="250" s="14" customFormat="1">
      <c r="A250" s="14"/>
      <c r="B250" s="247"/>
      <c r="C250" s="248"/>
      <c r="D250" s="232" t="s">
        <v>180</v>
      </c>
      <c r="E250" s="249" t="s">
        <v>1</v>
      </c>
      <c r="F250" s="250" t="s">
        <v>2266</v>
      </c>
      <c r="G250" s="248"/>
      <c r="H250" s="251">
        <v>326.55000000000001</v>
      </c>
      <c r="I250" s="252"/>
      <c r="J250" s="248"/>
      <c r="K250" s="248"/>
      <c r="L250" s="253"/>
      <c r="M250" s="254"/>
      <c r="N250" s="255"/>
      <c r="O250" s="255"/>
      <c r="P250" s="255"/>
      <c r="Q250" s="255"/>
      <c r="R250" s="255"/>
      <c r="S250" s="255"/>
      <c r="T250" s="256"/>
      <c r="U250" s="14"/>
      <c r="V250" s="14"/>
      <c r="W250" s="14"/>
      <c r="X250" s="14"/>
      <c r="Y250" s="14"/>
      <c r="Z250" s="14"/>
      <c r="AA250" s="14"/>
      <c r="AB250" s="14"/>
      <c r="AC250" s="14"/>
      <c r="AD250" s="14"/>
      <c r="AE250" s="14"/>
      <c r="AT250" s="257" t="s">
        <v>180</v>
      </c>
      <c r="AU250" s="257" t="s">
        <v>86</v>
      </c>
      <c r="AV250" s="14" t="s">
        <v>86</v>
      </c>
      <c r="AW250" s="14" t="s">
        <v>32</v>
      </c>
      <c r="AX250" s="14" t="s">
        <v>76</v>
      </c>
      <c r="AY250" s="257" t="s">
        <v>168</v>
      </c>
    </row>
    <row r="251" s="14" customFormat="1">
      <c r="A251" s="14"/>
      <c r="B251" s="247"/>
      <c r="C251" s="248"/>
      <c r="D251" s="232" t="s">
        <v>180</v>
      </c>
      <c r="E251" s="249" t="s">
        <v>1</v>
      </c>
      <c r="F251" s="250" t="s">
        <v>2267</v>
      </c>
      <c r="G251" s="248"/>
      <c r="H251" s="251">
        <v>150</v>
      </c>
      <c r="I251" s="252"/>
      <c r="J251" s="248"/>
      <c r="K251" s="248"/>
      <c r="L251" s="253"/>
      <c r="M251" s="254"/>
      <c r="N251" s="255"/>
      <c r="O251" s="255"/>
      <c r="P251" s="255"/>
      <c r="Q251" s="255"/>
      <c r="R251" s="255"/>
      <c r="S251" s="255"/>
      <c r="T251" s="256"/>
      <c r="U251" s="14"/>
      <c r="V251" s="14"/>
      <c r="W251" s="14"/>
      <c r="X251" s="14"/>
      <c r="Y251" s="14"/>
      <c r="Z251" s="14"/>
      <c r="AA251" s="14"/>
      <c r="AB251" s="14"/>
      <c r="AC251" s="14"/>
      <c r="AD251" s="14"/>
      <c r="AE251" s="14"/>
      <c r="AT251" s="257" t="s">
        <v>180</v>
      </c>
      <c r="AU251" s="257" t="s">
        <v>86</v>
      </c>
      <c r="AV251" s="14" t="s">
        <v>86</v>
      </c>
      <c r="AW251" s="14" t="s">
        <v>32</v>
      </c>
      <c r="AX251" s="14" t="s">
        <v>76</v>
      </c>
      <c r="AY251" s="257" t="s">
        <v>168</v>
      </c>
    </row>
    <row r="252" s="15" customFormat="1">
      <c r="A252" s="15"/>
      <c r="B252" s="258"/>
      <c r="C252" s="259"/>
      <c r="D252" s="232" t="s">
        <v>180</v>
      </c>
      <c r="E252" s="260" t="s">
        <v>1</v>
      </c>
      <c r="F252" s="261" t="s">
        <v>184</v>
      </c>
      <c r="G252" s="259"/>
      <c r="H252" s="262">
        <v>476.55000000000001</v>
      </c>
      <c r="I252" s="263"/>
      <c r="J252" s="259"/>
      <c r="K252" s="259"/>
      <c r="L252" s="264"/>
      <c r="M252" s="265"/>
      <c r="N252" s="266"/>
      <c r="O252" s="266"/>
      <c r="P252" s="266"/>
      <c r="Q252" s="266"/>
      <c r="R252" s="266"/>
      <c r="S252" s="266"/>
      <c r="T252" s="267"/>
      <c r="U252" s="15"/>
      <c r="V252" s="15"/>
      <c r="W252" s="15"/>
      <c r="X252" s="15"/>
      <c r="Y252" s="15"/>
      <c r="Z252" s="15"/>
      <c r="AA252" s="15"/>
      <c r="AB252" s="15"/>
      <c r="AC252" s="15"/>
      <c r="AD252" s="15"/>
      <c r="AE252" s="15"/>
      <c r="AT252" s="268" t="s">
        <v>180</v>
      </c>
      <c r="AU252" s="268" t="s">
        <v>86</v>
      </c>
      <c r="AV252" s="15" t="s">
        <v>176</v>
      </c>
      <c r="AW252" s="15" t="s">
        <v>32</v>
      </c>
      <c r="AX252" s="15" t="s">
        <v>84</v>
      </c>
      <c r="AY252" s="268" t="s">
        <v>168</v>
      </c>
    </row>
    <row r="253" s="2" customFormat="1" ht="37.8" customHeight="1">
      <c r="A253" s="39"/>
      <c r="B253" s="40"/>
      <c r="C253" s="219" t="s">
        <v>319</v>
      </c>
      <c r="D253" s="219" t="s">
        <v>171</v>
      </c>
      <c r="E253" s="220" t="s">
        <v>1706</v>
      </c>
      <c r="F253" s="221" t="s">
        <v>1707</v>
      </c>
      <c r="G253" s="222" t="s">
        <v>240</v>
      </c>
      <c r="H253" s="223">
        <v>2.379</v>
      </c>
      <c r="I253" s="224"/>
      <c r="J253" s="225">
        <f>ROUND(I253*H253,2)</f>
        <v>0</v>
      </c>
      <c r="K253" s="221" t="s">
        <v>226</v>
      </c>
      <c r="L253" s="45"/>
      <c r="M253" s="226" t="s">
        <v>1</v>
      </c>
      <c r="N253" s="227" t="s">
        <v>41</v>
      </c>
      <c r="O253" s="92"/>
      <c r="P253" s="228">
        <f>O253*H253</f>
        <v>0</v>
      </c>
      <c r="Q253" s="228">
        <v>0</v>
      </c>
      <c r="R253" s="228">
        <f>Q253*H253</f>
        <v>0</v>
      </c>
      <c r="S253" s="228">
        <v>2.2000000000000002</v>
      </c>
      <c r="T253" s="229">
        <f>S253*H253</f>
        <v>5.2338000000000005</v>
      </c>
      <c r="U253" s="39"/>
      <c r="V253" s="39"/>
      <c r="W253" s="39"/>
      <c r="X253" s="39"/>
      <c r="Y253" s="39"/>
      <c r="Z253" s="39"/>
      <c r="AA253" s="39"/>
      <c r="AB253" s="39"/>
      <c r="AC253" s="39"/>
      <c r="AD253" s="39"/>
      <c r="AE253" s="39"/>
      <c r="AR253" s="230" t="s">
        <v>176</v>
      </c>
      <c r="AT253" s="230" t="s">
        <v>171</v>
      </c>
      <c r="AU253" s="230" t="s">
        <v>86</v>
      </c>
      <c r="AY253" s="18" t="s">
        <v>168</v>
      </c>
      <c r="BE253" s="231">
        <f>IF(N253="základní",J253,0)</f>
        <v>0</v>
      </c>
      <c r="BF253" s="231">
        <f>IF(N253="snížená",J253,0)</f>
        <v>0</v>
      </c>
      <c r="BG253" s="231">
        <f>IF(N253="zákl. přenesená",J253,0)</f>
        <v>0</v>
      </c>
      <c r="BH253" s="231">
        <f>IF(N253="sníž. přenesená",J253,0)</f>
        <v>0</v>
      </c>
      <c r="BI253" s="231">
        <f>IF(N253="nulová",J253,0)</f>
        <v>0</v>
      </c>
      <c r="BJ253" s="18" t="s">
        <v>84</v>
      </c>
      <c r="BK253" s="231">
        <f>ROUND(I253*H253,2)</f>
        <v>0</v>
      </c>
      <c r="BL253" s="18" t="s">
        <v>176</v>
      </c>
      <c r="BM253" s="230" t="s">
        <v>2268</v>
      </c>
    </row>
    <row r="254" s="2" customFormat="1">
      <c r="A254" s="39"/>
      <c r="B254" s="40"/>
      <c r="C254" s="41"/>
      <c r="D254" s="232" t="s">
        <v>178</v>
      </c>
      <c r="E254" s="41"/>
      <c r="F254" s="233" t="s">
        <v>1709</v>
      </c>
      <c r="G254" s="41"/>
      <c r="H254" s="41"/>
      <c r="I254" s="234"/>
      <c r="J254" s="41"/>
      <c r="K254" s="41"/>
      <c r="L254" s="45"/>
      <c r="M254" s="235"/>
      <c r="N254" s="236"/>
      <c r="O254" s="92"/>
      <c r="P254" s="92"/>
      <c r="Q254" s="92"/>
      <c r="R254" s="92"/>
      <c r="S254" s="92"/>
      <c r="T254" s="93"/>
      <c r="U254" s="39"/>
      <c r="V254" s="39"/>
      <c r="W254" s="39"/>
      <c r="X254" s="39"/>
      <c r="Y254" s="39"/>
      <c r="Z254" s="39"/>
      <c r="AA254" s="39"/>
      <c r="AB254" s="39"/>
      <c r="AC254" s="39"/>
      <c r="AD254" s="39"/>
      <c r="AE254" s="39"/>
      <c r="AT254" s="18" t="s">
        <v>178</v>
      </c>
      <c r="AU254" s="18" t="s">
        <v>86</v>
      </c>
    </row>
    <row r="255" s="14" customFormat="1">
      <c r="A255" s="14"/>
      <c r="B255" s="247"/>
      <c r="C255" s="248"/>
      <c r="D255" s="232" t="s">
        <v>180</v>
      </c>
      <c r="E255" s="249" t="s">
        <v>1</v>
      </c>
      <c r="F255" s="250" t="s">
        <v>2269</v>
      </c>
      <c r="G255" s="248"/>
      <c r="H255" s="251">
        <v>2.379</v>
      </c>
      <c r="I255" s="252"/>
      <c r="J255" s="248"/>
      <c r="K255" s="248"/>
      <c r="L255" s="253"/>
      <c r="M255" s="254"/>
      <c r="N255" s="255"/>
      <c r="O255" s="255"/>
      <c r="P255" s="255"/>
      <c r="Q255" s="255"/>
      <c r="R255" s="255"/>
      <c r="S255" s="255"/>
      <c r="T255" s="256"/>
      <c r="U255" s="14"/>
      <c r="V255" s="14"/>
      <c r="W255" s="14"/>
      <c r="X255" s="14"/>
      <c r="Y255" s="14"/>
      <c r="Z255" s="14"/>
      <c r="AA255" s="14"/>
      <c r="AB255" s="14"/>
      <c r="AC255" s="14"/>
      <c r="AD255" s="14"/>
      <c r="AE255" s="14"/>
      <c r="AT255" s="257" t="s">
        <v>180</v>
      </c>
      <c r="AU255" s="257" t="s">
        <v>86</v>
      </c>
      <c r="AV255" s="14" t="s">
        <v>86</v>
      </c>
      <c r="AW255" s="14" t="s">
        <v>32</v>
      </c>
      <c r="AX255" s="14" t="s">
        <v>76</v>
      </c>
      <c r="AY255" s="257" t="s">
        <v>168</v>
      </c>
    </row>
    <row r="256" s="15" customFormat="1">
      <c r="A256" s="15"/>
      <c r="B256" s="258"/>
      <c r="C256" s="259"/>
      <c r="D256" s="232" t="s">
        <v>180</v>
      </c>
      <c r="E256" s="260" t="s">
        <v>1</v>
      </c>
      <c r="F256" s="261" t="s">
        <v>184</v>
      </c>
      <c r="G256" s="259"/>
      <c r="H256" s="262">
        <v>2.379</v>
      </c>
      <c r="I256" s="263"/>
      <c r="J256" s="259"/>
      <c r="K256" s="259"/>
      <c r="L256" s="264"/>
      <c r="M256" s="265"/>
      <c r="N256" s="266"/>
      <c r="O256" s="266"/>
      <c r="P256" s="266"/>
      <c r="Q256" s="266"/>
      <c r="R256" s="266"/>
      <c r="S256" s="266"/>
      <c r="T256" s="267"/>
      <c r="U256" s="15"/>
      <c r="V256" s="15"/>
      <c r="W256" s="15"/>
      <c r="X256" s="15"/>
      <c r="Y256" s="15"/>
      <c r="Z256" s="15"/>
      <c r="AA256" s="15"/>
      <c r="AB256" s="15"/>
      <c r="AC256" s="15"/>
      <c r="AD256" s="15"/>
      <c r="AE256" s="15"/>
      <c r="AT256" s="268" t="s">
        <v>180</v>
      </c>
      <c r="AU256" s="268" t="s">
        <v>86</v>
      </c>
      <c r="AV256" s="15" t="s">
        <v>176</v>
      </c>
      <c r="AW256" s="15" t="s">
        <v>32</v>
      </c>
      <c r="AX256" s="15" t="s">
        <v>84</v>
      </c>
      <c r="AY256" s="268" t="s">
        <v>168</v>
      </c>
    </row>
    <row r="257" s="2" customFormat="1" ht="33" customHeight="1">
      <c r="A257" s="39"/>
      <c r="B257" s="40"/>
      <c r="C257" s="219" t="s">
        <v>324</v>
      </c>
      <c r="D257" s="219" t="s">
        <v>171</v>
      </c>
      <c r="E257" s="220" t="s">
        <v>1711</v>
      </c>
      <c r="F257" s="221" t="s">
        <v>1712</v>
      </c>
      <c r="G257" s="222" t="s">
        <v>174</v>
      </c>
      <c r="H257" s="223">
        <v>40.039999999999999</v>
      </c>
      <c r="I257" s="224"/>
      <c r="J257" s="225">
        <f>ROUND(I257*H257,2)</f>
        <v>0</v>
      </c>
      <c r="K257" s="221" t="s">
        <v>226</v>
      </c>
      <c r="L257" s="45"/>
      <c r="M257" s="226" t="s">
        <v>1</v>
      </c>
      <c r="N257" s="227" t="s">
        <v>41</v>
      </c>
      <c r="O257" s="92"/>
      <c r="P257" s="228">
        <f>O257*H257</f>
        <v>0</v>
      </c>
      <c r="Q257" s="228">
        <v>0</v>
      </c>
      <c r="R257" s="228">
        <f>Q257*H257</f>
        <v>0</v>
      </c>
      <c r="S257" s="228">
        <v>0.12</v>
      </c>
      <c r="T257" s="229">
        <f>S257*H257</f>
        <v>4.8047999999999993</v>
      </c>
      <c r="U257" s="39"/>
      <c r="V257" s="39"/>
      <c r="W257" s="39"/>
      <c r="X257" s="39"/>
      <c r="Y257" s="39"/>
      <c r="Z257" s="39"/>
      <c r="AA257" s="39"/>
      <c r="AB257" s="39"/>
      <c r="AC257" s="39"/>
      <c r="AD257" s="39"/>
      <c r="AE257" s="39"/>
      <c r="AR257" s="230" t="s">
        <v>176</v>
      </c>
      <c r="AT257" s="230" t="s">
        <v>171</v>
      </c>
      <c r="AU257" s="230" t="s">
        <v>86</v>
      </c>
      <c r="AY257" s="18" t="s">
        <v>168</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176</v>
      </c>
      <c r="BM257" s="230" t="s">
        <v>2270</v>
      </c>
    </row>
    <row r="258" s="2" customFormat="1">
      <c r="A258" s="39"/>
      <c r="B258" s="40"/>
      <c r="C258" s="41"/>
      <c r="D258" s="232" t="s">
        <v>178</v>
      </c>
      <c r="E258" s="41"/>
      <c r="F258" s="233" t="s">
        <v>1714</v>
      </c>
      <c r="G258" s="41"/>
      <c r="H258" s="41"/>
      <c r="I258" s="234"/>
      <c r="J258" s="41"/>
      <c r="K258" s="41"/>
      <c r="L258" s="45"/>
      <c r="M258" s="235"/>
      <c r="N258" s="236"/>
      <c r="O258" s="92"/>
      <c r="P258" s="92"/>
      <c r="Q258" s="92"/>
      <c r="R258" s="92"/>
      <c r="S258" s="92"/>
      <c r="T258" s="93"/>
      <c r="U258" s="39"/>
      <c r="V258" s="39"/>
      <c r="W258" s="39"/>
      <c r="X258" s="39"/>
      <c r="Y258" s="39"/>
      <c r="Z258" s="39"/>
      <c r="AA258" s="39"/>
      <c r="AB258" s="39"/>
      <c r="AC258" s="39"/>
      <c r="AD258" s="39"/>
      <c r="AE258" s="39"/>
      <c r="AT258" s="18" t="s">
        <v>178</v>
      </c>
      <c r="AU258" s="18" t="s">
        <v>86</v>
      </c>
    </row>
    <row r="259" s="14" customFormat="1">
      <c r="A259" s="14"/>
      <c r="B259" s="247"/>
      <c r="C259" s="248"/>
      <c r="D259" s="232" t="s">
        <v>180</v>
      </c>
      <c r="E259" s="249" t="s">
        <v>1</v>
      </c>
      <c r="F259" s="250" t="s">
        <v>2187</v>
      </c>
      <c r="G259" s="248"/>
      <c r="H259" s="251">
        <v>39.649999999999999</v>
      </c>
      <c r="I259" s="252"/>
      <c r="J259" s="248"/>
      <c r="K259" s="248"/>
      <c r="L259" s="253"/>
      <c r="M259" s="254"/>
      <c r="N259" s="255"/>
      <c r="O259" s="255"/>
      <c r="P259" s="255"/>
      <c r="Q259" s="255"/>
      <c r="R259" s="255"/>
      <c r="S259" s="255"/>
      <c r="T259" s="256"/>
      <c r="U259" s="14"/>
      <c r="V259" s="14"/>
      <c r="W259" s="14"/>
      <c r="X259" s="14"/>
      <c r="Y259" s="14"/>
      <c r="Z259" s="14"/>
      <c r="AA259" s="14"/>
      <c r="AB259" s="14"/>
      <c r="AC259" s="14"/>
      <c r="AD259" s="14"/>
      <c r="AE259" s="14"/>
      <c r="AT259" s="257" t="s">
        <v>180</v>
      </c>
      <c r="AU259" s="257" t="s">
        <v>86</v>
      </c>
      <c r="AV259" s="14" t="s">
        <v>86</v>
      </c>
      <c r="AW259" s="14" t="s">
        <v>32</v>
      </c>
      <c r="AX259" s="14" t="s">
        <v>76</v>
      </c>
      <c r="AY259" s="257" t="s">
        <v>168</v>
      </c>
    </row>
    <row r="260" s="14" customFormat="1">
      <c r="A260" s="14"/>
      <c r="B260" s="247"/>
      <c r="C260" s="248"/>
      <c r="D260" s="232" t="s">
        <v>180</v>
      </c>
      <c r="E260" s="249" t="s">
        <v>1</v>
      </c>
      <c r="F260" s="250" t="s">
        <v>2188</v>
      </c>
      <c r="G260" s="248"/>
      <c r="H260" s="251">
        <v>0.39000000000000001</v>
      </c>
      <c r="I260" s="252"/>
      <c r="J260" s="248"/>
      <c r="K260" s="248"/>
      <c r="L260" s="253"/>
      <c r="M260" s="254"/>
      <c r="N260" s="255"/>
      <c r="O260" s="255"/>
      <c r="P260" s="255"/>
      <c r="Q260" s="255"/>
      <c r="R260" s="255"/>
      <c r="S260" s="255"/>
      <c r="T260" s="256"/>
      <c r="U260" s="14"/>
      <c r="V260" s="14"/>
      <c r="W260" s="14"/>
      <c r="X260" s="14"/>
      <c r="Y260" s="14"/>
      <c r="Z260" s="14"/>
      <c r="AA260" s="14"/>
      <c r="AB260" s="14"/>
      <c r="AC260" s="14"/>
      <c r="AD260" s="14"/>
      <c r="AE260" s="14"/>
      <c r="AT260" s="257" t="s">
        <v>180</v>
      </c>
      <c r="AU260" s="257" t="s">
        <v>86</v>
      </c>
      <c r="AV260" s="14" t="s">
        <v>86</v>
      </c>
      <c r="AW260" s="14" t="s">
        <v>32</v>
      </c>
      <c r="AX260" s="14" t="s">
        <v>76</v>
      </c>
      <c r="AY260" s="257" t="s">
        <v>168</v>
      </c>
    </row>
    <row r="261" s="15" customFormat="1">
      <c r="A261" s="15"/>
      <c r="B261" s="258"/>
      <c r="C261" s="259"/>
      <c r="D261" s="232" t="s">
        <v>180</v>
      </c>
      <c r="E261" s="260" t="s">
        <v>1</v>
      </c>
      <c r="F261" s="261" t="s">
        <v>184</v>
      </c>
      <c r="G261" s="259"/>
      <c r="H261" s="262">
        <v>40.039999999999999</v>
      </c>
      <c r="I261" s="263"/>
      <c r="J261" s="259"/>
      <c r="K261" s="259"/>
      <c r="L261" s="264"/>
      <c r="M261" s="265"/>
      <c r="N261" s="266"/>
      <c r="O261" s="266"/>
      <c r="P261" s="266"/>
      <c r="Q261" s="266"/>
      <c r="R261" s="266"/>
      <c r="S261" s="266"/>
      <c r="T261" s="267"/>
      <c r="U261" s="15"/>
      <c r="V261" s="15"/>
      <c r="W261" s="15"/>
      <c r="X261" s="15"/>
      <c r="Y261" s="15"/>
      <c r="Z261" s="15"/>
      <c r="AA261" s="15"/>
      <c r="AB261" s="15"/>
      <c r="AC261" s="15"/>
      <c r="AD261" s="15"/>
      <c r="AE261" s="15"/>
      <c r="AT261" s="268" t="s">
        <v>180</v>
      </c>
      <c r="AU261" s="268" t="s">
        <v>86</v>
      </c>
      <c r="AV261" s="15" t="s">
        <v>176</v>
      </c>
      <c r="AW261" s="15" t="s">
        <v>32</v>
      </c>
      <c r="AX261" s="15" t="s">
        <v>84</v>
      </c>
      <c r="AY261" s="268" t="s">
        <v>168</v>
      </c>
    </row>
    <row r="262" s="2" customFormat="1" ht="24.15" customHeight="1">
      <c r="A262" s="39"/>
      <c r="B262" s="40"/>
      <c r="C262" s="219" t="s">
        <v>339</v>
      </c>
      <c r="D262" s="219" t="s">
        <v>171</v>
      </c>
      <c r="E262" s="220" t="s">
        <v>1715</v>
      </c>
      <c r="F262" s="221" t="s">
        <v>1716</v>
      </c>
      <c r="G262" s="222" t="s">
        <v>174</v>
      </c>
      <c r="H262" s="223">
        <v>1</v>
      </c>
      <c r="I262" s="224"/>
      <c r="J262" s="225">
        <f>ROUND(I262*H262,2)</f>
        <v>0</v>
      </c>
      <c r="K262" s="221" t="s">
        <v>226</v>
      </c>
      <c r="L262" s="45"/>
      <c r="M262" s="226" t="s">
        <v>1</v>
      </c>
      <c r="N262" s="227" t="s">
        <v>41</v>
      </c>
      <c r="O262" s="92"/>
      <c r="P262" s="228">
        <f>O262*H262</f>
        <v>0</v>
      </c>
      <c r="Q262" s="228">
        <v>0</v>
      </c>
      <c r="R262" s="228">
        <f>Q262*H262</f>
        <v>0</v>
      </c>
      <c r="S262" s="228">
        <v>0.055</v>
      </c>
      <c r="T262" s="229">
        <f>S262*H262</f>
        <v>0.055</v>
      </c>
      <c r="U262" s="39"/>
      <c r="V262" s="39"/>
      <c r="W262" s="39"/>
      <c r="X262" s="39"/>
      <c r="Y262" s="39"/>
      <c r="Z262" s="39"/>
      <c r="AA262" s="39"/>
      <c r="AB262" s="39"/>
      <c r="AC262" s="39"/>
      <c r="AD262" s="39"/>
      <c r="AE262" s="39"/>
      <c r="AR262" s="230" t="s">
        <v>176</v>
      </c>
      <c r="AT262" s="230" t="s">
        <v>171</v>
      </c>
      <c r="AU262" s="230" t="s">
        <v>86</v>
      </c>
      <c r="AY262" s="18" t="s">
        <v>168</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176</v>
      </c>
      <c r="BM262" s="230" t="s">
        <v>2271</v>
      </c>
    </row>
    <row r="263" s="2" customFormat="1">
      <c r="A263" s="39"/>
      <c r="B263" s="40"/>
      <c r="C263" s="41"/>
      <c r="D263" s="232" t="s">
        <v>178</v>
      </c>
      <c r="E263" s="41"/>
      <c r="F263" s="233" t="s">
        <v>1718</v>
      </c>
      <c r="G263" s="41"/>
      <c r="H263" s="41"/>
      <c r="I263" s="234"/>
      <c r="J263" s="41"/>
      <c r="K263" s="41"/>
      <c r="L263" s="45"/>
      <c r="M263" s="235"/>
      <c r="N263" s="236"/>
      <c r="O263" s="92"/>
      <c r="P263" s="92"/>
      <c r="Q263" s="92"/>
      <c r="R263" s="92"/>
      <c r="S263" s="92"/>
      <c r="T263" s="93"/>
      <c r="U263" s="39"/>
      <c r="V263" s="39"/>
      <c r="W263" s="39"/>
      <c r="X263" s="39"/>
      <c r="Y263" s="39"/>
      <c r="Z263" s="39"/>
      <c r="AA263" s="39"/>
      <c r="AB263" s="39"/>
      <c r="AC263" s="39"/>
      <c r="AD263" s="39"/>
      <c r="AE263" s="39"/>
      <c r="AT263" s="18" t="s">
        <v>178</v>
      </c>
      <c r="AU263" s="18" t="s">
        <v>86</v>
      </c>
    </row>
    <row r="264" s="14" customFormat="1">
      <c r="A264" s="14"/>
      <c r="B264" s="247"/>
      <c r="C264" s="248"/>
      <c r="D264" s="232" t="s">
        <v>180</v>
      </c>
      <c r="E264" s="249" t="s">
        <v>1</v>
      </c>
      <c r="F264" s="250" t="s">
        <v>2246</v>
      </c>
      <c r="G264" s="248"/>
      <c r="H264" s="251">
        <v>1</v>
      </c>
      <c r="I264" s="252"/>
      <c r="J264" s="248"/>
      <c r="K264" s="248"/>
      <c r="L264" s="253"/>
      <c r="M264" s="254"/>
      <c r="N264" s="255"/>
      <c r="O264" s="255"/>
      <c r="P264" s="255"/>
      <c r="Q264" s="255"/>
      <c r="R264" s="255"/>
      <c r="S264" s="255"/>
      <c r="T264" s="256"/>
      <c r="U264" s="14"/>
      <c r="V264" s="14"/>
      <c r="W264" s="14"/>
      <c r="X264" s="14"/>
      <c r="Y264" s="14"/>
      <c r="Z264" s="14"/>
      <c r="AA264" s="14"/>
      <c r="AB264" s="14"/>
      <c r="AC264" s="14"/>
      <c r="AD264" s="14"/>
      <c r="AE264" s="14"/>
      <c r="AT264" s="257" t="s">
        <v>180</v>
      </c>
      <c r="AU264" s="257" t="s">
        <v>86</v>
      </c>
      <c r="AV264" s="14" t="s">
        <v>86</v>
      </c>
      <c r="AW264" s="14" t="s">
        <v>32</v>
      </c>
      <c r="AX264" s="14" t="s">
        <v>76</v>
      </c>
      <c r="AY264" s="257" t="s">
        <v>168</v>
      </c>
    </row>
    <row r="265" s="15" customFormat="1">
      <c r="A265" s="15"/>
      <c r="B265" s="258"/>
      <c r="C265" s="259"/>
      <c r="D265" s="232" t="s">
        <v>180</v>
      </c>
      <c r="E265" s="260" t="s">
        <v>1</v>
      </c>
      <c r="F265" s="261" t="s">
        <v>184</v>
      </c>
      <c r="G265" s="259"/>
      <c r="H265" s="262">
        <v>1</v>
      </c>
      <c r="I265" s="263"/>
      <c r="J265" s="259"/>
      <c r="K265" s="259"/>
      <c r="L265" s="264"/>
      <c r="M265" s="265"/>
      <c r="N265" s="266"/>
      <c r="O265" s="266"/>
      <c r="P265" s="266"/>
      <c r="Q265" s="266"/>
      <c r="R265" s="266"/>
      <c r="S265" s="266"/>
      <c r="T265" s="267"/>
      <c r="U265" s="15"/>
      <c r="V265" s="15"/>
      <c r="W265" s="15"/>
      <c r="X265" s="15"/>
      <c r="Y265" s="15"/>
      <c r="Z265" s="15"/>
      <c r="AA265" s="15"/>
      <c r="AB265" s="15"/>
      <c r="AC265" s="15"/>
      <c r="AD265" s="15"/>
      <c r="AE265" s="15"/>
      <c r="AT265" s="268" t="s">
        <v>180</v>
      </c>
      <c r="AU265" s="268" t="s">
        <v>86</v>
      </c>
      <c r="AV265" s="15" t="s">
        <v>176</v>
      </c>
      <c r="AW265" s="15" t="s">
        <v>32</v>
      </c>
      <c r="AX265" s="15" t="s">
        <v>84</v>
      </c>
      <c r="AY265" s="268" t="s">
        <v>168</v>
      </c>
    </row>
    <row r="266" s="2" customFormat="1" ht="21.75" customHeight="1">
      <c r="A266" s="39"/>
      <c r="B266" s="40"/>
      <c r="C266" s="219" t="s">
        <v>347</v>
      </c>
      <c r="D266" s="219" t="s">
        <v>171</v>
      </c>
      <c r="E266" s="220" t="s">
        <v>2272</v>
      </c>
      <c r="F266" s="221" t="s">
        <v>2273</v>
      </c>
      <c r="G266" s="222" t="s">
        <v>174</v>
      </c>
      <c r="H266" s="223">
        <v>3.4980000000000002</v>
      </c>
      <c r="I266" s="224"/>
      <c r="J266" s="225">
        <f>ROUND(I266*H266,2)</f>
        <v>0</v>
      </c>
      <c r="K266" s="221" t="s">
        <v>175</v>
      </c>
      <c r="L266" s="45"/>
      <c r="M266" s="226" t="s">
        <v>1</v>
      </c>
      <c r="N266" s="227" t="s">
        <v>41</v>
      </c>
      <c r="O266" s="92"/>
      <c r="P266" s="228">
        <f>O266*H266</f>
        <v>0</v>
      </c>
      <c r="Q266" s="228">
        <v>0</v>
      </c>
      <c r="R266" s="228">
        <f>Q266*H266</f>
        <v>0</v>
      </c>
      <c r="S266" s="228">
        <v>0.063</v>
      </c>
      <c r="T266" s="229">
        <f>S266*H266</f>
        <v>0.22037400000000001</v>
      </c>
      <c r="U266" s="39"/>
      <c r="V266" s="39"/>
      <c r="W266" s="39"/>
      <c r="X266" s="39"/>
      <c r="Y266" s="39"/>
      <c r="Z266" s="39"/>
      <c r="AA266" s="39"/>
      <c r="AB266" s="39"/>
      <c r="AC266" s="39"/>
      <c r="AD266" s="39"/>
      <c r="AE266" s="39"/>
      <c r="AR266" s="230" t="s">
        <v>176</v>
      </c>
      <c r="AT266" s="230" t="s">
        <v>171</v>
      </c>
      <c r="AU266" s="230" t="s">
        <v>86</v>
      </c>
      <c r="AY266" s="18" t="s">
        <v>168</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176</v>
      </c>
      <c r="BM266" s="230" t="s">
        <v>2274</v>
      </c>
    </row>
    <row r="267" s="2" customFormat="1">
      <c r="A267" s="39"/>
      <c r="B267" s="40"/>
      <c r="C267" s="41"/>
      <c r="D267" s="232" t="s">
        <v>178</v>
      </c>
      <c r="E267" s="41"/>
      <c r="F267" s="233" t="s">
        <v>2275</v>
      </c>
      <c r="G267" s="41"/>
      <c r="H267" s="41"/>
      <c r="I267" s="234"/>
      <c r="J267" s="41"/>
      <c r="K267" s="41"/>
      <c r="L267" s="45"/>
      <c r="M267" s="235"/>
      <c r="N267" s="236"/>
      <c r="O267" s="92"/>
      <c r="P267" s="92"/>
      <c r="Q267" s="92"/>
      <c r="R267" s="92"/>
      <c r="S267" s="92"/>
      <c r="T267" s="93"/>
      <c r="U267" s="39"/>
      <c r="V267" s="39"/>
      <c r="W267" s="39"/>
      <c r="X267" s="39"/>
      <c r="Y267" s="39"/>
      <c r="Z267" s="39"/>
      <c r="AA267" s="39"/>
      <c r="AB267" s="39"/>
      <c r="AC267" s="39"/>
      <c r="AD267" s="39"/>
      <c r="AE267" s="39"/>
      <c r="AT267" s="18" t="s">
        <v>178</v>
      </c>
      <c r="AU267" s="18" t="s">
        <v>86</v>
      </c>
    </row>
    <row r="268" s="14" customFormat="1">
      <c r="A268" s="14"/>
      <c r="B268" s="247"/>
      <c r="C268" s="248"/>
      <c r="D268" s="232" t="s">
        <v>180</v>
      </c>
      <c r="E268" s="249" t="s">
        <v>1</v>
      </c>
      <c r="F268" s="250" t="s">
        <v>2276</v>
      </c>
      <c r="G268" s="248"/>
      <c r="H268" s="251">
        <v>3.4980000000000002</v>
      </c>
      <c r="I268" s="252"/>
      <c r="J268" s="248"/>
      <c r="K268" s="248"/>
      <c r="L268" s="253"/>
      <c r="M268" s="254"/>
      <c r="N268" s="255"/>
      <c r="O268" s="255"/>
      <c r="P268" s="255"/>
      <c r="Q268" s="255"/>
      <c r="R268" s="255"/>
      <c r="S268" s="255"/>
      <c r="T268" s="256"/>
      <c r="U268" s="14"/>
      <c r="V268" s="14"/>
      <c r="W268" s="14"/>
      <c r="X268" s="14"/>
      <c r="Y268" s="14"/>
      <c r="Z268" s="14"/>
      <c r="AA268" s="14"/>
      <c r="AB268" s="14"/>
      <c r="AC268" s="14"/>
      <c r="AD268" s="14"/>
      <c r="AE268" s="14"/>
      <c r="AT268" s="257" t="s">
        <v>180</v>
      </c>
      <c r="AU268" s="257" t="s">
        <v>86</v>
      </c>
      <c r="AV268" s="14" t="s">
        <v>86</v>
      </c>
      <c r="AW268" s="14" t="s">
        <v>32</v>
      </c>
      <c r="AX268" s="14" t="s">
        <v>84</v>
      </c>
      <c r="AY268" s="257" t="s">
        <v>168</v>
      </c>
    </row>
    <row r="269" s="2" customFormat="1" ht="24.15" customHeight="1">
      <c r="A269" s="39"/>
      <c r="B269" s="40"/>
      <c r="C269" s="219" t="s">
        <v>353</v>
      </c>
      <c r="D269" s="219" t="s">
        <v>171</v>
      </c>
      <c r="E269" s="220" t="s">
        <v>2277</v>
      </c>
      <c r="F269" s="221" t="s">
        <v>2278</v>
      </c>
      <c r="G269" s="222" t="s">
        <v>174</v>
      </c>
      <c r="H269" s="223">
        <v>4.7249999999999996</v>
      </c>
      <c r="I269" s="224"/>
      <c r="J269" s="225">
        <f>ROUND(I269*H269,2)</f>
        <v>0</v>
      </c>
      <c r="K269" s="221" t="s">
        <v>175</v>
      </c>
      <c r="L269" s="45"/>
      <c r="M269" s="226" t="s">
        <v>1</v>
      </c>
      <c r="N269" s="227" t="s">
        <v>41</v>
      </c>
      <c r="O269" s="92"/>
      <c r="P269" s="228">
        <f>O269*H269</f>
        <v>0</v>
      </c>
      <c r="Q269" s="228">
        <v>0</v>
      </c>
      <c r="R269" s="228">
        <f>Q269*H269</f>
        <v>0</v>
      </c>
      <c r="S269" s="228">
        <v>0.042999999999999997</v>
      </c>
      <c r="T269" s="229">
        <f>S269*H269</f>
        <v>0.20317499999999997</v>
      </c>
      <c r="U269" s="39"/>
      <c r="V269" s="39"/>
      <c r="W269" s="39"/>
      <c r="X269" s="39"/>
      <c r="Y269" s="39"/>
      <c r="Z269" s="39"/>
      <c r="AA269" s="39"/>
      <c r="AB269" s="39"/>
      <c r="AC269" s="39"/>
      <c r="AD269" s="39"/>
      <c r="AE269" s="39"/>
      <c r="AR269" s="230" t="s">
        <v>176</v>
      </c>
      <c r="AT269" s="230" t="s">
        <v>171</v>
      </c>
      <c r="AU269" s="230" t="s">
        <v>86</v>
      </c>
      <c r="AY269" s="18" t="s">
        <v>168</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176</v>
      </c>
      <c r="BM269" s="230" t="s">
        <v>2279</v>
      </c>
    </row>
    <row r="270" s="2" customFormat="1">
      <c r="A270" s="39"/>
      <c r="B270" s="40"/>
      <c r="C270" s="41"/>
      <c r="D270" s="232" t="s">
        <v>178</v>
      </c>
      <c r="E270" s="41"/>
      <c r="F270" s="233" t="s">
        <v>2280</v>
      </c>
      <c r="G270" s="41"/>
      <c r="H270" s="41"/>
      <c r="I270" s="234"/>
      <c r="J270" s="41"/>
      <c r="K270" s="41"/>
      <c r="L270" s="45"/>
      <c r="M270" s="235"/>
      <c r="N270" s="236"/>
      <c r="O270" s="92"/>
      <c r="P270" s="92"/>
      <c r="Q270" s="92"/>
      <c r="R270" s="92"/>
      <c r="S270" s="92"/>
      <c r="T270" s="93"/>
      <c r="U270" s="39"/>
      <c r="V270" s="39"/>
      <c r="W270" s="39"/>
      <c r="X270" s="39"/>
      <c r="Y270" s="39"/>
      <c r="Z270" s="39"/>
      <c r="AA270" s="39"/>
      <c r="AB270" s="39"/>
      <c r="AC270" s="39"/>
      <c r="AD270" s="39"/>
      <c r="AE270" s="39"/>
      <c r="AT270" s="18" t="s">
        <v>178</v>
      </c>
      <c r="AU270" s="18" t="s">
        <v>86</v>
      </c>
    </row>
    <row r="271" s="14" customFormat="1">
      <c r="A271" s="14"/>
      <c r="B271" s="247"/>
      <c r="C271" s="248"/>
      <c r="D271" s="232" t="s">
        <v>180</v>
      </c>
      <c r="E271" s="249" t="s">
        <v>1</v>
      </c>
      <c r="F271" s="250" t="s">
        <v>2281</v>
      </c>
      <c r="G271" s="248"/>
      <c r="H271" s="251">
        <v>4.7249999999999996</v>
      </c>
      <c r="I271" s="252"/>
      <c r="J271" s="248"/>
      <c r="K271" s="248"/>
      <c r="L271" s="253"/>
      <c r="M271" s="254"/>
      <c r="N271" s="255"/>
      <c r="O271" s="255"/>
      <c r="P271" s="255"/>
      <c r="Q271" s="255"/>
      <c r="R271" s="255"/>
      <c r="S271" s="255"/>
      <c r="T271" s="256"/>
      <c r="U271" s="14"/>
      <c r="V271" s="14"/>
      <c r="W271" s="14"/>
      <c r="X271" s="14"/>
      <c r="Y271" s="14"/>
      <c r="Z271" s="14"/>
      <c r="AA271" s="14"/>
      <c r="AB271" s="14"/>
      <c r="AC271" s="14"/>
      <c r="AD271" s="14"/>
      <c r="AE271" s="14"/>
      <c r="AT271" s="257" t="s">
        <v>180</v>
      </c>
      <c r="AU271" s="257" t="s">
        <v>86</v>
      </c>
      <c r="AV271" s="14" t="s">
        <v>86</v>
      </c>
      <c r="AW271" s="14" t="s">
        <v>32</v>
      </c>
      <c r="AX271" s="14" t="s">
        <v>84</v>
      </c>
      <c r="AY271" s="257" t="s">
        <v>168</v>
      </c>
    </row>
    <row r="272" s="2" customFormat="1" ht="21.75" customHeight="1">
      <c r="A272" s="39"/>
      <c r="B272" s="40"/>
      <c r="C272" s="219" t="s">
        <v>358</v>
      </c>
      <c r="D272" s="219" t="s">
        <v>171</v>
      </c>
      <c r="E272" s="220" t="s">
        <v>608</v>
      </c>
      <c r="F272" s="221" t="s">
        <v>609</v>
      </c>
      <c r="G272" s="222" t="s">
        <v>174</v>
      </c>
      <c r="H272" s="223">
        <v>22.399999999999999</v>
      </c>
      <c r="I272" s="224"/>
      <c r="J272" s="225">
        <f>ROUND(I272*H272,2)</f>
        <v>0</v>
      </c>
      <c r="K272" s="221" t="s">
        <v>226</v>
      </c>
      <c r="L272" s="45"/>
      <c r="M272" s="226" t="s">
        <v>1</v>
      </c>
      <c r="N272" s="227" t="s">
        <v>41</v>
      </c>
      <c r="O272" s="92"/>
      <c r="P272" s="228">
        <f>O272*H272</f>
        <v>0</v>
      </c>
      <c r="Q272" s="228">
        <v>0</v>
      </c>
      <c r="R272" s="228">
        <f>Q272*H272</f>
        <v>0</v>
      </c>
      <c r="S272" s="228">
        <v>0.075999999999999998</v>
      </c>
      <c r="T272" s="229">
        <f>S272*H272</f>
        <v>1.7023999999999999</v>
      </c>
      <c r="U272" s="39"/>
      <c r="V272" s="39"/>
      <c r="W272" s="39"/>
      <c r="X272" s="39"/>
      <c r="Y272" s="39"/>
      <c r="Z272" s="39"/>
      <c r="AA272" s="39"/>
      <c r="AB272" s="39"/>
      <c r="AC272" s="39"/>
      <c r="AD272" s="39"/>
      <c r="AE272" s="39"/>
      <c r="AR272" s="230" t="s">
        <v>176</v>
      </c>
      <c r="AT272" s="230" t="s">
        <v>171</v>
      </c>
      <c r="AU272" s="230" t="s">
        <v>86</v>
      </c>
      <c r="AY272" s="18" t="s">
        <v>168</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176</v>
      </c>
      <c r="BM272" s="230" t="s">
        <v>2282</v>
      </c>
    </row>
    <row r="273" s="2" customFormat="1">
      <c r="A273" s="39"/>
      <c r="B273" s="40"/>
      <c r="C273" s="41"/>
      <c r="D273" s="232" t="s">
        <v>178</v>
      </c>
      <c r="E273" s="41"/>
      <c r="F273" s="233" t="s">
        <v>611</v>
      </c>
      <c r="G273" s="41"/>
      <c r="H273" s="41"/>
      <c r="I273" s="234"/>
      <c r="J273" s="41"/>
      <c r="K273" s="41"/>
      <c r="L273" s="45"/>
      <c r="M273" s="235"/>
      <c r="N273" s="236"/>
      <c r="O273" s="92"/>
      <c r="P273" s="92"/>
      <c r="Q273" s="92"/>
      <c r="R273" s="92"/>
      <c r="S273" s="92"/>
      <c r="T273" s="93"/>
      <c r="U273" s="39"/>
      <c r="V273" s="39"/>
      <c r="W273" s="39"/>
      <c r="X273" s="39"/>
      <c r="Y273" s="39"/>
      <c r="Z273" s="39"/>
      <c r="AA273" s="39"/>
      <c r="AB273" s="39"/>
      <c r="AC273" s="39"/>
      <c r="AD273" s="39"/>
      <c r="AE273" s="39"/>
      <c r="AT273" s="18" t="s">
        <v>178</v>
      </c>
      <c r="AU273" s="18" t="s">
        <v>86</v>
      </c>
    </row>
    <row r="274" s="14" customFormat="1">
      <c r="A274" s="14"/>
      <c r="B274" s="247"/>
      <c r="C274" s="248"/>
      <c r="D274" s="232" t="s">
        <v>180</v>
      </c>
      <c r="E274" s="249" t="s">
        <v>1</v>
      </c>
      <c r="F274" s="250" t="s">
        <v>2283</v>
      </c>
      <c r="G274" s="248"/>
      <c r="H274" s="251">
        <v>1.6000000000000001</v>
      </c>
      <c r="I274" s="252"/>
      <c r="J274" s="248"/>
      <c r="K274" s="248"/>
      <c r="L274" s="253"/>
      <c r="M274" s="254"/>
      <c r="N274" s="255"/>
      <c r="O274" s="255"/>
      <c r="P274" s="255"/>
      <c r="Q274" s="255"/>
      <c r="R274" s="255"/>
      <c r="S274" s="255"/>
      <c r="T274" s="256"/>
      <c r="U274" s="14"/>
      <c r="V274" s="14"/>
      <c r="W274" s="14"/>
      <c r="X274" s="14"/>
      <c r="Y274" s="14"/>
      <c r="Z274" s="14"/>
      <c r="AA274" s="14"/>
      <c r="AB274" s="14"/>
      <c r="AC274" s="14"/>
      <c r="AD274" s="14"/>
      <c r="AE274" s="14"/>
      <c r="AT274" s="257" t="s">
        <v>180</v>
      </c>
      <c r="AU274" s="257" t="s">
        <v>86</v>
      </c>
      <c r="AV274" s="14" t="s">
        <v>86</v>
      </c>
      <c r="AW274" s="14" t="s">
        <v>32</v>
      </c>
      <c r="AX274" s="14" t="s">
        <v>76</v>
      </c>
      <c r="AY274" s="257" t="s">
        <v>168</v>
      </c>
    </row>
    <row r="275" s="14" customFormat="1">
      <c r="A275" s="14"/>
      <c r="B275" s="247"/>
      <c r="C275" s="248"/>
      <c r="D275" s="232" t="s">
        <v>180</v>
      </c>
      <c r="E275" s="249" t="s">
        <v>1</v>
      </c>
      <c r="F275" s="250" t="s">
        <v>2284</v>
      </c>
      <c r="G275" s="248"/>
      <c r="H275" s="251">
        <v>8.4000000000000004</v>
      </c>
      <c r="I275" s="252"/>
      <c r="J275" s="248"/>
      <c r="K275" s="248"/>
      <c r="L275" s="253"/>
      <c r="M275" s="254"/>
      <c r="N275" s="255"/>
      <c r="O275" s="255"/>
      <c r="P275" s="255"/>
      <c r="Q275" s="255"/>
      <c r="R275" s="255"/>
      <c r="S275" s="255"/>
      <c r="T275" s="256"/>
      <c r="U275" s="14"/>
      <c r="V275" s="14"/>
      <c r="W275" s="14"/>
      <c r="X275" s="14"/>
      <c r="Y275" s="14"/>
      <c r="Z275" s="14"/>
      <c r="AA275" s="14"/>
      <c r="AB275" s="14"/>
      <c r="AC275" s="14"/>
      <c r="AD275" s="14"/>
      <c r="AE275" s="14"/>
      <c r="AT275" s="257" t="s">
        <v>180</v>
      </c>
      <c r="AU275" s="257" t="s">
        <v>86</v>
      </c>
      <c r="AV275" s="14" t="s">
        <v>86</v>
      </c>
      <c r="AW275" s="14" t="s">
        <v>32</v>
      </c>
      <c r="AX275" s="14" t="s">
        <v>76</v>
      </c>
      <c r="AY275" s="257" t="s">
        <v>168</v>
      </c>
    </row>
    <row r="276" s="14" customFormat="1">
      <c r="A276" s="14"/>
      <c r="B276" s="247"/>
      <c r="C276" s="248"/>
      <c r="D276" s="232" t="s">
        <v>180</v>
      </c>
      <c r="E276" s="249" t="s">
        <v>1</v>
      </c>
      <c r="F276" s="250" t="s">
        <v>2285</v>
      </c>
      <c r="G276" s="248"/>
      <c r="H276" s="251">
        <v>5.4000000000000004</v>
      </c>
      <c r="I276" s="252"/>
      <c r="J276" s="248"/>
      <c r="K276" s="248"/>
      <c r="L276" s="253"/>
      <c r="M276" s="254"/>
      <c r="N276" s="255"/>
      <c r="O276" s="255"/>
      <c r="P276" s="255"/>
      <c r="Q276" s="255"/>
      <c r="R276" s="255"/>
      <c r="S276" s="255"/>
      <c r="T276" s="256"/>
      <c r="U276" s="14"/>
      <c r="V276" s="14"/>
      <c r="W276" s="14"/>
      <c r="X276" s="14"/>
      <c r="Y276" s="14"/>
      <c r="Z276" s="14"/>
      <c r="AA276" s="14"/>
      <c r="AB276" s="14"/>
      <c r="AC276" s="14"/>
      <c r="AD276" s="14"/>
      <c r="AE276" s="14"/>
      <c r="AT276" s="257" t="s">
        <v>180</v>
      </c>
      <c r="AU276" s="257" t="s">
        <v>86</v>
      </c>
      <c r="AV276" s="14" t="s">
        <v>86</v>
      </c>
      <c r="AW276" s="14" t="s">
        <v>32</v>
      </c>
      <c r="AX276" s="14" t="s">
        <v>76</v>
      </c>
      <c r="AY276" s="257" t="s">
        <v>168</v>
      </c>
    </row>
    <row r="277" s="14" customFormat="1">
      <c r="A277" s="14"/>
      <c r="B277" s="247"/>
      <c r="C277" s="248"/>
      <c r="D277" s="232" t="s">
        <v>180</v>
      </c>
      <c r="E277" s="249" t="s">
        <v>1</v>
      </c>
      <c r="F277" s="250" t="s">
        <v>2286</v>
      </c>
      <c r="G277" s="248"/>
      <c r="H277" s="251">
        <v>7</v>
      </c>
      <c r="I277" s="252"/>
      <c r="J277" s="248"/>
      <c r="K277" s="248"/>
      <c r="L277" s="253"/>
      <c r="M277" s="254"/>
      <c r="N277" s="255"/>
      <c r="O277" s="255"/>
      <c r="P277" s="255"/>
      <c r="Q277" s="255"/>
      <c r="R277" s="255"/>
      <c r="S277" s="255"/>
      <c r="T277" s="256"/>
      <c r="U277" s="14"/>
      <c r="V277" s="14"/>
      <c r="W277" s="14"/>
      <c r="X277" s="14"/>
      <c r="Y277" s="14"/>
      <c r="Z277" s="14"/>
      <c r="AA277" s="14"/>
      <c r="AB277" s="14"/>
      <c r="AC277" s="14"/>
      <c r="AD277" s="14"/>
      <c r="AE277" s="14"/>
      <c r="AT277" s="257" t="s">
        <v>180</v>
      </c>
      <c r="AU277" s="257" t="s">
        <v>86</v>
      </c>
      <c r="AV277" s="14" t="s">
        <v>86</v>
      </c>
      <c r="AW277" s="14" t="s">
        <v>32</v>
      </c>
      <c r="AX277" s="14" t="s">
        <v>76</v>
      </c>
      <c r="AY277" s="257" t="s">
        <v>168</v>
      </c>
    </row>
    <row r="278" s="15" customFormat="1">
      <c r="A278" s="15"/>
      <c r="B278" s="258"/>
      <c r="C278" s="259"/>
      <c r="D278" s="232" t="s">
        <v>180</v>
      </c>
      <c r="E278" s="260" t="s">
        <v>1</v>
      </c>
      <c r="F278" s="261" t="s">
        <v>184</v>
      </c>
      <c r="G278" s="259"/>
      <c r="H278" s="262">
        <v>22.399999999999999</v>
      </c>
      <c r="I278" s="263"/>
      <c r="J278" s="259"/>
      <c r="K278" s="259"/>
      <c r="L278" s="264"/>
      <c r="M278" s="265"/>
      <c r="N278" s="266"/>
      <c r="O278" s="266"/>
      <c r="P278" s="266"/>
      <c r="Q278" s="266"/>
      <c r="R278" s="266"/>
      <c r="S278" s="266"/>
      <c r="T278" s="267"/>
      <c r="U278" s="15"/>
      <c r="V278" s="15"/>
      <c r="W278" s="15"/>
      <c r="X278" s="15"/>
      <c r="Y278" s="15"/>
      <c r="Z278" s="15"/>
      <c r="AA278" s="15"/>
      <c r="AB278" s="15"/>
      <c r="AC278" s="15"/>
      <c r="AD278" s="15"/>
      <c r="AE278" s="15"/>
      <c r="AT278" s="268" t="s">
        <v>180</v>
      </c>
      <c r="AU278" s="268" t="s">
        <v>86</v>
      </c>
      <c r="AV278" s="15" t="s">
        <v>176</v>
      </c>
      <c r="AW278" s="15" t="s">
        <v>32</v>
      </c>
      <c r="AX278" s="15" t="s">
        <v>84</v>
      </c>
      <c r="AY278" s="268" t="s">
        <v>168</v>
      </c>
    </row>
    <row r="279" s="2" customFormat="1" ht="24.15" customHeight="1">
      <c r="A279" s="39"/>
      <c r="B279" s="40"/>
      <c r="C279" s="219" t="s">
        <v>367</v>
      </c>
      <c r="D279" s="219" t="s">
        <v>171</v>
      </c>
      <c r="E279" s="220" t="s">
        <v>1741</v>
      </c>
      <c r="F279" s="221" t="s">
        <v>1742</v>
      </c>
      <c r="G279" s="222" t="s">
        <v>240</v>
      </c>
      <c r="H279" s="223">
        <v>1.05</v>
      </c>
      <c r="I279" s="224"/>
      <c r="J279" s="225">
        <f>ROUND(I279*H279,2)</f>
        <v>0</v>
      </c>
      <c r="K279" s="221" t="s">
        <v>226</v>
      </c>
      <c r="L279" s="45"/>
      <c r="M279" s="226" t="s">
        <v>1</v>
      </c>
      <c r="N279" s="227" t="s">
        <v>41</v>
      </c>
      <c r="O279" s="92"/>
      <c r="P279" s="228">
        <f>O279*H279</f>
        <v>0</v>
      </c>
      <c r="Q279" s="228">
        <v>0</v>
      </c>
      <c r="R279" s="228">
        <f>Q279*H279</f>
        <v>0</v>
      </c>
      <c r="S279" s="228">
        <v>1.8</v>
      </c>
      <c r="T279" s="229">
        <f>S279*H279</f>
        <v>1.8900000000000001</v>
      </c>
      <c r="U279" s="39"/>
      <c r="V279" s="39"/>
      <c r="W279" s="39"/>
      <c r="X279" s="39"/>
      <c r="Y279" s="39"/>
      <c r="Z279" s="39"/>
      <c r="AA279" s="39"/>
      <c r="AB279" s="39"/>
      <c r="AC279" s="39"/>
      <c r="AD279" s="39"/>
      <c r="AE279" s="39"/>
      <c r="AR279" s="230" t="s">
        <v>176</v>
      </c>
      <c r="AT279" s="230" t="s">
        <v>171</v>
      </c>
      <c r="AU279" s="230" t="s">
        <v>86</v>
      </c>
      <c r="AY279" s="18" t="s">
        <v>168</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176</v>
      </c>
      <c r="BM279" s="230" t="s">
        <v>2287</v>
      </c>
    </row>
    <row r="280" s="2" customFormat="1">
      <c r="A280" s="39"/>
      <c r="B280" s="40"/>
      <c r="C280" s="41"/>
      <c r="D280" s="232" t="s">
        <v>178</v>
      </c>
      <c r="E280" s="41"/>
      <c r="F280" s="233" t="s">
        <v>1744</v>
      </c>
      <c r="G280" s="41"/>
      <c r="H280" s="41"/>
      <c r="I280" s="234"/>
      <c r="J280" s="41"/>
      <c r="K280" s="41"/>
      <c r="L280" s="45"/>
      <c r="M280" s="235"/>
      <c r="N280" s="236"/>
      <c r="O280" s="92"/>
      <c r="P280" s="92"/>
      <c r="Q280" s="92"/>
      <c r="R280" s="92"/>
      <c r="S280" s="92"/>
      <c r="T280" s="93"/>
      <c r="U280" s="39"/>
      <c r="V280" s="39"/>
      <c r="W280" s="39"/>
      <c r="X280" s="39"/>
      <c r="Y280" s="39"/>
      <c r="Z280" s="39"/>
      <c r="AA280" s="39"/>
      <c r="AB280" s="39"/>
      <c r="AC280" s="39"/>
      <c r="AD280" s="39"/>
      <c r="AE280" s="39"/>
      <c r="AT280" s="18" t="s">
        <v>178</v>
      </c>
      <c r="AU280" s="18" t="s">
        <v>86</v>
      </c>
    </row>
    <row r="281" s="14" customFormat="1">
      <c r="A281" s="14"/>
      <c r="B281" s="247"/>
      <c r="C281" s="248"/>
      <c r="D281" s="232" t="s">
        <v>180</v>
      </c>
      <c r="E281" s="249" t="s">
        <v>1</v>
      </c>
      <c r="F281" s="250" t="s">
        <v>2288</v>
      </c>
      <c r="G281" s="248"/>
      <c r="H281" s="251">
        <v>1.05</v>
      </c>
      <c r="I281" s="252"/>
      <c r="J281" s="248"/>
      <c r="K281" s="248"/>
      <c r="L281" s="253"/>
      <c r="M281" s="254"/>
      <c r="N281" s="255"/>
      <c r="O281" s="255"/>
      <c r="P281" s="255"/>
      <c r="Q281" s="255"/>
      <c r="R281" s="255"/>
      <c r="S281" s="255"/>
      <c r="T281" s="256"/>
      <c r="U281" s="14"/>
      <c r="V281" s="14"/>
      <c r="W281" s="14"/>
      <c r="X281" s="14"/>
      <c r="Y281" s="14"/>
      <c r="Z281" s="14"/>
      <c r="AA281" s="14"/>
      <c r="AB281" s="14"/>
      <c r="AC281" s="14"/>
      <c r="AD281" s="14"/>
      <c r="AE281" s="14"/>
      <c r="AT281" s="257" t="s">
        <v>180</v>
      </c>
      <c r="AU281" s="257" t="s">
        <v>86</v>
      </c>
      <c r="AV281" s="14" t="s">
        <v>86</v>
      </c>
      <c r="AW281" s="14" t="s">
        <v>32</v>
      </c>
      <c r="AX281" s="14" t="s">
        <v>76</v>
      </c>
      <c r="AY281" s="257" t="s">
        <v>168</v>
      </c>
    </row>
    <row r="282" s="15" customFormat="1">
      <c r="A282" s="15"/>
      <c r="B282" s="258"/>
      <c r="C282" s="259"/>
      <c r="D282" s="232" t="s">
        <v>180</v>
      </c>
      <c r="E282" s="260" t="s">
        <v>1</v>
      </c>
      <c r="F282" s="261" t="s">
        <v>184</v>
      </c>
      <c r="G282" s="259"/>
      <c r="H282" s="262">
        <v>1.05</v>
      </c>
      <c r="I282" s="263"/>
      <c r="J282" s="259"/>
      <c r="K282" s="259"/>
      <c r="L282" s="264"/>
      <c r="M282" s="265"/>
      <c r="N282" s="266"/>
      <c r="O282" s="266"/>
      <c r="P282" s="266"/>
      <c r="Q282" s="266"/>
      <c r="R282" s="266"/>
      <c r="S282" s="266"/>
      <c r="T282" s="267"/>
      <c r="U282" s="15"/>
      <c r="V282" s="15"/>
      <c r="W282" s="15"/>
      <c r="X282" s="15"/>
      <c r="Y282" s="15"/>
      <c r="Z282" s="15"/>
      <c r="AA282" s="15"/>
      <c r="AB282" s="15"/>
      <c r="AC282" s="15"/>
      <c r="AD282" s="15"/>
      <c r="AE282" s="15"/>
      <c r="AT282" s="268" t="s">
        <v>180</v>
      </c>
      <c r="AU282" s="268" t="s">
        <v>86</v>
      </c>
      <c r="AV282" s="15" t="s">
        <v>176</v>
      </c>
      <c r="AW282" s="15" t="s">
        <v>32</v>
      </c>
      <c r="AX282" s="15" t="s">
        <v>84</v>
      </c>
      <c r="AY282" s="268" t="s">
        <v>168</v>
      </c>
    </row>
    <row r="283" s="2" customFormat="1" ht="24.15" customHeight="1">
      <c r="A283" s="39"/>
      <c r="B283" s="40"/>
      <c r="C283" s="219" t="s">
        <v>373</v>
      </c>
      <c r="D283" s="219" t="s">
        <v>171</v>
      </c>
      <c r="E283" s="220" t="s">
        <v>2289</v>
      </c>
      <c r="F283" s="221" t="s">
        <v>2290</v>
      </c>
      <c r="G283" s="222" t="s">
        <v>213</v>
      </c>
      <c r="H283" s="223">
        <v>15.949999999999999</v>
      </c>
      <c r="I283" s="224"/>
      <c r="J283" s="225">
        <f>ROUND(I283*H283,2)</f>
        <v>0</v>
      </c>
      <c r="K283" s="221" t="s">
        <v>226</v>
      </c>
      <c r="L283" s="45"/>
      <c r="M283" s="226" t="s">
        <v>1</v>
      </c>
      <c r="N283" s="227" t="s">
        <v>41</v>
      </c>
      <c r="O283" s="92"/>
      <c r="P283" s="228">
        <f>O283*H283</f>
        <v>0</v>
      </c>
      <c r="Q283" s="228">
        <v>0</v>
      </c>
      <c r="R283" s="228">
        <f>Q283*H283</f>
        <v>0</v>
      </c>
      <c r="S283" s="228">
        <v>0.033000000000000002</v>
      </c>
      <c r="T283" s="229">
        <f>S283*H283</f>
        <v>0.52634999999999998</v>
      </c>
      <c r="U283" s="39"/>
      <c r="V283" s="39"/>
      <c r="W283" s="39"/>
      <c r="X283" s="39"/>
      <c r="Y283" s="39"/>
      <c r="Z283" s="39"/>
      <c r="AA283" s="39"/>
      <c r="AB283" s="39"/>
      <c r="AC283" s="39"/>
      <c r="AD283" s="39"/>
      <c r="AE283" s="39"/>
      <c r="AR283" s="230" t="s">
        <v>176</v>
      </c>
      <c r="AT283" s="230" t="s">
        <v>171</v>
      </c>
      <c r="AU283" s="230" t="s">
        <v>86</v>
      </c>
      <c r="AY283" s="18" t="s">
        <v>168</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176</v>
      </c>
      <c r="BM283" s="230" t="s">
        <v>2291</v>
      </c>
    </row>
    <row r="284" s="2" customFormat="1">
      <c r="A284" s="39"/>
      <c r="B284" s="40"/>
      <c r="C284" s="41"/>
      <c r="D284" s="232" t="s">
        <v>178</v>
      </c>
      <c r="E284" s="41"/>
      <c r="F284" s="233" t="s">
        <v>2292</v>
      </c>
      <c r="G284" s="41"/>
      <c r="H284" s="41"/>
      <c r="I284" s="234"/>
      <c r="J284" s="41"/>
      <c r="K284" s="41"/>
      <c r="L284" s="45"/>
      <c r="M284" s="235"/>
      <c r="N284" s="236"/>
      <c r="O284" s="92"/>
      <c r="P284" s="92"/>
      <c r="Q284" s="92"/>
      <c r="R284" s="92"/>
      <c r="S284" s="92"/>
      <c r="T284" s="93"/>
      <c r="U284" s="39"/>
      <c r="V284" s="39"/>
      <c r="W284" s="39"/>
      <c r="X284" s="39"/>
      <c r="Y284" s="39"/>
      <c r="Z284" s="39"/>
      <c r="AA284" s="39"/>
      <c r="AB284" s="39"/>
      <c r="AC284" s="39"/>
      <c r="AD284" s="39"/>
      <c r="AE284" s="39"/>
      <c r="AT284" s="18" t="s">
        <v>178</v>
      </c>
      <c r="AU284" s="18" t="s">
        <v>86</v>
      </c>
    </row>
    <row r="285" s="13" customFormat="1">
      <c r="A285" s="13"/>
      <c r="B285" s="237"/>
      <c r="C285" s="238"/>
      <c r="D285" s="232" t="s">
        <v>180</v>
      </c>
      <c r="E285" s="239" t="s">
        <v>1</v>
      </c>
      <c r="F285" s="240" t="s">
        <v>2293</v>
      </c>
      <c r="G285" s="238"/>
      <c r="H285" s="239" t="s">
        <v>1</v>
      </c>
      <c r="I285" s="241"/>
      <c r="J285" s="238"/>
      <c r="K285" s="238"/>
      <c r="L285" s="242"/>
      <c r="M285" s="243"/>
      <c r="N285" s="244"/>
      <c r="O285" s="244"/>
      <c r="P285" s="244"/>
      <c r="Q285" s="244"/>
      <c r="R285" s="244"/>
      <c r="S285" s="244"/>
      <c r="T285" s="245"/>
      <c r="U285" s="13"/>
      <c r="V285" s="13"/>
      <c r="W285" s="13"/>
      <c r="X285" s="13"/>
      <c r="Y285" s="13"/>
      <c r="Z285" s="13"/>
      <c r="AA285" s="13"/>
      <c r="AB285" s="13"/>
      <c r="AC285" s="13"/>
      <c r="AD285" s="13"/>
      <c r="AE285" s="13"/>
      <c r="AT285" s="246" t="s">
        <v>180</v>
      </c>
      <c r="AU285" s="246" t="s">
        <v>86</v>
      </c>
      <c r="AV285" s="13" t="s">
        <v>84</v>
      </c>
      <c r="AW285" s="13" t="s">
        <v>32</v>
      </c>
      <c r="AX285" s="13" t="s">
        <v>76</v>
      </c>
      <c r="AY285" s="246" t="s">
        <v>168</v>
      </c>
    </row>
    <row r="286" s="13" customFormat="1">
      <c r="A286" s="13"/>
      <c r="B286" s="237"/>
      <c r="C286" s="238"/>
      <c r="D286" s="232" t="s">
        <v>180</v>
      </c>
      <c r="E286" s="239" t="s">
        <v>1</v>
      </c>
      <c r="F286" s="240" t="s">
        <v>2233</v>
      </c>
      <c r="G286" s="238"/>
      <c r="H286" s="239" t="s">
        <v>1</v>
      </c>
      <c r="I286" s="241"/>
      <c r="J286" s="238"/>
      <c r="K286" s="238"/>
      <c r="L286" s="242"/>
      <c r="M286" s="243"/>
      <c r="N286" s="244"/>
      <c r="O286" s="244"/>
      <c r="P286" s="244"/>
      <c r="Q286" s="244"/>
      <c r="R286" s="244"/>
      <c r="S286" s="244"/>
      <c r="T286" s="245"/>
      <c r="U286" s="13"/>
      <c r="V286" s="13"/>
      <c r="W286" s="13"/>
      <c r="X286" s="13"/>
      <c r="Y286" s="13"/>
      <c r="Z286" s="13"/>
      <c r="AA286" s="13"/>
      <c r="AB286" s="13"/>
      <c r="AC286" s="13"/>
      <c r="AD286" s="13"/>
      <c r="AE286" s="13"/>
      <c r="AT286" s="246" t="s">
        <v>180</v>
      </c>
      <c r="AU286" s="246" t="s">
        <v>86</v>
      </c>
      <c r="AV286" s="13" t="s">
        <v>84</v>
      </c>
      <c r="AW286" s="13" t="s">
        <v>32</v>
      </c>
      <c r="AX286" s="13" t="s">
        <v>76</v>
      </c>
      <c r="AY286" s="246" t="s">
        <v>168</v>
      </c>
    </row>
    <row r="287" s="14" customFormat="1">
      <c r="A287" s="14"/>
      <c r="B287" s="247"/>
      <c r="C287" s="248"/>
      <c r="D287" s="232" t="s">
        <v>180</v>
      </c>
      <c r="E287" s="249" t="s">
        <v>1</v>
      </c>
      <c r="F287" s="250" t="s">
        <v>2294</v>
      </c>
      <c r="G287" s="248"/>
      <c r="H287" s="251">
        <v>0.90000000000000002</v>
      </c>
      <c r="I287" s="252"/>
      <c r="J287" s="248"/>
      <c r="K287" s="248"/>
      <c r="L287" s="253"/>
      <c r="M287" s="254"/>
      <c r="N287" s="255"/>
      <c r="O287" s="255"/>
      <c r="P287" s="255"/>
      <c r="Q287" s="255"/>
      <c r="R287" s="255"/>
      <c r="S287" s="255"/>
      <c r="T287" s="256"/>
      <c r="U287" s="14"/>
      <c r="V287" s="14"/>
      <c r="W287" s="14"/>
      <c r="X287" s="14"/>
      <c r="Y287" s="14"/>
      <c r="Z287" s="14"/>
      <c r="AA287" s="14"/>
      <c r="AB287" s="14"/>
      <c r="AC287" s="14"/>
      <c r="AD287" s="14"/>
      <c r="AE287" s="14"/>
      <c r="AT287" s="257" t="s">
        <v>180</v>
      </c>
      <c r="AU287" s="257" t="s">
        <v>86</v>
      </c>
      <c r="AV287" s="14" t="s">
        <v>86</v>
      </c>
      <c r="AW287" s="14" t="s">
        <v>32</v>
      </c>
      <c r="AX287" s="14" t="s">
        <v>76</v>
      </c>
      <c r="AY287" s="257" t="s">
        <v>168</v>
      </c>
    </row>
    <row r="288" s="14" customFormat="1">
      <c r="A288" s="14"/>
      <c r="B288" s="247"/>
      <c r="C288" s="248"/>
      <c r="D288" s="232" t="s">
        <v>180</v>
      </c>
      <c r="E288" s="249" t="s">
        <v>1</v>
      </c>
      <c r="F288" s="250" t="s">
        <v>2295</v>
      </c>
      <c r="G288" s="248"/>
      <c r="H288" s="251">
        <v>11.050000000000001</v>
      </c>
      <c r="I288" s="252"/>
      <c r="J288" s="248"/>
      <c r="K288" s="248"/>
      <c r="L288" s="253"/>
      <c r="M288" s="254"/>
      <c r="N288" s="255"/>
      <c r="O288" s="255"/>
      <c r="P288" s="255"/>
      <c r="Q288" s="255"/>
      <c r="R288" s="255"/>
      <c r="S288" s="255"/>
      <c r="T288" s="256"/>
      <c r="U288" s="14"/>
      <c r="V288" s="14"/>
      <c r="W288" s="14"/>
      <c r="X288" s="14"/>
      <c r="Y288" s="14"/>
      <c r="Z288" s="14"/>
      <c r="AA288" s="14"/>
      <c r="AB288" s="14"/>
      <c r="AC288" s="14"/>
      <c r="AD288" s="14"/>
      <c r="AE288" s="14"/>
      <c r="AT288" s="257" t="s">
        <v>180</v>
      </c>
      <c r="AU288" s="257" t="s">
        <v>86</v>
      </c>
      <c r="AV288" s="14" t="s">
        <v>86</v>
      </c>
      <c r="AW288" s="14" t="s">
        <v>32</v>
      </c>
      <c r="AX288" s="14" t="s">
        <v>76</v>
      </c>
      <c r="AY288" s="257" t="s">
        <v>168</v>
      </c>
    </row>
    <row r="289" s="16" customFormat="1">
      <c r="A289" s="16"/>
      <c r="B289" s="280"/>
      <c r="C289" s="281"/>
      <c r="D289" s="232" t="s">
        <v>180</v>
      </c>
      <c r="E289" s="282" t="s">
        <v>1</v>
      </c>
      <c r="F289" s="283" t="s">
        <v>565</v>
      </c>
      <c r="G289" s="281"/>
      <c r="H289" s="284">
        <v>11.949999999999999</v>
      </c>
      <c r="I289" s="285"/>
      <c r="J289" s="281"/>
      <c r="K289" s="281"/>
      <c r="L289" s="286"/>
      <c r="M289" s="287"/>
      <c r="N289" s="288"/>
      <c r="O289" s="288"/>
      <c r="P289" s="288"/>
      <c r="Q289" s="288"/>
      <c r="R289" s="288"/>
      <c r="S289" s="288"/>
      <c r="T289" s="289"/>
      <c r="U289" s="16"/>
      <c r="V289" s="16"/>
      <c r="W289" s="16"/>
      <c r="X289" s="16"/>
      <c r="Y289" s="16"/>
      <c r="Z289" s="16"/>
      <c r="AA289" s="16"/>
      <c r="AB289" s="16"/>
      <c r="AC289" s="16"/>
      <c r="AD289" s="16"/>
      <c r="AE289" s="16"/>
      <c r="AT289" s="290" t="s">
        <v>180</v>
      </c>
      <c r="AU289" s="290" t="s">
        <v>86</v>
      </c>
      <c r="AV289" s="16" t="s">
        <v>169</v>
      </c>
      <c r="AW289" s="16" t="s">
        <v>32</v>
      </c>
      <c r="AX289" s="16" t="s">
        <v>76</v>
      </c>
      <c r="AY289" s="290" t="s">
        <v>168</v>
      </c>
    </row>
    <row r="290" s="13" customFormat="1">
      <c r="A290" s="13"/>
      <c r="B290" s="237"/>
      <c r="C290" s="238"/>
      <c r="D290" s="232" t="s">
        <v>180</v>
      </c>
      <c r="E290" s="239" t="s">
        <v>1</v>
      </c>
      <c r="F290" s="240" t="s">
        <v>2237</v>
      </c>
      <c r="G290" s="238"/>
      <c r="H290" s="239" t="s">
        <v>1</v>
      </c>
      <c r="I290" s="241"/>
      <c r="J290" s="238"/>
      <c r="K290" s="238"/>
      <c r="L290" s="242"/>
      <c r="M290" s="243"/>
      <c r="N290" s="244"/>
      <c r="O290" s="244"/>
      <c r="P290" s="244"/>
      <c r="Q290" s="244"/>
      <c r="R290" s="244"/>
      <c r="S290" s="244"/>
      <c r="T290" s="245"/>
      <c r="U290" s="13"/>
      <c r="V290" s="13"/>
      <c r="W290" s="13"/>
      <c r="X290" s="13"/>
      <c r="Y290" s="13"/>
      <c r="Z290" s="13"/>
      <c r="AA290" s="13"/>
      <c r="AB290" s="13"/>
      <c r="AC290" s="13"/>
      <c r="AD290" s="13"/>
      <c r="AE290" s="13"/>
      <c r="AT290" s="246" t="s">
        <v>180</v>
      </c>
      <c r="AU290" s="246" t="s">
        <v>86</v>
      </c>
      <c r="AV290" s="13" t="s">
        <v>84</v>
      </c>
      <c r="AW290" s="13" t="s">
        <v>32</v>
      </c>
      <c r="AX290" s="13" t="s">
        <v>76</v>
      </c>
      <c r="AY290" s="246" t="s">
        <v>168</v>
      </c>
    </row>
    <row r="291" s="14" customFormat="1">
      <c r="A291" s="14"/>
      <c r="B291" s="247"/>
      <c r="C291" s="248"/>
      <c r="D291" s="232" t="s">
        <v>180</v>
      </c>
      <c r="E291" s="249" t="s">
        <v>1</v>
      </c>
      <c r="F291" s="250" t="s">
        <v>2296</v>
      </c>
      <c r="G291" s="248"/>
      <c r="H291" s="251">
        <v>2</v>
      </c>
      <c r="I291" s="252"/>
      <c r="J291" s="248"/>
      <c r="K291" s="248"/>
      <c r="L291" s="253"/>
      <c r="M291" s="254"/>
      <c r="N291" s="255"/>
      <c r="O291" s="255"/>
      <c r="P291" s="255"/>
      <c r="Q291" s="255"/>
      <c r="R291" s="255"/>
      <c r="S291" s="255"/>
      <c r="T291" s="256"/>
      <c r="U291" s="14"/>
      <c r="V291" s="14"/>
      <c r="W291" s="14"/>
      <c r="X291" s="14"/>
      <c r="Y291" s="14"/>
      <c r="Z291" s="14"/>
      <c r="AA291" s="14"/>
      <c r="AB291" s="14"/>
      <c r="AC291" s="14"/>
      <c r="AD291" s="14"/>
      <c r="AE291" s="14"/>
      <c r="AT291" s="257" t="s">
        <v>180</v>
      </c>
      <c r="AU291" s="257" t="s">
        <v>86</v>
      </c>
      <c r="AV291" s="14" t="s">
        <v>86</v>
      </c>
      <c r="AW291" s="14" t="s">
        <v>32</v>
      </c>
      <c r="AX291" s="14" t="s">
        <v>76</v>
      </c>
      <c r="AY291" s="257" t="s">
        <v>168</v>
      </c>
    </row>
    <row r="292" s="16" customFormat="1">
      <c r="A292" s="16"/>
      <c r="B292" s="280"/>
      <c r="C292" s="281"/>
      <c r="D292" s="232" t="s">
        <v>180</v>
      </c>
      <c r="E292" s="282" t="s">
        <v>1</v>
      </c>
      <c r="F292" s="283" t="s">
        <v>565</v>
      </c>
      <c r="G292" s="281"/>
      <c r="H292" s="284">
        <v>2</v>
      </c>
      <c r="I292" s="285"/>
      <c r="J292" s="281"/>
      <c r="K292" s="281"/>
      <c r="L292" s="286"/>
      <c r="M292" s="287"/>
      <c r="N292" s="288"/>
      <c r="O292" s="288"/>
      <c r="P292" s="288"/>
      <c r="Q292" s="288"/>
      <c r="R292" s="288"/>
      <c r="S292" s="288"/>
      <c r="T292" s="289"/>
      <c r="U292" s="16"/>
      <c r="V292" s="16"/>
      <c r="W292" s="16"/>
      <c r="X292" s="16"/>
      <c r="Y292" s="16"/>
      <c r="Z292" s="16"/>
      <c r="AA292" s="16"/>
      <c r="AB292" s="16"/>
      <c r="AC292" s="16"/>
      <c r="AD292" s="16"/>
      <c r="AE292" s="16"/>
      <c r="AT292" s="290" t="s">
        <v>180</v>
      </c>
      <c r="AU292" s="290" t="s">
        <v>86</v>
      </c>
      <c r="AV292" s="16" t="s">
        <v>169</v>
      </c>
      <c r="AW292" s="16" t="s">
        <v>32</v>
      </c>
      <c r="AX292" s="16" t="s">
        <v>76</v>
      </c>
      <c r="AY292" s="290" t="s">
        <v>168</v>
      </c>
    </row>
    <row r="293" s="13" customFormat="1">
      <c r="A293" s="13"/>
      <c r="B293" s="237"/>
      <c r="C293" s="238"/>
      <c r="D293" s="232" t="s">
        <v>180</v>
      </c>
      <c r="E293" s="239" t="s">
        <v>1</v>
      </c>
      <c r="F293" s="240" t="s">
        <v>2239</v>
      </c>
      <c r="G293" s="238"/>
      <c r="H293" s="239" t="s">
        <v>1</v>
      </c>
      <c r="I293" s="241"/>
      <c r="J293" s="238"/>
      <c r="K293" s="238"/>
      <c r="L293" s="242"/>
      <c r="M293" s="243"/>
      <c r="N293" s="244"/>
      <c r="O293" s="244"/>
      <c r="P293" s="244"/>
      <c r="Q293" s="244"/>
      <c r="R293" s="244"/>
      <c r="S293" s="244"/>
      <c r="T293" s="245"/>
      <c r="U293" s="13"/>
      <c r="V293" s="13"/>
      <c r="W293" s="13"/>
      <c r="X293" s="13"/>
      <c r="Y293" s="13"/>
      <c r="Z293" s="13"/>
      <c r="AA293" s="13"/>
      <c r="AB293" s="13"/>
      <c r="AC293" s="13"/>
      <c r="AD293" s="13"/>
      <c r="AE293" s="13"/>
      <c r="AT293" s="246" t="s">
        <v>180</v>
      </c>
      <c r="AU293" s="246" t="s">
        <v>86</v>
      </c>
      <c r="AV293" s="13" t="s">
        <v>84</v>
      </c>
      <c r="AW293" s="13" t="s">
        <v>32</v>
      </c>
      <c r="AX293" s="13" t="s">
        <v>76</v>
      </c>
      <c r="AY293" s="246" t="s">
        <v>168</v>
      </c>
    </row>
    <row r="294" s="14" customFormat="1">
      <c r="A294" s="14"/>
      <c r="B294" s="247"/>
      <c r="C294" s="248"/>
      <c r="D294" s="232" t="s">
        <v>180</v>
      </c>
      <c r="E294" s="249" t="s">
        <v>1</v>
      </c>
      <c r="F294" s="250" t="s">
        <v>2296</v>
      </c>
      <c r="G294" s="248"/>
      <c r="H294" s="251">
        <v>2</v>
      </c>
      <c r="I294" s="252"/>
      <c r="J294" s="248"/>
      <c r="K294" s="248"/>
      <c r="L294" s="253"/>
      <c r="M294" s="254"/>
      <c r="N294" s="255"/>
      <c r="O294" s="255"/>
      <c r="P294" s="255"/>
      <c r="Q294" s="255"/>
      <c r="R294" s="255"/>
      <c r="S294" s="255"/>
      <c r="T294" s="256"/>
      <c r="U294" s="14"/>
      <c r="V294" s="14"/>
      <c r="W294" s="14"/>
      <c r="X294" s="14"/>
      <c r="Y294" s="14"/>
      <c r="Z294" s="14"/>
      <c r="AA294" s="14"/>
      <c r="AB294" s="14"/>
      <c r="AC294" s="14"/>
      <c r="AD294" s="14"/>
      <c r="AE294" s="14"/>
      <c r="AT294" s="257" t="s">
        <v>180</v>
      </c>
      <c r="AU294" s="257" t="s">
        <v>86</v>
      </c>
      <c r="AV294" s="14" t="s">
        <v>86</v>
      </c>
      <c r="AW294" s="14" t="s">
        <v>32</v>
      </c>
      <c r="AX294" s="14" t="s">
        <v>76</v>
      </c>
      <c r="AY294" s="257" t="s">
        <v>168</v>
      </c>
    </row>
    <row r="295" s="16" customFormat="1">
      <c r="A295" s="16"/>
      <c r="B295" s="280"/>
      <c r="C295" s="281"/>
      <c r="D295" s="232" t="s">
        <v>180</v>
      </c>
      <c r="E295" s="282" t="s">
        <v>1</v>
      </c>
      <c r="F295" s="283" t="s">
        <v>565</v>
      </c>
      <c r="G295" s="281"/>
      <c r="H295" s="284">
        <v>2</v>
      </c>
      <c r="I295" s="285"/>
      <c r="J295" s="281"/>
      <c r="K295" s="281"/>
      <c r="L295" s="286"/>
      <c r="M295" s="287"/>
      <c r="N295" s="288"/>
      <c r="O295" s="288"/>
      <c r="P295" s="288"/>
      <c r="Q295" s="288"/>
      <c r="R295" s="288"/>
      <c r="S295" s="288"/>
      <c r="T295" s="289"/>
      <c r="U295" s="16"/>
      <c r="V295" s="16"/>
      <c r="W295" s="16"/>
      <c r="X295" s="16"/>
      <c r="Y295" s="16"/>
      <c r="Z295" s="16"/>
      <c r="AA295" s="16"/>
      <c r="AB295" s="16"/>
      <c r="AC295" s="16"/>
      <c r="AD295" s="16"/>
      <c r="AE295" s="16"/>
      <c r="AT295" s="290" t="s">
        <v>180</v>
      </c>
      <c r="AU295" s="290" t="s">
        <v>86</v>
      </c>
      <c r="AV295" s="16" t="s">
        <v>169</v>
      </c>
      <c r="AW295" s="16" t="s">
        <v>32</v>
      </c>
      <c r="AX295" s="16" t="s">
        <v>76</v>
      </c>
      <c r="AY295" s="290" t="s">
        <v>168</v>
      </c>
    </row>
    <row r="296" s="15" customFormat="1">
      <c r="A296" s="15"/>
      <c r="B296" s="258"/>
      <c r="C296" s="259"/>
      <c r="D296" s="232" t="s">
        <v>180</v>
      </c>
      <c r="E296" s="260" t="s">
        <v>1</v>
      </c>
      <c r="F296" s="261" t="s">
        <v>184</v>
      </c>
      <c r="G296" s="259"/>
      <c r="H296" s="262">
        <v>15.949999999999999</v>
      </c>
      <c r="I296" s="263"/>
      <c r="J296" s="259"/>
      <c r="K296" s="259"/>
      <c r="L296" s="264"/>
      <c r="M296" s="265"/>
      <c r="N296" s="266"/>
      <c r="O296" s="266"/>
      <c r="P296" s="266"/>
      <c r="Q296" s="266"/>
      <c r="R296" s="266"/>
      <c r="S296" s="266"/>
      <c r="T296" s="267"/>
      <c r="U296" s="15"/>
      <c r="V296" s="15"/>
      <c r="W296" s="15"/>
      <c r="X296" s="15"/>
      <c r="Y296" s="15"/>
      <c r="Z296" s="15"/>
      <c r="AA296" s="15"/>
      <c r="AB296" s="15"/>
      <c r="AC296" s="15"/>
      <c r="AD296" s="15"/>
      <c r="AE296" s="15"/>
      <c r="AT296" s="268" t="s">
        <v>180</v>
      </c>
      <c r="AU296" s="268" t="s">
        <v>86</v>
      </c>
      <c r="AV296" s="15" t="s">
        <v>176</v>
      </c>
      <c r="AW296" s="15" t="s">
        <v>32</v>
      </c>
      <c r="AX296" s="15" t="s">
        <v>84</v>
      </c>
      <c r="AY296" s="268" t="s">
        <v>168</v>
      </c>
    </row>
    <row r="297" s="12" customFormat="1" ht="22.8" customHeight="1">
      <c r="A297" s="12"/>
      <c r="B297" s="203"/>
      <c r="C297" s="204"/>
      <c r="D297" s="205" t="s">
        <v>75</v>
      </c>
      <c r="E297" s="217" t="s">
        <v>617</v>
      </c>
      <c r="F297" s="217" t="s">
        <v>618</v>
      </c>
      <c r="G297" s="204"/>
      <c r="H297" s="204"/>
      <c r="I297" s="207"/>
      <c r="J297" s="218">
        <f>BK297</f>
        <v>0</v>
      </c>
      <c r="K297" s="204"/>
      <c r="L297" s="209"/>
      <c r="M297" s="210"/>
      <c r="N297" s="211"/>
      <c r="O297" s="211"/>
      <c r="P297" s="212">
        <f>SUM(P298:P315)</f>
        <v>0</v>
      </c>
      <c r="Q297" s="211"/>
      <c r="R297" s="212">
        <f>SUM(R298:R315)</f>
        <v>0</v>
      </c>
      <c r="S297" s="211"/>
      <c r="T297" s="213">
        <f>SUM(T298:T315)</f>
        <v>0</v>
      </c>
      <c r="U297" s="12"/>
      <c r="V297" s="12"/>
      <c r="W297" s="12"/>
      <c r="X297" s="12"/>
      <c r="Y297" s="12"/>
      <c r="Z297" s="12"/>
      <c r="AA297" s="12"/>
      <c r="AB297" s="12"/>
      <c r="AC297" s="12"/>
      <c r="AD297" s="12"/>
      <c r="AE297" s="12"/>
      <c r="AR297" s="214" t="s">
        <v>84</v>
      </c>
      <c r="AT297" s="215" t="s">
        <v>75</v>
      </c>
      <c r="AU297" s="215" t="s">
        <v>84</v>
      </c>
      <c r="AY297" s="214" t="s">
        <v>168</v>
      </c>
      <c r="BK297" s="216">
        <f>SUM(BK298:BK315)</f>
        <v>0</v>
      </c>
    </row>
    <row r="298" s="2" customFormat="1" ht="33" customHeight="1">
      <c r="A298" s="39"/>
      <c r="B298" s="40"/>
      <c r="C298" s="219" t="s">
        <v>379</v>
      </c>
      <c r="D298" s="219" t="s">
        <v>171</v>
      </c>
      <c r="E298" s="220" t="s">
        <v>620</v>
      </c>
      <c r="F298" s="221" t="s">
        <v>621</v>
      </c>
      <c r="G298" s="222" t="s">
        <v>342</v>
      </c>
      <c r="H298" s="223">
        <v>26.658000000000001</v>
      </c>
      <c r="I298" s="224"/>
      <c r="J298" s="225">
        <f>ROUND(I298*H298,2)</f>
        <v>0</v>
      </c>
      <c r="K298" s="221" t="s">
        <v>226</v>
      </c>
      <c r="L298" s="45"/>
      <c r="M298" s="226" t="s">
        <v>1</v>
      </c>
      <c r="N298" s="227" t="s">
        <v>41</v>
      </c>
      <c r="O298" s="92"/>
      <c r="P298" s="228">
        <f>O298*H298</f>
        <v>0</v>
      </c>
      <c r="Q298" s="228">
        <v>0</v>
      </c>
      <c r="R298" s="228">
        <f>Q298*H298</f>
        <v>0</v>
      </c>
      <c r="S298" s="228">
        <v>0</v>
      </c>
      <c r="T298" s="229">
        <f>S298*H298</f>
        <v>0</v>
      </c>
      <c r="U298" s="39"/>
      <c r="V298" s="39"/>
      <c r="W298" s="39"/>
      <c r="X298" s="39"/>
      <c r="Y298" s="39"/>
      <c r="Z298" s="39"/>
      <c r="AA298" s="39"/>
      <c r="AB298" s="39"/>
      <c r="AC298" s="39"/>
      <c r="AD298" s="39"/>
      <c r="AE298" s="39"/>
      <c r="AR298" s="230" t="s">
        <v>176</v>
      </c>
      <c r="AT298" s="230" t="s">
        <v>171</v>
      </c>
      <c r="AU298" s="230" t="s">
        <v>86</v>
      </c>
      <c r="AY298" s="18" t="s">
        <v>168</v>
      </c>
      <c r="BE298" s="231">
        <f>IF(N298="základní",J298,0)</f>
        <v>0</v>
      </c>
      <c r="BF298" s="231">
        <f>IF(N298="snížená",J298,0)</f>
        <v>0</v>
      </c>
      <c r="BG298" s="231">
        <f>IF(N298="zákl. přenesená",J298,0)</f>
        <v>0</v>
      </c>
      <c r="BH298" s="231">
        <f>IF(N298="sníž. přenesená",J298,0)</f>
        <v>0</v>
      </c>
      <c r="BI298" s="231">
        <f>IF(N298="nulová",J298,0)</f>
        <v>0</v>
      </c>
      <c r="BJ298" s="18" t="s">
        <v>84</v>
      </c>
      <c r="BK298" s="231">
        <f>ROUND(I298*H298,2)</f>
        <v>0</v>
      </c>
      <c r="BL298" s="18" t="s">
        <v>176</v>
      </c>
      <c r="BM298" s="230" t="s">
        <v>2297</v>
      </c>
    </row>
    <row r="299" s="2" customFormat="1">
      <c r="A299" s="39"/>
      <c r="B299" s="40"/>
      <c r="C299" s="41"/>
      <c r="D299" s="232" t="s">
        <v>178</v>
      </c>
      <c r="E299" s="41"/>
      <c r="F299" s="233" t="s">
        <v>623</v>
      </c>
      <c r="G299" s="41"/>
      <c r="H299" s="41"/>
      <c r="I299" s="234"/>
      <c r="J299" s="41"/>
      <c r="K299" s="41"/>
      <c r="L299" s="45"/>
      <c r="M299" s="235"/>
      <c r="N299" s="236"/>
      <c r="O299" s="92"/>
      <c r="P299" s="92"/>
      <c r="Q299" s="92"/>
      <c r="R299" s="92"/>
      <c r="S299" s="92"/>
      <c r="T299" s="93"/>
      <c r="U299" s="39"/>
      <c r="V299" s="39"/>
      <c r="W299" s="39"/>
      <c r="X299" s="39"/>
      <c r="Y299" s="39"/>
      <c r="Z299" s="39"/>
      <c r="AA299" s="39"/>
      <c r="AB299" s="39"/>
      <c r="AC299" s="39"/>
      <c r="AD299" s="39"/>
      <c r="AE299" s="39"/>
      <c r="AT299" s="18" t="s">
        <v>178</v>
      </c>
      <c r="AU299" s="18" t="s">
        <v>86</v>
      </c>
    </row>
    <row r="300" s="2" customFormat="1" ht="24.15" customHeight="1">
      <c r="A300" s="39"/>
      <c r="B300" s="40"/>
      <c r="C300" s="219" t="s">
        <v>384</v>
      </c>
      <c r="D300" s="219" t="s">
        <v>171</v>
      </c>
      <c r="E300" s="220" t="s">
        <v>625</v>
      </c>
      <c r="F300" s="221" t="s">
        <v>626</v>
      </c>
      <c r="G300" s="222" t="s">
        <v>342</v>
      </c>
      <c r="H300" s="223">
        <v>26.658000000000001</v>
      </c>
      <c r="I300" s="224"/>
      <c r="J300" s="225">
        <f>ROUND(I300*H300,2)</f>
        <v>0</v>
      </c>
      <c r="K300" s="221" t="s">
        <v>226</v>
      </c>
      <c r="L300" s="45"/>
      <c r="M300" s="226" t="s">
        <v>1</v>
      </c>
      <c r="N300" s="227" t="s">
        <v>41</v>
      </c>
      <c r="O300" s="92"/>
      <c r="P300" s="228">
        <f>O300*H300</f>
        <v>0</v>
      </c>
      <c r="Q300" s="228">
        <v>0</v>
      </c>
      <c r="R300" s="228">
        <f>Q300*H300</f>
        <v>0</v>
      </c>
      <c r="S300" s="228">
        <v>0</v>
      </c>
      <c r="T300" s="229">
        <f>S300*H300</f>
        <v>0</v>
      </c>
      <c r="U300" s="39"/>
      <c r="V300" s="39"/>
      <c r="W300" s="39"/>
      <c r="X300" s="39"/>
      <c r="Y300" s="39"/>
      <c r="Z300" s="39"/>
      <c r="AA300" s="39"/>
      <c r="AB300" s="39"/>
      <c r="AC300" s="39"/>
      <c r="AD300" s="39"/>
      <c r="AE300" s="39"/>
      <c r="AR300" s="230" t="s">
        <v>176</v>
      </c>
      <c r="AT300" s="230" t="s">
        <v>171</v>
      </c>
      <c r="AU300" s="230" t="s">
        <v>86</v>
      </c>
      <c r="AY300" s="18" t="s">
        <v>168</v>
      </c>
      <c r="BE300" s="231">
        <f>IF(N300="základní",J300,0)</f>
        <v>0</v>
      </c>
      <c r="BF300" s="231">
        <f>IF(N300="snížená",J300,0)</f>
        <v>0</v>
      </c>
      <c r="BG300" s="231">
        <f>IF(N300="zákl. přenesená",J300,0)</f>
        <v>0</v>
      </c>
      <c r="BH300" s="231">
        <f>IF(N300="sníž. přenesená",J300,0)</f>
        <v>0</v>
      </c>
      <c r="BI300" s="231">
        <f>IF(N300="nulová",J300,0)</f>
        <v>0</v>
      </c>
      <c r="BJ300" s="18" t="s">
        <v>84</v>
      </c>
      <c r="BK300" s="231">
        <f>ROUND(I300*H300,2)</f>
        <v>0</v>
      </c>
      <c r="BL300" s="18" t="s">
        <v>176</v>
      </c>
      <c r="BM300" s="230" t="s">
        <v>2298</v>
      </c>
    </row>
    <row r="301" s="2" customFormat="1">
      <c r="A301" s="39"/>
      <c r="B301" s="40"/>
      <c r="C301" s="41"/>
      <c r="D301" s="232" t="s">
        <v>178</v>
      </c>
      <c r="E301" s="41"/>
      <c r="F301" s="233" t="s">
        <v>629</v>
      </c>
      <c r="G301" s="41"/>
      <c r="H301" s="41"/>
      <c r="I301" s="234"/>
      <c r="J301" s="41"/>
      <c r="K301" s="41"/>
      <c r="L301" s="45"/>
      <c r="M301" s="235"/>
      <c r="N301" s="236"/>
      <c r="O301" s="92"/>
      <c r="P301" s="92"/>
      <c r="Q301" s="92"/>
      <c r="R301" s="92"/>
      <c r="S301" s="92"/>
      <c r="T301" s="93"/>
      <c r="U301" s="39"/>
      <c r="V301" s="39"/>
      <c r="W301" s="39"/>
      <c r="X301" s="39"/>
      <c r="Y301" s="39"/>
      <c r="Z301" s="39"/>
      <c r="AA301" s="39"/>
      <c r="AB301" s="39"/>
      <c r="AC301" s="39"/>
      <c r="AD301" s="39"/>
      <c r="AE301" s="39"/>
      <c r="AT301" s="18" t="s">
        <v>178</v>
      </c>
      <c r="AU301" s="18" t="s">
        <v>86</v>
      </c>
    </row>
    <row r="302" s="2" customFormat="1" ht="24.15" customHeight="1">
      <c r="A302" s="39"/>
      <c r="B302" s="40"/>
      <c r="C302" s="219" t="s">
        <v>389</v>
      </c>
      <c r="D302" s="219" t="s">
        <v>171</v>
      </c>
      <c r="E302" s="220" t="s">
        <v>631</v>
      </c>
      <c r="F302" s="221" t="s">
        <v>632</v>
      </c>
      <c r="G302" s="222" t="s">
        <v>342</v>
      </c>
      <c r="H302" s="223">
        <v>586.476</v>
      </c>
      <c r="I302" s="224"/>
      <c r="J302" s="225">
        <f>ROUND(I302*H302,2)</f>
        <v>0</v>
      </c>
      <c r="K302" s="221" t="s">
        <v>226</v>
      </c>
      <c r="L302" s="45"/>
      <c r="M302" s="226" t="s">
        <v>1</v>
      </c>
      <c r="N302" s="227" t="s">
        <v>41</v>
      </c>
      <c r="O302" s="92"/>
      <c r="P302" s="228">
        <f>O302*H302</f>
        <v>0</v>
      </c>
      <c r="Q302" s="228">
        <v>0</v>
      </c>
      <c r="R302" s="228">
        <f>Q302*H302</f>
        <v>0</v>
      </c>
      <c r="S302" s="228">
        <v>0</v>
      </c>
      <c r="T302" s="229">
        <f>S302*H302</f>
        <v>0</v>
      </c>
      <c r="U302" s="39"/>
      <c r="V302" s="39"/>
      <c r="W302" s="39"/>
      <c r="X302" s="39"/>
      <c r="Y302" s="39"/>
      <c r="Z302" s="39"/>
      <c r="AA302" s="39"/>
      <c r="AB302" s="39"/>
      <c r="AC302" s="39"/>
      <c r="AD302" s="39"/>
      <c r="AE302" s="39"/>
      <c r="AR302" s="230" t="s">
        <v>176</v>
      </c>
      <c r="AT302" s="230" t="s">
        <v>171</v>
      </c>
      <c r="AU302" s="230" t="s">
        <v>86</v>
      </c>
      <c r="AY302" s="18" t="s">
        <v>168</v>
      </c>
      <c r="BE302" s="231">
        <f>IF(N302="základní",J302,0)</f>
        <v>0</v>
      </c>
      <c r="BF302" s="231">
        <f>IF(N302="snížená",J302,0)</f>
        <v>0</v>
      </c>
      <c r="BG302" s="231">
        <f>IF(N302="zákl. přenesená",J302,0)</f>
        <v>0</v>
      </c>
      <c r="BH302" s="231">
        <f>IF(N302="sníž. přenesená",J302,0)</f>
        <v>0</v>
      </c>
      <c r="BI302" s="231">
        <f>IF(N302="nulová",J302,0)</f>
        <v>0</v>
      </c>
      <c r="BJ302" s="18" t="s">
        <v>84</v>
      </c>
      <c r="BK302" s="231">
        <f>ROUND(I302*H302,2)</f>
        <v>0</v>
      </c>
      <c r="BL302" s="18" t="s">
        <v>176</v>
      </c>
      <c r="BM302" s="230" t="s">
        <v>2299</v>
      </c>
    </row>
    <row r="303" s="2" customFormat="1">
      <c r="A303" s="39"/>
      <c r="B303" s="40"/>
      <c r="C303" s="41"/>
      <c r="D303" s="232" t="s">
        <v>178</v>
      </c>
      <c r="E303" s="41"/>
      <c r="F303" s="233" t="s">
        <v>1772</v>
      </c>
      <c r="G303" s="41"/>
      <c r="H303" s="41"/>
      <c r="I303" s="234"/>
      <c r="J303" s="41"/>
      <c r="K303" s="41"/>
      <c r="L303" s="45"/>
      <c r="M303" s="235"/>
      <c r="N303" s="236"/>
      <c r="O303" s="92"/>
      <c r="P303" s="92"/>
      <c r="Q303" s="92"/>
      <c r="R303" s="92"/>
      <c r="S303" s="92"/>
      <c r="T303" s="93"/>
      <c r="U303" s="39"/>
      <c r="V303" s="39"/>
      <c r="W303" s="39"/>
      <c r="X303" s="39"/>
      <c r="Y303" s="39"/>
      <c r="Z303" s="39"/>
      <c r="AA303" s="39"/>
      <c r="AB303" s="39"/>
      <c r="AC303" s="39"/>
      <c r="AD303" s="39"/>
      <c r="AE303" s="39"/>
      <c r="AT303" s="18" t="s">
        <v>178</v>
      </c>
      <c r="AU303" s="18" t="s">
        <v>86</v>
      </c>
    </row>
    <row r="304" s="14" customFormat="1">
      <c r="A304" s="14"/>
      <c r="B304" s="247"/>
      <c r="C304" s="248"/>
      <c r="D304" s="232" t="s">
        <v>180</v>
      </c>
      <c r="E304" s="248"/>
      <c r="F304" s="250" t="s">
        <v>2300</v>
      </c>
      <c r="G304" s="248"/>
      <c r="H304" s="251">
        <v>586.476</v>
      </c>
      <c r="I304" s="252"/>
      <c r="J304" s="248"/>
      <c r="K304" s="248"/>
      <c r="L304" s="253"/>
      <c r="M304" s="254"/>
      <c r="N304" s="255"/>
      <c r="O304" s="255"/>
      <c r="P304" s="255"/>
      <c r="Q304" s="255"/>
      <c r="R304" s="255"/>
      <c r="S304" s="255"/>
      <c r="T304" s="256"/>
      <c r="U304" s="14"/>
      <c r="V304" s="14"/>
      <c r="W304" s="14"/>
      <c r="X304" s="14"/>
      <c r="Y304" s="14"/>
      <c r="Z304" s="14"/>
      <c r="AA304" s="14"/>
      <c r="AB304" s="14"/>
      <c r="AC304" s="14"/>
      <c r="AD304" s="14"/>
      <c r="AE304" s="14"/>
      <c r="AT304" s="257" t="s">
        <v>180</v>
      </c>
      <c r="AU304" s="257" t="s">
        <v>86</v>
      </c>
      <c r="AV304" s="14" t="s">
        <v>86</v>
      </c>
      <c r="AW304" s="14" t="s">
        <v>4</v>
      </c>
      <c r="AX304" s="14" t="s">
        <v>84</v>
      </c>
      <c r="AY304" s="257" t="s">
        <v>168</v>
      </c>
    </row>
    <row r="305" s="2" customFormat="1" ht="33" customHeight="1">
      <c r="A305" s="39"/>
      <c r="B305" s="40"/>
      <c r="C305" s="219" t="s">
        <v>394</v>
      </c>
      <c r="D305" s="219" t="s">
        <v>171</v>
      </c>
      <c r="E305" s="220" t="s">
        <v>637</v>
      </c>
      <c r="F305" s="221" t="s">
        <v>638</v>
      </c>
      <c r="G305" s="222" t="s">
        <v>342</v>
      </c>
      <c r="H305" s="223">
        <v>10.565</v>
      </c>
      <c r="I305" s="224"/>
      <c r="J305" s="225">
        <f>ROUND(I305*H305,2)</f>
        <v>0</v>
      </c>
      <c r="K305" s="221" t="s">
        <v>226</v>
      </c>
      <c r="L305" s="45"/>
      <c r="M305" s="226" t="s">
        <v>1</v>
      </c>
      <c r="N305" s="227" t="s">
        <v>41</v>
      </c>
      <c r="O305" s="92"/>
      <c r="P305" s="228">
        <f>O305*H305</f>
        <v>0</v>
      </c>
      <c r="Q305" s="228">
        <v>0</v>
      </c>
      <c r="R305" s="228">
        <f>Q305*H305</f>
        <v>0</v>
      </c>
      <c r="S305" s="228">
        <v>0</v>
      </c>
      <c r="T305" s="229">
        <f>S305*H305</f>
        <v>0</v>
      </c>
      <c r="U305" s="39"/>
      <c r="V305" s="39"/>
      <c r="W305" s="39"/>
      <c r="X305" s="39"/>
      <c r="Y305" s="39"/>
      <c r="Z305" s="39"/>
      <c r="AA305" s="39"/>
      <c r="AB305" s="39"/>
      <c r="AC305" s="39"/>
      <c r="AD305" s="39"/>
      <c r="AE305" s="39"/>
      <c r="AR305" s="230" t="s">
        <v>176</v>
      </c>
      <c r="AT305" s="230" t="s">
        <v>171</v>
      </c>
      <c r="AU305" s="230" t="s">
        <v>86</v>
      </c>
      <c r="AY305" s="18" t="s">
        <v>168</v>
      </c>
      <c r="BE305" s="231">
        <f>IF(N305="základní",J305,0)</f>
        <v>0</v>
      </c>
      <c r="BF305" s="231">
        <f>IF(N305="snížená",J305,0)</f>
        <v>0</v>
      </c>
      <c r="BG305" s="231">
        <f>IF(N305="zákl. přenesená",J305,0)</f>
        <v>0</v>
      </c>
      <c r="BH305" s="231">
        <f>IF(N305="sníž. přenesená",J305,0)</f>
        <v>0</v>
      </c>
      <c r="BI305" s="231">
        <f>IF(N305="nulová",J305,0)</f>
        <v>0</v>
      </c>
      <c r="BJ305" s="18" t="s">
        <v>84</v>
      </c>
      <c r="BK305" s="231">
        <f>ROUND(I305*H305,2)</f>
        <v>0</v>
      </c>
      <c r="BL305" s="18" t="s">
        <v>176</v>
      </c>
      <c r="BM305" s="230" t="s">
        <v>2301</v>
      </c>
    </row>
    <row r="306" s="2" customFormat="1">
      <c r="A306" s="39"/>
      <c r="B306" s="40"/>
      <c r="C306" s="41"/>
      <c r="D306" s="232" t="s">
        <v>178</v>
      </c>
      <c r="E306" s="41"/>
      <c r="F306" s="233" t="s">
        <v>640</v>
      </c>
      <c r="G306" s="41"/>
      <c r="H306" s="41"/>
      <c r="I306" s="234"/>
      <c r="J306" s="41"/>
      <c r="K306" s="41"/>
      <c r="L306" s="45"/>
      <c r="M306" s="235"/>
      <c r="N306" s="236"/>
      <c r="O306" s="92"/>
      <c r="P306" s="92"/>
      <c r="Q306" s="92"/>
      <c r="R306" s="92"/>
      <c r="S306" s="92"/>
      <c r="T306" s="93"/>
      <c r="U306" s="39"/>
      <c r="V306" s="39"/>
      <c r="W306" s="39"/>
      <c r="X306" s="39"/>
      <c r="Y306" s="39"/>
      <c r="Z306" s="39"/>
      <c r="AA306" s="39"/>
      <c r="AB306" s="39"/>
      <c r="AC306" s="39"/>
      <c r="AD306" s="39"/>
      <c r="AE306" s="39"/>
      <c r="AT306" s="18" t="s">
        <v>178</v>
      </c>
      <c r="AU306" s="18" t="s">
        <v>86</v>
      </c>
    </row>
    <row r="307" s="14" customFormat="1">
      <c r="A307" s="14"/>
      <c r="B307" s="247"/>
      <c r="C307" s="248"/>
      <c r="D307" s="232" t="s">
        <v>180</v>
      </c>
      <c r="E307" s="249" t="s">
        <v>1</v>
      </c>
      <c r="F307" s="250" t="s">
        <v>2302</v>
      </c>
      <c r="G307" s="248"/>
      <c r="H307" s="251">
        <v>10.565</v>
      </c>
      <c r="I307" s="252"/>
      <c r="J307" s="248"/>
      <c r="K307" s="248"/>
      <c r="L307" s="253"/>
      <c r="M307" s="254"/>
      <c r="N307" s="255"/>
      <c r="O307" s="255"/>
      <c r="P307" s="255"/>
      <c r="Q307" s="255"/>
      <c r="R307" s="255"/>
      <c r="S307" s="255"/>
      <c r="T307" s="256"/>
      <c r="U307" s="14"/>
      <c r="V307" s="14"/>
      <c r="W307" s="14"/>
      <c r="X307" s="14"/>
      <c r="Y307" s="14"/>
      <c r="Z307" s="14"/>
      <c r="AA307" s="14"/>
      <c r="AB307" s="14"/>
      <c r="AC307" s="14"/>
      <c r="AD307" s="14"/>
      <c r="AE307" s="14"/>
      <c r="AT307" s="257" t="s">
        <v>180</v>
      </c>
      <c r="AU307" s="257" t="s">
        <v>86</v>
      </c>
      <c r="AV307" s="14" t="s">
        <v>86</v>
      </c>
      <c r="AW307" s="14" t="s">
        <v>32</v>
      </c>
      <c r="AX307" s="14" t="s">
        <v>84</v>
      </c>
      <c r="AY307" s="257" t="s">
        <v>168</v>
      </c>
    </row>
    <row r="308" s="2" customFormat="1" ht="33" customHeight="1">
      <c r="A308" s="39"/>
      <c r="B308" s="40"/>
      <c r="C308" s="219" t="s">
        <v>399</v>
      </c>
      <c r="D308" s="219" t="s">
        <v>171</v>
      </c>
      <c r="E308" s="220" t="s">
        <v>1776</v>
      </c>
      <c r="F308" s="221" t="s">
        <v>1777</v>
      </c>
      <c r="G308" s="222" t="s">
        <v>342</v>
      </c>
      <c r="H308" s="223">
        <v>1.9450000000000001</v>
      </c>
      <c r="I308" s="224"/>
      <c r="J308" s="225">
        <f>ROUND(I308*H308,2)</f>
        <v>0</v>
      </c>
      <c r="K308" s="221" t="s">
        <v>175</v>
      </c>
      <c r="L308" s="45"/>
      <c r="M308" s="226" t="s">
        <v>1</v>
      </c>
      <c r="N308" s="227" t="s">
        <v>41</v>
      </c>
      <c r="O308" s="92"/>
      <c r="P308" s="228">
        <f>O308*H308</f>
        <v>0</v>
      </c>
      <c r="Q308" s="228">
        <v>0</v>
      </c>
      <c r="R308" s="228">
        <f>Q308*H308</f>
        <v>0</v>
      </c>
      <c r="S308" s="228">
        <v>0</v>
      </c>
      <c r="T308" s="229">
        <f>S308*H308</f>
        <v>0</v>
      </c>
      <c r="U308" s="39"/>
      <c r="V308" s="39"/>
      <c r="W308" s="39"/>
      <c r="X308" s="39"/>
      <c r="Y308" s="39"/>
      <c r="Z308" s="39"/>
      <c r="AA308" s="39"/>
      <c r="AB308" s="39"/>
      <c r="AC308" s="39"/>
      <c r="AD308" s="39"/>
      <c r="AE308" s="39"/>
      <c r="AR308" s="230" t="s">
        <v>176</v>
      </c>
      <c r="AT308" s="230" t="s">
        <v>171</v>
      </c>
      <c r="AU308" s="230" t="s">
        <v>86</v>
      </c>
      <c r="AY308" s="18" t="s">
        <v>168</v>
      </c>
      <c r="BE308" s="231">
        <f>IF(N308="základní",J308,0)</f>
        <v>0</v>
      </c>
      <c r="BF308" s="231">
        <f>IF(N308="snížená",J308,0)</f>
        <v>0</v>
      </c>
      <c r="BG308" s="231">
        <f>IF(N308="zákl. přenesená",J308,0)</f>
        <v>0</v>
      </c>
      <c r="BH308" s="231">
        <f>IF(N308="sníž. přenesená",J308,0)</f>
        <v>0</v>
      </c>
      <c r="BI308" s="231">
        <f>IF(N308="nulová",J308,0)</f>
        <v>0</v>
      </c>
      <c r="BJ308" s="18" t="s">
        <v>84</v>
      </c>
      <c r="BK308" s="231">
        <f>ROUND(I308*H308,2)</f>
        <v>0</v>
      </c>
      <c r="BL308" s="18" t="s">
        <v>176</v>
      </c>
      <c r="BM308" s="230" t="s">
        <v>2303</v>
      </c>
    </row>
    <row r="309" s="2" customFormat="1">
      <c r="A309" s="39"/>
      <c r="B309" s="40"/>
      <c r="C309" s="41"/>
      <c r="D309" s="232" t="s">
        <v>178</v>
      </c>
      <c r="E309" s="41"/>
      <c r="F309" s="233" t="s">
        <v>1779</v>
      </c>
      <c r="G309" s="41"/>
      <c r="H309" s="41"/>
      <c r="I309" s="234"/>
      <c r="J309" s="41"/>
      <c r="K309" s="41"/>
      <c r="L309" s="45"/>
      <c r="M309" s="235"/>
      <c r="N309" s="236"/>
      <c r="O309" s="92"/>
      <c r="P309" s="92"/>
      <c r="Q309" s="92"/>
      <c r="R309" s="92"/>
      <c r="S309" s="92"/>
      <c r="T309" s="93"/>
      <c r="U309" s="39"/>
      <c r="V309" s="39"/>
      <c r="W309" s="39"/>
      <c r="X309" s="39"/>
      <c r="Y309" s="39"/>
      <c r="Z309" s="39"/>
      <c r="AA309" s="39"/>
      <c r="AB309" s="39"/>
      <c r="AC309" s="39"/>
      <c r="AD309" s="39"/>
      <c r="AE309" s="39"/>
      <c r="AT309" s="18" t="s">
        <v>178</v>
      </c>
      <c r="AU309" s="18" t="s">
        <v>86</v>
      </c>
    </row>
    <row r="310" s="14" customFormat="1">
      <c r="A310" s="14"/>
      <c r="B310" s="247"/>
      <c r="C310" s="248"/>
      <c r="D310" s="232" t="s">
        <v>180</v>
      </c>
      <c r="E310" s="249" t="s">
        <v>1</v>
      </c>
      <c r="F310" s="250" t="s">
        <v>2304</v>
      </c>
      <c r="G310" s="248"/>
      <c r="H310" s="251">
        <v>1.9450000000000001</v>
      </c>
      <c r="I310" s="252"/>
      <c r="J310" s="248"/>
      <c r="K310" s="248"/>
      <c r="L310" s="253"/>
      <c r="M310" s="254"/>
      <c r="N310" s="255"/>
      <c r="O310" s="255"/>
      <c r="P310" s="255"/>
      <c r="Q310" s="255"/>
      <c r="R310" s="255"/>
      <c r="S310" s="255"/>
      <c r="T310" s="256"/>
      <c r="U310" s="14"/>
      <c r="V310" s="14"/>
      <c r="W310" s="14"/>
      <c r="X310" s="14"/>
      <c r="Y310" s="14"/>
      <c r="Z310" s="14"/>
      <c r="AA310" s="14"/>
      <c r="AB310" s="14"/>
      <c r="AC310" s="14"/>
      <c r="AD310" s="14"/>
      <c r="AE310" s="14"/>
      <c r="AT310" s="257" t="s">
        <v>180</v>
      </c>
      <c r="AU310" s="257" t="s">
        <v>86</v>
      </c>
      <c r="AV310" s="14" t="s">
        <v>86</v>
      </c>
      <c r="AW310" s="14" t="s">
        <v>32</v>
      </c>
      <c r="AX310" s="14" t="s">
        <v>84</v>
      </c>
      <c r="AY310" s="257" t="s">
        <v>168</v>
      </c>
    </row>
    <row r="311" s="2" customFormat="1" ht="33" customHeight="1">
      <c r="A311" s="39"/>
      <c r="B311" s="40"/>
      <c r="C311" s="219" t="s">
        <v>415</v>
      </c>
      <c r="D311" s="219" t="s">
        <v>171</v>
      </c>
      <c r="E311" s="220" t="s">
        <v>643</v>
      </c>
      <c r="F311" s="221" t="s">
        <v>644</v>
      </c>
      <c r="G311" s="222" t="s">
        <v>342</v>
      </c>
      <c r="H311" s="223">
        <v>1.97</v>
      </c>
      <c r="I311" s="224"/>
      <c r="J311" s="225">
        <f>ROUND(I311*H311,2)</f>
        <v>0</v>
      </c>
      <c r="K311" s="221" t="s">
        <v>175</v>
      </c>
      <c r="L311" s="45"/>
      <c r="M311" s="226" t="s">
        <v>1</v>
      </c>
      <c r="N311" s="227" t="s">
        <v>41</v>
      </c>
      <c r="O311" s="92"/>
      <c r="P311" s="228">
        <f>O311*H311</f>
        <v>0</v>
      </c>
      <c r="Q311" s="228">
        <v>0</v>
      </c>
      <c r="R311" s="228">
        <f>Q311*H311</f>
        <v>0</v>
      </c>
      <c r="S311" s="228">
        <v>0</v>
      </c>
      <c r="T311" s="229">
        <f>S311*H311</f>
        <v>0</v>
      </c>
      <c r="U311" s="39"/>
      <c r="V311" s="39"/>
      <c r="W311" s="39"/>
      <c r="X311" s="39"/>
      <c r="Y311" s="39"/>
      <c r="Z311" s="39"/>
      <c r="AA311" s="39"/>
      <c r="AB311" s="39"/>
      <c r="AC311" s="39"/>
      <c r="AD311" s="39"/>
      <c r="AE311" s="39"/>
      <c r="AR311" s="230" t="s">
        <v>176</v>
      </c>
      <c r="AT311" s="230" t="s">
        <v>171</v>
      </c>
      <c r="AU311" s="230" t="s">
        <v>86</v>
      </c>
      <c r="AY311" s="18" t="s">
        <v>168</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176</v>
      </c>
      <c r="BM311" s="230" t="s">
        <v>2305</v>
      </c>
    </row>
    <row r="312" s="2" customFormat="1">
      <c r="A312" s="39"/>
      <c r="B312" s="40"/>
      <c r="C312" s="41"/>
      <c r="D312" s="232" t="s">
        <v>178</v>
      </c>
      <c r="E312" s="41"/>
      <c r="F312" s="233" t="s">
        <v>646</v>
      </c>
      <c r="G312" s="41"/>
      <c r="H312" s="41"/>
      <c r="I312" s="234"/>
      <c r="J312" s="41"/>
      <c r="K312" s="41"/>
      <c r="L312" s="45"/>
      <c r="M312" s="235"/>
      <c r="N312" s="236"/>
      <c r="O312" s="92"/>
      <c r="P312" s="92"/>
      <c r="Q312" s="92"/>
      <c r="R312" s="92"/>
      <c r="S312" s="92"/>
      <c r="T312" s="93"/>
      <c r="U312" s="39"/>
      <c r="V312" s="39"/>
      <c r="W312" s="39"/>
      <c r="X312" s="39"/>
      <c r="Y312" s="39"/>
      <c r="Z312" s="39"/>
      <c r="AA312" s="39"/>
      <c r="AB312" s="39"/>
      <c r="AC312" s="39"/>
      <c r="AD312" s="39"/>
      <c r="AE312" s="39"/>
      <c r="AT312" s="18" t="s">
        <v>178</v>
      </c>
      <c r="AU312" s="18" t="s">
        <v>86</v>
      </c>
    </row>
    <row r="313" s="14" customFormat="1">
      <c r="A313" s="14"/>
      <c r="B313" s="247"/>
      <c r="C313" s="248"/>
      <c r="D313" s="232" t="s">
        <v>180</v>
      </c>
      <c r="E313" s="249" t="s">
        <v>1</v>
      </c>
      <c r="F313" s="250" t="s">
        <v>2306</v>
      </c>
      <c r="G313" s="248"/>
      <c r="H313" s="251">
        <v>1.97</v>
      </c>
      <c r="I313" s="252"/>
      <c r="J313" s="248"/>
      <c r="K313" s="248"/>
      <c r="L313" s="253"/>
      <c r="M313" s="254"/>
      <c r="N313" s="255"/>
      <c r="O313" s="255"/>
      <c r="P313" s="255"/>
      <c r="Q313" s="255"/>
      <c r="R313" s="255"/>
      <c r="S313" s="255"/>
      <c r="T313" s="256"/>
      <c r="U313" s="14"/>
      <c r="V313" s="14"/>
      <c r="W313" s="14"/>
      <c r="X313" s="14"/>
      <c r="Y313" s="14"/>
      <c r="Z313" s="14"/>
      <c r="AA313" s="14"/>
      <c r="AB313" s="14"/>
      <c r="AC313" s="14"/>
      <c r="AD313" s="14"/>
      <c r="AE313" s="14"/>
      <c r="AT313" s="257" t="s">
        <v>180</v>
      </c>
      <c r="AU313" s="257" t="s">
        <v>86</v>
      </c>
      <c r="AV313" s="14" t="s">
        <v>86</v>
      </c>
      <c r="AW313" s="14" t="s">
        <v>32</v>
      </c>
      <c r="AX313" s="14" t="s">
        <v>84</v>
      </c>
      <c r="AY313" s="257" t="s">
        <v>168</v>
      </c>
    </row>
    <row r="314" s="2" customFormat="1" ht="24.15" customHeight="1">
      <c r="A314" s="39"/>
      <c r="B314" s="40"/>
      <c r="C314" s="219" t="s">
        <v>440</v>
      </c>
      <c r="D314" s="219" t="s">
        <v>171</v>
      </c>
      <c r="E314" s="220" t="s">
        <v>1788</v>
      </c>
      <c r="F314" s="221" t="s">
        <v>1430</v>
      </c>
      <c r="G314" s="222" t="s">
        <v>342</v>
      </c>
      <c r="H314" s="223">
        <v>11.612</v>
      </c>
      <c r="I314" s="224"/>
      <c r="J314" s="225">
        <f>ROUND(I314*H314,2)</f>
        <v>0</v>
      </c>
      <c r="K314" s="221" t="s">
        <v>175</v>
      </c>
      <c r="L314" s="45"/>
      <c r="M314" s="226" t="s">
        <v>1</v>
      </c>
      <c r="N314" s="227" t="s">
        <v>41</v>
      </c>
      <c r="O314" s="92"/>
      <c r="P314" s="228">
        <f>O314*H314</f>
        <v>0</v>
      </c>
      <c r="Q314" s="228">
        <v>0</v>
      </c>
      <c r="R314" s="228">
        <f>Q314*H314</f>
        <v>0</v>
      </c>
      <c r="S314" s="228">
        <v>0</v>
      </c>
      <c r="T314" s="229">
        <f>S314*H314</f>
        <v>0</v>
      </c>
      <c r="U314" s="39"/>
      <c r="V314" s="39"/>
      <c r="W314" s="39"/>
      <c r="X314" s="39"/>
      <c r="Y314" s="39"/>
      <c r="Z314" s="39"/>
      <c r="AA314" s="39"/>
      <c r="AB314" s="39"/>
      <c r="AC314" s="39"/>
      <c r="AD314" s="39"/>
      <c r="AE314" s="39"/>
      <c r="AR314" s="230" t="s">
        <v>176</v>
      </c>
      <c r="AT314" s="230" t="s">
        <v>171</v>
      </c>
      <c r="AU314" s="230" t="s">
        <v>86</v>
      </c>
      <c r="AY314" s="18" t="s">
        <v>168</v>
      </c>
      <c r="BE314" s="231">
        <f>IF(N314="základní",J314,0)</f>
        <v>0</v>
      </c>
      <c r="BF314" s="231">
        <f>IF(N314="snížená",J314,0)</f>
        <v>0</v>
      </c>
      <c r="BG314" s="231">
        <f>IF(N314="zákl. přenesená",J314,0)</f>
        <v>0</v>
      </c>
      <c r="BH314" s="231">
        <f>IF(N314="sníž. přenesená",J314,0)</f>
        <v>0</v>
      </c>
      <c r="BI314" s="231">
        <f>IF(N314="nulová",J314,0)</f>
        <v>0</v>
      </c>
      <c r="BJ314" s="18" t="s">
        <v>84</v>
      </c>
      <c r="BK314" s="231">
        <f>ROUND(I314*H314,2)</f>
        <v>0</v>
      </c>
      <c r="BL314" s="18" t="s">
        <v>176</v>
      </c>
      <c r="BM314" s="230" t="s">
        <v>2307</v>
      </c>
    </row>
    <row r="315" s="2" customFormat="1">
      <c r="A315" s="39"/>
      <c r="B315" s="40"/>
      <c r="C315" s="41"/>
      <c r="D315" s="232" t="s">
        <v>178</v>
      </c>
      <c r="E315" s="41"/>
      <c r="F315" s="233" t="s">
        <v>1432</v>
      </c>
      <c r="G315" s="41"/>
      <c r="H315" s="41"/>
      <c r="I315" s="234"/>
      <c r="J315" s="41"/>
      <c r="K315" s="41"/>
      <c r="L315" s="45"/>
      <c r="M315" s="235"/>
      <c r="N315" s="236"/>
      <c r="O315" s="92"/>
      <c r="P315" s="92"/>
      <c r="Q315" s="92"/>
      <c r="R315" s="92"/>
      <c r="S315" s="92"/>
      <c r="T315" s="93"/>
      <c r="U315" s="39"/>
      <c r="V315" s="39"/>
      <c r="W315" s="39"/>
      <c r="X315" s="39"/>
      <c r="Y315" s="39"/>
      <c r="Z315" s="39"/>
      <c r="AA315" s="39"/>
      <c r="AB315" s="39"/>
      <c r="AC315" s="39"/>
      <c r="AD315" s="39"/>
      <c r="AE315" s="39"/>
      <c r="AT315" s="18" t="s">
        <v>178</v>
      </c>
      <c r="AU315" s="18" t="s">
        <v>86</v>
      </c>
    </row>
    <row r="316" s="12" customFormat="1" ht="22.8" customHeight="1">
      <c r="A316" s="12"/>
      <c r="B316" s="203"/>
      <c r="C316" s="204"/>
      <c r="D316" s="205" t="s">
        <v>75</v>
      </c>
      <c r="E316" s="217" t="s">
        <v>654</v>
      </c>
      <c r="F316" s="217" t="s">
        <v>655</v>
      </c>
      <c r="G316" s="204"/>
      <c r="H316" s="204"/>
      <c r="I316" s="207"/>
      <c r="J316" s="218">
        <f>BK316</f>
        <v>0</v>
      </c>
      <c r="K316" s="204"/>
      <c r="L316" s="209"/>
      <c r="M316" s="210"/>
      <c r="N316" s="211"/>
      <c r="O316" s="211"/>
      <c r="P316" s="212">
        <f>SUM(P317:P318)</f>
        <v>0</v>
      </c>
      <c r="Q316" s="211"/>
      <c r="R316" s="212">
        <f>SUM(R317:R318)</f>
        <v>0</v>
      </c>
      <c r="S316" s="211"/>
      <c r="T316" s="213">
        <f>SUM(T317:T318)</f>
        <v>0</v>
      </c>
      <c r="U316" s="12"/>
      <c r="V316" s="12"/>
      <c r="W316" s="12"/>
      <c r="X316" s="12"/>
      <c r="Y316" s="12"/>
      <c r="Z316" s="12"/>
      <c r="AA316" s="12"/>
      <c r="AB316" s="12"/>
      <c r="AC316" s="12"/>
      <c r="AD316" s="12"/>
      <c r="AE316" s="12"/>
      <c r="AR316" s="214" t="s">
        <v>84</v>
      </c>
      <c r="AT316" s="215" t="s">
        <v>75</v>
      </c>
      <c r="AU316" s="215" t="s">
        <v>84</v>
      </c>
      <c r="AY316" s="214" t="s">
        <v>168</v>
      </c>
      <c r="BK316" s="216">
        <f>SUM(BK317:BK318)</f>
        <v>0</v>
      </c>
    </row>
    <row r="317" s="2" customFormat="1" ht="24.15" customHeight="1">
      <c r="A317" s="39"/>
      <c r="B317" s="40"/>
      <c r="C317" s="219" t="s">
        <v>445</v>
      </c>
      <c r="D317" s="219" t="s">
        <v>171</v>
      </c>
      <c r="E317" s="220" t="s">
        <v>657</v>
      </c>
      <c r="F317" s="221" t="s">
        <v>658</v>
      </c>
      <c r="G317" s="222" t="s">
        <v>342</v>
      </c>
      <c r="H317" s="223">
        <v>20.847999999999999</v>
      </c>
      <c r="I317" s="224"/>
      <c r="J317" s="225">
        <f>ROUND(I317*H317,2)</f>
        <v>0</v>
      </c>
      <c r="K317" s="221" t="s">
        <v>226</v>
      </c>
      <c r="L317" s="45"/>
      <c r="M317" s="226" t="s">
        <v>1</v>
      </c>
      <c r="N317" s="227" t="s">
        <v>41</v>
      </c>
      <c r="O317" s="92"/>
      <c r="P317" s="228">
        <f>O317*H317</f>
        <v>0</v>
      </c>
      <c r="Q317" s="228">
        <v>0</v>
      </c>
      <c r="R317" s="228">
        <f>Q317*H317</f>
        <v>0</v>
      </c>
      <c r="S317" s="228">
        <v>0</v>
      </c>
      <c r="T317" s="229">
        <f>S317*H317</f>
        <v>0</v>
      </c>
      <c r="U317" s="39"/>
      <c r="V317" s="39"/>
      <c r="W317" s="39"/>
      <c r="X317" s="39"/>
      <c r="Y317" s="39"/>
      <c r="Z317" s="39"/>
      <c r="AA317" s="39"/>
      <c r="AB317" s="39"/>
      <c r="AC317" s="39"/>
      <c r="AD317" s="39"/>
      <c r="AE317" s="39"/>
      <c r="AR317" s="230" t="s">
        <v>176</v>
      </c>
      <c r="AT317" s="230" t="s">
        <v>171</v>
      </c>
      <c r="AU317" s="230" t="s">
        <v>86</v>
      </c>
      <c r="AY317" s="18" t="s">
        <v>168</v>
      </c>
      <c r="BE317" s="231">
        <f>IF(N317="základní",J317,0)</f>
        <v>0</v>
      </c>
      <c r="BF317" s="231">
        <f>IF(N317="snížená",J317,0)</f>
        <v>0</v>
      </c>
      <c r="BG317" s="231">
        <f>IF(N317="zákl. přenesená",J317,0)</f>
        <v>0</v>
      </c>
      <c r="BH317" s="231">
        <f>IF(N317="sníž. přenesená",J317,0)</f>
        <v>0</v>
      </c>
      <c r="BI317" s="231">
        <f>IF(N317="nulová",J317,0)</f>
        <v>0</v>
      </c>
      <c r="BJ317" s="18" t="s">
        <v>84</v>
      </c>
      <c r="BK317" s="231">
        <f>ROUND(I317*H317,2)</f>
        <v>0</v>
      </c>
      <c r="BL317" s="18" t="s">
        <v>176</v>
      </c>
      <c r="BM317" s="230" t="s">
        <v>2308</v>
      </c>
    </row>
    <row r="318" s="2" customFormat="1">
      <c r="A318" s="39"/>
      <c r="B318" s="40"/>
      <c r="C318" s="41"/>
      <c r="D318" s="232" t="s">
        <v>178</v>
      </c>
      <c r="E318" s="41"/>
      <c r="F318" s="233" t="s">
        <v>660</v>
      </c>
      <c r="G318" s="41"/>
      <c r="H318" s="41"/>
      <c r="I318" s="234"/>
      <c r="J318" s="41"/>
      <c r="K318" s="41"/>
      <c r="L318" s="45"/>
      <c r="M318" s="235"/>
      <c r="N318" s="236"/>
      <c r="O318" s="92"/>
      <c r="P318" s="92"/>
      <c r="Q318" s="92"/>
      <c r="R318" s="92"/>
      <c r="S318" s="92"/>
      <c r="T318" s="93"/>
      <c r="U318" s="39"/>
      <c r="V318" s="39"/>
      <c r="W318" s="39"/>
      <c r="X318" s="39"/>
      <c r="Y318" s="39"/>
      <c r="Z318" s="39"/>
      <c r="AA318" s="39"/>
      <c r="AB318" s="39"/>
      <c r="AC318" s="39"/>
      <c r="AD318" s="39"/>
      <c r="AE318" s="39"/>
      <c r="AT318" s="18" t="s">
        <v>178</v>
      </c>
      <c r="AU318" s="18" t="s">
        <v>86</v>
      </c>
    </row>
    <row r="319" s="12" customFormat="1" ht="25.92" customHeight="1">
      <c r="A319" s="12"/>
      <c r="B319" s="203"/>
      <c r="C319" s="204"/>
      <c r="D319" s="205" t="s">
        <v>75</v>
      </c>
      <c r="E319" s="206" t="s">
        <v>661</v>
      </c>
      <c r="F319" s="206" t="s">
        <v>662</v>
      </c>
      <c r="G319" s="204"/>
      <c r="H319" s="204"/>
      <c r="I319" s="207"/>
      <c r="J319" s="208">
        <f>BK319</f>
        <v>0</v>
      </c>
      <c r="K319" s="204"/>
      <c r="L319" s="209"/>
      <c r="M319" s="210"/>
      <c r="N319" s="211"/>
      <c r="O319" s="211"/>
      <c r="P319" s="212">
        <f>P320+P335+P339+P393+P404+P439</f>
        <v>0</v>
      </c>
      <c r="Q319" s="211"/>
      <c r="R319" s="212">
        <f>R320+R335+R339+R393+R404+R439</f>
        <v>3.9867896800000002</v>
      </c>
      <c r="S319" s="211"/>
      <c r="T319" s="213">
        <f>T320+T335+T339+T393+T404+T439</f>
        <v>0.41030999999999995</v>
      </c>
      <c r="U319" s="12"/>
      <c r="V319" s="12"/>
      <c r="W319" s="12"/>
      <c r="X319" s="12"/>
      <c r="Y319" s="12"/>
      <c r="Z319" s="12"/>
      <c r="AA319" s="12"/>
      <c r="AB319" s="12"/>
      <c r="AC319" s="12"/>
      <c r="AD319" s="12"/>
      <c r="AE319" s="12"/>
      <c r="AR319" s="214" t="s">
        <v>86</v>
      </c>
      <c r="AT319" s="215" t="s">
        <v>75</v>
      </c>
      <c r="AU319" s="215" t="s">
        <v>76</v>
      </c>
      <c r="AY319" s="214" t="s">
        <v>168</v>
      </c>
      <c r="BK319" s="216">
        <f>BK320+BK335+BK339+BK393+BK404+BK439</f>
        <v>0</v>
      </c>
    </row>
    <row r="320" s="12" customFormat="1" ht="22.8" customHeight="1">
      <c r="A320" s="12"/>
      <c r="B320" s="203"/>
      <c r="C320" s="204"/>
      <c r="D320" s="205" t="s">
        <v>75</v>
      </c>
      <c r="E320" s="217" t="s">
        <v>1792</v>
      </c>
      <c r="F320" s="217" t="s">
        <v>1793</v>
      </c>
      <c r="G320" s="204"/>
      <c r="H320" s="204"/>
      <c r="I320" s="207"/>
      <c r="J320" s="218">
        <f>BK320</f>
        <v>0</v>
      </c>
      <c r="K320" s="204"/>
      <c r="L320" s="209"/>
      <c r="M320" s="210"/>
      <c r="N320" s="211"/>
      <c r="O320" s="211"/>
      <c r="P320" s="212">
        <f>SUM(P321:P334)</f>
        <v>0</v>
      </c>
      <c r="Q320" s="211"/>
      <c r="R320" s="212">
        <f>SUM(R321:R334)</f>
        <v>0.0032945000000000006</v>
      </c>
      <c r="S320" s="211"/>
      <c r="T320" s="213">
        <f>SUM(T321:T334)</f>
        <v>0</v>
      </c>
      <c r="U320" s="12"/>
      <c r="V320" s="12"/>
      <c r="W320" s="12"/>
      <c r="X320" s="12"/>
      <c r="Y320" s="12"/>
      <c r="Z320" s="12"/>
      <c r="AA320" s="12"/>
      <c r="AB320" s="12"/>
      <c r="AC320" s="12"/>
      <c r="AD320" s="12"/>
      <c r="AE320" s="12"/>
      <c r="AR320" s="214" t="s">
        <v>86</v>
      </c>
      <c r="AT320" s="215" t="s">
        <v>75</v>
      </c>
      <c r="AU320" s="215" t="s">
        <v>84</v>
      </c>
      <c r="AY320" s="214" t="s">
        <v>168</v>
      </c>
      <c r="BK320" s="216">
        <f>SUM(BK321:BK334)</f>
        <v>0</v>
      </c>
    </row>
    <row r="321" s="2" customFormat="1" ht="24.15" customHeight="1">
      <c r="A321" s="39"/>
      <c r="B321" s="40"/>
      <c r="C321" s="219" t="s">
        <v>452</v>
      </c>
      <c r="D321" s="219" t="s">
        <v>171</v>
      </c>
      <c r="E321" s="220" t="s">
        <v>1794</v>
      </c>
      <c r="F321" s="221" t="s">
        <v>1795</v>
      </c>
      <c r="G321" s="222" t="s">
        <v>174</v>
      </c>
      <c r="H321" s="223">
        <v>0.39000000000000001</v>
      </c>
      <c r="I321" s="224"/>
      <c r="J321" s="225">
        <f>ROUND(I321*H321,2)</f>
        <v>0</v>
      </c>
      <c r="K321" s="221" t="s">
        <v>226</v>
      </c>
      <c r="L321" s="45"/>
      <c r="M321" s="226" t="s">
        <v>1</v>
      </c>
      <c r="N321" s="227" t="s">
        <v>41</v>
      </c>
      <c r="O321" s="92"/>
      <c r="P321" s="228">
        <f>O321*H321</f>
        <v>0</v>
      </c>
      <c r="Q321" s="228">
        <v>0</v>
      </c>
      <c r="R321" s="228">
        <f>Q321*H321</f>
        <v>0</v>
      </c>
      <c r="S321" s="228">
        <v>0</v>
      </c>
      <c r="T321" s="229">
        <f>S321*H321</f>
        <v>0</v>
      </c>
      <c r="U321" s="39"/>
      <c r="V321" s="39"/>
      <c r="W321" s="39"/>
      <c r="X321" s="39"/>
      <c r="Y321" s="39"/>
      <c r="Z321" s="39"/>
      <c r="AA321" s="39"/>
      <c r="AB321" s="39"/>
      <c r="AC321" s="39"/>
      <c r="AD321" s="39"/>
      <c r="AE321" s="39"/>
      <c r="AR321" s="230" t="s">
        <v>273</v>
      </c>
      <c r="AT321" s="230" t="s">
        <v>171</v>
      </c>
      <c r="AU321" s="230" t="s">
        <v>86</v>
      </c>
      <c r="AY321" s="18" t="s">
        <v>168</v>
      </c>
      <c r="BE321" s="231">
        <f>IF(N321="základní",J321,0)</f>
        <v>0</v>
      </c>
      <c r="BF321" s="231">
        <f>IF(N321="snížená",J321,0)</f>
        <v>0</v>
      </c>
      <c r="BG321" s="231">
        <f>IF(N321="zákl. přenesená",J321,0)</f>
        <v>0</v>
      </c>
      <c r="BH321" s="231">
        <f>IF(N321="sníž. přenesená",J321,0)</f>
        <v>0</v>
      </c>
      <c r="BI321" s="231">
        <f>IF(N321="nulová",J321,0)</f>
        <v>0</v>
      </c>
      <c r="BJ321" s="18" t="s">
        <v>84</v>
      </c>
      <c r="BK321" s="231">
        <f>ROUND(I321*H321,2)</f>
        <v>0</v>
      </c>
      <c r="BL321" s="18" t="s">
        <v>273</v>
      </c>
      <c r="BM321" s="230" t="s">
        <v>2309</v>
      </c>
    </row>
    <row r="322" s="2" customFormat="1">
      <c r="A322" s="39"/>
      <c r="B322" s="40"/>
      <c r="C322" s="41"/>
      <c r="D322" s="232" t="s">
        <v>178</v>
      </c>
      <c r="E322" s="41"/>
      <c r="F322" s="233" t="s">
        <v>1797</v>
      </c>
      <c r="G322" s="41"/>
      <c r="H322" s="41"/>
      <c r="I322" s="234"/>
      <c r="J322" s="41"/>
      <c r="K322" s="41"/>
      <c r="L322" s="45"/>
      <c r="M322" s="235"/>
      <c r="N322" s="236"/>
      <c r="O322" s="92"/>
      <c r="P322" s="92"/>
      <c r="Q322" s="92"/>
      <c r="R322" s="92"/>
      <c r="S322" s="92"/>
      <c r="T322" s="93"/>
      <c r="U322" s="39"/>
      <c r="V322" s="39"/>
      <c r="W322" s="39"/>
      <c r="X322" s="39"/>
      <c r="Y322" s="39"/>
      <c r="Z322" s="39"/>
      <c r="AA322" s="39"/>
      <c r="AB322" s="39"/>
      <c r="AC322" s="39"/>
      <c r="AD322" s="39"/>
      <c r="AE322" s="39"/>
      <c r="AT322" s="18" t="s">
        <v>178</v>
      </c>
      <c r="AU322" s="18" t="s">
        <v>86</v>
      </c>
    </row>
    <row r="323" s="14" customFormat="1">
      <c r="A323" s="14"/>
      <c r="B323" s="247"/>
      <c r="C323" s="248"/>
      <c r="D323" s="232" t="s">
        <v>180</v>
      </c>
      <c r="E323" s="249" t="s">
        <v>1</v>
      </c>
      <c r="F323" s="250" t="s">
        <v>2188</v>
      </c>
      <c r="G323" s="248"/>
      <c r="H323" s="251">
        <v>0.39000000000000001</v>
      </c>
      <c r="I323" s="252"/>
      <c r="J323" s="248"/>
      <c r="K323" s="248"/>
      <c r="L323" s="253"/>
      <c r="M323" s="254"/>
      <c r="N323" s="255"/>
      <c r="O323" s="255"/>
      <c r="P323" s="255"/>
      <c r="Q323" s="255"/>
      <c r="R323" s="255"/>
      <c r="S323" s="255"/>
      <c r="T323" s="256"/>
      <c r="U323" s="14"/>
      <c r="V323" s="14"/>
      <c r="W323" s="14"/>
      <c r="X323" s="14"/>
      <c r="Y323" s="14"/>
      <c r="Z323" s="14"/>
      <c r="AA323" s="14"/>
      <c r="AB323" s="14"/>
      <c r="AC323" s="14"/>
      <c r="AD323" s="14"/>
      <c r="AE323" s="14"/>
      <c r="AT323" s="257" t="s">
        <v>180</v>
      </c>
      <c r="AU323" s="257" t="s">
        <v>86</v>
      </c>
      <c r="AV323" s="14" t="s">
        <v>86</v>
      </c>
      <c r="AW323" s="14" t="s">
        <v>32</v>
      </c>
      <c r="AX323" s="14" t="s">
        <v>84</v>
      </c>
      <c r="AY323" s="257" t="s">
        <v>168</v>
      </c>
    </row>
    <row r="324" s="2" customFormat="1" ht="16.5" customHeight="1">
      <c r="A324" s="39"/>
      <c r="B324" s="40"/>
      <c r="C324" s="270" t="s">
        <v>458</v>
      </c>
      <c r="D324" s="270" t="s">
        <v>348</v>
      </c>
      <c r="E324" s="271" t="s">
        <v>1800</v>
      </c>
      <c r="F324" s="272" t="s">
        <v>1801</v>
      </c>
      <c r="G324" s="273" t="s">
        <v>342</v>
      </c>
      <c r="H324" s="274">
        <v>0.001</v>
      </c>
      <c r="I324" s="275"/>
      <c r="J324" s="276">
        <f>ROUND(I324*H324,2)</f>
        <v>0</v>
      </c>
      <c r="K324" s="272" t="s">
        <v>226</v>
      </c>
      <c r="L324" s="277"/>
      <c r="M324" s="278" t="s">
        <v>1</v>
      </c>
      <c r="N324" s="279" t="s">
        <v>41</v>
      </c>
      <c r="O324" s="92"/>
      <c r="P324" s="228">
        <f>O324*H324</f>
        <v>0</v>
      </c>
      <c r="Q324" s="228">
        <v>1</v>
      </c>
      <c r="R324" s="228">
        <f>Q324*H324</f>
        <v>0.001</v>
      </c>
      <c r="S324" s="228">
        <v>0</v>
      </c>
      <c r="T324" s="229">
        <f>S324*H324</f>
        <v>0</v>
      </c>
      <c r="U324" s="39"/>
      <c r="V324" s="39"/>
      <c r="W324" s="39"/>
      <c r="X324" s="39"/>
      <c r="Y324" s="39"/>
      <c r="Z324" s="39"/>
      <c r="AA324" s="39"/>
      <c r="AB324" s="39"/>
      <c r="AC324" s="39"/>
      <c r="AD324" s="39"/>
      <c r="AE324" s="39"/>
      <c r="AR324" s="230" t="s">
        <v>379</v>
      </c>
      <c r="AT324" s="230" t="s">
        <v>348</v>
      </c>
      <c r="AU324" s="230" t="s">
        <v>86</v>
      </c>
      <c r="AY324" s="18" t="s">
        <v>168</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273</v>
      </c>
      <c r="BM324" s="230" t="s">
        <v>2310</v>
      </c>
    </row>
    <row r="325" s="2" customFormat="1">
      <c r="A325" s="39"/>
      <c r="B325" s="40"/>
      <c r="C325" s="41"/>
      <c r="D325" s="232" t="s">
        <v>178</v>
      </c>
      <c r="E325" s="41"/>
      <c r="F325" s="233" t="s">
        <v>1801</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178</v>
      </c>
      <c r="AU325" s="18" t="s">
        <v>86</v>
      </c>
    </row>
    <row r="326" s="14" customFormat="1">
      <c r="A326" s="14"/>
      <c r="B326" s="247"/>
      <c r="C326" s="248"/>
      <c r="D326" s="232" t="s">
        <v>180</v>
      </c>
      <c r="E326" s="248"/>
      <c r="F326" s="250" t="s">
        <v>2311</v>
      </c>
      <c r="G326" s="248"/>
      <c r="H326" s="251">
        <v>0.001</v>
      </c>
      <c r="I326" s="252"/>
      <c r="J326" s="248"/>
      <c r="K326" s="248"/>
      <c r="L326" s="253"/>
      <c r="M326" s="254"/>
      <c r="N326" s="255"/>
      <c r="O326" s="255"/>
      <c r="P326" s="255"/>
      <c r="Q326" s="255"/>
      <c r="R326" s="255"/>
      <c r="S326" s="255"/>
      <c r="T326" s="256"/>
      <c r="U326" s="14"/>
      <c r="V326" s="14"/>
      <c r="W326" s="14"/>
      <c r="X326" s="14"/>
      <c r="Y326" s="14"/>
      <c r="Z326" s="14"/>
      <c r="AA326" s="14"/>
      <c r="AB326" s="14"/>
      <c r="AC326" s="14"/>
      <c r="AD326" s="14"/>
      <c r="AE326" s="14"/>
      <c r="AT326" s="257" t="s">
        <v>180</v>
      </c>
      <c r="AU326" s="257" t="s">
        <v>86</v>
      </c>
      <c r="AV326" s="14" t="s">
        <v>86</v>
      </c>
      <c r="AW326" s="14" t="s">
        <v>4</v>
      </c>
      <c r="AX326" s="14" t="s">
        <v>84</v>
      </c>
      <c r="AY326" s="257" t="s">
        <v>168</v>
      </c>
    </row>
    <row r="327" s="2" customFormat="1" ht="24.15" customHeight="1">
      <c r="A327" s="39"/>
      <c r="B327" s="40"/>
      <c r="C327" s="219" t="s">
        <v>465</v>
      </c>
      <c r="D327" s="219" t="s">
        <v>171</v>
      </c>
      <c r="E327" s="220" t="s">
        <v>1812</v>
      </c>
      <c r="F327" s="221" t="s">
        <v>1813</v>
      </c>
      <c r="G327" s="222" t="s">
        <v>174</v>
      </c>
      <c r="H327" s="223">
        <v>0.39000000000000001</v>
      </c>
      <c r="I327" s="224"/>
      <c r="J327" s="225">
        <f>ROUND(I327*H327,2)</f>
        <v>0</v>
      </c>
      <c r="K327" s="221" t="s">
        <v>175</v>
      </c>
      <c r="L327" s="45"/>
      <c r="M327" s="226" t="s">
        <v>1</v>
      </c>
      <c r="N327" s="227" t="s">
        <v>41</v>
      </c>
      <c r="O327" s="92"/>
      <c r="P327" s="228">
        <f>O327*H327</f>
        <v>0</v>
      </c>
      <c r="Q327" s="228">
        <v>0.00040000000000000002</v>
      </c>
      <c r="R327" s="228">
        <f>Q327*H327</f>
        <v>0.00015600000000000002</v>
      </c>
      <c r="S327" s="228">
        <v>0</v>
      </c>
      <c r="T327" s="229">
        <f>S327*H327</f>
        <v>0</v>
      </c>
      <c r="U327" s="39"/>
      <c r="V327" s="39"/>
      <c r="W327" s="39"/>
      <c r="X327" s="39"/>
      <c r="Y327" s="39"/>
      <c r="Z327" s="39"/>
      <c r="AA327" s="39"/>
      <c r="AB327" s="39"/>
      <c r="AC327" s="39"/>
      <c r="AD327" s="39"/>
      <c r="AE327" s="39"/>
      <c r="AR327" s="230" t="s">
        <v>273</v>
      </c>
      <c r="AT327" s="230" t="s">
        <v>171</v>
      </c>
      <c r="AU327" s="230" t="s">
        <v>86</v>
      </c>
      <c r="AY327" s="18" t="s">
        <v>168</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273</v>
      </c>
      <c r="BM327" s="230" t="s">
        <v>2312</v>
      </c>
    </row>
    <row r="328" s="2" customFormat="1">
      <c r="A328" s="39"/>
      <c r="B328" s="40"/>
      <c r="C328" s="41"/>
      <c r="D328" s="232" t="s">
        <v>178</v>
      </c>
      <c r="E328" s="41"/>
      <c r="F328" s="233" t="s">
        <v>1815</v>
      </c>
      <c r="G328" s="41"/>
      <c r="H328" s="41"/>
      <c r="I328" s="234"/>
      <c r="J328" s="41"/>
      <c r="K328" s="41"/>
      <c r="L328" s="45"/>
      <c r="M328" s="235"/>
      <c r="N328" s="236"/>
      <c r="O328" s="92"/>
      <c r="P328" s="92"/>
      <c r="Q328" s="92"/>
      <c r="R328" s="92"/>
      <c r="S328" s="92"/>
      <c r="T328" s="93"/>
      <c r="U328" s="39"/>
      <c r="V328" s="39"/>
      <c r="W328" s="39"/>
      <c r="X328" s="39"/>
      <c r="Y328" s="39"/>
      <c r="Z328" s="39"/>
      <c r="AA328" s="39"/>
      <c r="AB328" s="39"/>
      <c r="AC328" s="39"/>
      <c r="AD328" s="39"/>
      <c r="AE328" s="39"/>
      <c r="AT328" s="18" t="s">
        <v>178</v>
      </c>
      <c r="AU328" s="18" t="s">
        <v>86</v>
      </c>
    </row>
    <row r="329" s="14" customFormat="1">
      <c r="A329" s="14"/>
      <c r="B329" s="247"/>
      <c r="C329" s="248"/>
      <c r="D329" s="232" t="s">
        <v>180</v>
      </c>
      <c r="E329" s="249" t="s">
        <v>1</v>
      </c>
      <c r="F329" s="250" t="s">
        <v>2188</v>
      </c>
      <c r="G329" s="248"/>
      <c r="H329" s="251">
        <v>0.39000000000000001</v>
      </c>
      <c r="I329" s="252"/>
      <c r="J329" s="248"/>
      <c r="K329" s="248"/>
      <c r="L329" s="253"/>
      <c r="M329" s="254"/>
      <c r="N329" s="255"/>
      <c r="O329" s="255"/>
      <c r="P329" s="255"/>
      <c r="Q329" s="255"/>
      <c r="R329" s="255"/>
      <c r="S329" s="255"/>
      <c r="T329" s="256"/>
      <c r="U329" s="14"/>
      <c r="V329" s="14"/>
      <c r="W329" s="14"/>
      <c r="X329" s="14"/>
      <c r="Y329" s="14"/>
      <c r="Z329" s="14"/>
      <c r="AA329" s="14"/>
      <c r="AB329" s="14"/>
      <c r="AC329" s="14"/>
      <c r="AD329" s="14"/>
      <c r="AE329" s="14"/>
      <c r="AT329" s="257" t="s">
        <v>180</v>
      </c>
      <c r="AU329" s="257" t="s">
        <v>86</v>
      </c>
      <c r="AV329" s="14" t="s">
        <v>86</v>
      </c>
      <c r="AW329" s="14" t="s">
        <v>32</v>
      </c>
      <c r="AX329" s="14" t="s">
        <v>84</v>
      </c>
      <c r="AY329" s="257" t="s">
        <v>168</v>
      </c>
    </row>
    <row r="330" s="2" customFormat="1" ht="49.05" customHeight="1">
      <c r="A330" s="39"/>
      <c r="B330" s="40"/>
      <c r="C330" s="270" t="s">
        <v>470</v>
      </c>
      <c r="D330" s="270" t="s">
        <v>348</v>
      </c>
      <c r="E330" s="271" t="s">
        <v>2313</v>
      </c>
      <c r="F330" s="272" t="s">
        <v>2314</v>
      </c>
      <c r="G330" s="273" t="s">
        <v>174</v>
      </c>
      <c r="H330" s="274">
        <v>0.45500000000000002</v>
      </c>
      <c r="I330" s="275"/>
      <c r="J330" s="276">
        <f>ROUND(I330*H330,2)</f>
        <v>0</v>
      </c>
      <c r="K330" s="272" t="s">
        <v>175</v>
      </c>
      <c r="L330" s="277"/>
      <c r="M330" s="278" t="s">
        <v>1</v>
      </c>
      <c r="N330" s="279" t="s">
        <v>41</v>
      </c>
      <c r="O330" s="92"/>
      <c r="P330" s="228">
        <f>O330*H330</f>
        <v>0</v>
      </c>
      <c r="Q330" s="228">
        <v>0.0047000000000000002</v>
      </c>
      <c r="R330" s="228">
        <f>Q330*H330</f>
        <v>0.0021385000000000002</v>
      </c>
      <c r="S330" s="228">
        <v>0</v>
      </c>
      <c r="T330" s="229">
        <f>S330*H330</f>
        <v>0</v>
      </c>
      <c r="U330" s="39"/>
      <c r="V330" s="39"/>
      <c r="W330" s="39"/>
      <c r="X330" s="39"/>
      <c r="Y330" s="39"/>
      <c r="Z330" s="39"/>
      <c r="AA330" s="39"/>
      <c r="AB330" s="39"/>
      <c r="AC330" s="39"/>
      <c r="AD330" s="39"/>
      <c r="AE330" s="39"/>
      <c r="AR330" s="230" t="s">
        <v>379</v>
      </c>
      <c r="AT330" s="230" t="s">
        <v>348</v>
      </c>
      <c r="AU330" s="230" t="s">
        <v>86</v>
      </c>
      <c r="AY330" s="18" t="s">
        <v>168</v>
      </c>
      <c r="BE330" s="231">
        <f>IF(N330="základní",J330,0)</f>
        <v>0</v>
      </c>
      <c r="BF330" s="231">
        <f>IF(N330="snížená",J330,0)</f>
        <v>0</v>
      </c>
      <c r="BG330" s="231">
        <f>IF(N330="zákl. přenesená",J330,0)</f>
        <v>0</v>
      </c>
      <c r="BH330" s="231">
        <f>IF(N330="sníž. přenesená",J330,0)</f>
        <v>0</v>
      </c>
      <c r="BI330" s="231">
        <f>IF(N330="nulová",J330,0)</f>
        <v>0</v>
      </c>
      <c r="BJ330" s="18" t="s">
        <v>84</v>
      </c>
      <c r="BK330" s="231">
        <f>ROUND(I330*H330,2)</f>
        <v>0</v>
      </c>
      <c r="BL330" s="18" t="s">
        <v>273</v>
      </c>
      <c r="BM330" s="230" t="s">
        <v>2315</v>
      </c>
    </row>
    <row r="331" s="2" customFormat="1">
      <c r="A331" s="39"/>
      <c r="B331" s="40"/>
      <c r="C331" s="41"/>
      <c r="D331" s="232" t="s">
        <v>178</v>
      </c>
      <c r="E331" s="41"/>
      <c r="F331" s="233" t="s">
        <v>2314</v>
      </c>
      <c r="G331" s="41"/>
      <c r="H331" s="41"/>
      <c r="I331" s="234"/>
      <c r="J331" s="41"/>
      <c r="K331" s="41"/>
      <c r="L331" s="45"/>
      <c r="M331" s="235"/>
      <c r="N331" s="236"/>
      <c r="O331" s="92"/>
      <c r="P331" s="92"/>
      <c r="Q331" s="92"/>
      <c r="R331" s="92"/>
      <c r="S331" s="92"/>
      <c r="T331" s="93"/>
      <c r="U331" s="39"/>
      <c r="V331" s="39"/>
      <c r="W331" s="39"/>
      <c r="X331" s="39"/>
      <c r="Y331" s="39"/>
      <c r="Z331" s="39"/>
      <c r="AA331" s="39"/>
      <c r="AB331" s="39"/>
      <c r="AC331" s="39"/>
      <c r="AD331" s="39"/>
      <c r="AE331" s="39"/>
      <c r="AT331" s="18" t="s">
        <v>178</v>
      </c>
      <c r="AU331" s="18" t="s">
        <v>86</v>
      </c>
    </row>
    <row r="332" s="14" customFormat="1">
      <c r="A332" s="14"/>
      <c r="B332" s="247"/>
      <c r="C332" s="248"/>
      <c r="D332" s="232" t="s">
        <v>180</v>
      </c>
      <c r="E332" s="248"/>
      <c r="F332" s="250" t="s">
        <v>2316</v>
      </c>
      <c r="G332" s="248"/>
      <c r="H332" s="251">
        <v>0.45500000000000002</v>
      </c>
      <c r="I332" s="252"/>
      <c r="J332" s="248"/>
      <c r="K332" s="248"/>
      <c r="L332" s="253"/>
      <c r="M332" s="254"/>
      <c r="N332" s="255"/>
      <c r="O332" s="255"/>
      <c r="P332" s="255"/>
      <c r="Q332" s="255"/>
      <c r="R332" s="255"/>
      <c r="S332" s="255"/>
      <c r="T332" s="256"/>
      <c r="U332" s="14"/>
      <c r="V332" s="14"/>
      <c r="W332" s="14"/>
      <c r="X332" s="14"/>
      <c r="Y332" s="14"/>
      <c r="Z332" s="14"/>
      <c r="AA332" s="14"/>
      <c r="AB332" s="14"/>
      <c r="AC332" s="14"/>
      <c r="AD332" s="14"/>
      <c r="AE332" s="14"/>
      <c r="AT332" s="257" t="s">
        <v>180</v>
      </c>
      <c r="AU332" s="257" t="s">
        <v>86</v>
      </c>
      <c r="AV332" s="14" t="s">
        <v>86</v>
      </c>
      <c r="AW332" s="14" t="s">
        <v>4</v>
      </c>
      <c r="AX332" s="14" t="s">
        <v>84</v>
      </c>
      <c r="AY332" s="257" t="s">
        <v>168</v>
      </c>
    </row>
    <row r="333" s="2" customFormat="1" ht="37.8" customHeight="1">
      <c r="A333" s="39"/>
      <c r="B333" s="40"/>
      <c r="C333" s="219" t="s">
        <v>475</v>
      </c>
      <c r="D333" s="219" t="s">
        <v>171</v>
      </c>
      <c r="E333" s="220" t="s">
        <v>2317</v>
      </c>
      <c r="F333" s="221" t="s">
        <v>2318</v>
      </c>
      <c r="G333" s="222" t="s">
        <v>342</v>
      </c>
      <c r="H333" s="223">
        <v>0.0030000000000000001</v>
      </c>
      <c r="I333" s="224"/>
      <c r="J333" s="225">
        <f>ROUND(I333*H333,2)</f>
        <v>0</v>
      </c>
      <c r="K333" s="221" t="s">
        <v>226</v>
      </c>
      <c r="L333" s="45"/>
      <c r="M333" s="226" t="s">
        <v>1</v>
      </c>
      <c r="N333" s="227" t="s">
        <v>41</v>
      </c>
      <c r="O333" s="92"/>
      <c r="P333" s="228">
        <f>O333*H333</f>
        <v>0</v>
      </c>
      <c r="Q333" s="228">
        <v>0</v>
      </c>
      <c r="R333" s="228">
        <f>Q333*H333</f>
        <v>0</v>
      </c>
      <c r="S333" s="228">
        <v>0</v>
      </c>
      <c r="T333" s="229">
        <f>S333*H333</f>
        <v>0</v>
      </c>
      <c r="U333" s="39"/>
      <c r="V333" s="39"/>
      <c r="W333" s="39"/>
      <c r="X333" s="39"/>
      <c r="Y333" s="39"/>
      <c r="Z333" s="39"/>
      <c r="AA333" s="39"/>
      <c r="AB333" s="39"/>
      <c r="AC333" s="39"/>
      <c r="AD333" s="39"/>
      <c r="AE333" s="39"/>
      <c r="AR333" s="230" t="s">
        <v>273</v>
      </c>
      <c r="AT333" s="230" t="s">
        <v>171</v>
      </c>
      <c r="AU333" s="230" t="s">
        <v>86</v>
      </c>
      <c r="AY333" s="18" t="s">
        <v>168</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273</v>
      </c>
      <c r="BM333" s="230" t="s">
        <v>2319</v>
      </c>
    </row>
    <row r="334" s="2" customFormat="1">
      <c r="A334" s="39"/>
      <c r="B334" s="40"/>
      <c r="C334" s="41"/>
      <c r="D334" s="232" t="s">
        <v>178</v>
      </c>
      <c r="E334" s="41"/>
      <c r="F334" s="233" t="s">
        <v>2320</v>
      </c>
      <c r="G334" s="41"/>
      <c r="H334" s="41"/>
      <c r="I334" s="234"/>
      <c r="J334" s="41"/>
      <c r="K334" s="41"/>
      <c r="L334" s="45"/>
      <c r="M334" s="235"/>
      <c r="N334" s="236"/>
      <c r="O334" s="92"/>
      <c r="P334" s="92"/>
      <c r="Q334" s="92"/>
      <c r="R334" s="92"/>
      <c r="S334" s="92"/>
      <c r="T334" s="93"/>
      <c r="U334" s="39"/>
      <c r="V334" s="39"/>
      <c r="W334" s="39"/>
      <c r="X334" s="39"/>
      <c r="Y334" s="39"/>
      <c r="Z334" s="39"/>
      <c r="AA334" s="39"/>
      <c r="AB334" s="39"/>
      <c r="AC334" s="39"/>
      <c r="AD334" s="39"/>
      <c r="AE334" s="39"/>
      <c r="AT334" s="18" t="s">
        <v>178</v>
      </c>
      <c r="AU334" s="18" t="s">
        <v>86</v>
      </c>
    </row>
    <row r="335" s="12" customFormat="1" ht="22.8" customHeight="1">
      <c r="A335" s="12"/>
      <c r="B335" s="203"/>
      <c r="C335" s="204"/>
      <c r="D335" s="205" t="s">
        <v>75</v>
      </c>
      <c r="E335" s="217" t="s">
        <v>771</v>
      </c>
      <c r="F335" s="217" t="s">
        <v>772</v>
      </c>
      <c r="G335" s="204"/>
      <c r="H335" s="204"/>
      <c r="I335" s="207"/>
      <c r="J335" s="218">
        <f>BK335</f>
        <v>0</v>
      </c>
      <c r="K335" s="204"/>
      <c r="L335" s="209"/>
      <c r="M335" s="210"/>
      <c r="N335" s="211"/>
      <c r="O335" s="211"/>
      <c r="P335" s="212">
        <f>SUM(P336:P338)</f>
        <v>0</v>
      </c>
      <c r="Q335" s="211"/>
      <c r="R335" s="212">
        <f>SUM(R336:R338)</f>
        <v>0</v>
      </c>
      <c r="S335" s="211"/>
      <c r="T335" s="213">
        <f>SUM(T336:T338)</f>
        <v>0</v>
      </c>
      <c r="U335" s="12"/>
      <c r="V335" s="12"/>
      <c r="W335" s="12"/>
      <c r="X335" s="12"/>
      <c r="Y335" s="12"/>
      <c r="Z335" s="12"/>
      <c r="AA335" s="12"/>
      <c r="AB335" s="12"/>
      <c r="AC335" s="12"/>
      <c r="AD335" s="12"/>
      <c r="AE335" s="12"/>
      <c r="AR335" s="214" t="s">
        <v>86</v>
      </c>
      <c r="AT335" s="215" t="s">
        <v>75</v>
      </c>
      <c r="AU335" s="215" t="s">
        <v>84</v>
      </c>
      <c r="AY335" s="214" t="s">
        <v>168</v>
      </c>
      <c r="BK335" s="216">
        <f>SUM(BK336:BK338)</f>
        <v>0</v>
      </c>
    </row>
    <row r="336" s="2" customFormat="1" ht="37.8" customHeight="1">
      <c r="A336" s="39"/>
      <c r="B336" s="40"/>
      <c r="C336" s="219" t="s">
        <v>481</v>
      </c>
      <c r="D336" s="219" t="s">
        <v>171</v>
      </c>
      <c r="E336" s="220" t="s">
        <v>774</v>
      </c>
      <c r="F336" s="221" t="s">
        <v>775</v>
      </c>
      <c r="G336" s="222" t="s">
        <v>251</v>
      </c>
      <c r="H336" s="223">
        <v>3</v>
      </c>
      <c r="I336" s="224"/>
      <c r="J336" s="225">
        <f>ROUND(I336*H336,2)</f>
        <v>0</v>
      </c>
      <c r="K336" s="221" t="s">
        <v>1</v>
      </c>
      <c r="L336" s="45"/>
      <c r="M336" s="226" t="s">
        <v>1</v>
      </c>
      <c r="N336" s="227" t="s">
        <v>41</v>
      </c>
      <c r="O336" s="92"/>
      <c r="P336" s="228">
        <f>O336*H336</f>
        <v>0</v>
      </c>
      <c r="Q336" s="228">
        <v>0</v>
      </c>
      <c r="R336" s="228">
        <f>Q336*H336</f>
        <v>0</v>
      </c>
      <c r="S336" s="228">
        <v>0</v>
      </c>
      <c r="T336" s="229">
        <f>S336*H336</f>
        <v>0</v>
      </c>
      <c r="U336" s="39"/>
      <c r="V336" s="39"/>
      <c r="W336" s="39"/>
      <c r="X336" s="39"/>
      <c r="Y336" s="39"/>
      <c r="Z336" s="39"/>
      <c r="AA336" s="39"/>
      <c r="AB336" s="39"/>
      <c r="AC336" s="39"/>
      <c r="AD336" s="39"/>
      <c r="AE336" s="39"/>
      <c r="AR336" s="230" t="s">
        <v>273</v>
      </c>
      <c r="AT336" s="230" t="s">
        <v>171</v>
      </c>
      <c r="AU336" s="230" t="s">
        <v>86</v>
      </c>
      <c r="AY336" s="18" t="s">
        <v>168</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273</v>
      </c>
      <c r="BM336" s="230" t="s">
        <v>2321</v>
      </c>
    </row>
    <row r="337" s="14" customFormat="1">
      <c r="A337" s="14"/>
      <c r="B337" s="247"/>
      <c r="C337" s="248"/>
      <c r="D337" s="232" t="s">
        <v>180</v>
      </c>
      <c r="E337" s="249" t="s">
        <v>1</v>
      </c>
      <c r="F337" s="250" t="s">
        <v>2322</v>
      </c>
      <c r="G337" s="248"/>
      <c r="H337" s="251">
        <v>3</v>
      </c>
      <c r="I337" s="252"/>
      <c r="J337" s="248"/>
      <c r="K337" s="248"/>
      <c r="L337" s="253"/>
      <c r="M337" s="254"/>
      <c r="N337" s="255"/>
      <c r="O337" s="255"/>
      <c r="P337" s="255"/>
      <c r="Q337" s="255"/>
      <c r="R337" s="255"/>
      <c r="S337" s="255"/>
      <c r="T337" s="256"/>
      <c r="U337" s="14"/>
      <c r="V337" s="14"/>
      <c r="W337" s="14"/>
      <c r="X337" s="14"/>
      <c r="Y337" s="14"/>
      <c r="Z337" s="14"/>
      <c r="AA337" s="14"/>
      <c r="AB337" s="14"/>
      <c r="AC337" s="14"/>
      <c r="AD337" s="14"/>
      <c r="AE337" s="14"/>
      <c r="AT337" s="257" t="s">
        <v>180</v>
      </c>
      <c r="AU337" s="257" t="s">
        <v>86</v>
      </c>
      <c r="AV337" s="14" t="s">
        <v>86</v>
      </c>
      <c r="AW337" s="14" t="s">
        <v>32</v>
      </c>
      <c r="AX337" s="14" t="s">
        <v>76</v>
      </c>
      <c r="AY337" s="257" t="s">
        <v>168</v>
      </c>
    </row>
    <row r="338" s="15" customFormat="1">
      <c r="A338" s="15"/>
      <c r="B338" s="258"/>
      <c r="C338" s="259"/>
      <c r="D338" s="232" t="s">
        <v>180</v>
      </c>
      <c r="E338" s="260" t="s">
        <v>1</v>
      </c>
      <c r="F338" s="261" t="s">
        <v>184</v>
      </c>
      <c r="G338" s="259"/>
      <c r="H338" s="262">
        <v>3</v>
      </c>
      <c r="I338" s="263"/>
      <c r="J338" s="259"/>
      <c r="K338" s="259"/>
      <c r="L338" s="264"/>
      <c r="M338" s="265"/>
      <c r="N338" s="266"/>
      <c r="O338" s="266"/>
      <c r="P338" s="266"/>
      <c r="Q338" s="266"/>
      <c r="R338" s="266"/>
      <c r="S338" s="266"/>
      <c r="T338" s="267"/>
      <c r="U338" s="15"/>
      <c r="V338" s="15"/>
      <c r="W338" s="15"/>
      <c r="X338" s="15"/>
      <c r="Y338" s="15"/>
      <c r="Z338" s="15"/>
      <c r="AA338" s="15"/>
      <c r="AB338" s="15"/>
      <c r="AC338" s="15"/>
      <c r="AD338" s="15"/>
      <c r="AE338" s="15"/>
      <c r="AT338" s="268" t="s">
        <v>180</v>
      </c>
      <c r="AU338" s="268" t="s">
        <v>86</v>
      </c>
      <c r="AV338" s="15" t="s">
        <v>176</v>
      </c>
      <c r="AW338" s="15" t="s">
        <v>32</v>
      </c>
      <c r="AX338" s="15" t="s">
        <v>84</v>
      </c>
      <c r="AY338" s="268" t="s">
        <v>168</v>
      </c>
    </row>
    <row r="339" s="12" customFormat="1" ht="22.8" customHeight="1">
      <c r="A339" s="12"/>
      <c r="B339" s="203"/>
      <c r="C339" s="204"/>
      <c r="D339" s="205" t="s">
        <v>75</v>
      </c>
      <c r="E339" s="217" t="s">
        <v>1084</v>
      </c>
      <c r="F339" s="217" t="s">
        <v>1085</v>
      </c>
      <c r="G339" s="204"/>
      <c r="H339" s="204"/>
      <c r="I339" s="207"/>
      <c r="J339" s="218">
        <f>BK339</f>
        <v>0</v>
      </c>
      <c r="K339" s="204"/>
      <c r="L339" s="209"/>
      <c r="M339" s="210"/>
      <c r="N339" s="211"/>
      <c r="O339" s="211"/>
      <c r="P339" s="212">
        <f>SUM(P340:P392)</f>
        <v>0</v>
      </c>
      <c r="Q339" s="211"/>
      <c r="R339" s="212">
        <f>SUM(R340:R392)</f>
        <v>0.0028027999999999998</v>
      </c>
      <c r="S339" s="211"/>
      <c r="T339" s="213">
        <f>SUM(T340:T392)</f>
        <v>0</v>
      </c>
      <c r="U339" s="12"/>
      <c r="V339" s="12"/>
      <c r="W339" s="12"/>
      <c r="X339" s="12"/>
      <c r="Y339" s="12"/>
      <c r="Z339" s="12"/>
      <c r="AA339" s="12"/>
      <c r="AB339" s="12"/>
      <c r="AC339" s="12"/>
      <c r="AD339" s="12"/>
      <c r="AE339" s="12"/>
      <c r="AR339" s="214" t="s">
        <v>86</v>
      </c>
      <c r="AT339" s="215" t="s">
        <v>75</v>
      </c>
      <c r="AU339" s="215" t="s">
        <v>84</v>
      </c>
      <c r="AY339" s="214" t="s">
        <v>168</v>
      </c>
      <c r="BK339" s="216">
        <f>SUM(BK340:BK392)</f>
        <v>0</v>
      </c>
    </row>
    <row r="340" s="2" customFormat="1" ht="24.15" customHeight="1">
      <c r="A340" s="39"/>
      <c r="B340" s="40"/>
      <c r="C340" s="219" t="s">
        <v>486</v>
      </c>
      <c r="D340" s="219" t="s">
        <v>171</v>
      </c>
      <c r="E340" s="220" t="s">
        <v>1096</v>
      </c>
      <c r="F340" s="221" t="s">
        <v>1097</v>
      </c>
      <c r="G340" s="222" t="s">
        <v>213</v>
      </c>
      <c r="H340" s="223">
        <v>10.01</v>
      </c>
      <c r="I340" s="224"/>
      <c r="J340" s="225">
        <f>ROUND(I340*H340,2)</f>
        <v>0</v>
      </c>
      <c r="K340" s="221" t="s">
        <v>1</v>
      </c>
      <c r="L340" s="45"/>
      <c r="M340" s="226" t="s">
        <v>1</v>
      </c>
      <c r="N340" s="227" t="s">
        <v>41</v>
      </c>
      <c r="O340" s="92"/>
      <c r="P340" s="228">
        <f>O340*H340</f>
        <v>0</v>
      </c>
      <c r="Q340" s="228">
        <v>0.00027999999999999998</v>
      </c>
      <c r="R340" s="228">
        <f>Q340*H340</f>
        <v>0.0028027999999999998</v>
      </c>
      <c r="S340" s="228">
        <v>0</v>
      </c>
      <c r="T340" s="229">
        <f>S340*H340</f>
        <v>0</v>
      </c>
      <c r="U340" s="39"/>
      <c r="V340" s="39"/>
      <c r="W340" s="39"/>
      <c r="X340" s="39"/>
      <c r="Y340" s="39"/>
      <c r="Z340" s="39"/>
      <c r="AA340" s="39"/>
      <c r="AB340" s="39"/>
      <c r="AC340" s="39"/>
      <c r="AD340" s="39"/>
      <c r="AE340" s="39"/>
      <c r="AR340" s="230" t="s">
        <v>273</v>
      </c>
      <c r="AT340" s="230" t="s">
        <v>171</v>
      </c>
      <c r="AU340" s="230" t="s">
        <v>86</v>
      </c>
      <c r="AY340" s="18" t="s">
        <v>168</v>
      </c>
      <c r="BE340" s="231">
        <f>IF(N340="základní",J340,0)</f>
        <v>0</v>
      </c>
      <c r="BF340" s="231">
        <f>IF(N340="snížená",J340,0)</f>
        <v>0</v>
      </c>
      <c r="BG340" s="231">
        <f>IF(N340="zákl. přenesená",J340,0)</f>
        <v>0</v>
      </c>
      <c r="BH340" s="231">
        <f>IF(N340="sníž. přenesená",J340,0)</f>
        <v>0</v>
      </c>
      <c r="BI340" s="231">
        <f>IF(N340="nulová",J340,0)</f>
        <v>0</v>
      </c>
      <c r="BJ340" s="18" t="s">
        <v>84</v>
      </c>
      <c r="BK340" s="231">
        <f>ROUND(I340*H340,2)</f>
        <v>0</v>
      </c>
      <c r="BL340" s="18" t="s">
        <v>273</v>
      </c>
      <c r="BM340" s="230" t="s">
        <v>2323</v>
      </c>
    </row>
    <row r="341" s="14" customFormat="1">
      <c r="A341" s="14"/>
      <c r="B341" s="247"/>
      <c r="C341" s="248"/>
      <c r="D341" s="232" t="s">
        <v>180</v>
      </c>
      <c r="E341" s="249" t="s">
        <v>1</v>
      </c>
      <c r="F341" s="250" t="s">
        <v>2324</v>
      </c>
      <c r="G341" s="248"/>
      <c r="H341" s="251">
        <v>10.01</v>
      </c>
      <c r="I341" s="252"/>
      <c r="J341" s="248"/>
      <c r="K341" s="248"/>
      <c r="L341" s="253"/>
      <c r="M341" s="254"/>
      <c r="N341" s="255"/>
      <c r="O341" s="255"/>
      <c r="P341" s="255"/>
      <c r="Q341" s="255"/>
      <c r="R341" s="255"/>
      <c r="S341" s="255"/>
      <c r="T341" s="256"/>
      <c r="U341" s="14"/>
      <c r="V341" s="14"/>
      <c r="W341" s="14"/>
      <c r="X341" s="14"/>
      <c r="Y341" s="14"/>
      <c r="Z341" s="14"/>
      <c r="AA341" s="14"/>
      <c r="AB341" s="14"/>
      <c r="AC341" s="14"/>
      <c r="AD341" s="14"/>
      <c r="AE341" s="14"/>
      <c r="AT341" s="257" t="s">
        <v>180</v>
      </c>
      <c r="AU341" s="257" t="s">
        <v>86</v>
      </c>
      <c r="AV341" s="14" t="s">
        <v>86</v>
      </c>
      <c r="AW341" s="14" t="s">
        <v>32</v>
      </c>
      <c r="AX341" s="14" t="s">
        <v>76</v>
      </c>
      <c r="AY341" s="257" t="s">
        <v>168</v>
      </c>
    </row>
    <row r="342" s="15" customFormat="1">
      <c r="A342" s="15"/>
      <c r="B342" s="258"/>
      <c r="C342" s="259"/>
      <c r="D342" s="232" t="s">
        <v>180</v>
      </c>
      <c r="E342" s="260" t="s">
        <v>1</v>
      </c>
      <c r="F342" s="261" t="s">
        <v>184</v>
      </c>
      <c r="G342" s="259"/>
      <c r="H342" s="262">
        <v>10.01</v>
      </c>
      <c r="I342" s="263"/>
      <c r="J342" s="259"/>
      <c r="K342" s="259"/>
      <c r="L342" s="264"/>
      <c r="M342" s="265"/>
      <c r="N342" s="266"/>
      <c r="O342" s="266"/>
      <c r="P342" s="266"/>
      <c r="Q342" s="266"/>
      <c r="R342" s="266"/>
      <c r="S342" s="266"/>
      <c r="T342" s="267"/>
      <c r="U342" s="15"/>
      <c r="V342" s="15"/>
      <c r="W342" s="15"/>
      <c r="X342" s="15"/>
      <c r="Y342" s="15"/>
      <c r="Z342" s="15"/>
      <c r="AA342" s="15"/>
      <c r="AB342" s="15"/>
      <c r="AC342" s="15"/>
      <c r="AD342" s="15"/>
      <c r="AE342" s="15"/>
      <c r="AT342" s="268" t="s">
        <v>180</v>
      </c>
      <c r="AU342" s="268" t="s">
        <v>86</v>
      </c>
      <c r="AV342" s="15" t="s">
        <v>176</v>
      </c>
      <c r="AW342" s="15" t="s">
        <v>32</v>
      </c>
      <c r="AX342" s="15" t="s">
        <v>84</v>
      </c>
      <c r="AY342" s="268" t="s">
        <v>168</v>
      </c>
    </row>
    <row r="343" s="2" customFormat="1" ht="16.5" customHeight="1">
      <c r="A343" s="39"/>
      <c r="B343" s="40"/>
      <c r="C343" s="219" t="s">
        <v>491</v>
      </c>
      <c r="D343" s="219" t="s">
        <v>171</v>
      </c>
      <c r="E343" s="220" t="s">
        <v>2325</v>
      </c>
      <c r="F343" s="221" t="s">
        <v>2326</v>
      </c>
      <c r="G343" s="222" t="s">
        <v>251</v>
      </c>
      <c r="H343" s="223">
        <v>1</v>
      </c>
      <c r="I343" s="224"/>
      <c r="J343" s="225">
        <f>ROUND(I343*H343,2)</f>
        <v>0</v>
      </c>
      <c r="K343" s="221" t="s">
        <v>1</v>
      </c>
      <c r="L343" s="45"/>
      <c r="M343" s="226" t="s">
        <v>1</v>
      </c>
      <c r="N343" s="227" t="s">
        <v>41</v>
      </c>
      <c r="O343" s="92"/>
      <c r="P343" s="228">
        <f>O343*H343</f>
        <v>0</v>
      </c>
      <c r="Q343" s="228">
        <v>0</v>
      </c>
      <c r="R343" s="228">
        <f>Q343*H343</f>
        <v>0</v>
      </c>
      <c r="S343" s="228">
        <v>0</v>
      </c>
      <c r="T343" s="229">
        <f>S343*H343</f>
        <v>0</v>
      </c>
      <c r="U343" s="39"/>
      <c r="V343" s="39"/>
      <c r="W343" s="39"/>
      <c r="X343" s="39"/>
      <c r="Y343" s="39"/>
      <c r="Z343" s="39"/>
      <c r="AA343" s="39"/>
      <c r="AB343" s="39"/>
      <c r="AC343" s="39"/>
      <c r="AD343" s="39"/>
      <c r="AE343" s="39"/>
      <c r="AR343" s="230" t="s">
        <v>273</v>
      </c>
      <c r="AT343" s="230" t="s">
        <v>171</v>
      </c>
      <c r="AU343" s="230" t="s">
        <v>86</v>
      </c>
      <c r="AY343" s="18" t="s">
        <v>168</v>
      </c>
      <c r="BE343" s="231">
        <f>IF(N343="základní",J343,0)</f>
        <v>0</v>
      </c>
      <c r="BF343" s="231">
        <f>IF(N343="snížená",J343,0)</f>
        <v>0</v>
      </c>
      <c r="BG343" s="231">
        <f>IF(N343="zákl. přenesená",J343,0)</f>
        <v>0</v>
      </c>
      <c r="BH343" s="231">
        <f>IF(N343="sníž. přenesená",J343,0)</f>
        <v>0</v>
      </c>
      <c r="BI343" s="231">
        <f>IF(N343="nulová",J343,0)</f>
        <v>0</v>
      </c>
      <c r="BJ343" s="18" t="s">
        <v>84</v>
      </c>
      <c r="BK343" s="231">
        <f>ROUND(I343*H343,2)</f>
        <v>0</v>
      </c>
      <c r="BL343" s="18" t="s">
        <v>273</v>
      </c>
      <c r="BM343" s="230" t="s">
        <v>2327</v>
      </c>
    </row>
    <row r="344" s="2" customFormat="1">
      <c r="A344" s="39"/>
      <c r="B344" s="40"/>
      <c r="C344" s="41"/>
      <c r="D344" s="232" t="s">
        <v>306</v>
      </c>
      <c r="E344" s="41"/>
      <c r="F344" s="269" t="s">
        <v>1167</v>
      </c>
      <c r="G344" s="41"/>
      <c r="H344" s="41"/>
      <c r="I344" s="234"/>
      <c r="J344" s="41"/>
      <c r="K344" s="41"/>
      <c r="L344" s="45"/>
      <c r="M344" s="235"/>
      <c r="N344" s="236"/>
      <c r="O344" s="92"/>
      <c r="P344" s="92"/>
      <c r="Q344" s="92"/>
      <c r="R344" s="92"/>
      <c r="S344" s="92"/>
      <c r="T344" s="93"/>
      <c r="U344" s="39"/>
      <c r="V344" s="39"/>
      <c r="W344" s="39"/>
      <c r="X344" s="39"/>
      <c r="Y344" s="39"/>
      <c r="Z344" s="39"/>
      <c r="AA344" s="39"/>
      <c r="AB344" s="39"/>
      <c r="AC344" s="39"/>
      <c r="AD344" s="39"/>
      <c r="AE344" s="39"/>
      <c r="AT344" s="18" t="s">
        <v>306</v>
      </c>
      <c r="AU344" s="18" t="s">
        <v>86</v>
      </c>
    </row>
    <row r="345" s="14" customFormat="1">
      <c r="A345" s="14"/>
      <c r="B345" s="247"/>
      <c r="C345" s="248"/>
      <c r="D345" s="232" t="s">
        <v>180</v>
      </c>
      <c r="E345" s="249" t="s">
        <v>1</v>
      </c>
      <c r="F345" s="250" t="s">
        <v>2328</v>
      </c>
      <c r="G345" s="248"/>
      <c r="H345" s="251">
        <v>1</v>
      </c>
      <c r="I345" s="252"/>
      <c r="J345" s="248"/>
      <c r="K345" s="248"/>
      <c r="L345" s="253"/>
      <c r="M345" s="254"/>
      <c r="N345" s="255"/>
      <c r="O345" s="255"/>
      <c r="P345" s="255"/>
      <c r="Q345" s="255"/>
      <c r="R345" s="255"/>
      <c r="S345" s="255"/>
      <c r="T345" s="256"/>
      <c r="U345" s="14"/>
      <c r="V345" s="14"/>
      <c r="W345" s="14"/>
      <c r="X345" s="14"/>
      <c r="Y345" s="14"/>
      <c r="Z345" s="14"/>
      <c r="AA345" s="14"/>
      <c r="AB345" s="14"/>
      <c r="AC345" s="14"/>
      <c r="AD345" s="14"/>
      <c r="AE345" s="14"/>
      <c r="AT345" s="257" t="s">
        <v>180</v>
      </c>
      <c r="AU345" s="257" t="s">
        <v>86</v>
      </c>
      <c r="AV345" s="14" t="s">
        <v>86</v>
      </c>
      <c r="AW345" s="14" t="s">
        <v>32</v>
      </c>
      <c r="AX345" s="14" t="s">
        <v>76</v>
      </c>
      <c r="AY345" s="257" t="s">
        <v>168</v>
      </c>
    </row>
    <row r="346" s="15" customFormat="1">
      <c r="A346" s="15"/>
      <c r="B346" s="258"/>
      <c r="C346" s="259"/>
      <c r="D346" s="232" t="s">
        <v>180</v>
      </c>
      <c r="E346" s="260" t="s">
        <v>1</v>
      </c>
      <c r="F346" s="261" t="s">
        <v>184</v>
      </c>
      <c r="G346" s="259"/>
      <c r="H346" s="262">
        <v>1</v>
      </c>
      <c r="I346" s="263"/>
      <c r="J346" s="259"/>
      <c r="K346" s="259"/>
      <c r="L346" s="264"/>
      <c r="M346" s="265"/>
      <c r="N346" s="266"/>
      <c r="O346" s="266"/>
      <c r="P346" s="266"/>
      <c r="Q346" s="266"/>
      <c r="R346" s="266"/>
      <c r="S346" s="266"/>
      <c r="T346" s="267"/>
      <c r="U346" s="15"/>
      <c r="V346" s="15"/>
      <c r="W346" s="15"/>
      <c r="X346" s="15"/>
      <c r="Y346" s="15"/>
      <c r="Z346" s="15"/>
      <c r="AA346" s="15"/>
      <c r="AB346" s="15"/>
      <c r="AC346" s="15"/>
      <c r="AD346" s="15"/>
      <c r="AE346" s="15"/>
      <c r="AT346" s="268" t="s">
        <v>180</v>
      </c>
      <c r="AU346" s="268" t="s">
        <v>86</v>
      </c>
      <c r="AV346" s="15" t="s">
        <v>176</v>
      </c>
      <c r="AW346" s="15" t="s">
        <v>32</v>
      </c>
      <c r="AX346" s="15" t="s">
        <v>84</v>
      </c>
      <c r="AY346" s="268" t="s">
        <v>168</v>
      </c>
    </row>
    <row r="347" s="2" customFormat="1" ht="16.5" customHeight="1">
      <c r="A347" s="39"/>
      <c r="B347" s="40"/>
      <c r="C347" s="219" t="s">
        <v>501</v>
      </c>
      <c r="D347" s="219" t="s">
        <v>171</v>
      </c>
      <c r="E347" s="220" t="s">
        <v>2329</v>
      </c>
      <c r="F347" s="221" t="s">
        <v>2330</v>
      </c>
      <c r="G347" s="222" t="s">
        <v>251</v>
      </c>
      <c r="H347" s="223">
        <v>2</v>
      </c>
      <c r="I347" s="224"/>
      <c r="J347" s="225">
        <f>ROUND(I347*H347,2)</f>
        <v>0</v>
      </c>
      <c r="K347" s="221" t="s">
        <v>1</v>
      </c>
      <c r="L347" s="45"/>
      <c r="M347" s="226" t="s">
        <v>1</v>
      </c>
      <c r="N347" s="227" t="s">
        <v>41</v>
      </c>
      <c r="O347" s="92"/>
      <c r="P347" s="228">
        <f>O347*H347</f>
        <v>0</v>
      </c>
      <c r="Q347" s="228">
        <v>0</v>
      </c>
      <c r="R347" s="228">
        <f>Q347*H347</f>
        <v>0</v>
      </c>
      <c r="S347" s="228">
        <v>0</v>
      </c>
      <c r="T347" s="229">
        <f>S347*H347</f>
        <v>0</v>
      </c>
      <c r="U347" s="39"/>
      <c r="V347" s="39"/>
      <c r="W347" s="39"/>
      <c r="X347" s="39"/>
      <c r="Y347" s="39"/>
      <c r="Z347" s="39"/>
      <c r="AA347" s="39"/>
      <c r="AB347" s="39"/>
      <c r="AC347" s="39"/>
      <c r="AD347" s="39"/>
      <c r="AE347" s="39"/>
      <c r="AR347" s="230" t="s">
        <v>273</v>
      </c>
      <c r="AT347" s="230" t="s">
        <v>171</v>
      </c>
      <c r="AU347" s="230" t="s">
        <v>86</v>
      </c>
      <c r="AY347" s="18" t="s">
        <v>168</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273</v>
      </c>
      <c r="BM347" s="230" t="s">
        <v>2331</v>
      </c>
    </row>
    <row r="348" s="2" customFormat="1">
      <c r="A348" s="39"/>
      <c r="B348" s="40"/>
      <c r="C348" s="41"/>
      <c r="D348" s="232" t="s">
        <v>306</v>
      </c>
      <c r="E348" s="41"/>
      <c r="F348" s="269" t="s">
        <v>1167</v>
      </c>
      <c r="G348" s="41"/>
      <c r="H348" s="41"/>
      <c r="I348" s="234"/>
      <c r="J348" s="41"/>
      <c r="K348" s="41"/>
      <c r="L348" s="45"/>
      <c r="M348" s="235"/>
      <c r="N348" s="236"/>
      <c r="O348" s="92"/>
      <c r="P348" s="92"/>
      <c r="Q348" s="92"/>
      <c r="R348" s="92"/>
      <c r="S348" s="92"/>
      <c r="T348" s="93"/>
      <c r="U348" s="39"/>
      <c r="V348" s="39"/>
      <c r="W348" s="39"/>
      <c r="X348" s="39"/>
      <c r="Y348" s="39"/>
      <c r="Z348" s="39"/>
      <c r="AA348" s="39"/>
      <c r="AB348" s="39"/>
      <c r="AC348" s="39"/>
      <c r="AD348" s="39"/>
      <c r="AE348" s="39"/>
      <c r="AT348" s="18" t="s">
        <v>306</v>
      </c>
      <c r="AU348" s="18" t="s">
        <v>86</v>
      </c>
    </row>
    <row r="349" s="14" customFormat="1">
      <c r="A349" s="14"/>
      <c r="B349" s="247"/>
      <c r="C349" s="248"/>
      <c r="D349" s="232" t="s">
        <v>180</v>
      </c>
      <c r="E349" s="249" t="s">
        <v>1</v>
      </c>
      <c r="F349" s="250" t="s">
        <v>2332</v>
      </c>
      <c r="G349" s="248"/>
      <c r="H349" s="251">
        <v>2</v>
      </c>
      <c r="I349" s="252"/>
      <c r="J349" s="248"/>
      <c r="K349" s="248"/>
      <c r="L349" s="253"/>
      <c r="M349" s="254"/>
      <c r="N349" s="255"/>
      <c r="O349" s="255"/>
      <c r="P349" s="255"/>
      <c r="Q349" s="255"/>
      <c r="R349" s="255"/>
      <c r="S349" s="255"/>
      <c r="T349" s="256"/>
      <c r="U349" s="14"/>
      <c r="V349" s="14"/>
      <c r="W349" s="14"/>
      <c r="X349" s="14"/>
      <c r="Y349" s="14"/>
      <c r="Z349" s="14"/>
      <c r="AA349" s="14"/>
      <c r="AB349" s="14"/>
      <c r="AC349" s="14"/>
      <c r="AD349" s="14"/>
      <c r="AE349" s="14"/>
      <c r="AT349" s="257" t="s">
        <v>180</v>
      </c>
      <c r="AU349" s="257" t="s">
        <v>86</v>
      </c>
      <c r="AV349" s="14" t="s">
        <v>86</v>
      </c>
      <c r="AW349" s="14" t="s">
        <v>32</v>
      </c>
      <c r="AX349" s="14" t="s">
        <v>76</v>
      </c>
      <c r="AY349" s="257" t="s">
        <v>168</v>
      </c>
    </row>
    <row r="350" s="15" customFormat="1">
      <c r="A350" s="15"/>
      <c r="B350" s="258"/>
      <c r="C350" s="259"/>
      <c r="D350" s="232" t="s">
        <v>180</v>
      </c>
      <c r="E350" s="260" t="s">
        <v>1</v>
      </c>
      <c r="F350" s="261" t="s">
        <v>184</v>
      </c>
      <c r="G350" s="259"/>
      <c r="H350" s="262">
        <v>2</v>
      </c>
      <c r="I350" s="263"/>
      <c r="J350" s="259"/>
      <c r="K350" s="259"/>
      <c r="L350" s="264"/>
      <c r="M350" s="265"/>
      <c r="N350" s="266"/>
      <c r="O350" s="266"/>
      <c r="P350" s="266"/>
      <c r="Q350" s="266"/>
      <c r="R350" s="266"/>
      <c r="S350" s="266"/>
      <c r="T350" s="267"/>
      <c r="U350" s="15"/>
      <c r="V350" s="15"/>
      <c r="W350" s="15"/>
      <c r="X350" s="15"/>
      <c r="Y350" s="15"/>
      <c r="Z350" s="15"/>
      <c r="AA350" s="15"/>
      <c r="AB350" s="15"/>
      <c r="AC350" s="15"/>
      <c r="AD350" s="15"/>
      <c r="AE350" s="15"/>
      <c r="AT350" s="268" t="s">
        <v>180</v>
      </c>
      <c r="AU350" s="268" t="s">
        <v>86</v>
      </c>
      <c r="AV350" s="15" t="s">
        <v>176</v>
      </c>
      <c r="AW350" s="15" t="s">
        <v>32</v>
      </c>
      <c r="AX350" s="15" t="s">
        <v>84</v>
      </c>
      <c r="AY350" s="268" t="s">
        <v>168</v>
      </c>
    </row>
    <row r="351" s="2" customFormat="1" ht="16.5" customHeight="1">
      <c r="A351" s="39"/>
      <c r="B351" s="40"/>
      <c r="C351" s="219" t="s">
        <v>506</v>
      </c>
      <c r="D351" s="219" t="s">
        <v>171</v>
      </c>
      <c r="E351" s="220" t="s">
        <v>2333</v>
      </c>
      <c r="F351" s="221" t="s">
        <v>2334</v>
      </c>
      <c r="G351" s="222" t="s">
        <v>251</v>
      </c>
      <c r="H351" s="223">
        <v>1</v>
      </c>
      <c r="I351" s="224"/>
      <c r="J351" s="225">
        <f>ROUND(I351*H351,2)</f>
        <v>0</v>
      </c>
      <c r="K351" s="221" t="s">
        <v>1</v>
      </c>
      <c r="L351" s="45"/>
      <c r="M351" s="226" t="s">
        <v>1</v>
      </c>
      <c r="N351" s="227" t="s">
        <v>41</v>
      </c>
      <c r="O351" s="92"/>
      <c r="P351" s="228">
        <f>O351*H351</f>
        <v>0</v>
      </c>
      <c r="Q351" s="228">
        <v>0</v>
      </c>
      <c r="R351" s="228">
        <f>Q351*H351</f>
        <v>0</v>
      </c>
      <c r="S351" s="228">
        <v>0</v>
      </c>
      <c r="T351" s="229">
        <f>S351*H351</f>
        <v>0</v>
      </c>
      <c r="U351" s="39"/>
      <c r="V351" s="39"/>
      <c r="W351" s="39"/>
      <c r="X351" s="39"/>
      <c r="Y351" s="39"/>
      <c r="Z351" s="39"/>
      <c r="AA351" s="39"/>
      <c r="AB351" s="39"/>
      <c r="AC351" s="39"/>
      <c r="AD351" s="39"/>
      <c r="AE351" s="39"/>
      <c r="AR351" s="230" t="s">
        <v>273</v>
      </c>
      <c r="AT351" s="230" t="s">
        <v>171</v>
      </c>
      <c r="AU351" s="230" t="s">
        <v>86</v>
      </c>
      <c r="AY351" s="18" t="s">
        <v>168</v>
      </c>
      <c r="BE351" s="231">
        <f>IF(N351="základní",J351,0)</f>
        <v>0</v>
      </c>
      <c r="BF351" s="231">
        <f>IF(N351="snížená",J351,0)</f>
        <v>0</v>
      </c>
      <c r="BG351" s="231">
        <f>IF(N351="zákl. přenesená",J351,0)</f>
        <v>0</v>
      </c>
      <c r="BH351" s="231">
        <f>IF(N351="sníž. přenesená",J351,0)</f>
        <v>0</v>
      </c>
      <c r="BI351" s="231">
        <f>IF(N351="nulová",J351,0)</f>
        <v>0</v>
      </c>
      <c r="BJ351" s="18" t="s">
        <v>84</v>
      </c>
      <c r="BK351" s="231">
        <f>ROUND(I351*H351,2)</f>
        <v>0</v>
      </c>
      <c r="BL351" s="18" t="s">
        <v>273</v>
      </c>
      <c r="BM351" s="230" t="s">
        <v>2335</v>
      </c>
    </row>
    <row r="352" s="2" customFormat="1">
      <c r="A352" s="39"/>
      <c r="B352" s="40"/>
      <c r="C352" s="41"/>
      <c r="D352" s="232" t="s">
        <v>306</v>
      </c>
      <c r="E352" s="41"/>
      <c r="F352" s="269" t="s">
        <v>1167</v>
      </c>
      <c r="G352" s="41"/>
      <c r="H352" s="41"/>
      <c r="I352" s="234"/>
      <c r="J352" s="41"/>
      <c r="K352" s="41"/>
      <c r="L352" s="45"/>
      <c r="M352" s="235"/>
      <c r="N352" s="236"/>
      <c r="O352" s="92"/>
      <c r="P352" s="92"/>
      <c r="Q352" s="92"/>
      <c r="R352" s="92"/>
      <c r="S352" s="92"/>
      <c r="T352" s="93"/>
      <c r="U352" s="39"/>
      <c r="V352" s="39"/>
      <c r="W352" s="39"/>
      <c r="X352" s="39"/>
      <c r="Y352" s="39"/>
      <c r="Z352" s="39"/>
      <c r="AA352" s="39"/>
      <c r="AB352" s="39"/>
      <c r="AC352" s="39"/>
      <c r="AD352" s="39"/>
      <c r="AE352" s="39"/>
      <c r="AT352" s="18" t="s">
        <v>306</v>
      </c>
      <c r="AU352" s="18" t="s">
        <v>86</v>
      </c>
    </row>
    <row r="353" s="14" customFormat="1">
      <c r="A353" s="14"/>
      <c r="B353" s="247"/>
      <c r="C353" s="248"/>
      <c r="D353" s="232" t="s">
        <v>180</v>
      </c>
      <c r="E353" s="249" t="s">
        <v>1</v>
      </c>
      <c r="F353" s="250" t="s">
        <v>2328</v>
      </c>
      <c r="G353" s="248"/>
      <c r="H353" s="251">
        <v>1</v>
      </c>
      <c r="I353" s="252"/>
      <c r="J353" s="248"/>
      <c r="K353" s="248"/>
      <c r="L353" s="253"/>
      <c r="M353" s="254"/>
      <c r="N353" s="255"/>
      <c r="O353" s="255"/>
      <c r="P353" s="255"/>
      <c r="Q353" s="255"/>
      <c r="R353" s="255"/>
      <c r="S353" s="255"/>
      <c r="T353" s="256"/>
      <c r="U353" s="14"/>
      <c r="V353" s="14"/>
      <c r="W353" s="14"/>
      <c r="X353" s="14"/>
      <c r="Y353" s="14"/>
      <c r="Z353" s="14"/>
      <c r="AA353" s="14"/>
      <c r="AB353" s="14"/>
      <c r="AC353" s="14"/>
      <c r="AD353" s="14"/>
      <c r="AE353" s="14"/>
      <c r="AT353" s="257" t="s">
        <v>180</v>
      </c>
      <c r="AU353" s="257" t="s">
        <v>86</v>
      </c>
      <c r="AV353" s="14" t="s">
        <v>86</v>
      </c>
      <c r="AW353" s="14" t="s">
        <v>32</v>
      </c>
      <c r="AX353" s="14" t="s">
        <v>76</v>
      </c>
      <c r="AY353" s="257" t="s">
        <v>168</v>
      </c>
    </row>
    <row r="354" s="15" customFormat="1">
      <c r="A354" s="15"/>
      <c r="B354" s="258"/>
      <c r="C354" s="259"/>
      <c r="D354" s="232" t="s">
        <v>180</v>
      </c>
      <c r="E354" s="260" t="s">
        <v>1</v>
      </c>
      <c r="F354" s="261" t="s">
        <v>184</v>
      </c>
      <c r="G354" s="259"/>
      <c r="H354" s="262">
        <v>1</v>
      </c>
      <c r="I354" s="263"/>
      <c r="J354" s="259"/>
      <c r="K354" s="259"/>
      <c r="L354" s="264"/>
      <c r="M354" s="265"/>
      <c r="N354" s="266"/>
      <c r="O354" s="266"/>
      <c r="P354" s="266"/>
      <c r="Q354" s="266"/>
      <c r="R354" s="266"/>
      <c r="S354" s="266"/>
      <c r="T354" s="267"/>
      <c r="U354" s="15"/>
      <c r="V354" s="15"/>
      <c r="W354" s="15"/>
      <c r="X354" s="15"/>
      <c r="Y354" s="15"/>
      <c r="Z354" s="15"/>
      <c r="AA354" s="15"/>
      <c r="AB354" s="15"/>
      <c r="AC354" s="15"/>
      <c r="AD354" s="15"/>
      <c r="AE354" s="15"/>
      <c r="AT354" s="268" t="s">
        <v>180</v>
      </c>
      <c r="AU354" s="268" t="s">
        <v>86</v>
      </c>
      <c r="AV354" s="15" t="s">
        <v>176</v>
      </c>
      <c r="AW354" s="15" t="s">
        <v>32</v>
      </c>
      <c r="AX354" s="15" t="s">
        <v>84</v>
      </c>
      <c r="AY354" s="268" t="s">
        <v>168</v>
      </c>
    </row>
    <row r="355" s="2" customFormat="1" ht="16.5" customHeight="1">
      <c r="A355" s="39"/>
      <c r="B355" s="40"/>
      <c r="C355" s="219" t="s">
        <v>512</v>
      </c>
      <c r="D355" s="219" t="s">
        <v>171</v>
      </c>
      <c r="E355" s="220" t="s">
        <v>1846</v>
      </c>
      <c r="F355" s="221" t="s">
        <v>1847</v>
      </c>
      <c r="G355" s="222" t="s">
        <v>251</v>
      </c>
      <c r="H355" s="223">
        <v>3</v>
      </c>
      <c r="I355" s="224"/>
      <c r="J355" s="225">
        <f>ROUND(I355*H355,2)</f>
        <v>0</v>
      </c>
      <c r="K355" s="221" t="s">
        <v>1</v>
      </c>
      <c r="L355" s="45"/>
      <c r="M355" s="226" t="s">
        <v>1</v>
      </c>
      <c r="N355" s="227" t="s">
        <v>41</v>
      </c>
      <c r="O355" s="92"/>
      <c r="P355" s="228">
        <f>O355*H355</f>
        <v>0</v>
      </c>
      <c r="Q355" s="228">
        <v>0</v>
      </c>
      <c r="R355" s="228">
        <f>Q355*H355</f>
        <v>0</v>
      </c>
      <c r="S355" s="228">
        <v>0</v>
      </c>
      <c r="T355" s="229">
        <f>S355*H355</f>
        <v>0</v>
      </c>
      <c r="U355" s="39"/>
      <c r="V355" s="39"/>
      <c r="W355" s="39"/>
      <c r="X355" s="39"/>
      <c r="Y355" s="39"/>
      <c r="Z355" s="39"/>
      <c r="AA355" s="39"/>
      <c r="AB355" s="39"/>
      <c r="AC355" s="39"/>
      <c r="AD355" s="39"/>
      <c r="AE355" s="39"/>
      <c r="AR355" s="230" t="s">
        <v>273</v>
      </c>
      <c r="AT355" s="230" t="s">
        <v>171</v>
      </c>
      <c r="AU355" s="230" t="s">
        <v>86</v>
      </c>
      <c r="AY355" s="18" t="s">
        <v>168</v>
      </c>
      <c r="BE355" s="231">
        <f>IF(N355="základní",J355,0)</f>
        <v>0</v>
      </c>
      <c r="BF355" s="231">
        <f>IF(N355="snížená",J355,0)</f>
        <v>0</v>
      </c>
      <c r="BG355" s="231">
        <f>IF(N355="zákl. přenesená",J355,0)</f>
        <v>0</v>
      </c>
      <c r="BH355" s="231">
        <f>IF(N355="sníž. přenesená",J355,0)</f>
        <v>0</v>
      </c>
      <c r="BI355" s="231">
        <f>IF(N355="nulová",J355,0)</f>
        <v>0</v>
      </c>
      <c r="BJ355" s="18" t="s">
        <v>84</v>
      </c>
      <c r="BK355" s="231">
        <f>ROUND(I355*H355,2)</f>
        <v>0</v>
      </c>
      <c r="BL355" s="18" t="s">
        <v>273</v>
      </c>
      <c r="BM355" s="230" t="s">
        <v>2336</v>
      </c>
    </row>
    <row r="356" s="2" customFormat="1">
      <c r="A356" s="39"/>
      <c r="B356" s="40"/>
      <c r="C356" s="41"/>
      <c r="D356" s="232" t="s">
        <v>306</v>
      </c>
      <c r="E356" s="41"/>
      <c r="F356" s="269" t="s">
        <v>1167</v>
      </c>
      <c r="G356" s="41"/>
      <c r="H356" s="41"/>
      <c r="I356" s="234"/>
      <c r="J356" s="41"/>
      <c r="K356" s="41"/>
      <c r="L356" s="45"/>
      <c r="M356" s="235"/>
      <c r="N356" s="236"/>
      <c r="O356" s="92"/>
      <c r="P356" s="92"/>
      <c r="Q356" s="92"/>
      <c r="R356" s="92"/>
      <c r="S356" s="92"/>
      <c r="T356" s="93"/>
      <c r="U356" s="39"/>
      <c r="V356" s="39"/>
      <c r="W356" s="39"/>
      <c r="X356" s="39"/>
      <c r="Y356" s="39"/>
      <c r="Z356" s="39"/>
      <c r="AA356" s="39"/>
      <c r="AB356" s="39"/>
      <c r="AC356" s="39"/>
      <c r="AD356" s="39"/>
      <c r="AE356" s="39"/>
      <c r="AT356" s="18" t="s">
        <v>306</v>
      </c>
      <c r="AU356" s="18" t="s">
        <v>86</v>
      </c>
    </row>
    <row r="357" s="14" customFormat="1">
      <c r="A357" s="14"/>
      <c r="B357" s="247"/>
      <c r="C357" s="248"/>
      <c r="D357" s="232" t="s">
        <v>180</v>
      </c>
      <c r="E357" s="249" t="s">
        <v>1</v>
      </c>
      <c r="F357" s="250" t="s">
        <v>169</v>
      </c>
      <c r="G357" s="248"/>
      <c r="H357" s="251">
        <v>3</v>
      </c>
      <c r="I357" s="252"/>
      <c r="J357" s="248"/>
      <c r="K357" s="248"/>
      <c r="L357" s="253"/>
      <c r="M357" s="254"/>
      <c r="N357" s="255"/>
      <c r="O357" s="255"/>
      <c r="P357" s="255"/>
      <c r="Q357" s="255"/>
      <c r="R357" s="255"/>
      <c r="S357" s="255"/>
      <c r="T357" s="256"/>
      <c r="U357" s="14"/>
      <c r="V357" s="14"/>
      <c r="W357" s="14"/>
      <c r="X357" s="14"/>
      <c r="Y357" s="14"/>
      <c r="Z357" s="14"/>
      <c r="AA357" s="14"/>
      <c r="AB357" s="14"/>
      <c r="AC357" s="14"/>
      <c r="AD357" s="14"/>
      <c r="AE357" s="14"/>
      <c r="AT357" s="257" t="s">
        <v>180</v>
      </c>
      <c r="AU357" s="257" t="s">
        <v>86</v>
      </c>
      <c r="AV357" s="14" t="s">
        <v>86</v>
      </c>
      <c r="AW357" s="14" t="s">
        <v>32</v>
      </c>
      <c r="AX357" s="14" t="s">
        <v>76</v>
      </c>
      <c r="AY357" s="257" t="s">
        <v>168</v>
      </c>
    </row>
    <row r="358" s="2" customFormat="1" ht="16.5" customHeight="1">
      <c r="A358" s="39"/>
      <c r="B358" s="40"/>
      <c r="C358" s="219" t="s">
        <v>520</v>
      </c>
      <c r="D358" s="219" t="s">
        <v>171</v>
      </c>
      <c r="E358" s="220" t="s">
        <v>2337</v>
      </c>
      <c r="F358" s="221" t="s">
        <v>2338</v>
      </c>
      <c r="G358" s="222" t="s">
        <v>251</v>
      </c>
      <c r="H358" s="223">
        <v>3</v>
      </c>
      <c r="I358" s="224"/>
      <c r="J358" s="225">
        <f>ROUND(I358*H358,2)</f>
        <v>0</v>
      </c>
      <c r="K358" s="221" t="s">
        <v>1</v>
      </c>
      <c r="L358" s="45"/>
      <c r="M358" s="226" t="s">
        <v>1</v>
      </c>
      <c r="N358" s="227" t="s">
        <v>41</v>
      </c>
      <c r="O358" s="92"/>
      <c r="P358" s="228">
        <f>O358*H358</f>
        <v>0</v>
      </c>
      <c r="Q358" s="228">
        <v>0</v>
      </c>
      <c r="R358" s="228">
        <f>Q358*H358</f>
        <v>0</v>
      </c>
      <c r="S358" s="228">
        <v>0</v>
      </c>
      <c r="T358" s="229">
        <f>S358*H358</f>
        <v>0</v>
      </c>
      <c r="U358" s="39"/>
      <c r="V358" s="39"/>
      <c r="W358" s="39"/>
      <c r="X358" s="39"/>
      <c r="Y358" s="39"/>
      <c r="Z358" s="39"/>
      <c r="AA358" s="39"/>
      <c r="AB358" s="39"/>
      <c r="AC358" s="39"/>
      <c r="AD358" s="39"/>
      <c r="AE358" s="39"/>
      <c r="AR358" s="230" t="s">
        <v>273</v>
      </c>
      <c r="AT358" s="230" t="s">
        <v>171</v>
      </c>
      <c r="AU358" s="230" t="s">
        <v>86</v>
      </c>
      <c r="AY358" s="18" t="s">
        <v>168</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273</v>
      </c>
      <c r="BM358" s="230" t="s">
        <v>2339</v>
      </c>
    </row>
    <row r="359" s="2" customFormat="1">
      <c r="A359" s="39"/>
      <c r="B359" s="40"/>
      <c r="C359" s="41"/>
      <c r="D359" s="232" t="s">
        <v>306</v>
      </c>
      <c r="E359" s="41"/>
      <c r="F359" s="269" t="s">
        <v>1167</v>
      </c>
      <c r="G359" s="41"/>
      <c r="H359" s="41"/>
      <c r="I359" s="234"/>
      <c r="J359" s="41"/>
      <c r="K359" s="41"/>
      <c r="L359" s="45"/>
      <c r="M359" s="235"/>
      <c r="N359" s="236"/>
      <c r="O359" s="92"/>
      <c r="P359" s="92"/>
      <c r="Q359" s="92"/>
      <c r="R359" s="92"/>
      <c r="S359" s="92"/>
      <c r="T359" s="93"/>
      <c r="U359" s="39"/>
      <c r="V359" s="39"/>
      <c r="W359" s="39"/>
      <c r="X359" s="39"/>
      <c r="Y359" s="39"/>
      <c r="Z359" s="39"/>
      <c r="AA359" s="39"/>
      <c r="AB359" s="39"/>
      <c r="AC359" s="39"/>
      <c r="AD359" s="39"/>
      <c r="AE359" s="39"/>
      <c r="AT359" s="18" t="s">
        <v>306</v>
      </c>
      <c r="AU359" s="18" t="s">
        <v>86</v>
      </c>
    </row>
    <row r="360" s="14" customFormat="1">
      <c r="A360" s="14"/>
      <c r="B360" s="247"/>
      <c r="C360" s="248"/>
      <c r="D360" s="232" t="s">
        <v>180</v>
      </c>
      <c r="E360" s="249" t="s">
        <v>1</v>
      </c>
      <c r="F360" s="250" t="s">
        <v>169</v>
      </c>
      <c r="G360" s="248"/>
      <c r="H360" s="251">
        <v>3</v>
      </c>
      <c r="I360" s="252"/>
      <c r="J360" s="248"/>
      <c r="K360" s="248"/>
      <c r="L360" s="253"/>
      <c r="M360" s="254"/>
      <c r="N360" s="255"/>
      <c r="O360" s="255"/>
      <c r="P360" s="255"/>
      <c r="Q360" s="255"/>
      <c r="R360" s="255"/>
      <c r="S360" s="255"/>
      <c r="T360" s="256"/>
      <c r="U360" s="14"/>
      <c r="V360" s="14"/>
      <c r="W360" s="14"/>
      <c r="X360" s="14"/>
      <c r="Y360" s="14"/>
      <c r="Z360" s="14"/>
      <c r="AA360" s="14"/>
      <c r="AB360" s="14"/>
      <c r="AC360" s="14"/>
      <c r="AD360" s="14"/>
      <c r="AE360" s="14"/>
      <c r="AT360" s="257" t="s">
        <v>180</v>
      </c>
      <c r="AU360" s="257" t="s">
        <v>86</v>
      </c>
      <c r="AV360" s="14" t="s">
        <v>86</v>
      </c>
      <c r="AW360" s="14" t="s">
        <v>32</v>
      </c>
      <c r="AX360" s="14" t="s">
        <v>76</v>
      </c>
      <c r="AY360" s="257" t="s">
        <v>168</v>
      </c>
    </row>
    <row r="361" s="2" customFormat="1" ht="16.5" customHeight="1">
      <c r="A361" s="39"/>
      <c r="B361" s="40"/>
      <c r="C361" s="219" t="s">
        <v>526</v>
      </c>
      <c r="D361" s="219" t="s">
        <v>171</v>
      </c>
      <c r="E361" s="220" t="s">
        <v>2340</v>
      </c>
      <c r="F361" s="221" t="s">
        <v>2341</v>
      </c>
      <c r="G361" s="222" t="s">
        <v>251</v>
      </c>
      <c r="H361" s="223">
        <v>1</v>
      </c>
      <c r="I361" s="224"/>
      <c r="J361" s="225">
        <f>ROUND(I361*H361,2)</f>
        <v>0</v>
      </c>
      <c r="K361" s="221" t="s">
        <v>1</v>
      </c>
      <c r="L361" s="45"/>
      <c r="M361" s="226" t="s">
        <v>1</v>
      </c>
      <c r="N361" s="227" t="s">
        <v>41</v>
      </c>
      <c r="O361" s="92"/>
      <c r="P361" s="228">
        <f>O361*H361</f>
        <v>0</v>
      </c>
      <c r="Q361" s="228">
        <v>0</v>
      </c>
      <c r="R361" s="228">
        <f>Q361*H361</f>
        <v>0</v>
      </c>
      <c r="S361" s="228">
        <v>0</v>
      </c>
      <c r="T361" s="229">
        <f>S361*H361</f>
        <v>0</v>
      </c>
      <c r="U361" s="39"/>
      <c r="V361" s="39"/>
      <c r="W361" s="39"/>
      <c r="X361" s="39"/>
      <c r="Y361" s="39"/>
      <c r="Z361" s="39"/>
      <c r="AA361" s="39"/>
      <c r="AB361" s="39"/>
      <c r="AC361" s="39"/>
      <c r="AD361" s="39"/>
      <c r="AE361" s="39"/>
      <c r="AR361" s="230" t="s">
        <v>273</v>
      </c>
      <c r="AT361" s="230" t="s">
        <v>171</v>
      </c>
      <c r="AU361" s="230" t="s">
        <v>86</v>
      </c>
      <c r="AY361" s="18" t="s">
        <v>168</v>
      </c>
      <c r="BE361" s="231">
        <f>IF(N361="základní",J361,0)</f>
        <v>0</v>
      </c>
      <c r="BF361" s="231">
        <f>IF(N361="snížená",J361,0)</f>
        <v>0</v>
      </c>
      <c r="BG361" s="231">
        <f>IF(N361="zákl. přenesená",J361,0)</f>
        <v>0</v>
      </c>
      <c r="BH361" s="231">
        <f>IF(N361="sníž. přenesená",J361,0)</f>
        <v>0</v>
      </c>
      <c r="BI361" s="231">
        <f>IF(N361="nulová",J361,0)</f>
        <v>0</v>
      </c>
      <c r="BJ361" s="18" t="s">
        <v>84</v>
      </c>
      <c r="BK361" s="231">
        <f>ROUND(I361*H361,2)</f>
        <v>0</v>
      </c>
      <c r="BL361" s="18" t="s">
        <v>273</v>
      </c>
      <c r="BM361" s="230" t="s">
        <v>2342</v>
      </c>
    </row>
    <row r="362" s="2" customFormat="1">
      <c r="A362" s="39"/>
      <c r="B362" s="40"/>
      <c r="C362" s="41"/>
      <c r="D362" s="232" t="s">
        <v>306</v>
      </c>
      <c r="E362" s="41"/>
      <c r="F362" s="269" t="s">
        <v>1167</v>
      </c>
      <c r="G362" s="41"/>
      <c r="H362" s="41"/>
      <c r="I362" s="234"/>
      <c r="J362" s="41"/>
      <c r="K362" s="41"/>
      <c r="L362" s="45"/>
      <c r="M362" s="235"/>
      <c r="N362" s="236"/>
      <c r="O362" s="92"/>
      <c r="P362" s="92"/>
      <c r="Q362" s="92"/>
      <c r="R362" s="92"/>
      <c r="S362" s="92"/>
      <c r="T362" s="93"/>
      <c r="U362" s="39"/>
      <c r="V362" s="39"/>
      <c r="W362" s="39"/>
      <c r="X362" s="39"/>
      <c r="Y362" s="39"/>
      <c r="Z362" s="39"/>
      <c r="AA362" s="39"/>
      <c r="AB362" s="39"/>
      <c r="AC362" s="39"/>
      <c r="AD362" s="39"/>
      <c r="AE362" s="39"/>
      <c r="AT362" s="18" t="s">
        <v>306</v>
      </c>
      <c r="AU362" s="18" t="s">
        <v>86</v>
      </c>
    </row>
    <row r="363" s="14" customFormat="1">
      <c r="A363" s="14"/>
      <c r="B363" s="247"/>
      <c r="C363" s="248"/>
      <c r="D363" s="232" t="s">
        <v>180</v>
      </c>
      <c r="E363" s="249" t="s">
        <v>1</v>
      </c>
      <c r="F363" s="250" t="s">
        <v>84</v>
      </c>
      <c r="G363" s="248"/>
      <c r="H363" s="251">
        <v>1</v>
      </c>
      <c r="I363" s="252"/>
      <c r="J363" s="248"/>
      <c r="K363" s="248"/>
      <c r="L363" s="253"/>
      <c r="M363" s="254"/>
      <c r="N363" s="255"/>
      <c r="O363" s="255"/>
      <c r="P363" s="255"/>
      <c r="Q363" s="255"/>
      <c r="R363" s="255"/>
      <c r="S363" s="255"/>
      <c r="T363" s="256"/>
      <c r="U363" s="14"/>
      <c r="V363" s="14"/>
      <c r="W363" s="14"/>
      <c r="X363" s="14"/>
      <c r="Y363" s="14"/>
      <c r="Z363" s="14"/>
      <c r="AA363" s="14"/>
      <c r="AB363" s="14"/>
      <c r="AC363" s="14"/>
      <c r="AD363" s="14"/>
      <c r="AE363" s="14"/>
      <c r="AT363" s="257" t="s">
        <v>180</v>
      </c>
      <c r="AU363" s="257" t="s">
        <v>86</v>
      </c>
      <c r="AV363" s="14" t="s">
        <v>86</v>
      </c>
      <c r="AW363" s="14" t="s">
        <v>32</v>
      </c>
      <c r="AX363" s="14" t="s">
        <v>76</v>
      </c>
      <c r="AY363" s="257" t="s">
        <v>168</v>
      </c>
    </row>
    <row r="364" s="2" customFormat="1" ht="16.5" customHeight="1">
      <c r="A364" s="39"/>
      <c r="B364" s="40"/>
      <c r="C364" s="219" t="s">
        <v>531</v>
      </c>
      <c r="D364" s="219" t="s">
        <v>171</v>
      </c>
      <c r="E364" s="220" t="s">
        <v>2343</v>
      </c>
      <c r="F364" s="221" t="s">
        <v>2344</v>
      </c>
      <c r="G364" s="222" t="s">
        <v>251</v>
      </c>
      <c r="H364" s="223">
        <v>1</v>
      </c>
      <c r="I364" s="224"/>
      <c r="J364" s="225">
        <f>ROUND(I364*H364,2)</f>
        <v>0</v>
      </c>
      <c r="K364" s="221" t="s">
        <v>1</v>
      </c>
      <c r="L364" s="45"/>
      <c r="M364" s="226" t="s">
        <v>1</v>
      </c>
      <c r="N364" s="227" t="s">
        <v>41</v>
      </c>
      <c r="O364" s="92"/>
      <c r="P364" s="228">
        <f>O364*H364</f>
        <v>0</v>
      </c>
      <c r="Q364" s="228">
        <v>0</v>
      </c>
      <c r="R364" s="228">
        <f>Q364*H364</f>
        <v>0</v>
      </c>
      <c r="S364" s="228">
        <v>0</v>
      </c>
      <c r="T364" s="229">
        <f>S364*H364</f>
        <v>0</v>
      </c>
      <c r="U364" s="39"/>
      <c r="V364" s="39"/>
      <c r="W364" s="39"/>
      <c r="X364" s="39"/>
      <c r="Y364" s="39"/>
      <c r="Z364" s="39"/>
      <c r="AA364" s="39"/>
      <c r="AB364" s="39"/>
      <c r="AC364" s="39"/>
      <c r="AD364" s="39"/>
      <c r="AE364" s="39"/>
      <c r="AR364" s="230" t="s">
        <v>273</v>
      </c>
      <c r="AT364" s="230" t="s">
        <v>171</v>
      </c>
      <c r="AU364" s="230" t="s">
        <v>86</v>
      </c>
      <c r="AY364" s="18" t="s">
        <v>168</v>
      </c>
      <c r="BE364" s="231">
        <f>IF(N364="základní",J364,0)</f>
        <v>0</v>
      </c>
      <c r="BF364" s="231">
        <f>IF(N364="snížená",J364,0)</f>
        <v>0</v>
      </c>
      <c r="BG364" s="231">
        <f>IF(N364="zákl. přenesená",J364,0)</f>
        <v>0</v>
      </c>
      <c r="BH364" s="231">
        <f>IF(N364="sníž. přenesená",J364,0)</f>
        <v>0</v>
      </c>
      <c r="BI364" s="231">
        <f>IF(N364="nulová",J364,0)</f>
        <v>0</v>
      </c>
      <c r="BJ364" s="18" t="s">
        <v>84</v>
      </c>
      <c r="BK364" s="231">
        <f>ROUND(I364*H364,2)</f>
        <v>0</v>
      </c>
      <c r="BL364" s="18" t="s">
        <v>273</v>
      </c>
      <c r="BM364" s="230" t="s">
        <v>2345</v>
      </c>
    </row>
    <row r="365" s="2" customFormat="1">
      <c r="A365" s="39"/>
      <c r="B365" s="40"/>
      <c r="C365" s="41"/>
      <c r="D365" s="232" t="s">
        <v>306</v>
      </c>
      <c r="E365" s="41"/>
      <c r="F365" s="269" t="s">
        <v>1167</v>
      </c>
      <c r="G365" s="41"/>
      <c r="H365" s="41"/>
      <c r="I365" s="234"/>
      <c r="J365" s="41"/>
      <c r="K365" s="41"/>
      <c r="L365" s="45"/>
      <c r="M365" s="235"/>
      <c r="N365" s="236"/>
      <c r="O365" s="92"/>
      <c r="P365" s="92"/>
      <c r="Q365" s="92"/>
      <c r="R365" s="92"/>
      <c r="S365" s="92"/>
      <c r="T365" s="93"/>
      <c r="U365" s="39"/>
      <c r="V365" s="39"/>
      <c r="W365" s="39"/>
      <c r="X365" s="39"/>
      <c r="Y365" s="39"/>
      <c r="Z365" s="39"/>
      <c r="AA365" s="39"/>
      <c r="AB365" s="39"/>
      <c r="AC365" s="39"/>
      <c r="AD365" s="39"/>
      <c r="AE365" s="39"/>
      <c r="AT365" s="18" t="s">
        <v>306</v>
      </c>
      <c r="AU365" s="18" t="s">
        <v>86</v>
      </c>
    </row>
    <row r="366" s="14" customFormat="1">
      <c r="A366" s="14"/>
      <c r="B366" s="247"/>
      <c r="C366" s="248"/>
      <c r="D366" s="232" t="s">
        <v>180</v>
      </c>
      <c r="E366" s="249" t="s">
        <v>1</v>
      </c>
      <c r="F366" s="250" t="s">
        <v>84</v>
      </c>
      <c r="G366" s="248"/>
      <c r="H366" s="251">
        <v>1</v>
      </c>
      <c r="I366" s="252"/>
      <c r="J366" s="248"/>
      <c r="K366" s="248"/>
      <c r="L366" s="253"/>
      <c r="M366" s="254"/>
      <c r="N366" s="255"/>
      <c r="O366" s="255"/>
      <c r="P366" s="255"/>
      <c r="Q366" s="255"/>
      <c r="R366" s="255"/>
      <c r="S366" s="255"/>
      <c r="T366" s="256"/>
      <c r="U366" s="14"/>
      <c r="V366" s="14"/>
      <c r="W366" s="14"/>
      <c r="X366" s="14"/>
      <c r="Y366" s="14"/>
      <c r="Z366" s="14"/>
      <c r="AA366" s="14"/>
      <c r="AB366" s="14"/>
      <c r="AC366" s="14"/>
      <c r="AD366" s="14"/>
      <c r="AE366" s="14"/>
      <c r="AT366" s="257" t="s">
        <v>180</v>
      </c>
      <c r="AU366" s="257" t="s">
        <v>86</v>
      </c>
      <c r="AV366" s="14" t="s">
        <v>86</v>
      </c>
      <c r="AW366" s="14" t="s">
        <v>32</v>
      </c>
      <c r="AX366" s="14" t="s">
        <v>76</v>
      </c>
      <c r="AY366" s="257" t="s">
        <v>168</v>
      </c>
    </row>
    <row r="367" s="2" customFormat="1" ht="16.5" customHeight="1">
      <c r="A367" s="39"/>
      <c r="B367" s="40"/>
      <c r="C367" s="219" t="s">
        <v>536</v>
      </c>
      <c r="D367" s="219" t="s">
        <v>171</v>
      </c>
      <c r="E367" s="220" t="s">
        <v>2346</v>
      </c>
      <c r="F367" s="221" t="s">
        <v>2347</v>
      </c>
      <c r="G367" s="222" t="s">
        <v>251</v>
      </c>
      <c r="H367" s="223">
        <v>2</v>
      </c>
      <c r="I367" s="224"/>
      <c r="J367" s="225">
        <f>ROUND(I367*H367,2)</f>
        <v>0</v>
      </c>
      <c r="K367" s="221" t="s">
        <v>1</v>
      </c>
      <c r="L367" s="45"/>
      <c r="M367" s="226" t="s">
        <v>1</v>
      </c>
      <c r="N367" s="227" t="s">
        <v>41</v>
      </c>
      <c r="O367" s="92"/>
      <c r="P367" s="228">
        <f>O367*H367</f>
        <v>0</v>
      </c>
      <c r="Q367" s="228">
        <v>0</v>
      </c>
      <c r="R367" s="228">
        <f>Q367*H367</f>
        <v>0</v>
      </c>
      <c r="S367" s="228">
        <v>0</v>
      </c>
      <c r="T367" s="229">
        <f>S367*H367</f>
        <v>0</v>
      </c>
      <c r="U367" s="39"/>
      <c r="V367" s="39"/>
      <c r="W367" s="39"/>
      <c r="X367" s="39"/>
      <c r="Y367" s="39"/>
      <c r="Z367" s="39"/>
      <c r="AA367" s="39"/>
      <c r="AB367" s="39"/>
      <c r="AC367" s="39"/>
      <c r="AD367" s="39"/>
      <c r="AE367" s="39"/>
      <c r="AR367" s="230" t="s">
        <v>273</v>
      </c>
      <c r="AT367" s="230" t="s">
        <v>171</v>
      </c>
      <c r="AU367" s="230" t="s">
        <v>86</v>
      </c>
      <c r="AY367" s="18" t="s">
        <v>168</v>
      </c>
      <c r="BE367" s="231">
        <f>IF(N367="základní",J367,0)</f>
        <v>0</v>
      </c>
      <c r="BF367" s="231">
        <f>IF(N367="snížená",J367,0)</f>
        <v>0</v>
      </c>
      <c r="BG367" s="231">
        <f>IF(N367="zákl. přenesená",J367,0)</f>
        <v>0</v>
      </c>
      <c r="BH367" s="231">
        <f>IF(N367="sníž. přenesená",J367,0)</f>
        <v>0</v>
      </c>
      <c r="BI367" s="231">
        <f>IF(N367="nulová",J367,0)</f>
        <v>0</v>
      </c>
      <c r="BJ367" s="18" t="s">
        <v>84</v>
      </c>
      <c r="BK367" s="231">
        <f>ROUND(I367*H367,2)</f>
        <v>0</v>
      </c>
      <c r="BL367" s="18" t="s">
        <v>273</v>
      </c>
      <c r="BM367" s="230" t="s">
        <v>2348</v>
      </c>
    </row>
    <row r="368" s="2" customFormat="1">
      <c r="A368" s="39"/>
      <c r="B368" s="40"/>
      <c r="C368" s="41"/>
      <c r="D368" s="232" t="s">
        <v>306</v>
      </c>
      <c r="E368" s="41"/>
      <c r="F368" s="269" t="s">
        <v>1167</v>
      </c>
      <c r="G368" s="41"/>
      <c r="H368" s="41"/>
      <c r="I368" s="234"/>
      <c r="J368" s="41"/>
      <c r="K368" s="41"/>
      <c r="L368" s="45"/>
      <c r="M368" s="235"/>
      <c r="N368" s="236"/>
      <c r="O368" s="92"/>
      <c r="P368" s="92"/>
      <c r="Q368" s="92"/>
      <c r="R368" s="92"/>
      <c r="S368" s="92"/>
      <c r="T368" s="93"/>
      <c r="U368" s="39"/>
      <c r="V368" s="39"/>
      <c r="W368" s="39"/>
      <c r="X368" s="39"/>
      <c r="Y368" s="39"/>
      <c r="Z368" s="39"/>
      <c r="AA368" s="39"/>
      <c r="AB368" s="39"/>
      <c r="AC368" s="39"/>
      <c r="AD368" s="39"/>
      <c r="AE368" s="39"/>
      <c r="AT368" s="18" t="s">
        <v>306</v>
      </c>
      <c r="AU368" s="18" t="s">
        <v>86</v>
      </c>
    </row>
    <row r="369" s="14" customFormat="1">
      <c r="A369" s="14"/>
      <c r="B369" s="247"/>
      <c r="C369" s="248"/>
      <c r="D369" s="232" t="s">
        <v>180</v>
      </c>
      <c r="E369" s="249" t="s">
        <v>1</v>
      </c>
      <c r="F369" s="250" t="s">
        <v>86</v>
      </c>
      <c r="G369" s="248"/>
      <c r="H369" s="251">
        <v>2</v>
      </c>
      <c r="I369" s="252"/>
      <c r="J369" s="248"/>
      <c r="K369" s="248"/>
      <c r="L369" s="253"/>
      <c r="M369" s="254"/>
      <c r="N369" s="255"/>
      <c r="O369" s="255"/>
      <c r="P369" s="255"/>
      <c r="Q369" s="255"/>
      <c r="R369" s="255"/>
      <c r="S369" s="255"/>
      <c r="T369" s="256"/>
      <c r="U369" s="14"/>
      <c r="V369" s="14"/>
      <c r="W369" s="14"/>
      <c r="X369" s="14"/>
      <c r="Y369" s="14"/>
      <c r="Z369" s="14"/>
      <c r="AA369" s="14"/>
      <c r="AB369" s="14"/>
      <c r="AC369" s="14"/>
      <c r="AD369" s="14"/>
      <c r="AE369" s="14"/>
      <c r="AT369" s="257" t="s">
        <v>180</v>
      </c>
      <c r="AU369" s="257" t="s">
        <v>86</v>
      </c>
      <c r="AV369" s="14" t="s">
        <v>86</v>
      </c>
      <c r="AW369" s="14" t="s">
        <v>32</v>
      </c>
      <c r="AX369" s="14" t="s">
        <v>76</v>
      </c>
      <c r="AY369" s="257" t="s">
        <v>168</v>
      </c>
    </row>
    <row r="370" s="2" customFormat="1" ht="16.5" customHeight="1">
      <c r="A370" s="39"/>
      <c r="B370" s="40"/>
      <c r="C370" s="219" t="s">
        <v>541</v>
      </c>
      <c r="D370" s="219" t="s">
        <v>171</v>
      </c>
      <c r="E370" s="220" t="s">
        <v>2349</v>
      </c>
      <c r="F370" s="221" t="s">
        <v>2350</v>
      </c>
      <c r="G370" s="222" t="s">
        <v>251</v>
      </c>
      <c r="H370" s="223">
        <v>3</v>
      </c>
      <c r="I370" s="224"/>
      <c r="J370" s="225">
        <f>ROUND(I370*H370,2)</f>
        <v>0</v>
      </c>
      <c r="K370" s="221" t="s">
        <v>1</v>
      </c>
      <c r="L370" s="45"/>
      <c r="M370" s="226" t="s">
        <v>1</v>
      </c>
      <c r="N370" s="227" t="s">
        <v>41</v>
      </c>
      <c r="O370" s="92"/>
      <c r="P370" s="228">
        <f>O370*H370</f>
        <v>0</v>
      </c>
      <c r="Q370" s="228">
        <v>0</v>
      </c>
      <c r="R370" s="228">
        <f>Q370*H370</f>
        <v>0</v>
      </c>
      <c r="S370" s="228">
        <v>0</v>
      </c>
      <c r="T370" s="229">
        <f>S370*H370</f>
        <v>0</v>
      </c>
      <c r="U370" s="39"/>
      <c r="V370" s="39"/>
      <c r="W370" s="39"/>
      <c r="X370" s="39"/>
      <c r="Y370" s="39"/>
      <c r="Z370" s="39"/>
      <c r="AA370" s="39"/>
      <c r="AB370" s="39"/>
      <c r="AC370" s="39"/>
      <c r="AD370" s="39"/>
      <c r="AE370" s="39"/>
      <c r="AR370" s="230" t="s">
        <v>273</v>
      </c>
      <c r="AT370" s="230" t="s">
        <v>171</v>
      </c>
      <c r="AU370" s="230" t="s">
        <v>86</v>
      </c>
      <c r="AY370" s="18" t="s">
        <v>168</v>
      </c>
      <c r="BE370" s="231">
        <f>IF(N370="základní",J370,0)</f>
        <v>0</v>
      </c>
      <c r="BF370" s="231">
        <f>IF(N370="snížená",J370,0)</f>
        <v>0</v>
      </c>
      <c r="BG370" s="231">
        <f>IF(N370="zákl. přenesená",J370,0)</f>
        <v>0</v>
      </c>
      <c r="BH370" s="231">
        <f>IF(N370="sníž. přenesená",J370,0)</f>
        <v>0</v>
      </c>
      <c r="BI370" s="231">
        <f>IF(N370="nulová",J370,0)</f>
        <v>0</v>
      </c>
      <c r="BJ370" s="18" t="s">
        <v>84</v>
      </c>
      <c r="BK370" s="231">
        <f>ROUND(I370*H370,2)</f>
        <v>0</v>
      </c>
      <c r="BL370" s="18" t="s">
        <v>273</v>
      </c>
      <c r="BM370" s="230" t="s">
        <v>2351</v>
      </c>
    </row>
    <row r="371" s="2" customFormat="1">
      <c r="A371" s="39"/>
      <c r="B371" s="40"/>
      <c r="C371" s="41"/>
      <c r="D371" s="232" t="s">
        <v>306</v>
      </c>
      <c r="E371" s="41"/>
      <c r="F371" s="269" t="s">
        <v>1167</v>
      </c>
      <c r="G371" s="41"/>
      <c r="H371" s="41"/>
      <c r="I371" s="234"/>
      <c r="J371" s="41"/>
      <c r="K371" s="41"/>
      <c r="L371" s="45"/>
      <c r="M371" s="235"/>
      <c r="N371" s="236"/>
      <c r="O371" s="92"/>
      <c r="P371" s="92"/>
      <c r="Q371" s="92"/>
      <c r="R371" s="92"/>
      <c r="S371" s="92"/>
      <c r="T371" s="93"/>
      <c r="U371" s="39"/>
      <c r="V371" s="39"/>
      <c r="W371" s="39"/>
      <c r="X371" s="39"/>
      <c r="Y371" s="39"/>
      <c r="Z371" s="39"/>
      <c r="AA371" s="39"/>
      <c r="AB371" s="39"/>
      <c r="AC371" s="39"/>
      <c r="AD371" s="39"/>
      <c r="AE371" s="39"/>
      <c r="AT371" s="18" t="s">
        <v>306</v>
      </c>
      <c r="AU371" s="18" t="s">
        <v>86</v>
      </c>
    </row>
    <row r="372" s="14" customFormat="1">
      <c r="A372" s="14"/>
      <c r="B372" s="247"/>
      <c r="C372" s="248"/>
      <c r="D372" s="232" t="s">
        <v>180</v>
      </c>
      <c r="E372" s="249" t="s">
        <v>1</v>
      </c>
      <c r="F372" s="250" t="s">
        <v>169</v>
      </c>
      <c r="G372" s="248"/>
      <c r="H372" s="251">
        <v>3</v>
      </c>
      <c r="I372" s="252"/>
      <c r="J372" s="248"/>
      <c r="K372" s="248"/>
      <c r="L372" s="253"/>
      <c r="M372" s="254"/>
      <c r="N372" s="255"/>
      <c r="O372" s="255"/>
      <c r="P372" s="255"/>
      <c r="Q372" s="255"/>
      <c r="R372" s="255"/>
      <c r="S372" s="255"/>
      <c r="T372" s="256"/>
      <c r="U372" s="14"/>
      <c r="V372" s="14"/>
      <c r="W372" s="14"/>
      <c r="X372" s="14"/>
      <c r="Y372" s="14"/>
      <c r="Z372" s="14"/>
      <c r="AA372" s="14"/>
      <c r="AB372" s="14"/>
      <c r="AC372" s="14"/>
      <c r="AD372" s="14"/>
      <c r="AE372" s="14"/>
      <c r="AT372" s="257" t="s">
        <v>180</v>
      </c>
      <c r="AU372" s="257" t="s">
        <v>86</v>
      </c>
      <c r="AV372" s="14" t="s">
        <v>86</v>
      </c>
      <c r="AW372" s="14" t="s">
        <v>32</v>
      </c>
      <c r="AX372" s="14" t="s">
        <v>76</v>
      </c>
      <c r="AY372" s="257" t="s">
        <v>168</v>
      </c>
    </row>
    <row r="373" s="2" customFormat="1" ht="16.5" customHeight="1">
      <c r="A373" s="39"/>
      <c r="B373" s="40"/>
      <c r="C373" s="219" t="s">
        <v>546</v>
      </c>
      <c r="D373" s="219" t="s">
        <v>171</v>
      </c>
      <c r="E373" s="220" t="s">
        <v>2352</v>
      </c>
      <c r="F373" s="221" t="s">
        <v>2353</v>
      </c>
      <c r="G373" s="222" t="s">
        <v>251</v>
      </c>
      <c r="H373" s="223">
        <v>2</v>
      </c>
      <c r="I373" s="224"/>
      <c r="J373" s="225">
        <f>ROUND(I373*H373,2)</f>
        <v>0</v>
      </c>
      <c r="K373" s="221" t="s">
        <v>1</v>
      </c>
      <c r="L373" s="45"/>
      <c r="M373" s="226" t="s">
        <v>1</v>
      </c>
      <c r="N373" s="227" t="s">
        <v>41</v>
      </c>
      <c r="O373" s="92"/>
      <c r="P373" s="228">
        <f>O373*H373</f>
        <v>0</v>
      </c>
      <c r="Q373" s="228">
        <v>0</v>
      </c>
      <c r="R373" s="228">
        <f>Q373*H373</f>
        <v>0</v>
      </c>
      <c r="S373" s="228">
        <v>0</v>
      </c>
      <c r="T373" s="229">
        <f>S373*H373</f>
        <v>0</v>
      </c>
      <c r="U373" s="39"/>
      <c r="V373" s="39"/>
      <c r="W373" s="39"/>
      <c r="X373" s="39"/>
      <c r="Y373" s="39"/>
      <c r="Z373" s="39"/>
      <c r="AA373" s="39"/>
      <c r="AB373" s="39"/>
      <c r="AC373" s="39"/>
      <c r="AD373" s="39"/>
      <c r="AE373" s="39"/>
      <c r="AR373" s="230" t="s">
        <v>273</v>
      </c>
      <c r="AT373" s="230" t="s">
        <v>171</v>
      </c>
      <c r="AU373" s="230" t="s">
        <v>86</v>
      </c>
      <c r="AY373" s="18" t="s">
        <v>168</v>
      </c>
      <c r="BE373" s="231">
        <f>IF(N373="základní",J373,0)</f>
        <v>0</v>
      </c>
      <c r="BF373" s="231">
        <f>IF(N373="snížená",J373,0)</f>
        <v>0</v>
      </c>
      <c r="BG373" s="231">
        <f>IF(N373="zákl. přenesená",J373,0)</f>
        <v>0</v>
      </c>
      <c r="BH373" s="231">
        <f>IF(N373="sníž. přenesená",J373,0)</f>
        <v>0</v>
      </c>
      <c r="BI373" s="231">
        <f>IF(N373="nulová",J373,0)</f>
        <v>0</v>
      </c>
      <c r="BJ373" s="18" t="s">
        <v>84</v>
      </c>
      <c r="BK373" s="231">
        <f>ROUND(I373*H373,2)</f>
        <v>0</v>
      </c>
      <c r="BL373" s="18" t="s">
        <v>273</v>
      </c>
      <c r="BM373" s="230" t="s">
        <v>2354</v>
      </c>
    </row>
    <row r="374" s="2" customFormat="1">
      <c r="A374" s="39"/>
      <c r="B374" s="40"/>
      <c r="C374" s="41"/>
      <c r="D374" s="232" t="s">
        <v>306</v>
      </c>
      <c r="E374" s="41"/>
      <c r="F374" s="269" t="s">
        <v>1167</v>
      </c>
      <c r="G374" s="41"/>
      <c r="H374" s="41"/>
      <c r="I374" s="234"/>
      <c r="J374" s="41"/>
      <c r="K374" s="41"/>
      <c r="L374" s="45"/>
      <c r="M374" s="235"/>
      <c r="N374" s="236"/>
      <c r="O374" s="92"/>
      <c r="P374" s="92"/>
      <c r="Q374" s="92"/>
      <c r="R374" s="92"/>
      <c r="S374" s="92"/>
      <c r="T374" s="93"/>
      <c r="U374" s="39"/>
      <c r="V374" s="39"/>
      <c r="W374" s="39"/>
      <c r="X374" s="39"/>
      <c r="Y374" s="39"/>
      <c r="Z374" s="39"/>
      <c r="AA374" s="39"/>
      <c r="AB374" s="39"/>
      <c r="AC374" s="39"/>
      <c r="AD374" s="39"/>
      <c r="AE374" s="39"/>
      <c r="AT374" s="18" t="s">
        <v>306</v>
      </c>
      <c r="AU374" s="18" t="s">
        <v>86</v>
      </c>
    </row>
    <row r="375" s="14" customFormat="1">
      <c r="A375" s="14"/>
      <c r="B375" s="247"/>
      <c r="C375" s="248"/>
      <c r="D375" s="232" t="s">
        <v>180</v>
      </c>
      <c r="E375" s="249" t="s">
        <v>1</v>
      </c>
      <c r="F375" s="250" t="s">
        <v>86</v>
      </c>
      <c r="G375" s="248"/>
      <c r="H375" s="251">
        <v>2</v>
      </c>
      <c r="I375" s="252"/>
      <c r="J375" s="248"/>
      <c r="K375" s="248"/>
      <c r="L375" s="253"/>
      <c r="M375" s="254"/>
      <c r="N375" s="255"/>
      <c r="O375" s="255"/>
      <c r="P375" s="255"/>
      <c r="Q375" s="255"/>
      <c r="R375" s="255"/>
      <c r="S375" s="255"/>
      <c r="T375" s="256"/>
      <c r="U375" s="14"/>
      <c r="V375" s="14"/>
      <c r="W375" s="14"/>
      <c r="X375" s="14"/>
      <c r="Y375" s="14"/>
      <c r="Z375" s="14"/>
      <c r="AA375" s="14"/>
      <c r="AB375" s="14"/>
      <c r="AC375" s="14"/>
      <c r="AD375" s="14"/>
      <c r="AE375" s="14"/>
      <c r="AT375" s="257" t="s">
        <v>180</v>
      </c>
      <c r="AU375" s="257" t="s">
        <v>86</v>
      </c>
      <c r="AV375" s="14" t="s">
        <v>86</v>
      </c>
      <c r="AW375" s="14" t="s">
        <v>32</v>
      </c>
      <c r="AX375" s="14" t="s">
        <v>76</v>
      </c>
      <c r="AY375" s="257" t="s">
        <v>168</v>
      </c>
    </row>
    <row r="376" s="2" customFormat="1" ht="16.5" customHeight="1">
      <c r="A376" s="39"/>
      <c r="B376" s="40"/>
      <c r="C376" s="219" t="s">
        <v>552</v>
      </c>
      <c r="D376" s="219" t="s">
        <v>171</v>
      </c>
      <c r="E376" s="220" t="s">
        <v>2355</v>
      </c>
      <c r="F376" s="221" t="s">
        <v>2356</v>
      </c>
      <c r="G376" s="222" t="s">
        <v>251</v>
      </c>
      <c r="H376" s="223">
        <v>3</v>
      </c>
      <c r="I376" s="224"/>
      <c r="J376" s="225">
        <f>ROUND(I376*H376,2)</f>
        <v>0</v>
      </c>
      <c r="K376" s="221" t="s">
        <v>1</v>
      </c>
      <c r="L376" s="45"/>
      <c r="M376" s="226" t="s">
        <v>1</v>
      </c>
      <c r="N376" s="227" t="s">
        <v>41</v>
      </c>
      <c r="O376" s="92"/>
      <c r="P376" s="228">
        <f>O376*H376</f>
        <v>0</v>
      </c>
      <c r="Q376" s="228">
        <v>0</v>
      </c>
      <c r="R376" s="228">
        <f>Q376*H376</f>
        <v>0</v>
      </c>
      <c r="S376" s="228">
        <v>0</v>
      </c>
      <c r="T376" s="229">
        <f>S376*H376</f>
        <v>0</v>
      </c>
      <c r="U376" s="39"/>
      <c r="V376" s="39"/>
      <c r="W376" s="39"/>
      <c r="X376" s="39"/>
      <c r="Y376" s="39"/>
      <c r="Z376" s="39"/>
      <c r="AA376" s="39"/>
      <c r="AB376" s="39"/>
      <c r="AC376" s="39"/>
      <c r="AD376" s="39"/>
      <c r="AE376" s="39"/>
      <c r="AR376" s="230" t="s">
        <v>273</v>
      </c>
      <c r="AT376" s="230" t="s">
        <v>171</v>
      </c>
      <c r="AU376" s="230" t="s">
        <v>86</v>
      </c>
      <c r="AY376" s="18" t="s">
        <v>168</v>
      </c>
      <c r="BE376" s="231">
        <f>IF(N376="základní",J376,0)</f>
        <v>0</v>
      </c>
      <c r="BF376" s="231">
        <f>IF(N376="snížená",J376,0)</f>
        <v>0</v>
      </c>
      <c r="BG376" s="231">
        <f>IF(N376="zákl. přenesená",J376,0)</f>
        <v>0</v>
      </c>
      <c r="BH376" s="231">
        <f>IF(N376="sníž. přenesená",J376,0)</f>
        <v>0</v>
      </c>
      <c r="BI376" s="231">
        <f>IF(N376="nulová",J376,0)</f>
        <v>0</v>
      </c>
      <c r="BJ376" s="18" t="s">
        <v>84</v>
      </c>
      <c r="BK376" s="231">
        <f>ROUND(I376*H376,2)</f>
        <v>0</v>
      </c>
      <c r="BL376" s="18" t="s">
        <v>273</v>
      </c>
      <c r="BM376" s="230" t="s">
        <v>2357</v>
      </c>
    </row>
    <row r="377" s="2" customFormat="1">
      <c r="A377" s="39"/>
      <c r="B377" s="40"/>
      <c r="C377" s="41"/>
      <c r="D377" s="232" t="s">
        <v>306</v>
      </c>
      <c r="E377" s="41"/>
      <c r="F377" s="269" t="s">
        <v>1167</v>
      </c>
      <c r="G377" s="41"/>
      <c r="H377" s="41"/>
      <c r="I377" s="234"/>
      <c r="J377" s="41"/>
      <c r="K377" s="41"/>
      <c r="L377" s="45"/>
      <c r="M377" s="235"/>
      <c r="N377" s="236"/>
      <c r="O377" s="92"/>
      <c r="P377" s="92"/>
      <c r="Q377" s="92"/>
      <c r="R377" s="92"/>
      <c r="S377" s="92"/>
      <c r="T377" s="93"/>
      <c r="U377" s="39"/>
      <c r="V377" s="39"/>
      <c r="W377" s="39"/>
      <c r="X377" s="39"/>
      <c r="Y377" s="39"/>
      <c r="Z377" s="39"/>
      <c r="AA377" s="39"/>
      <c r="AB377" s="39"/>
      <c r="AC377" s="39"/>
      <c r="AD377" s="39"/>
      <c r="AE377" s="39"/>
      <c r="AT377" s="18" t="s">
        <v>306</v>
      </c>
      <c r="AU377" s="18" t="s">
        <v>86</v>
      </c>
    </row>
    <row r="378" s="14" customFormat="1">
      <c r="A378" s="14"/>
      <c r="B378" s="247"/>
      <c r="C378" s="248"/>
      <c r="D378" s="232" t="s">
        <v>180</v>
      </c>
      <c r="E378" s="249" t="s">
        <v>1</v>
      </c>
      <c r="F378" s="250" t="s">
        <v>169</v>
      </c>
      <c r="G378" s="248"/>
      <c r="H378" s="251">
        <v>3</v>
      </c>
      <c r="I378" s="252"/>
      <c r="J378" s="248"/>
      <c r="K378" s="248"/>
      <c r="L378" s="253"/>
      <c r="M378" s="254"/>
      <c r="N378" s="255"/>
      <c r="O378" s="255"/>
      <c r="P378" s="255"/>
      <c r="Q378" s="255"/>
      <c r="R378" s="255"/>
      <c r="S378" s="255"/>
      <c r="T378" s="256"/>
      <c r="U378" s="14"/>
      <c r="V378" s="14"/>
      <c r="W378" s="14"/>
      <c r="X378" s="14"/>
      <c r="Y378" s="14"/>
      <c r="Z378" s="14"/>
      <c r="AA378" s="14"/>
      <c r="AB378" s="14"/>
      <c r="AC378" s="14"/>
      <c r="AD378" s="14"/>
      <c r="AE378" s="14"/>
      <c r="AT378" s="257" t="s">
        <v>180</v>
      </c>
      <c r="AU378" s="257" t="s">
        <v>86</v>
      </c>
      <c r="AV378" s="14" t="s">
        <v>86</v>
      </c>
      <c r="AW378" s="14" t="s">
        <v>32</v>
      </c>
      <c r="AX378" s="14" t="s">
        <v>76</v>
      </c>
      <c r="AY378" s="257" t="s">
        <v>168</v>
      </c>
    </row>
    <row r="379" s="2" customFormat="1" ht="16.5" customHeight="1">
      <c r="A379" s="39"/>
      <c r="B379" s="40"/>
      <c r="C379" s="219" t="s">
        <v>557</v>
      </c>
      <c r="D379" s="219" t="s">
        <v>171</v>
      </c>
      <c r="E379" s="220" t="s">
        <v>1852</v>
      </c>
      <c r="F379" s="221" t="s">
        <v>1853</v>
      </c>
      <c r="G379" s="222" t="s">
        <v>251</v>
      </c>
      <c r="H379" s="223">
        <v>1</v>
      </c>
      <c r="I379" s="224"/>
      <c r="J379" s="225">
        <f>ROUND(I379*H379,2)</f>
        <v>0</v>
      </c>
      <c r="K379" s="221" t="s">
        <v>1</v>
      </c>
      <c r="L379" s="45"/>
      <c r="M379" s="226" t="s">
        <v>1</v>
      </c>
      <c r="N379" s="227" t="s">
        <v>41</v>
      </c>
      <c r="O379" s="92"/>
      <c r="P379" s="228">
        <f>O379*H379</f>
        <v>0</v>
      </c>
      <c r="Q379" s="228">
        <v>0</v>
      </c>
      <c r="R379" s="228">
        <f>Q379*H379</f>
        <v>0</v>
      </c>
      <c r="S379" s="228">
        <v>0</v>
      </c>
      <c r="T379" s="229">
        <f>S379*H379</f>
        <v>0</v>
      </c>
      <c r="U379" s="39"/>
      <c r="V379" s="39"/>
      <c r="W379" s="39"/>
      <c r="X379" s="39"/>
      <c r="Y379" s="39"/>
      <c r="Z379" s="39"/>
      <c r="AA379" s="39"/>
      <c r="AB379" s="39"/>
      <c r="AC379" s="39"/>
      <c r="AD379" s="39"/>
      <c r="AE379" s="39"/>
      <c r="AR379" s="230" t="s">
        <v>273</v>
      </c>
      <c r="AT379" s="230" t="s">
        <v>171</v>
      </c>
      <c r="AU379" s="230" t="s">
        <v>86</v>
      </c>
      <c r="AY379" s="18" t="s">
        <v>168</v>
      </c>
      <c r="BE379" s="231">
        <f>IF(N379="základní",J379,0)</f>
        <v>0</v>
      </c>
      <c r="BF379" s="231">
        <f>IF(N379="snížená",J379,0)</f>
        <v>0</v>
      </c>
      <c r="BG379" s="231">
        <f>IF(N379="zákl. přenesená",J379,0)</f>
        <v>0</v>
      </c>
      <c r="BH379" s="231">
        <f>IF(N379="sníž. přenesená",J379,0)</f>
        <v>0</v>
      </c>
      <c r="BI379" s="231">
        <f>IF(N379="nulová",J379,0)</f>
        <v>0</v>
      </c>
      <c r="BJ379" s="18" t="s">
        <v>84</v>
      </c>
      <c r="BK379" s="231">
        <f>ROUND(I379*H379,2)</f>
        <v>0</v>
      </c>
      <c r="BL379" s="18" t="s">
        <v>273</v>
      </c>
      <c r="BM379" s="230" t="s">
        <v>2358</v>
      </c>
    </row>
    <row r="380" s="2" customFormat="1">
      <c r="A380" s="39"/>
      <c r="B380" s="40"/>
      <c r="C380" s="41"/>
      <c r="D380" s="232" t="s">
        <v>306</v>
      </c>
      <c r="E380" s="41"/>
      <c r="F380" s="269" t="s">
        <v>1167</v>
      </c>
      <c r="G380" s="41"/>
      <c r="H380" s="41"/>
      <c r="I380" s="234"/>
      <c r="J380" s="41"/>
      <c r="K380" s="41"/>
      <c r="L380" s="45"/>
      <c r="M380" s="235"/>
      <c r="N380" s="236"/>
      <c r="O380" s="92"/>
      <c r="P380" s="92"/>
      <c r="Q380" s="92"/>
      <c r="R380" s="92"/>
      <c r="S380" s="92"/>
      <c r="T380" s="93"/>
      <c r="U380" s="39"/>
      <c r="V380" s="39"/>
      <c r="W380" s="39"/>
      <c r="X380" s="39"/>
      <c r="Y380" s="39"/>
      <c r="Z380" s="39"/>
      <c r="AA380" s="39"/>
      <c r="AB380" s="39"/>
      <c r="AC380" s="39"/>
      <c r="AD380" s="39"/>
      <c r="AE380" s="39"/>
      <c r="AT380" s="18" t="s">
        <v>306</v>
      </c>
      <c r="AU380" s="18" t="s">
        <v>86</v>
      </c>
    </row>
    <row r="381" s="14" customFormat="1">
      <c r="A381" s="14"/>
      <c r="B381" s="247"/>
      <c r="C381" s="248"/>
      <c r="D381" s="232" t="s">
        <v>180</v>
      </c>
      <c r="E381" s="249" t="s">
        <v>1</v>
      </c>
      <c r="F381" s="250" t="s">
        <v>84</v>
      </c>
      <c r="G381" s="248"/>
      <c r="H381" s="251">
        <v>1</v>
      </c>
      <c r="I381" s="252"/>
      <c r="J381" s="248"/>
      <c r="K381" s="248"/>
      <c r="L381" s="253"/>
      <c r="M381" s="254"/>
      <c r="N381" s="255"/>
      <c r="O381" s="255"/>
      <c r="P381" s="255"/>
      <c r="Q381" s="255"/>
      <c r="R381" s="255"/>
      <c r="S381" s="255"/>
      <c r="T381" s="256"/>
      <c r="U381" s="14"/>
      <c r="V381" s="14"/>
      <c r="W381" s="14"/>
      <c r="X381" s="14"/>
      <c r="Y381" s="14"/>
      <c r="Z381" s="14"/>
      <c r="AA381" s="14"/>
      <c r="AB381" s="14"/>
      <c r="AC381" s="14"/>
      <c r="AD381" s="14"/>
      <c r="AE381" s="14"/>
      <c r="AT381" s="257" t="s">
        <v>180</v>
      </c>
      <c r="AU381" s="257" t="s">
        <v>86</v>
      </c>
      <c r="AV381" s="14" t="s">
        <v>86</v>
      </c>
      <c r="AW381" s="14" t="s">
        <v>32</v>
      </c>
      <c r="AX381" s="14" t="s">
        <v>76</v>
      </c>
      <c r="AY381" s="257" t="s">
        <v>168</v>
      </c>
    </row>
    <row r="382" s="2" customFormat="1" ht="16.5" customHeight="1">
      <c r="A382" s="39"/>
      <c r="B382" s="40"/>
      <c r="C382" s="219" t="s">
        <v>568</v>
      </c>
      <c r="D382" s="219" t="s">
        <v>171</v>
      </c>
      <c r="E382" s="220" t="s">
        <v>2359</v>
      </c>
      <c r="F382" s="221" t="s">
        <v>2360</v>
      </c>
      <c r="G382" s="222" t="s">
        <v>251</v>
      </c>
      <c r="H382" s="223">
        <v>1</v>
      </c>
      <c r="I382" s="224"/>
      <c r="J382" s="225">
        <f>ROUND(I382*H382,2)</f>
        <v>0</v>
      </c>
      <c r="K382" s="221" t="s">
        <v>1</v>
      </c>
      <c r="L382" s="45"/>
      <c r="M382" s="226" t="s">
        <v>1</v>
      </c>
      <c r="N382" s="227" t="s">
        <v>41</v>
      </c>
      <c r="O382" s="92"/>
      <c r="P382" s="228">
        <f>O382*H382</f>
        <v>0</v>
      </c>
      <c r="Q382" s="228">
        <v>0</v>
      </c>
      <c r="R382" s="228">
        <f>Q382*H382</f>
        <v>0</v>
      </c>
      <c r="S382" s="228">
        <v>0</v>
      </c>
      <c r="T382" s="229">
        <f>S382*H382</f>
        <v>0</v>
      </c>
      <c r="U382" s="39"/>
      <c r="V382" s="39"/>
      <c r="W382" s="39"/>
      <c r="X382" s="39"/>
      <c r="Y382" s="39"/>
      <c r="Z382" s="39"/>
      <c r="AA382" s="39"/>
      <c r="AB382" s="39"/>
      <c r="AC382" s="39"/>
      <c r="AD382" s="39"/>
      <c r="AE382" s="39"/>
      <c r="AR382" s="230" t="s">
        <v>273</v>
      </c>
      <c r="AT382" s="230" t="s">
        <v>171</v>
      </c>
      <c r="AU382" s="230" t="s">
        <v>86</v>
      </c>
      <c r="AY382" s="18" t="s">
        <v>168</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273</v>
      </c>
      <c r="BM382" s="230" t="s">
        <v>2361</v>
      </c>
    </row>
    <row r="383" s="2" customFormat="1">
      <c r="A383" s="39"/>
      <c r="B383" s="40"/>
      <c r="C383" s="41"/>
      <c r="D383" s="232" t="s">
        <v>306</v>
      </c>
      <c r="E383" s="41"/>
      <c r="F383" s="269" t="s">
        <v>1167</v>
      </c>
      <c r="G383" s="41"/>
      <c r="H383" s="41"/>
      <c r="I383" s="234"/>
      <c r="J383" s="41"/>
      <c r="K383" s="41"/>
      <c r="L383" s="45"/>
      <c r="M383" s="235"/>
      <c r="N383" s="236"/>
      <c r="O383" s="92"/>
      <c r="P383" s="92"/>
      <c r="Q383" s="92"/>
      <c r="R383" s="92"/>
      <c r="S383" s="92"/>
      <c r="T383" s="93"/>
      <c r="U383" s="39"/>
      <c r="V383" s="39"/>
      <c r="W383" s="39"/>
      <c r="X383" s="39"/>
      <c r="Y383" s="39"/>
      <c r="Z383" s="39"/>
      <c r="AA383" s="39"/>
      <c r="AB383" s="39"/>
      <c r="AC383" s="39"/>
      <c r="AD383" s="39"/>
      <c r="AE383" s="39"/>
      <c r="AT383" s="18" t="s">
        <v>306</v>
      </c>
      <c r="AU383" s="18" t="s">
        <v>86</v>
      </c>
    </row>
    <row r="384" s="14" customFormat="1">
      <c r="A384" s="14"/>
      <c r="B384" s="247"/>
      <c r="C384" s="248"/>
      <c r="D384" s="232" t="s">
        <v>180</v>
      </c>
      <c r="E384" s="249" t="s">
        <v>1</v>
      </c>
      <c r="F384" s="250" t="s">
        <v>84</v>
      </c>
      <c r="G384" s="248"/>
      <c r="H384" s="251">
        <v>1</v>
      </c>
      <c r="I384" s="252"/>
      <c r="J384" s="248"/>
      <c r="K384" s="248"/>
      <c r="L384" s="253"/>
      <c r="M384" s="254"/>
      <c r="N384" s="255"/>
      <c r="O384" s="255"/>
      <c r="P384" s="255"/>
      <c r="Q384" s="255"/>
      <c r="R384" s="255"/>
      <c r="S384" s="255"/>
      <c r="T384" s="256"/>
      <c r="U384" s="14"/>
      <c r="V384" s="14"/>
      <c r="W384" s="14"/>
      <c r="X384" s="14"/>
      <c r="Y384" s="14"/>
      <c r="Z384" s="14"/>
      <c r="AA384" s="14"/>
      <c r="AB384" s="14"/>
      <c r="AC384" s="14"/>
      <c r="AD384" s="14"/>
      <c r="AE384" s="14"/>
      <c r="AT384" s="257" t="s">
        <v>180</v>
      </c>
      <c r="AU384" s="257" t="s">
        <v>86</v>
      </c>
      <c r="AV384" s="14" t="s">
        <v>86</v>
      </c>
      <c r="AW384" s="14" t="s">
        <v>32</v>
      </c>
      <c r="AX384" s="14" t="s">
        <v>76</v>
      </c>
      <c r="AY384" s="257" t="s">
        <v>168</v>
      </c>
    </row>
    <row r="385" s="2" customFormat="1" ht="16.5" customHeight="1">
      <c r="A385" s="39"/>
      <c r="B385" s="40"/>
      <c r="C385" s="219" t="s">
        <v>577</v>
      </c>
      <c r="D385" s="219" t="s">
        <v>171</v>
      </c>
      <c r="E385" s="220" t="s">
        <v>1209</v>
      </c>
      <c r="F385" s="221" t="s">
        <v>2362</v>
      </c>
      <c r="G385" s="222" t="s">
        <v>251</v>
      </c>
      <c r="H385" s="223">
        <v>1</v>
      </c>
      <c r="I385" s="224"/>
      <c r="J385" s="225">
        <f>ROUND(I385*H385,2)</f>
        <v>0</v>
      </c>
      <c r="K385" s="221" t="s">
        <v>1</v>
      </c>
      <c r="L385" s="45"/>
      <c r="M385" s="226" t="s">
        <v>1</v>
      </c>
      <c r="N385" s="227" t="s">
        <v>41</v>
      </c>
      <c r="O385" s="92"/>
      <c r="P385" s="228">
        <f>O385*H385</f>
        <v>0</v>
      </c>
      <c r="Q385" s="228">
        <v>0</v>
      </c>
      <c r="R385" s="228">
        <f>Q385*H385</f>
        <v>0</v>
      </c>
      <c r="S385" s="228">
        <v>0</v>
      </c>
      <c r="T385" s="229">
        <f>S385*H385</f>
        <v>0</v>
      </c>
      <c r="U385" s="39"/>
      <c r="V385" s="39"/>
      <c r="W385" s="39"/>
      <c r="X385" s="39"/>
      <c r="Y385" s="39"/>
      <c r="Z385" s="39"/>
      <c r="AA385" s="39"/>
      <c r="AB385" s="39"/>
      <c r="AC385" s="39"/>
      <c r="AD385" s="39"/>
      <c r="AE385" s="39"/>
      <c r="AR385" s="230" t="s">
        <v>273</v>
      </c>
      <c r="AT385" s="230" t="s">
        <v>171</v>
      </c>
      <c r="AU385" s="230" t="s">
        <v>86</v>
      </c>
      <c r="AY385" s="18" t="s">
        <v>168</v>
      </c>
      <c r="BE385" s="231">
        <f>IF(N385="základní",J385,0)</f>
        <v>0</v>
      </c>
      <c r="BF385" s="231">
        <f>IF(N385="snížená",J385,0)</f>
        <v>0</v>
      </c>
      <c r="BG385" s="231">
        <f>IF(N385="zákl. přenesená",J385,0)</f>
        <v>0</v>
      </c>
      <c r="BH385" s="231">
        <f>IF(N385="sníž. přenesená",J385,0)</f>
        <v>0</v>
      </c>
      <c r="BI385" s="231">
        <f>IF(N385="nulová",J385,0)</f>
        <v>0</v>
      </c>
      <c r="BJ385" s="18" t="s">
        <v>84</v>
      </c>
      <c r="BK385" s="231">
        <f>ROUND(I385*H385,2)</f>
        <v>0</v>
      </c>
      <c r="BL385" s="18" t="s">
        <v>273</v>
      </c>
      <c r="BM385" s="230" t="s">
        <v>2363</v>
      </c>
    </row>
    <row r="386" s="2" customFormat="1">
      <c r="A386" s="39"/>
      <c r="B386" s="40"/>
      <c r="C386" s="41"/>
      <c r="D386" s="232" t="s">
        <v>306</v>
      </c>
      <c r="E386" s="41"/>
      <c r="F386" s="269" t="s">
        <v>1167</v>
      </c>
      <c r="G386" s="41"/>
      <c r="H386" s="41"/>
      <c r="I386" s="234"/>
      <c r="J386" s="41"/>
      <c r="K386" s="41"/>
      <c r="L386" s="45"/>
      <c r="M386" s="235"/>
      <c r="N386" s="236"/>
      <c r="O386" s="92"/>
      <c r="P386" s="92"/>
      <c r="Q386" s="92"/>
      <c r="R386" s="92"/>
      <c r="S386" s="92"/>
      <c r="T386" s="93"/>
      <c r="U386" s="39"/>
      <c r="V386" s="39"/>
      <c r="W386" s="39"/>
      <c r="X386" s="39"/>
      <c r="Y386" s="39"/>
      <c r="Z386" s="39"/>
      <c r="AA386" s="39"/>
      <c r="AB386" s="39"/>
      <c r="AC386" s="39"/>
      <c r="AD386" s="39"/>
      <c r="AE386" s="39"/>
      <c r="AT386" s="18" t="s">
        <v>306</v>
      </c>
      <c r="AU386" s="18" t="s">
        <v>86</v>
      </c>
    </row>
    <row r="387" s="14" customFormat="1">
      <c r="A387" s="14"/>
      <c r="B387" s="247"/>
      <c r="C387" s="248"/>
      <c r="D387" s="232" t="s">
        <v>180</v>
      </c>
      <c r="E387" s="249" t="s">
        <v>1</v>
      </c>
      <c r="F387" s="250" t="s">
        <v>84</v>
      </c>
      <c r="G387" s="248"/>
      <c r="H387" s="251">
        <v>1</v>
      </c>
      <c r="I387" s="252"/>
      <c r="J387" s="248"/>
      <c r="K387" s="248"/>
      <c r="L387" s="253"/>
      <c r="M387" s="254"/>
      <c r="N387" s="255"/>
      <c r="O387" s="255"/>
      <c r="P387" s="255"/>
      <c r="Q387" s="255"/>
      <c r="R387" s="255"/>
      <c r="S387" s="255"/>
      <c r="T387" s="256"/>
      <c r="U387" s="14"/>
      <c r="V387" s="14"/>
      <c r="W387" s="14"/>
      <c r="X387" s="14"/>
      <c r="Y387" s="14"/>
      <c r="Z387" s="14"/>
      <c r="AA387" s="14"/>
      <c r="AB387" s="14"/>
      <c r="AC387" s="14"/>
      <c r="AD387" s="14"/>
      <c r="AE387" s="14"/>
      <c r="AT387" s="257" t="s">
        <v>180</v>
      </c>
      <c r="AU387" s="257" t="s">
        <v>86</v>
      </c>
      <c r="AV387" s="14" t="s">
        <v>86</v>
      </c>
      <c r="AW387" s="14" t="s">
        <v>32</v>
      </c>
      <c r="AX387" s="14" t="s">
        <v>76</v>
      </c>
      <c r="AY387" s="257" t="s">
        <v>168</v>
      </c>
    </row>
    <row r="388" s="2" customFormat="1" ht="16.5" customHeight="1">
      <c r="A388" s="39"/>
      <c r="B388" s="40"/>
      <c r="C388" s="219" t="s">
        <v>587</v>
      </c>
      <c r="D388" s="219" t="s">
        <v>171</v>
      </c>
      <c r="E388" s="220" t="s">
        <v>2364</v>
      </c>
      <c r="F388" s="221" t="s">
        <v>2365</v>
      </c>
      <c r="G388" s="222" t="s">
        <v>251</v>
      </c>
      <c r="H388" s="223">
        <v>1</v>
      </c>
      <c r="I388" s="224"/>
      <c r="J388" s="225">
        <f>ROUND(I388*H388,2)</f>
        <v>0</v>
      </c>
      <c r="K388" s="221" t="s">
        <v>1</v>
      </c>
      <c r="L388" s="45"/>
      <c r="M388" s="226" t="s">
        <v>1</v>
      </c>
      <c r="N388" s="227" t="s">
        <v>41</v>
      </c>
      <c r="O388" s="92"/>
      <c r="P388" s="228">
        <f>O388*H388</f>
        <v>0</v>
      </c>
      <c r="Q388" s="228">
        <v>0</v>
      </c>
      <c r="R388" s="228">
        <f>Q388*H388</f>
        <v>0</v>
      </c>
      <c r="S388" s="228">
        <v>0</v>
      </c>
      <c r="T388" s="229">
        <f>S388*H388</f>
        <v>0</v>
      </c>
      <c r="U388" s="39"/>
      <c r="V388" s="39"/>
      <c r="W388" s="39"/>
      <c r="X388" s="39"/>
      <c r="Y388" s="39"/>
      <c r="Z388" s="39"/>
      <c r="AA388" s="39"/>
      <c r="AB388" s="39"/>
      <c r="AC388" s="39"/>
      <c r="AD388" s="39"/>
      <c r="AE388" s="39"/>
      <c r="AR388" s="230" t="s">
        <v>273</v>
      </c>
      <c r="AT388" s="230" t="s">
        <v>171</v>
      </c>
      <c r="AU388" s="230" t="s">
        <v>86</v>
      </c>
      <c r="AY388" s="18" t="s">
        <v>168</v>
      </c>
      <c r="BE388" s="231">
        <f>IF(N388="základní",J388,0)</f>
        <v>0</v>
      </c>
      <c r="BF388" s="231">
        <f>IF(N388="snížená",J388,0)</f>
        <v>0</v>
      </c>
      <c r="BG388" s="231">
        <f>IF(N388="zákl. přenesená",J388,0)</f>
        <v>0</v>
      </c>
      <c r="BH388" s="231">
        <f>IF(N388="sníž. přenesená",J388,0)</f>
        <v>0</v>
      </c>
      <c r="BI388" s="231">
        <f>IF(N388="nulová",J388,0)</f>
        <v>0</v>
      </c>
      <c r="BJ388" s="18" t="s">
        <v>84</v>
      </c>
      <c r="BK388" s="231">
        <f>ROUND(I388*H388,2)</f>
        <v>0</v>
      </c>
      <c r="BL388" s="18" t="s">
        <v>273</v>
      </c>
      <c r="BM388" s="230" t="s">
        <v>2366</v>
      </c>
    </row>
    <row r="389" s="2" customFormat="1">
      <c r="A389" s="39"/>
      <c r="B389" s="40"/>
      <c r="C389" s="41"/>
      <c r="D389" s="232" t="s">
        <v>306</v>
      </c>
      <c r="E389" s="41"/>
      <c r="F389" s="269" t="s">
        <v>1167</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306</v>
      </c>
      <c r="AU389" s="18" t="s">
        <v>86</v>
      </c>
    </row>
    <row r="390" s="14" customFormat="1">
      <c r="A390" s="14"/>
      <c r="B390" s="247"/>
      <c r="C390" s="248"/>
      <c r="D390" s="232" t="s">
        <v>180</v>
      </c>
      <c r="E390" s="249" t="s">
        <v>1</v>
      </c>
      <c r="F390" s="250" t="s">
        <v>84</v>
      </c>
      <c r="G390" s="248"/>
      <c r="H390" s="251">
        <v>1</v>
      </c>
      <c r="I390" s="252"/>
      <c r="J390" s="248"/>
      <c r="K390" s="248"/>
      <c r="L390" s="253"/>
      <c r="M390" s="254"/>
      <c r="N390" s="255"/>
      <c r="O390" s="255"/>
      <c r="P390" s="255"/>
      <c r="Q390" s="255"/>
      <c r="R390" s="255"/>
      <c r="S390" s="255"/>
      <c r="T390" s="256"/>
      <c r="U390" s="14"/>
      <c r="V390" s="14"/>
      <c r="W390" s="14"/>
      <c r="X390" s="14"/>
      <c r="Y390" s="14"/>
      <c r="Z390" s="14"/>
      <c r="AA390" s="14"/>
      <c r="AB390" s="14"/>
      <c r="AC390" s="14"/>
      <c r="AD390" s="14"/>
      <c r="AE390" s="14"/>
      <c r="AT390" s="257" t="s">
        <v>180</v>
      </c>
      <c r="AU390" s="257" t="s">
        <v>86</v>
      </c>
      <c r="AV390" s="14" t="s">
        <v>86</v>
      </c>
      <c r="AW390" s="14" t="s">
        <v>32</v>
      </c>
      <c r="AX390" s="14" t="s">
        <v>76</v>
      </c>
      <c r="AY390" s="257" t="s">
        <v>168</v>
      </c>
    </row>
    <row r="391" s="2" customFormat="1" ht="33" customHeight="1">
      <c r="A391" s="39"/>
      <c r="B391" s="40"/>
      <c r="C391" s="219" t="s">
        <v>593</v>
      </c>
      <c r="D391" s="219" t="s">
        <v>171</v>
      </c>
      <c r="E391" s="220" t="s">
        <v>1247</v>
      </c>
      <c r="F391" s="221" t="s">
        <v>1248</v>
      </c>
      <c r="G391" s="222" t="s">
        <v>1081</v>
      </c>
      <c r="H391" s="291"/>
      <c r="I391" s="224"/>
      <c r="J391" s="225">
        <f>ROUND(I391*H391,2)</f>
        <v>0</v>
      </c>
      <c r="K391" s="221" t="s">
        <v>226</v>
      </c>
      <c r="L391" s="45"/>
      <c r="M391" s="226" t="s">
        <v>1</v>
      </c>
      <c r="N391" s="227" t="s">
        <v>41</v>
      </c>
      <c r="O391" s="92"/>
      <c r="P391" s="228">
        <f>O391*H391</f>
        <v>0</v>
      </c>
      <c r="Q391" s="228">
        <v>0</v>
      </c>
      <c r="R391" s="228">
        <f>Q391*H391</f>
        <v>0</v>
      </c>
      <c r="S391" s="228">
        <v>0</v>
      </c>
      <c r="T391" s="229">
        <f>S391*H391</f>
        <v>0</v>
      </c>
      <c r="U391" s="39"/>
      <c r="V391" s="39"/>
      <c r="W391" s="39"/>
      <c r="X391" s="39"/>
      <c r="Y391" s="39"/>
      <c r="Z391" s="39"/>
      <c r="AA391" s="39"/>
      <c r="AB391" s="39"/>
      <c r="AC391" s="39"/>
      <c r="AD391" s="39"/>
      <c r="AE391" s="39"/>
      <c r="AR391" s="230" t="s">
        <v>273</v>
      </c>
      <c r="AT391" s="230" t="s">
        <v>171</v>
      </c>
      <c r="AU391" s="230" t="s">
        <v>86</v>
      </c>
      <c r="AY391" s="18" t="s">
        <v>168</v>
      </c>
      <c r="BE391" s="231">
        <f>IF(N391="základní",J391,0)</f>
        <v>0</v>
      </c>
      <c r="BF391" s="231">
        <f>IF(N391="snížená",J391,0)</f>
        <v>0</v>
      </c>
      <c r="BG391" s="231">
        <f>IF(N391="zákl. přenesená",J391,0)</f>
        <v>0</v>
      </c>
      <c r="BH391" s="231">
        <f>IF(N391="sníž. přenesená",J391,0)</f>
        <v>0</v>
      </c>
      <c r="BI391" s="231">
        <f>IF(N391="nulová",J391,0)</f>
        <v>0</v>
      </c>
      <c r="BJ391" s="18" t="s">
        <v>84</v>
      </c>
      <c r="BK391" s="231">
        <f>ROUND(I391*H391,2)</f>
        <v>0</v>
      </c>
      <c r="BL391" s="18" t="s">
        <v>273</v>
      </c>
      <c r="BM391" s="230" t="s">
        <v>2367</v>
      </c>
    </row>
    <row r="392" s="2" customFormat="1">
      <c r="A392" s="39"/>
      <c r="B392" s="40"/>
      <c r="C392" s="41"/>
      <c r="D392" s="232" t="s">
        <v>178</v>
      </c>
      <c r="E392" s="41"/>
      <c r="F392" s="233" t="s">
        <v>1250</v>
      </c>
      <c r="G392" s="41"/>
      <c r="H392" s="41"/>
      <c r="I392" s="234"/>
      <c r="J392" s="41"/>
      <c r="K392" s="41"/>
      <c r="L392" s="45"/>
      <c r="M392" s="235"/>
      <c r="N392" s="236"/>
      <c r="O392" s="92"/>
      <c r="P392" s="92"/>
      <c r="Q392" s="92"/>
      <c r="R392" s="92"/>
      <c r="S392" s="92"/>
      <c r="T392" s="93"/>
      <c r="U392" s="39"/>
      <c r="V392" s="39"/>
      <c r="W392" s="39"/>
      <c r="X392" s="39"/>
      <c r="Y392" s="39"/>
      <c r="Z392" s="39"/>
      <c r="AA392" s="39"/>
      <c r="AB392" s="39"/>
      <c r="AC392" s="39"/>
      <c r="AD392" s="39"/>
      <c r="AE392" s="39"/>
      <c r="AT392" s="18" t="s">
        <v>178</v>
      </c>
      <c r="AU392" s="18" t="s">
        <v>86</v>
      </c>
    </row>
    <row r="393" s="12" customFormat="1" ht="22.8" customHeight="1">
      <c r="A393" s="12"/>
      <c r="B393" s="203"/>
      <c r="C393" s="204"/>
      <c r="D393" s="205" t="s">
        <v>75</v>
      </c>
      <c r="E393" s="217" t="s">
        <v>1251</v>
      </c>
      <c r="F393" s="217" t="s">
        <v>1252</v>
      </c>
      <c r="G393" s="204"/>
      <c r="H393" s="204"/>
      <c r="I393" s="207"/>
      <c r="J393" s="218">
        <f>BK393</f>
        <v>0</v>
      </c>
      <c r="K393" s="204"/>
      <c r="L393" s="209"/>
      <c r="M393" s="210"/>
      <c r="N393" s="211"/>
      <c r="O393" s="211"/>
      <c r="P393" s="212">
        <f>SUM(P394:P403)</f>
        <v>0</v>
      </c>
      <c r="Q393" s="211"/>
      <c r="R393" s="212">
        <f>SUM(R394:R403)</f>
        <v>0</v>
      </c>
      <c r="S393" s="211"/>
      <c r="T393" s="213">
        <f>SUM(T394:T403)</f>
        <v>0.34499999999999997</v>
      </c>
      <c r="U393" s="12"/>
      <c r="V393" s="12"/>
      <c r="W393" s="12"/>
      <c r="X393" s="12"/>
      <c r="Y393" s="12"/>
      <c r="Z393" s="12"/>
      <c r="AA393" s="12"/>
      <c r="AB393" s="12"/>
      <c r="AC393" s="12"/>
      <c r="AD393" s="12"/>
      <c r="AE393" s="12"/>
      <c r="AR393" s="214" t="s">
        <v>86</v>
      </c>
      <c r="AT393" s="215" t="s">
        <v>75</v>
      </c>
      <c r="AU393" s="215" t="s">
        <v>84</v>
      </c>
      <c r="AY393" s="214" t="s">
        <v>168</v>
      </c>
      <c r="BK393" s="216">
        <f>SUM(BK394:BK403)</f>
        <v>0</v>
      </c>
    </row>
    <row r="394" s="2" customFormat="1" ht="16.5" customHeight="1">
      <c r="A394" s="39"/>
      <c r="B394" s="40"/>
      <c r="C394" s="219" t="s">
        <v>600</v>
      </c>
      <c r="D394" s="219" t="s">
        <v>171</v>
      </c>
      <c r="E394" s="220" t="s">
        <v>2368</v>
      </c>
      <c r="F394" s="221" t="s">
        <v>2369</v>
      </c>
      <c r="G394" s="222" t="s">
        <v>251</v>
      </c>
      <c r="H394" s="223">
        <v>2</v>
      </c>
      <c r="I394" s="224"/>
      <c r="J394" s="225">
        <f>ROUND(I394*H394,2)</f>
        <v>0</v>
      </c>
      <c r="K394" s="221" t="s">
        <v>1</v>
      </c>
      <c r="L394" s="45"/>
      <c r="M394" s="226" t="s">
        <v>1</v>
      </c>
      <c r="N394" s="227" t="s">
        <v>41</v>
      </c>
      <c r="O394" s="92"/>
      <c r="P394" s="228">
        <f>O394*H394</f>
        <v>0</v>
      </c>
      <c r="Q394" s="228">
        <v>0</v>
      </c>
      <c r="R394" s="228">
        <f>Q394*H394</f>
        <v>0</v>
      </c>
      <c r="S394" s="228">
        <v>0</v>
      </c>
      <c r="T394" s="229">
        <f>S394*H394</f>
        <v>0</v>
      </c>
      <c r="U394" s="39"/>
      <c r="V394" s="39"/>
      <c r="W394" s="39"/>
      <c r="X394" s="39"/>
      <c r="Y394" s="39"/>
      <c r="Z394" s="39"/>
      <c r="AA394" s="39"/>
      <c r="AB394" s="39"/>
      <c r="AC394" s="39"/>
      <c r="AD394" s="39"/>
      <c r="AE394" s="39"/>
      <c r="AR394" s="230" t="s">
        <v>273</v>
      </c>
      <c r="AT394" s="230" t="s">
        <v>171</v>
      </c>
      <c r="AU394" s="230" t="s">
        <v>86</v>
      </c>
      <c r="AY394" s="18" t="s">
        <v>168</v>
      </c>
      <c r="BE394" s="231">
        <f>IF(N394="základní",J394,0)</f>
        <v>0</v>
      </c>
      <c r="BF394" s="231">
        <f>IF(N394="snížená",J394,0)</f>
        <v>0</v>
      </c>
      <c r="BG394" s="231">
        <f>IF(N394="zákl. přenesená",J394,0)</f>
        <v>0</v>
      </c>
      <c r="BH394" s="231">
        <f>IF(N394="sníž. přenesená",J394,0)</f>
        <v>0</v>
      </c>
      <c r="BI394" s="231">
        <f>IF(N394="nulová",J394,0)</f>
        <v>0</v>
      </c>
      <c r="BJ394" s="18" t="s">
        <v>84</v>
      </c>
      <c r="BK394" s="231">
        <f>ROUND(I394*H394,2)</f>
        <v>0</v>
      </c>
      <c r="BL394" s="18" t="s">
        <v>273</v>
      </c>
      <c r="BM394" s="230" t="s">
        <v>2370</v>
      </c>
    </row>
    <row r="395" s="2" customFormat="1">
      <c r="A395" s="39"/>
      <c r="B395" s="40"/>
      <c r="C395" s="41"/>
      <c r="D395" s="232" t="s">
        <v>178</v>
      </c>
      <c r="E395" s="41"/>
      <c r="F395" s="233" t="s">
        <v>2369</v>
      </c>
      <c r="G395" s="41"/>
      <c r="H395" s="41"/>
      <c r="I395" s="234"/>
      <c r="J395" s="41"/>
      <c r="K395" s="41"/>
      <c r="L395" s="45"/>
      <c r="M395" s="235"/>
      <c r="N395" s="236"/>
      <c r="O395" s="92"/>
      <c r="P395" s="92"/>
      <c r="Q395" s="92"/>
      <c r="R395" s="92"/>
      <c r="S395" s="92"/>
      <c r="T395" s="93"/>
      <c r="U395" s="39"/>
      <c r="V395" s="39"/>
      <c r="W395" s="39"/>
      <c r="X395" s="39"/>
      <c r="Y395" s="39"/>
      <c r="Z395" s="39"/>
      <c r="AA395" s="39"/>
      <c r="AB395" s="39"/>
      <c r="AC395" s="39"/>
      <c r="AD395" s="39"/>
      <c r="AE395" s="39"/>
      <c r="AT395" s="18" t="s">
        <v>178</v>
      </c>
      <c r="AU395" s="18" t="s">
        <v>86</v>
      </c>
    </row>
    <row r="396" s="14" customFormat="1">
      <c r="A396" s="14"/>
      <c r="B396" s="247"/>
      <c r="C396" s="248"/>
      <c r="D396" s="232" t="s">
        <v>180</v>
      </c>
      <c r="E396" s="249" t="s">
        <v>1</v>
      </c>
      <c r="F396" s="250" t="s">
        <v>2332</v>
      </c>
      <c r="G396" s="248"/>
      <c r="H396" s="251">
        <v>2</v>
      </c>
      <c r="I396" s="252"/>
      <c r="J396" s="248"/>
      <c r="K396" s="248"/>
      <c r="L396" s="253"/>
      <c r="M396" s="254"/>
      <c r="N396" s="255"/>
      <c r="O396" s="255"/>
      <c r="P396" s="255"/>
      <c r="Q396" s="255"/>
      <c r="R396" s="255"/>
      <c r="S396" s="255"/>
      <c r="T396" s="256"/>
      <c r="U396" s="14"/>
      <c r="V396" s="14"/>
      <c r="W396" s="14"/>
      <c r="X396" s="14"/>
      <c r="Y396" s="14"/>
      <c r="Z396" s="14"/>
      <c r="AA396" s="14"/>
      <c r="AB396" s="14"/>
      <c r="AC396" s="14"/>
      <c r="AD396" s="14"/>
      <c r="AE396" s="14"/>
      <c r="AT396" s="257" t="s">
        <v>180</v>
      </c>
      <c r="AU396" s="257" t="s">
        <v>86</v>
      </c>
      <c r="AV396" s="14" t="s">
        <v>86</v>
      </c>
      <c r="AW396" s="14" t="s">
        <v>32</v>
      </c>
      <c r="AX396" s="14" t="s">
        <v>84</v>
      </c>
      <c r="AY396" s="257" t="s">
        <v>168</v>
      </c>
    </row>
    <row r="397" s="2" customFormat="1" ht="16.5" customHeight="1">
      <c r="A397" s="39"/>
      <c r="B397" s="40"/>
      <c r="C397" s="219" t="s">
        <v>607</v>
      </c>
      <c r="D397" s="219" t="s">
        <v>171</v>
      </c>
      <c r="E397" s="220" t="s">
        <v>2371</v>
      </c>
      <c r="F397" s="221" t="s">
        <v>2372</v>
      </c>
      <c r="G397" s="222" t="s">
        <v>251</v>
      </c>
      <c r="H397" s="223">
        <v>2</v>
      </c>
      <c r="I397" s="224"/>
      <c r="J397" s="225">
        <f>ROUND(I397*H397,2)</f>
        <v>0</v>
      </c>
      <c r="K397" s="221" t="s">
        <v>1</v>
      </c>
      <c r="L397" s="45"/>
      <c r="M397" s="226" t="s">
        <v>1</v>
      </c>
      <c r="N397" s="227" t="s">
        <v>41</v>
      </c>
      <c r="O397" s="92"/>
      <c r="P397" s="228">
        <f>O397*H397</f>
        <v>0</v>
      </c>
      <c r="Q397" s="228">
        <v>0</v>
      </c>
      <c r="R397" s="228">
        <f>Q397*H397</f>
        <v>0</v>
      </c>
      <c r="S397" s="228">
        <v>0</v>
      </c>
      <c r="T397" s="229">
        <f>S397*H397</f>
        <v>0</v>
      </c>
      <c r="U397" s="39"/>
      <c r="V397" s="39"/>
      <c r="W397" s="39"/>
      <c r="X397" s="39"/>
      <c r="Y397" s="39"/>
      <c r="Z397" s="39"/>
      <c r="AA397" s="39"/>
      <c r="AB397" s="39"/>
      <c r="AC397" s="39"/>
      <c r="AD397" s="39"/>
      <c r="AE397" s="39"/>
      <c r="AR397" s="230" t="s">
        <v>273</v>
      </c>
      <c r="AT397" s="230" t="s">
        <v>171</v>
      </c>
      <c r="AU397" s="230" t="s">
        <v>86</v>
      </c>
      <c r="AY397" s="18" t="s">
        <v>168</v>
      </c>
      <c r="BE397" s="231">
        <f>IF(N397="základní",J397,0)</f>
        <v>0</v>
      </c>
      <c r="BF397" s="231">
        <f>IF(N397="snížená",J397,0)</f>
        <v>0</v>
      </c>
      <c r="BG397" s="231">
        <f>IF(N397="zákl. přenesená",J397,0)</f>
        <v>0</v>
      </c>
      <c r="BH397" s="231">
        <f>IF(N397="sníž. přenesená",J397,0)</f>
        <v>0</v>
      </c>
      <c r="BI397" s="231">
        <f>IF(N397="nulová",J397,0)</f>
        <v>0</v>
      </c>
      <c r="BJ397" s="18" t="s">
        <v>84</v>
      </c>
      <c r="BK397" s="231">
        <f>ROUND(I397*H397,2)</f>
        <v>0</v>
      </c>
      <c r="BL397" s="18" t="s">
        <v>273</v>
      </c>
      <c r="BM397" s="230" t="s">
        <v>2373</v>
      </c>
    </row>
    <row r="398" s="2" customFormat="1">
      <c r="A398" s="39"/>
      <c r="B398" s="40"/>
      <c r="C398" s="41"/>
      <c r="D398" s="232" t="s">
        <v>178</v>
      </c>
      <c r="E398" s="41"/>
      <c r="F398" s="233" t="s">
        <v>2369</v>
      </c>
      <c r="G398" s="41"/>
      <c r="H398" s="41"/>
      <c r="I398" s="234"/>
      <c r="J398" s="41"/>
      <c r="K398" s="41"/>
      <c r="L398" s="45"/>
      <c r="M398" s="235"/>
      <c r="N398" s="236"/>
      <c r="O398" s="92"/>
      <c r="P398" s="92"/>
      <c r="Q398" s="92"/>
      <c r="R398" s="92"/>
      <c r="S398" s="92"/>
      <c r="T398" s="93"/>
      <c r="U398" s="39"/>
      <c r="V398" s="39"/>
      <c r="W398" s="39"/>
      <c r="X398" s="39"/>
      <c r="Y398" s="39"/>
      <c r="Z398" s="39"/>
      <c r="AA398" s="39"/>
      <c r="AB398" s="39"/>
      <c r="AC398" s="39"/>
      <c r="AD398" s="39"/>
      <c r="AE398" s="39"/>
      <c r="AT398" s="18" t="s">
        <v>178</v>
      </c>
      <c r="AU398" s="18" t="s">
        <v>86</v>
      </c>
    </row>
    <row r="399" s="14" customFormat="1">
      <c r="A399" s="14"/>
      <c r="B399" s="247"/>
      <c r="C399" s="248"/>
      <c r="D399" s="232" t="s">
        <v>180</v>
      </c>
      <c r="E399" s="249" t="s">
        <v>1</v>
      </c>
      <c r="F399" s="250" t="s">
        <v>2332</v>
      </c>
      <c r="G399" s="248"/>
      <c r="H399" s="251">
        <v>2</v>
      </c>
      <c r="I399" s="252"/>
      <c r="J399" s="248"/>
      <c r="K399" s="248"/>
      <c r="L399" s="253"/>
      <c r="M399" s="254"/>
      <c r="N399" s="255"/>
      <c r="O399" s="255"/>
      <c r="P399" s="255"/>
      <c r="Q399" s="255"/>
      <c r="R399" s="255"/>
      <c r="S399" s="255"/>
      <c r="T399" s="256"/>
      <c r="U399" s="14"/>
      <c r="V399" s="14"/>
      <c r="W399" s="14"/>
      <c r="X399" s="14"/>
      <c r="Y399" s="14"/>
      <c r="Z399" s="14"/>
      <c r="AA399" s="14"/>
      <c r="AB399" s="14"/>
      <c r="AC399" s="14"/>
      <c r="AD399" s="14"/>
      <c r="AE399" s="14"/>
      <c r="AT399" s="257" t="s">
        <v>180</v>
      </c>
      <c r="AU399" s="257" t="s">
        <v>86</v>
      </c>
      <c r="AV399" s="14" t="s">
        <v>86</v>
      </c>
      <c r="AW399" s="14" t="s">
        <v>32</v>
      </c>
      <c r="AX399" s="14" t="s">
        <v>84</v>
      </c>
      <c r="AY399" s="257" t="s">
        <v>168</v>
      </c>
    </row>
    <row r="400" s="2" customFormat="1" ht="24.15" customHeight="1">
      <c r="A400" s="39"/>
      <c r="B400" s="40"/>
      <c r="C400" s="219" t="s">
        <v>613</v>
      </c>
      <c r="D400" s="219" t="s">
        <v>171</v>
      </c>
      <c r="E400" s="220" t="s">
        <v>2374</v>
      </c>
      <c r="F400" s="221" t="s">
        <v>2375</v>
      </c>
      <c r="G400" s="222" t="s">
        <v>213</v>
      </c>
      <c r="H400" s="223">
        <v>11.5</v>
      </c>
      <c r="I400" s="224"/>
      <c r="J400" s="225">
        <f>ROUND(I400*H400,2)</f>
        <v>0</v>
      </c>
      <c r="K400" s="221" t="s">
        <v>175</v>
      </c>
      <c r="L400" s="45"/>
      <c r="M400" s="226" t="s">
        <v>1</v>
      </c>
      <c r="N400" s="227" t="s">
        <v>41</v>
      </c>
      <c r="O400" s="92"/>
      <c r="P400" s="228">
        <f>O400*H400</f>
        <v>0</v>
      </c>
      <c r="Q400" s="228">
        <v>0</v>
      </c>
      <c r="R400" s="228">
        <f>Q400*H400</f>
        <v>0</v>
      </c>
      <c r="S400" s="228">
        <v>0.029999999999999999</v>
      </c>
      <c r="T400" s="229">
        <f>S400*H400</f>
        <v>0.34499999999999997</v>
      </c>
      <c r="U400" s="39"/>
      <c r="V400" s="39"/>
      <c r="W400" s="39"/>
      <c r="X400" s="39"/>
      <c r="Y400" s="39"/>
      <c r="Z400" s="39"/>
      <c r="AA400" s="39"/>
      <c r="AB400" s="39"/>
      <c r="AC400" s="39"/>
      <c r="AD400" s="39"/>
      <c r="AE400" s="39"/>
      <c r="AR400" s="230" t="s">
        <v>273</v>
      </c>
      <c r="AT400" s="230" t="s">
        <v>171</v>
      </c>
      <c r="AU400" s="230" t="s">
        <v>86</v>
      </c>
      <c r="AY400" s="18" t="s">
        <v>168</v>
      </c>
      <c r="BE400" s="231">
        <f>IF(N400="základní",J400,0)</f>
        <v>0</v>
      </c>
      <c r="BF400" s="231">
        <f>IF(N400="snížená",J400,0)</f>
        <v>0</v>
      </c>
      <c r="BG400" s="231">
        <f>IF(N400="zákl. přenesená",J400,0)</f>
        <v>0</v>
      </c>
      <c r="BH400" s="231">
        <f>IF(N400="sníž. přenesená",J400,0)</f>
        <v>0</v>
      </c>
      <c r="BI400" s="231">
        <f>IF(N400="nulová",J400,0)</f>
        <v>0</v>
      </c>
      <c r="BJ400" s="18" t="s">
        <v>84</v>
      </c>
      <c r="BK400" s="231">
        <f>ROUND(I400*H400,2)</f>
        <v>0</v>
      </c>
      <c r="BL400" s="18" t="s">
        <v>273</v>
      </c>
      <c r="BM400" s="230" t="s">
        <v>2376</v>
      </c>
    </row>
    <row r="401" s="2" customFormat="1">
      <c r="A401" s="39"/>
      <c r="B401" s="40"/>
      <c r="C401" s="41"/>
      <c r="D401" s="232" t="s">
        <v>178</v>
      </c>
      <c r="E401" s="41"/>
      <c r="F401" s="233" t="s">
        <v>2375</v>
      </c>
      <c r="G401" s="41"/>
      <c r="H401" s="41"/>
      <c r="I401" s="234"/>
      <c r="J401" s="41"/>
      <c r="K401" s="41"/>
      <c r="L401" s="45"/>
      <c r="M401" s="235"/>
      <c r="N401" s="236"/>
      <c r="O401" s="92"/>
      <c r="P401" s="92"/>
      <c r="Q401" s="92"/>
      <c r="R401" s="92"/>
      <c r="S401" s="92"/>
      <c r="T401" s="93"/>
      <c r="U401" s="39"/>
      <c r="V401" s="39"/>
      <c r="W401" s="39"/>
      <c r="X401" s="39"/>
      <c r="Y401" s="39"/>
      <c r="Z401" s="39"/>
      <c r="AA401" s="39"/>
      <c r="AB401" s="39"/>
      <c r="AC401" s="39"/>
      <c r="AD401" s="39"/>
      <c r="AE401" s="39"/>
      <c r="AT401" s="18" t="s">
        <v>178</v>
      </c>
      <c r="AU401" s="18" t="s">
        <v>86</v>
      </c>
    </row>
    <row r="402" s="2" customFormat="1" ht="24.15" customHeight="1">
      <c r="A402" s="39"/>
      <c r="B402" s="40"/>
      <c r="C402" s="219" t="s">
        <v>619</v>
      </c>
      <c r="D402" s="219" t="s">
        <v>171</v>
      </c>
      <c r="E402" s="220" t="s">
        <v>2377</v>
      </c>
      <c r="F402" s="221" t="s">
        <v>2378</v>
      </c>
      <c r="G402" s="222" t="s">
        <v>1081</v>
      </c>
      <c r="H402" s="291"/>
      <c r="I402" s="224"/>
      <c r="J402" s="225">
        <f>ROUND(I402*H402,2)</f>
        <v>0</v>
      </c>
      <c r="K402" s="221" t="s">
        <v>175</v>
      </c>
      <c r="L402" s="45"/>
      <c r="M402" s="226" t="s">
        <v>1</v>
      </c>
      <c r="N402" s="227"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273</v>
      </c>
      <c r="AT402" s="230" t="s">
        <v>171</v>
      </c>
      <c r="AU402" s="230" t="s">
        <v>86</v>
      </c>
      <c r="AY402" s="18" t="s">
        <v>168</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273</v>
      </c>
      <c r="BM402" s="230" t="s">
        <v>2379</v>
      </c>
    </row>
    <row r="403" s="2" customFormat="1">
      <c r="A403" s="39"/>
      <c r="B403" s="40"/>
      <c r="C403" s="41"/>
      <c r="D403" s="232" t="s">
        <v>178</v>
      </c>
      <c r="E403" s="41"/>
      <c r="F403" s="233" t="s">
        <v>2380</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178</v>
      </c>
      <c r="AU403" s="18" t="s">
        <v>86</v>
      </c>
    </row>
    <row r="404" s="12" customFormat="1" ht="22.8" customHeight="1">
      <c r="A404" s="12"/>
      <c r="B404" s="203"/>
      <c r="C404" s="204"/>
      <c r="D404" s="205" t="s">
        <v>75</v>
      </c>
      <c r="E404" s="217" t="s">
        <v>1306</v>
      </c>
      <c r="F404" s="217" t="s">
        <v>1307</v>
      </c>
      <c r="G404" s="204"/>
      <c r="H404" s="204"/>
      <c r="I404" s="207"/>
      <c r="J404" s="218">
        <f>BK404</f>
        <v>0</v>
      </c>
      <c r="K404" s="204"/>
      <c r="L404" s="209"/>
      <c r="M404" s="210"/>
      <c r="N404" s="211"/>
      <c r="O404" s="211"/>
      <c r="P404" s="212">
        <f>SUM(P405:P438)</f>
        <v>0</v>
      </c>
      <c r="Q404" s="211"/>
      <c r="R404" s="212">
        <f>SUM(R405:R438)</f>
        <v>3.8206350000000002</v>
      </c>
      <c r="S404" s="211"/>
      <c r="T404" s="213">
        <f>SUM(T405:T438)</f>
        <v>0.065310000000000007</v>
      </c>
      <c r="U404" s="12"/>
      <c r="V404" s="12"/>
      <c r="W404" s="12"/>
      <c r="X404" s="12"/>
      <c r="Y404" s="12"/>
      <c r="Z404" s="12"/>
      <c r="AA404" s="12"/>
      <c r="AB404" s="12"/>
      <c r="AC404" s="12"/>
      <c r="AD404" s="12"/>
      <c r="AE404" s="12"/>
      <c r="AR404" s="214" t="s">
        <v>86</v>
      </c>
      <c r="AT404" s="215" t="s">
        <v>75</v>
      </c>
      <c r="AU404" s="215" t="s">
        <v>84</v>
      </c>
      <c r="AY404" s="214" t="s">
        <v>168</v>
      </c>
      <c r="BK404" s="216">
        <f>SUM(BK405:BK438)</f>
        <v>0</v>
      </c>
    </row>
    <row r="405" s="2" customFormat="1" ht="24.15" customHeight="1">
      <c r="A405" s="39"/>
      <c r="B405" s="40"/>
      <c r="C405" s="219" t="s">
        <v>624</v>
      </c>
      <c r="D405" s="219" t="s">
        <v>171</v>
      </c>
      <c r="E405" s="220" t="s">
        <v>1862</v>
      </c>
      <c r="F405" s="221" t="s">
        <v>1863</v>
      </c>
      <c r="G405" s="222" t="s">
        <v>174</v>
      </c>
      <c r="H405" s="223">
        <v>65.310000000000002</v>
      </c>
      <c r="I405" s="224"/>
      <c r="J405" s="225">
        <f>ROUND(I405*H405,2)</f>
        <v>0</v>
      </c>
      <c r="K405" s="221" t="s">
        <v>1</v>
      </c>
      <c r="L405" s="45"/>
      <c r="M405" s="226" t="s">
        <v>1</v>
      </c>
      <c r="N405" s="227" t="s">
        <v>41</v>
      </c>
      <c r="O405" s="92"/>
      <c r="P405" s="228">
        <f>O405*H405</f>
        <v>0</v>
      </c>
      <c r="Q405" s="228">
        <v>0.001</v>
      </c>
      <c r="R405" s="228">
        <f>Q405*H405</f>
        <v>0.065310000000000007</v>
      </c>
      <c r="S405" s="228">
        <v>0.001</v>
      </c>
      <c r="T405" s="229">
        <f>S405*H405</f>
        <v>0.065310000000000007</v>
      </c>
      <c r="U405" s="39"/>
      <c r="V405" s="39"/>
      <c r="W405" s="39"/>
      <c r="X405" s="39"/>
      <c r="Y405" s="39"/>
      <c r="Z405" s="39"/>
      <c r="AA405" s="39"/>
      <c r="AB405" s="39"/>
      <c r="AC405" s="39"/>
      <c r="AD405" s="39"/>
      <c r="AE405" s="39"/>
      <c r="AR405" s="230" t="s">
        <v>273</v>
      </c>
      <c r="AT405" s="230" t="s">
        <v>171</v>
      </c>
      <c r="AU405" s="230" t="s">
        <v>86</v>
      </c>
      <c r="AY405" s="18" t="s">
        <v>168</v>
      </c>
      <c r="BE405" s="231">
        <f>IF(N405="základní",J405,0)</f>
        <v>0</v>
      </c>
      <c r="BF405" s="231">
        <f>IF(N405="snížená",J405,0)</f>
        <v>0</v>
      </c>
      <c r="BG405" s="231">
        <f>IF(N405="zákl. přenesená",J405,0)</f>
        <v>0</v>
      </c>
      <c r="BH405" s="231">
        <f>IF(N405="sníž. přenesená",J405,0)</f>
        <v>0</v>
      </c>
      <c r="BI405" s="231">
        <f>IF(N405="nulová",J405,0)</f>
        <v>0</v>
      </c>
      <c r="BJ405" s="18" t="s">
        <v>84</v>
      </c>
      <c r="BK405" s="231">
        <f>ROUND(I405*H405,2)</f>
        <v>0</v>
      </c>
      <c r="BL405" s="18" t="s">
        <v>273</v>
      </c>
      <c r="BM405" s="230" t="s">
        <v>2381</v>
      </c>
    </row>
    <row r="406" s="2" customFormat="1">
      <c r="A406" s="39"/>
      <c r="B406" s="40"/>
      <c r="C406" s="41"/>
      <c r="D406" s="232" t="s">
        <v>306</v>
      </c>
      <c r="E406" s="41"/>
      <c r="F406" s="269" t="s">
        <v>1865</v>
      </c>
      <c r="G406" s="41"/>
      <c r="H406" s="41"/>
      <c r="I406" s="234"/>
      <c r="J406" s="41"/>
      <c r="K406" s="41"/>
      <c r="L406" s="45"/>
      <c r="M406" s="235"/>
      <c r="N406" s="236"/>
      <c r="O406" s="92"/>
      <c r="P406" s="92"/>
      <c r="Q406" s="92"/>
      <c r="R406" s="92"/>
      <c r="S406" s="92"/>
      <c r="T406" s="93"/>
      <c r="U406" s="39"/>
      <c r="V406" s="39"/>
      <c r="W406" s="39"/>
      <c r="X406" s="39"/>
      <c r="Y406" s="39"/>
      <c r="Z406" s="39"/>
      <c r="AA406" s="39"/>
      <c r="AB406" s="39"/>
      <c r="AC406" s="39"/>
      <c r="AD406" s="39"/>
      <c r="AE406" s="39"/>
      <c r="AT406" s="18" t="s">
        <v>306</v>
      </c>
      <c r="AU406" s="18" t="s">
        <v>86</v>
      </c>
    </row>
    <row r="407" s="13" customFormat="1">
      <c r="A407" s="13"/>
      <c r="B407" s="237"/>
      <c r="C407" s="238"/>
      <c r="D407" s="232" t="s">
        <v>180</v>
      </c>
      <c r="E407" s="239" t="s">
        <v>1</v>
      </c>
      <c r="F407" s="240" t="s">
        <v>1866</v>
      </c>
      <c r="G407" s="238"/>
      <c r="H407" s="239" t="s">
        <v>1</v>
      </c>
      <c r="I407" s="241"/>
      <c r="J407" s="238"/>
      <c r="K407" s="238"/>
      <c r="L407" s="242"/>
      <c r="M407" s="243"/>
      <c r="N407" s="244"/>
      <c r="O407" s="244"/>
      <c r="P407" s="244"/>
      <c r="Q407" s="244"/>
      <c r="R407" s="244"/>
      <c r="S407" s="244"/>
      <c r="T407" s="245"/>
      <c r="U407" s="13"/>
      <c r="V407" s="13"/>
      <c r="W407" s="13"/>
      <c r="X407" s="13"/>
      <c r="Y407" s="13"/>
      <c r="Z407" s="13"/>
      <c r="AA407" s="13"/>
      <c r="AB407" s="13"/>
      <c r="AC407" s="13"/>
      <c r="AD407" s="13"/>
      <c r="AE407" s="13"/>
      <c r="AT407" s="246" t="s">
        <v>180</v>
      </c>
      <c r="AU407" s="246" t="s">
        <v>86</v>
      </c>
      <c r="AV407" s="13" t="s">
        <v>84</v>
      </c>
      <c r="AW407" s="13" t="s">
        <v>32</v>
      </c>
      <c r="AX407" s="13" t="s">
        <v>76</v>
      </c>
      <c r="AY407" s="246" t="s">
        <v>168</v>
      </c>
    </row>
    <row r="408" s="13" customFormat="1">
      <c r="A408" s="13"/>
      <c r="B408" s="237"/>
      <c r="C408" s="238"/>
      <c r="D408" s="232" t="s">
        <v>180</v>
      </c>
      <c r="E408" s="239" t="s">
        <v>1</v>
      </c>
      <c r="F408" s="240" t="s">
        <v>1867</v>
      </c>
      <c r="G408" s="238"/>
      <c r="H408" s="239" t="s">
        <v>1</v>
      </c>
      <c r="I408" s="241"/>
      <c r="J408" s="238"/>
      <c r="K408" s="238"/>
      <c r="L408" s="242"/>
      <c r="M408" s="243"/>
      <c r="N408" s="244"/>
      <c r="O408" s="244"/>
      <c r="P408" s="244"/>
      <c r="Q408" s="244"/>
      <c r="R408" s="244"/>
      <c r="S408" s="244"/>
      <c r="T408" s="245"/>
      <c r="U408" s="13"/>
      <c r="V408" s="13"/>
      <c r="W408" s="13"/>
      <c r="X408" s="13"/>
      <c r="Y408" s="13"/>
      <c r="Z408" s="13"/>
      <c r="AA408" s="13"/>
      <c r="AB408" s="13"/>
      <c r="AC408" s="13"/>
      <c r="AD408" s="13"/>
      <c r="AE408" s="13"/>
      <c r="AT408" s="246" t="s">
        <v>180</v>
      </c>
      <c r="AU408" s="246" t="s">
        <v>86</v>
      </c>
      <c r="AV408" s="13" t="s">
        <v>84</v>
      </c>
      <c r="AW408" s="13" t="s">
        <v>32</v>
      </c>
      <c r="AX408" s="13" t="s">
        <v>76</v>
      </c>
      <c r="AY408" s="246" t="s">
        <v>168</v>
      </c>
    </row>
    <row r="409" s="14" customFormat="1">
      <c r="A409" s="14"/>
      <c r="B409" s="247"/>
      <c r="C409" s="248"/>
      <c r="D409" s="232" t="s">
        <v>180</v>
      </c>
      <c r="E409" s="249" t="s">
        <v>1</v>
      </c>
      <c r="F409" s="250" t="s">
        <v>2382</v>
      </c>
      <c r="G409" s="248"/>
      <c r="H409" s="251">
        <v>48.762</v>
      </c>
      <c r="I409" s="252"/>
      <c r="J409" s="248"/>
      <c r="K409" s="248"/>
      <c r="L409" s="253"/>
      <c r="M409" s="254"/>
      <c r="N409" s="255"/>
      <c r="O409" s="255"/>
      <c r="P409" s="255"/>
      <c r="Q409" s="255"/>
      <c r="R409" s="255"/>
      <c r="S409" s="255"/>
      <c r="T409" s="256"/>
      <c r="U409" s="14"/>
      <c r="V409" s="14"/>
      <c r="W409" s="14"/>
      <c r="X409" s="14"/>
      <c r="Y409" s="14"/>
      <c r="Z409" s="14"/>
      <c r="AA409" s="14"/>
      <c r="AB409" s="14"/>
      <c r="AC409" s="14"/>
      <c r="AD409" s="14"/>
      <c r="AE409" s="14"/>
      <c r="AT409" s="257" t="s">
        <v>180</v>
      </c>
      <c r="AU409" s="257" t="s">
        <v>86</v>
      </c>
      <c r="AV409" s="14" t="s">
        <v>86</v>
      </c>
      <c r="AW409" s="14" t="s">
        <v>32</v>
      </c>
      <c r="AX409" s="14" t="s">
        <v>76</v>
      </c>
      <c r="AY409" s="257" t="s">
        <v>168</v>
      </c>
    </row>
    <row r="410" s="13" customFormat="1">
      <c r="A410" s="13"/>
      <c r="B410" s="237"/>
      <c r="C410" s="238"/>
      <c r="D410" s="232" t="s">
        <v>180</v>
      </c>
      <c r="E410" s="239" t="s">
        <v>1</v>
      </c>
      <c r="F410" s="240" t="s">
        <v>1869</v>
      </c>
      <c r="G410" s="238"/>
      <c r="H410" s="239" t="s">
        <v>1</v>
      </c>
      <c r="I410" s="241"/>
      <c r="J410" s="238"/>
      <c r="K410" s="238"/>
      <c r="L410" s="242"/>
      <c r="M410" s="243"/>
      <c r="N410" s="244"/>
      <c r="O410" s="244"/>
      <c r="P410" s="244"/>
      <c r="Q410" s="244"/>
      <c r="R410" s="244"/>
      <c r="S410" s="244"/>
      <c r="T410" s="245"/>
      <c r="U410" s="13"/>
      <c r="V410" s="13"/>
      <c r="W410" s="13"/>
      <c r="X410" s="13"/>
      <c r="Y410" s="13"/>
      <c r="Z410" s="13"/>
      <c r="AA410" s="13"/>
      <c r="AB410" s="13"/>
      <c r="AC410" s="13"/>
      <c r="AD410" s="13"/>
      <c r="AE410" s="13"/>
      <c r="AT410" s="246" t="s">
        <v>180</v>
      </c>
      <c r="AU410" s="246" t="s">
        <v>86</v>
      </c>
      <c r="AV410" s="13" t="s">
        <v>84</v>
      </c>
      <c r="AW410" s="13" t="s">
        <v>32</v>
      </c>
      <c r="AX410" s="13" t="s">
        <v>76</v>
      </c>
      <c r="AY410" s="246" t="s">
        <v>168</v>
      </c>
    </row>
    <row r="411" s="14" customFormat="1">
      <c r="A411" s="14"/>
      <c r="B411" s="247"/>
      <c r="C411" s="248"/>
      <c r="D411" s="232" t="s">
        <v>180</v>
      </c>
      <c r="E411" s="249" t="s">
        <v>1</v>
      </c>
      <c r="F411" s="250" t="s">
        <v>2383</v>
      </c>
      <c r="G411" s="248"/>
      <c r="H411" s="251">
        <v>8.2739999999999991</v>
      </c>
      <c r="I411" s="252"/>
      <c r="J411" s="248"/>
      <c r="K411" s="248"/>
      <c r="L411" s="253"/>
      <c r="M411" s="254"/>
      <c r="N411" s="255"/>
      <c r="O411" s="255"/>
      <c r="P411" s="255"/>
      <c r="Q411" s="255"/>
      <c r="R411" s="255"/>
      <c r="S411" s="255"/>
      <c r="T411" s="256"/>
      <c r="U411" s="14"/>
      <c r="V411" s="14"/>
      <c r="W411" s="14"/>
      <c r="X411" s="14"/>
      <c r="Y411" s="14"/>
      <c r="Z411" s="14"/>
      <c r="AA411" s="14"/>
      <c r="AB411" s="14"/>
      <c r="AC411" s="14"/>
      <c r="AD411" s="14"/>
      <c r="AE411" s="14"/>
      <c r="AT411" s="257" t="s">
        <v>180</v>
      </c>
      <c r="AU411" s="257" t="s">
        <v>86</v>
      </c>
      <c r="AV411" s="14" t="s">
        <v>86</v>
      </c>
      <c r="AW411" s="14" t="s">
        <v>32</v>
      </c>
      <c r="AX411" s="14" t="s">
        <v>76</v>
      </c>
      <c r="AY411" s="257" t="s">
        <v>168</v>
      </c>
    </row>
    <row r="412" s="13" customFormat="1">
      <c r="A412" s="13"/>
      <c r="B412" s="237"/>
      <c r="C412" s="238"/>
      <c r="D412" s="232" t="s">
        <v>180</v>
      </c>
      <c r="E412" s="239" t="s">
        <v>1</v>
      </c>
      <c r="F412" s="240" t="s">
        <v>1871</v>
      </c>
      <c r="G412" s="238"/>
      <c r="H412" s="239" t="s">
        <v>1</v>
      </c>
      <c r="I412" s="241"/>
      <c r="J412" s="238"/>
      <c r="K412" s="238"/>
      <c r="L412" s="242"/>
      <c r="M412" s="243"/>
      <c r="N412" s="244"/>
      <c r="O412" s="244"/>
      <c r="P412" s="244"/>
      <c r="Q412" s="244"/>
      <c r="R412" s="244"/>
      <c r="S412" s="244"/>
      <c r="T412" s="245"/>
      <c r="U412" s="13"/>
      <c r="V412" s="13"/>
      <c r="W412" s="13"/>
      <c r="X412" s="13"/>
      <c r="Y412" s="13"/>
      <c r="Z412" s="13"/>
      <c r="AA412" s="13"/>
      <c r="AB412" s="13"/>
      <c r="AC412" s="13"/>
      <c r="AD412" s="13"/>
      <c r="AE412" s="13"/>
      <c r="AT412" s="246" t="s">
        <v>180</v>
      </c>
      <c r="AU412" s="246" t="s">
        <v>86</v>
      </c>
      <c r="AV412" s="13" t="s">
        <v>84</v>
      </c>
      <c r="AW412" s="13" t="s">
        <v>32</v>
      </c>
      <c r="AX412" s="13" t="s">
        <v>76</v>
      </c>
      <c r="AY412" s="246" t="s">
        <v>168</v>
      </c>
    </row>
    <row r="413" s="14" customFormat="1">
      <c r="A413" s="14"/>
      <c r="B413" s="247"/>
      <c r="C413" s="248"/>
      <c r="D413" s="232" t="s">
        <v>180</v>
      </c>
      <c r="E413" s="249" t="s">
        <v>1</v>
      </c>
      <c r="F413" s="250" t="s">
        <v>2383</v>
      </c>
      <c r="G413" s="248"/>
      <c r="H413" s="251">
        <v>8.2739999999999991</v>
      </c>
      <c r="I413" s="252"/>
      <c r="J413" s="248"/>
      <c r="K413" s="248"/>
      <c r="L413" s="253"/>
      <c r="M413" s="254"/>
      <c r="N413" s="255"/>
      <c r="O413" s="255"/>
      <c r="P413" s="255"/>
      <c r="Q413" s="255"/>
      <c r="R413" s="255"/>
      <c r="S413" s="255"/>
      <c r="T413" s="256"/>
      <c r="U413" s="14"/>
      <c r="V413" s="14"/>
      <c r="W413" s="14"/>
      <c r="X413" s="14"/>
      <c r="Y413" s="14"/>
      <c r="Z413" s="14"/>
      <c r="AA413" s="14"/>
      <c r="AB413" s="14"/>
      <c r="AC413" s="14"/>
      <c r="AD413" s="14"/>
      <c r="AE413" s="14"/>
      <c r="AT413" s="257" t="s">
        <v>180</v>
      </c>
      <c r="AU413" s="257" t="s">
        <v>86</v>
      </c>
      <c r="AV413" s="14" t="s">
        <v>86</v>
      </c>
      <c r="AW413" s="14" t="s">
        <v>32</v>
      </c>
      <c r="AX413" s="14" t="s">
        <v>76</v>
      </c>
      <c r="AY413" s="257" t="s">
        <v>168</v>
      </c>
    </row>
    <row r="414" s="16" customFormat="1">
      <c r="A414" s="16"/>
      <c r="B414" s="280"/>
      <c r="C414" s="281"/>
      <c r="D414" s="232" t="s">
        <v>180</v>
      </c>
      <c r="E414" s="282" t="s">
        <v>1</v>
      </c>
      <c r="F414" s="283" t="s">
        <v>565</v>
      </c>
      <c r="G414" s="281"/>
      <c r="H414" s="284">
        <v>65.310000000000002</v>
      </c>
      <c r="I414" s="285"/>
      <c r="J414" s="281"/>
      <c r="K414" s="281"/>
      <c r="L414" s="286"/>
      <c r="M414" s="287"/>
      <c r="N414" s="288"/>
      <c r="O414" s="288"/>
      <c r="P414" s="288"/>
      <c r="Q414" s="288"/>
      <c r="R414" s="288"/>
      <c r="S414" s="288"/>
      <c r="T414" s="289"/>
      <c r="U414" s="16"/>
      <c r="V414" s="16"/>
      <c r="W414" s="16"/>
      <c r="X414" s="16"/>
      <c r="Y414" s="16"/>
      <c r="Z414" s="16"/>
      <c r="AA414" s="16"/>
      <c r="AB414" s="16"/>
      <c r="AC414" s="16"/>
      <c r="AD414" s="16"/>
      <c r="AE414" s="16"/>
      <c r="AT414" s="290" t="s">
        <v>180</v>
      </c>
      <c r="AU414" s="290" t="s">
        <v>86</v>
      </c>
      <c r="AV414" s="16" t="s">
        <v>169</v>
      </c>
      <c r="AW414" s="16" t="s">
        <v>32</v>
      </c>
      <c r="AX414" s="16" t="s">
        <v>76</v>
      </c>
      <c r="AY414" s="290" t="s">
        <v>168</v>
      </c>
    </row>
    <row r="415" s="15" customFormat="1">
      <c r="A415" s="15"/>
      <c r="B415" s="258"/>
      <c r="C415" s="259"/>
      <c r="D415" s="232" t="s">
        <v>180</v>
      </c>
      <c r="E415" s="260" t="s">
        <v>1</v>
      </c>
      <c r="F415" s="261" t="s">
        <v>184</v>
      </c>
      <c r="G415" s="259"/>
      <c r="H415" s="262">
        <v>65.310000000000002</v>
      </c>
      <c r="I415" s="263"/>
      <c r="J415" s="259"/>
      <c r="K415" s="259"/>
      <c r="L415" s="264"/>
      <c r="M415" s="265"/>
      <c r="N415" s="266"/>
      <c r="O415" s="266"/>
      <c r="P415" s="266"/>
      <c r="Q415" s="266"/>
      <c r="R415" s="266"/>
      <c r="S415" s="266"/>
      <c r="T415" s="267"/>
      <c r="U415" s="15"/>
      <c r="V415" s="15"/>
      <c r="W415" s="15"/>
      <c r="X415" s="15"/>
      <c r="Y415" s="15"/>
      <c r="Z415" s="15"/>
      <c r="AA415" s="15"/>
      <c r="AB415" s="15"/>
      <c r="AC415" s="15"/>
      <c r="AD415" s="15"/>
      <c r="AE415" s="15"/>
      <c r="AT415" s="268" t="s">
        <v>180</v>
      </c>
      <c r="AU415" s="268" t="s">
        <v>86</v>
      </c>
      <c r="AV415" s="15" t="s">
        <v>176</v>
      </c>
      <c r="AW415" s="15" t="s">
        <v>32</v>
      </c>
      <c r="AX415" s="15" t="s">
        <v>84</v>
      </c>
      <c r="AY415" s="268" t="s">
        <v>168</v>
      </c>
    </row>
    <row r="416" s="2" customFormat="1" ht="33" customHeight="1">
      <c r="A416" s="39"/>
      <c r="B416" s="40"/>
      <c r="C416" s="219" t="s">
        <v>630</v>
      </c>
      <c r="D416" s="219" t="s">
        <v>171</v>
      </c>
      <c r="E416" s="220" t="s">
        <v>1880</v>
      </c>
      <c r="F416" s="221" t="s">
        <v>1881</v>
      </c>
      <c r="G416" s="222" t="s">
        <v>174</v>
      </c>
      <c r="H416" s="223">
        <v>326.55000000000001</v>
      </c>
      <c r="I416" s="224"/>
      <c r="J416" s="225">
        <f>ROUND(I416*H416,2)</f>
        <v>0</v>
      </c>
      <c r="K416" s="221" t="s">
        <v>226</v>
      </c>
      <c r="L416" s="45"/>
      <c r="M416" s="226" t="s">
        <v>1</v>
      </c>
      <c r="N416" s="227" t="s">
        <v>41</v>
      </c>
      <c r="O416" s="92"/>
      <c r="P416" s="228">
        <f>O416*H416</f>
        <v>0</v>
      </c>
      <c r="Q416" s="228">
        <v>0.0074999999999999997</v>
      </c>
      <c r="R416" s="228">
        <f>Q416*H416</f>
        <v>2.449125</v>
      </c>
      <c r="S416" s="228">
        <v>0</v>
      </c>
      <c r="T416" s="229">
        <f>S416*H416</f>
        <v>0</v>
      </c>
      <c r="U416" s="39"/>
      <c r="V416" s="39"/>
      <c r="W416" s="39"/>
      <c r="X416" s="39"/>
      <c r="Y416" s="39"/>
      <c r="Z416" s="39"/>
      <c r="AA416" s="39"/>
      <c r="AB416" s="39"/>
      <c r="AC416" s="39"/>
      <c r="AD416" s="39"/>
      <c r="AE416" s="39"/>
      <c r="AR416" s="230" t="s">
        <v>273</v>
      </c>
      <c r="AT416" s="230" t="s">
        <v>171</v>
      </c>
      <c r="AU416" s="230" t="s">
        <v>86</v>
      </c>
      <c r="AY416" s="18" t="s">
        <v>168</v>
      </c>
      <c r="BE416" s="231">
        <f>IF(N416="základní",J416,0)</f>
        <v>0</v>
      </c>
      <c r="BF416" s="231">
        <f>IF(N416="snížená",J416,0)</f>
        <v>0</v>
      </c>
      <c r="BG416" s="231">
        <f>IF(N416="zákl. přenesená",J416,0)</f>
        <v>0</v>
      </c>
      <c r="BH416" s="231">
        <f>IF(N416="sníž. přenesená",J416,0)</f>
        <v>0</v>
      </c>
      <c r="BI416" s="231">
        <f>IF(N416="nulová",J416,0)</f>
        <v>0</v>
      </c>
      <c r="BJ416" s="18" t="s">
        <v>84</v>
      </c>
      <c r="BK416" s="231">
        <f>ROUND(I416*H416,2)</f>
        <v>0</v>
      </c>
      <c r="BL416" s="18" t="s">
        <v>273</v>
      </c>
      <c r="BM416" s="230" t="s">
        <v>2384</v>
      </c>
    </row>
    <row r="417" s="2" customFormat="1">
      <c r="A417" s="39"/>
      <c r="B417" s="40"/>
      <c r="C417" s="41"/>
      <c r="D417" s="232" t="s">
        <v>178</v>
      </c>
      <c r="E417" s="41"/>
      <c r="F417" s="233" t="s">
        <v>1883</v>
      </c>
      <c r="G417" s="41"/>
      <c r="H417" s="41"/>
      <c r="I417" s="234"/>
      <c r="J417" s="41"/>
      <c r="K417" s="41"/>
      <c r="L417" s="45"/>
      <c r="M417" s="235"/>
      <c r="N417" s="236"/>
      <c r="O417" s="92"/>
      <c r="P417" s="92"/>
      <c r="Q417" s="92"/>
      <c r="R417" s="92"/>
      <c r="S417" s="92"/>
      <c r="T417" s="93"/>
      <c r="U417" s="39"/>
      <c r="V417" s="39"/>
      <c r="W417" s="39"/>
      <c r="X417" s="39"/>
      <c r="Y417" s="39"/>
      <c r="Z417" s="39"/>
      <c r="AA417" s="39"/>
      <c r="AB417" s="39"/>
      <c r="AC417" s="39"/>
      <c r="AD417" s="39"/>
      <c r="AE417" s="39"/>
      <c r="AT417" s="18" t="s">
        <v>178</v>
      </c>
      <c r="AU417" s="18" t="s">
        <v>86</v>
      </c>
    </row>
    <row r="418" s="13" customFormat="1">
      <c r="A418" s="13"/>
      <c r="B418" s="237"/>
      <c r="C418" s="238"/>
      <c r="D418" s="232" t="s">
        <v>180</v>
      </c>
      <c r="E418" s="239" t="s">
        <v>1</v>
      </c>
      <c r="F418" s="240" t="s">
        <v>1866</v>
      </c>
      <c r="G418" s="238"/>
      <c r="H418" s="239" t="s">
        <v>1</v>
      </c>
      <c r="I418" s="241"/>
      <c r="J418" s="238"/>
      <c r="K418" s="238"/>
      <c r="L418" s="242"/>
      <c r="M418" s="243"/>
      <c r="N418" s="244"/>
      <c r="O418" s="244"/>
      <c r="P418" s="244"/>
      <c r="Q418" s="244"/>
      <c r="R418" s="244"/>
      <c r="S418" s="244"/>
      <c r="T418" s="245"/>
      <c r="U418" s="13"/>
      <c r="V418" s="13"/>
      <c r="W418" s="13"/>
      <c r="X418" s="13"/>
      <c r="Y418" s="13"/>
      <c r="Z418" s="13"/>
      <c r="AA418" s="13"/>
      <c r="AB418" s="13"/>
      <c r="AC418" s="13"/>
      <c r="AD418" s="13"/>
      <c r="AE418" s="13"/>
      <c r="AT418" s="246" t="s">
        <v>180</v>
      </c>
      <c r="AU418" s="246" t="s">
        <v>86</v>
      </c>
      <c r="AV418" s="13" t="s">
        <v>84</v>
      </c>
      <c r="AW418" s="13" t="s">
        <v>32</v>
      </c>
      <c r="AX418" s="13" t="s">
        <v>76</v>
      </c>
      <c r="AY418" s="246" t="s">
        <v>168</v>
      </c>
    </row>
    <row r="419" s="13" customFormat="1">
      <c r="A419" s="13"/>
      <c r="B419" s="237"/>
      <c r="C419" s="238"/>
      <c r="D419" s="232" t="s">
        <v>180</v>
      </c>
      <c r="E419" s="239" t="s">
        <v>1</v>
      </c>
      <c r="F419" s="240" t="s">
        <v>1867</v>
      </c>
      <c r="G419" s="238"/>
      <c r="H419" s="239" t="s">
        <v>1</v>
      </c>
      <c r="I419" s="241"/>
      <c r="J419" s="238"/>
      <c r="K419" s="238"/>
      <c r="L419" s="242"/>
      <c r="M419" s="243"/>
      <c r="N419" s="244"/>
      <c r="O419" s="244"/>
      <c r="P419" s="244"/>
      <c r="Q419" s="244"/>
      <c r="R419" s="244"/>
      <c r="S419" s="244"/>
      <c r="T419" s="245"/>
      <c r="U419" s="13"/>
      <c r="V419" s="13"/>
      <c r="W419" s="13"/>
      <c r="X419" s="13"/>
      <c r="Y419" s="13"/>
      <c r="Z419" s="13"/>
      <c r="AA419" s="13"/>
      <c r="AB419" s="13"/>
      <c r="AC419" s="13"/>
      <c r="AD419" s="13"/>
      <c r="AE419" s="13"/>
      <c r="AT419" s="246" t="s">
        <v>180</v>
      </c>
      <c r="AU419" s="246" t="s">
        <v>86</v>
      </c>
      <c r="AV419" s="13" t="s">
        <v>84</v>
      </c>
      <c r="AW419" s="13" t="s">
        <v>32</v>
      </c>
      <c r="AX419" s="13" t="s">
        <v>76</v>
      </c>
      <c r="AY419" s="246" t="s">
        <v>168</v>
      </c>
    </row>
    <row r="420" s="14" customFormat="1">
      <c r="A420" s="14"/>
      <c r="B420" s="247"/>
      <c r="C420" s="248"/>
      <c r="D420" s="232" t="s">
        <v>180</v>
      </c>
      <c r="E420" s="249" t="s">
        <v>1</v>
      </c>
      <c r="F420" s="250" t="s">
        <v>2385</v>
      </c>
      <c r="G420" s="248"/>
      <c r="H420" s="251">
        <v>243.81</v>
      </c>
      <c r="I420" s="252"/>
      <c r="J420" s="248"/>
      <c r="K420" s="248"/>
      <c r="L420" s="253"/>
      <c r="M420" s="254"/>
      <c r="N420" s="255"/>
      <c r="O420" s="255"/>
      <c r="P420" s="255"/>
      <c r="Q420" s="255"/>
      <c r="R420" s="255"/>
      <c r="S420" s="255"/>
      <c r="T420" s="256"/>
      <c r="U420" s="14"/>
      <c r="V420" s="14"/>
      <c r="W420" s="14"/>
      <c r="X420" s="14"/>
      <c r="Y420" s="14"/>
      <c r="Z420" s="14"/>
      <c r="AA420" s="14"/>
      <c r="AB420" s="14"/>
      <c r="AC420" s="14"/>
      <c r="AD420" s="14"/>
      <c r="AE420" s="14"/>
      <c r="AT420" s="257" t="s">
        <v>180</v>
      </c>
      <c r="AU420" s="257" t="s">
        <v>86</v>
      </c>
      <c r="AV420" s="14" t="s">
        <v>86</v>
      </c>
      <c r="AW420" s="14" t="s">
        <v>32</v>
      </c>
      <c r="AX420" s="14" t="s">
        <v>76</v>
      </c>
      <c r="AY420" s="257" t="s">
        <v>168</v>
      </c>
    </row>
    <row r="421" s="13" customFormat="1">
      <c r="A421" s="13"/>
      <c r="B421" s="237"/>
      <c r="C421" s="238"/>
      <c r="D421" s="232" t="s">
        <v>180</v>
      </c>
      <c r="E421" s="239" t="s">
        <v>1</v>
      </c>
      <c r="F421" s="240" t="s">
        <v>1869</v>
      </c>
      <c r="G421" s="238"/>
      <c r="H421" s="239" t="s">
        <v>1</v>
      </c>
      <c r="I421" s="241"/>
      <c r="J421" s="238"/>
      <c r="K421" s="238"/>
      <c r="L421" s="242"/>
      <c r="M421" s="243"/>
      <c r="N421" s="244"/>
      <c r="O421" s="244"/>
      <c r="P421" s="244"/>
      <c r="Q421" s="244"/>
      <c r="R421" s="244"/>
      <c r="S421" s="244"/>
      <c r="T421" s="245"/>
      <c r="U421" s="13"/>
      <c r="V421" s="13"/>
      <c r="W421" s="13"/>
      <c r="X421" s="13"/>
      <c r="Y421" s="13"/>
      <c r="Z421" s="13"/>
      <c r="AA421" s="13"/>
      <c r="AB421" s="13"/>
      <c r="AC421" s="13"/>
      <c r="AD421" s="13"/>
      <c r="AE421" s="13"/>
      <c r="AT421" s="246" t="s">
        <v>180</v>
      </c>
      <c r="AU421" s="246" t="s">
        <v>86</v>
      </c>
      <c r="AV421" s="13" t="s">
        <v>84</v>
      </c>
      <c r="AW421" s="13" t="s">
        <v>32</v>
      </c>
      <c r="AX421" s="13" t="s">
        <v>76</v>
      </c>
      <c r="AY421" s="246" t="s">
        <v>168</v>
      </c>
    </row>
    <row r="422" s="14" customFormat="1">
      <c r="A422" s="14"/>
      <c r="B422" s="247"/>
      <c r="C422" s="248"/>
      <c r="D422" s="232" t="s">
        <v>180</v>
      </c>
      <c r="E422" s="249" t="s">
        <v>1</v>
      </c>
      <c r="F422" s="250" t="s">
        <v>2386</v>
      </c>
      <c r="G422" s="248"/>
      <c r="H422" s="251">
        <v>41.369999999999997</v>
      </c>
      <c r="I422" s="252"/>
      <c r="J422" s="248"/>
      <c r="K422" s="248"/>
      <c r="L422" s="253"/>
      <c r="M422" s="254"/>
      <c r="N422" s="255"/>
      <c r="O422" s="255"/>
      <c r="P422" s="255"/>
      <c r="Q422" s="255"/>
      <c r="R422" s="255"/>
      <c r="S422" s="255"/>
      <c r="T422" s="256"/>
      <c r="U422" s="14"/>
      <c r="V422" s="14"/>
      <c r="W422" s="14"/>
      <c r="X422" s="14"/>
      <c r="Y422" s="14"/>
      <c r="Z422" s="14"/>
      <c r="AA422" s="14"/>
      <c r="AB422" s="14"/>
      <c r="AC422" s="14"/>
      <c r="AD422" s="14"/>
      <c r="AE422" s="14"/>
      <c r="AT422" s="257" t="s">
        <v>180</v>
      </c>
      <c r="AU422" s="257" t="s">
        <v>86</v>
      </c>
      <c r="AV422" s="14" t="s">
        <v>86</v>
      </c>
      <c r="AW422" s="14" t="s">
        <v>32</v>
      </c>
      <c r="AX422" s="14" t="s">
        <v>76</v>
      </c>
      <c r="AY422" s="257" t="s">
        <v>168</v>
      </c>
    </row>
    <row r="423" s="13" customFormat="1">
      <c r="A423" s="13"/>
      <c r="B423" s="237"/>
      <c r="C423" s="238"/>
      <c r="D423" s="232" t="s">
        <v>180</v>
      </c>
      <c r="E423" s="239" t="s">
        <v>1</v>
      </c>
      <c r="F423" s="240" t="s">
        <v>1871</v>
      </c>
      <c r="G423" s="238"/>
      <c r="H423" s="239" t="s">
        <v>1</v>
      </c>
      <c r="I423" s="241"/>
      <c r="J423" s="238"/>
      <c r="K423" s="238"/>
      <c r="L423" s="242"/>
      <c r="M423" s="243"/>
      <c r="N423" s="244"/>
      <c r="O423" s="244"/>
      <c r="P423" s="244"/>
      <c r="Q423" s="244"/>
      <c r="R423" s="244"/>
      <c r="S423" s="244"/>
      <c r="T423" s="245"/>
      <c r="U423" s="13"/>
      <c r="V423" s="13"/>
      <c r="W423" s="13"/>
      <c r="X423" s="13"/>
      <c r="Y423" s="13"/>
      <c r="Z423" s="13"/>
      <c r="AA423" s="13"/>
      <c r="AB423" s="13"/>
      <c r="AC423" s="13"/>
      <c r="AD423" s="13"/>
      <c r="AE423" s="13"/>
      <c r="AT423" s="246" t="s">
        <v>180</v>
      </c>
      <c r="AU423" s="246" t="s">
        <v>86</v>
      </c>
      <c r="AV423" s="13" t="s">
        <v>84</v>
      </c>
      <c r="AW423" s="13" t="s">
        <v>32</v>
      </c>
      <c r="AX423" s="13" t="s">
        <v>76</v>
      </c>
      <c r="AY423" s="246" t="s">
        <v>168</v>
      </c>
    </row>
    <row r="424" s="14" customFormat="1">
      <c r="A424" s="14"/>
      <c r="B424" s="247"/>
      <c r="C424" s="248"/>
      <c r="D424" s="232" t="s">
        <v>180</v>
      </c>
      <c r="E424" s="249" t="s">
        <v>1</v>
      </c>
      <c r="F424" s="250" t="s">
        <v>2386</v>
      </c>
      <c r="G424" s="248"/>
      <c r="H424" s="251">
        <v>41.369999999999997</v>
      </c>
      <c r="I424" s="252"/>
      <c r="J424" s="248"/>
      <c r="K424" s="248"/>
      <c r="L424" s="253"/>
      <c r="M424" s="254"/>
      <c r="N424" s="255"/>
      <c r="O424" s="255"/>
      <c r="P424" s="255"/>
      <c r="Q424" s="255"/>
      <c r="R424" s="255"/>
      <c r="S424" s="255"/>
      <c r="T424" s="256"/>
      <c r="U424" s="14"/>
      <c r="V424" s="14"/>
      <c r="W424" s="14"/>
      <c r="X424" s="14"/>
      <c r="Y424" s="14"/>
      <c r="Z424" s="14"/>
      <c r="AA424" s="14"/>
      <c r="AB424" s="14"/>
      <c r="AC424" s="14"/>
      <c r="AD424" s="14"/>
      <c r="AE424" s="14"/>
      <c r="AT424" s="257" t="s">
        <v>180</v>
      </c>
      <c r="AU424" s="257" t="s">
        <v>86</v>
      </c>
      <c r="AV424" s="14" t="s">
        <v>86</v>
      </c>
      <c r="AW424" s="14" t="s">
        <v>32</v>
      </c>
      <c r="AX424" s="14" t="s">
        <v>76</v>
      </c>
      <c r="AY424" s="257" t="s">
        <v>168</v>
      </c>
    </row>
    <row r="425" s="16" customFormat="1">
      <c r="A425" s="16"/>
      <c r="B425" s="280"/>
      <c r="C425" s="281"/>
      <c r="D425" s="232" t="s">
        <v>180</v>
      </c>
      <c r="E425" s="282" t="s">
        <v>1</v>
      </c>
      <c r="F425" s="283" t="s">
        <v>565</v>
      </c>
      <c r="G425" s="281"/>
      <c r="H425" s="284">
        <v>326.55000000000001</v>
      </c>
      <c r="I425" s="285"/>
      <c r="J425" s="281"/>
      <c r="K425" s="281"/>
      <c r="L425" s="286"/>
      <c r="M425" s="287"/>
      <c r="N425" s="288"/>
      <c r="O425" s="288"/>
      <c r="P425" s="288"/>
      <c r="Q425" s="288"/>
      <c r="R425" s="288"/>
      <c r="S425" s="288"/>
      <c r="T425" s="289"/>
      <c r="U425" s="16"/>
      <c r="V425" s="16"/>
      <c r="W425" s="16"/>
      <c r="X425" s="16"/>
      <c r="Y425" s="16"/>
      <c r="Z425" s="16"/>
      <c r="AA425" s="16"/>
      <c r="AB425" s="16"/>
      <c r="AC425" s="16"/>
      <c r="AD425" s="16"/>
      <c r="AE425" s="16"/>
      <c r="AT425" s="290" t="s">
        <v>180</v>
      </c>
      <c r="AU425" s="290" t="s">
        <v>86</v>
      </c>
      <c r="AV425" s="16" t="s">
        <v>169</v>
      </c>
      <c r="AW425" s="16" t="s">
        <v>32</v>
      </c>
      <c r="AX425" s="16" t="s">
        <v>76</v>
      </c>
      <c r="AY425" s="290" t="s">
        <v>168</v>
      </c>
    </row>
    <row r="426" s="15" customFormat="1">
      <c r="A426" s="15"/>
      <c r="B426" s="258"/>
      <c r="C426" s="259"/>
      <c r="D426" s="232" t="s">
        <v>180</v>
      </c>
      <c r="E426" s="260" t="s">
        <v>1</v>
      </c>
      <c r="F426" s="261" t="s">
        <v>184</v>
      </c>
      <c r="G426" s="259"/>
      <c r="H426" s="262">
        <v>326.55000000000001</v>
      </c>
      <c r="I426" s="263"/>
      <c r="J426" s="259"/>
      <c r="K426" s="259"/>
      <c r="L426" s="264"/>
      <c r="M426" s="265"/>
      <c r="N426" s="266"/>
      <c r="O426" s="266"/>
      <c r="P426" s="266"/>
      <c r="Q426" s="266"/>
      <c r="R426" s="266"/>
      <c r="S426" s="266"/>
      <c r="T426" s="267"/>
      <c r="U426" s="15"/>
      <c r="V426" s="15"/>
      <c r="W426" s="15"/>
      <c r="X426" s="15"/>
      <c r="Y426" s="15"/>
      <c r="Z426" s="15"/>
      <c r="AA426" s="15"/>
      <c r="AB426" s="15"/>
      <c r="AC426" s="15"/>
      <c r="AD426" s="15"/>
      <c r="AE426" s="15"/>
      <c r="AT426" s="268" t="s">
        <v>180</v>
      </c>
      <c r="AU426" s="268" t="s">
        <v>86</v>
      </c>
      <c r="AV426" s="15" t="s">
        <v>176</v>
      </c>
      <c r="AW426" s="15" t="s">
        <v>32</v>
      </c>
      <c r="AX426" s="15" t="s">
        <v>84</v>
      </c>
      <c r="AY426" s="268" t="s">
        <v>168</v>
      </c>
    </row>
    <row r="427" s="2" customFormat="1" ht="37.8" customHeight="1">
      <c r="A427" s="39"/>
      <c r="B427" s="40"/>
      <c r="C427" s="219" t="s">
        <v>636</v>
      </c>
      <c r="D427" s="219" t="s">
        <v>171</v>
      </c>
      <c r="E427" s="220" t="s">
        <v>2387</v>
      </c>
      <c r="F427" s="221" t="s">
        <v>1886</v>
      </c>
      <c r="G427" s="222" t="s">
        <v>174</v>
      </c>
      <c r="H427" s="223">
        <v>326.55000000000001</v>
      </c>
      <c r="I427" s="224"/>
      <c r="J427" s="225">
        <f>ROUND(I427*H427,2)</f>
        <v>0</v>
      </c>
      <c r="K427" s="221" t="s">
        <v>1</v>
      </c>
      <c r="L427" s="45"/>
      <c r="M427" s="226" t="s">
        <v>1</v>
      </c>
      <c r="N427" s="227" t="s">
        <v>41</v>
      </c>
      <c r="O427" s="92"/>
      <c r="P427" s="228">
        <f>O427*H427</f>
        <v>0</v>
      </c>
      <c r="Q427" s="228">
        <v>0.0040000000000000001</v>
      </c>
      <c r="R427" s="228">
        <f>Q427*H427</f>
        <v>1.3062</v>
      </c>
      <c r="S427" s="228">
        <v>0</v>
      </c>
      <c r="T427" s="229">
        <f>S427*H427</f>
        <v>0</v>
      </c>
      <c r="U427" s="39"/>
      <c r="V427" s="39"/>
      <c r="W427" s="39"/>
      <c r="X427" s="39"/>
      <c r="Y427" s="39"/>
      <c r="Z427" s="39"/>
      <c r="AA427" s="39"/>
      <c r="AB427" s="39"/>
      <c r="AC427" s="39"/>
      <c r="AD427" s="39"/>
      <c r="AE427" s="39"/>
      <c r="AR427" s="230" t="s">
        <v>273</v>
      </c>
      <c r="AT427" s="230" t="s">
        <v>171</v>
      </c>
      <c r="AU427" s="230" t="s">
        <v>86</v>
      </c>
      <c r="AY427" s="18" t="s">
        <v>168</v>
      </c>
      <c r="BE427" s="231">
        <f>IF(N427="základní",J427,0)</f>
        <v>0</v>
      </c>
      <c r="BF427" s="231">
        <f>IF(N427="snížená",J427,0)</f>
        <v>0</v>
      </c>
      <c r="BG427" s="231">
        <f>IF(N427="zákl. přenesená",J427,0)</f>
        <v>0</v>
      </c>
      <c r="BH427" s="231">
        <f>IF(N427="sníž. přenesená",J427,0)</f>
        <v>0</v>
      </c>
      <c r="BI427" s="231">
        <f>IF(N427="nulová",J427,0)</f>
        <v>0</v>
      </c>
      <c r="BJ427" s="18" t="s">
        <v>84</v>
      </c>
      <c r="BK427" s="231">
        <f>ROUND(I427*H427,2)</f>
        <v>0</v>
      </c>
      <c r="BL427" s="18" t="s">
        <v>273</v>
      </c>
      <c r="BM427" s="230" t="s">
        <v>2388</v>
      </c>
    </row>
    <row r="428" s="13" customFormat="1">
      <c r="A428" s="13"/>
      <c r="B428" s="237"/>
      <c r="C428" s="238"/>
      <c r="D428" s="232" t="s">
        <v>180</v>
      </c>
      <c r="E428" s="239" t="s">
        <v>1</v>
      </c>
      <c r="F428" s="240" t="s">
        <v>1866</v>
      </c>
      <c r="G428" s="238"/>
      <c r="H428" s="239" t="s">
        <v>1</v>
      </c>
      <c r="I428" s="241"/>
      <c r="J428" s="238"/>
      <c r="K428" s="238"/>
      <c r="L428" s="242"/>
      <c r="M428" s="243"/>
      <c r="N428" s="244"/>
      <c r="O428" s="244"/>
      <c r="P428" s="244"/>
      <c r="Q428" s="244"/>
      <c r="R428" s="244"/>
      <c r="S428" s="244"/>
      <c r="T428" s="245"/>
      <c r="U428" s="13"/>
      <c r="V428" s="13"/>
      <c r="W428" s="13"/>
      <c r="X428" s="13"/>
      <c r="Y428" s="13"/>
      <c r="Z428" s="13"/>
      <c r="AA428" s="13"/>
      <c r="AB428" s="13"/>
      <c r="AC428" s="13"/>
      <c r="AD428" s="13"/>
      <c r="AE428" s="13"/>
      <c r="AT428" s="246" t="s">
        <v>180</v>
      </c>
      <c r="AU428" s="246" t="s">
        <v>86</v>
      </c>
      <c r="AV428" s="13" t="s">
        <v>84</v>
      </c>
      <c r="AW428" s="13" t="s">
        <v>32</v>
      </c>
      <c r="AX428" s="13" t="s">
        <v>76</v>
      </c>
      <c r="AY428" s="246" t="s">
        <v>168</v>
      </c>
    </row>
    <row r="429" s="13" customFormat="1">
      <c r="A429" s="13"/>
      <c r="B429" s="237"/>
      <c r="C429" s="238"/>
      <c r="D429" s="232" t="s">
        <v>180</v>
      </c>
      <c r="E429" s="239" t="s">
        <v>1</v>
      </c>
      <c r="F429" s="240" t="s">
        <v>1867</v>
      </c>
      <c r="G429" s="238"/>
      <c r="H429" s="239" t="s">
        <v>1</v>
      </c>
      <c r="I429" s="241"/>
      <c r="J429" s="238"/>
      <c r="K429" s="238"/>
      <c r="L429" s="242"/>
      <c r="M429" s="243"/>
      <c r="N429" s="244"/>
      <c r="O429" s="244"/>
      <c r="P429" s="244"/>
      <c r="Q429" s="244"/>
      <c r="R429" s="244"/>
      <c r="S429" s="244"/>
      <c r="T429" s="245"/>
      <c r="U429" s="13"/>
      <c r="V429" s="13"/>
      <c r="W429" s="13"/>
      <c r="X429" s="13"/>
      <c r="Y429" s="13"/>
      <c r="Z429" s="13"/>
      <c r="AA429" s="13"/>
      <c r="AB429" s="13"/>
      <c r="AC429" s="13"/>
      <c r="AD429" s="13"/>
      <c r="AE429" s="13"/>
      <c r="AT429" s="246" t="s">
        <v>180</v>
      </c>
      <c r="AU429" s="246" t="s">
        <v>86</v>
      </c>
      <c r="AV429" s="13" t="s">
        <v>84</v>
      </c>
      <c r="AW429" s="13" t="s">
        <v>32</v>
      </c>
      <c r="AX429" s="13" t="s">
        <v>76</v>
      </c>
      <c r="AY429" s="246" t="s">
        <v>168</v>
      </c>
    </row>
    <row r="430" s="14" customFormat="1">
      <c r="A430" s="14"/>
      <c r="B430" s="247"/>
      <c r="C430" s="248"/>
      <c r="D430" s="232" t="s">
        <v>180</v>
      </c>
      <c r="E430" s="249" t="s">
        <v>1</v>
      </c>
      <c r="F430" s="250" t="s">
        <v>2385</v>
      </c>
      <c r="G430" s="248"/>
      <c r="H430" s="251">
        <v>243.81</v>
      </c>
      <c r="I430" s="252"/>
      <c r="J430" s="248"/>
      <c r="K430" s="248"/>
      <c r="L430" s="253"/>
      <c r="M430" s="254"/>
      <c r="N430" s="255"/>
      <c r="O430" s="255"/>
      <c r="P430" s="255"/>
      <c r="Q430" s="255"/>
      <c r="R430" s="255"/>
      <c r="S430" s="255"/>
      <c r="T430" s="256"/>
      <c r="U430" s="14"/>
      <c r="V430" s="14"/>
      <c r="W430" s="14"/>
      <c r="X430" s="14"/>
      <c r="Y430" s="14"/>
      <c r="Z430" s="14"/>
      <c r="AA430" s="14"/>
      <c r="AB430" s="14"/>
      <c r="AC430" s="14"/>
      <c r="AD430" s="14"/>
      <c r="AE430" s="14"/>
      <c r="AT430" s="257" t="s">
        <v>180</v>
      </c>
      <c r="AU430" s="257" t="s">
        <v>86</v>
      </c>
      <c r="AV430" s="14" t="s">
        <v>86</v>
      </c>
      <c r="AW430" s="14" t="s">
        <v>32</v>
      </c>
      <c r="AX430" s="14" t="s">
        <v>76</v>
      </c>
      <c r="AY430" s="257" t="s">
        <v>168</v>
      </c>
    </row>
    <row r="431" s="13" customFormat="1">
      <c r="A431" s="13"/>
      <c r="B431" s="237"/>
      <c r="C431" s="238"/>
      <c r="D431" s="232" t="s">
        <v>180</v>
      </c>
      <c r="E431" s="239" t="s">
        <v>1</v>
      </c>
      <c r="F431" s="240" t="s">
        <v>1869</v>
      </c>
      <c r="G431" s="238"/>
      <c r="H431" s="239" t="s">
        <v>1</v>
      </c>
      <c r="I431" s="241"/>
      <c r="J431" s="238"/>
      <c r="K431" s="238"/>
      <c r="L431" s="242"/>
      <c r="M431" s="243"/>
      <c r="N431" s="244"/>
      <c r="O431" s="244"/>
      <c r="P431" s="244"/>
      <c r="Q431" s="244"/>
      <c r="R431" s="244"/>
      <c r="S431" s="244"/>
      <c r="T431" s="245"/>
      <c r="U431" s="13"/>
      <c r="V431" s="13"/>
      <c r="W431" s="13"/>
      <c r="X431" s="13"/>
      <c r="Y431" s="13"/>
      <c r="Z431" s="13"/>
      <c r="AA431" s="13"/>
      <c r="AB431" s="13"/>
      <c r="AC431" s="13"/>
      <c r="AD431" s="13"/>
      <c r="AE431" s="13"/>
      <c r="AT431" s="246" t="s">
        <v>180</v>
      </c>
      <c r="AU431" s="246" t="s">
        <v>86</v>
      </c>
      <c r="AV431" s="13" t="s">
        <v>84</v>
      </c>
      <c r="AW431" s="13" t="s">
        <v>32</v>
      </c>
      <c r="AX431" s="13" t="s">
        <v>76</v>
      </c>
      <c r="AY431" s="246" t="s">
        <v>168</v>
      </c>
    </row>
    <row r="432" s="14" customFormat="1">
      <c r="A432" s="14"/>
      <c r="B432" s="247"/>
      <c r="C432" s="248"/>
      <c r="D432" s="232" t="s">
        <v>180</v>
      </c>
      <c r="E432" s="249" t="s">
        <v>1</v>
      </c>
      <c r="F432" s="250" t="s">
        <v>2386</v>
      </c>
      <c r="G432" s="248"/>
      <c r="H432" s="251">
        <v>41.369999999999997</v>
      </c>
      <c r="I432" s="252"/>
      <c r="J432" s="248"/>
      <c r="K432" s="248"/>
      <c r="L432" s="253"/>
      <c r="M432" s="254"/>
      <c r="N432" s="255"/>
      <c r="O432" s="255"/>
      <c r="P432" s="255"/>
      <c r="Q432" s="255"/>
      <c r="R432" s="255"/>
      <c r="S432" s="255"/>
      <c r="T432" s="256"/>
      <c r="U432" s="14"/>
      <c r="V432" s="14"/>
      <c r="W432" s="14"/>
      <c r="X432" s="14"/>
      <c r="Y432" s="14"/>
      <c r="Z432" s="14"/>
      <c r="AA432" s="14"/>
      <c r="AB432" s="14"/>
      <c r="AC432" s="14"/>
      <c r="AD432" s="14"/>
      <c r="AE432" s="14"/>
      <c r="AT432" s="257" t="s">
        <v>180</v>
      </c>
      <c r="AU432" s="257" t="s">
        <v>86</v>
      </c>
      <c r="AV432" s="14" t="s">
        <v>86</v>
      </c>
      <c r="AW432" s="14" t="s">
        <v>32</v>
      </c>
      <c r="AX432" s="14" t="s">
        <v>76</v>
      </c>
      <c r="AY432" s="257" t="s">
        <v>168</v>
      </c>
    </row>
    <row r="433" s="13" customFormat="1">
      <c r="A433" s="13"/>
      <c r="B433" s="237"/>
      <c r="C433" s="238"/>
      <c r="D433" s="232" t="s">
        <v>180</v>
      </c>
      <c r="E433" s="239" t="s">
        <v>1</v>
      </c>
      <c r="F433" s="240" t="s">
        <v>1871</v>
      </c>
      <c r="G433" s="238"/>
      <c r="H433" s="239" t="s">
        <v>1</v>
      </c>
      <c r="I433" s="241"/>
      <c r="J433" s="238"/>
      <c r="K433" s="238"/>
      <c r="L433" s="242"/>
      <c r="M433" s="243"/>
      <c r="N433" s="244"/>
      <c r="O433" s="244"/>
      <c r="P433" s="244"/>
      <c r="Q433" s="244"/>
      <c r="R433" s="244"/>
      <c r="S433" s="244"/>
      <c r="T433" s="245"/>
      <c r="U433" s="13"/>
      <c r="V433" s="13"/>
      <c r="W433" s="13"/>
      <c r="X433" s="13"/>
      <c r="Y433" s="13"/>
      <c r="Z433" s="13"/>
      <c r="AA433" s="13"/>
      <c r="AB433" s="13"/>
      <c r="AC433" s="13"/>
      <c r="AD433" s="13"/>
      <c r="AE433" s="13"/>
      <c r="AT433" s="246" t="s">
        <v>180</v>
      </c>
      <c r="AU433" s="246" t="s">
        <v>86</v>
      </c>
      <c r="AV433" s="13" t="s">
        <v>84</v>
      </c>
      <c r="AW433" s="13" t="s">
        <v>32</v>
      </c>
      <c r="AX433" s="13" t="s">
        <v>76</v>
      </c>
      <c r="AY433" s="246" t="s">
        <v>168</v>
      </c>
    </row>
    <row r="434" s="14" customFormat="1">
      <c r="A434" s="14"/>
      <c r="B434" s="247"/>
      <c r="C434" s="248"/>
      <c r="D434" s="232" t="s">
        <v>180</v>
      </c>
      <c r="E434" s="249" t="s">
        <v>1</v>
      </c>
      <c r="F434" s="250" t="s">
        <v>2386</v>
      </c>
      <c r="G434" s="248"/>
      <c r="H434" s="251">
        <v>41.369999999999997</v>
      </c>
      <c r="I434" s="252"/>
      <c r="J434" s="248"/>
      <c r="K434" s="248"/>
      <c r="L434" s="253"/>
      <c r="M434" s="254"/>
      <c r="N434" s="255"/>
      <c r="O434" s="255"/>
      <c r="P434" s="255"/>
      <c r="Q434" s="255"/>
      <c r="R434" s="255"/>
      <c r="S434" s="255"/>
      <c r="T434" s="256"/>
      <c r="U434" s="14"/>
      <c r="V434" s="14"/>
      <c r="W434" s="14"/>
      <c r="X434" s="14"/>
      <c r="Y434" s="14"/>
      <c r="Z434" s="14"/>
      <c r="AA434" s="14"/>
      <c r="AB434" s="14"/>
      <c r="AC434" s="14"/>
      <c r="AD434" s="14"/>
      <c r="AE434" s="14"/>
      <c r="AT434" s="257" t="s">
        <v>180</v>
      </c>
      <c r="AU434" s="257" t="s">
        <v>86</v>
      </c>
      <c r="AV434" s="14" t="s">
        <v>86</v>
      </c>
      <c r="AW434" s="14" t="s">
        <v>32</v>
      </c>
      <c r="AX434" s="14" t="s">
        <v>76</v>
      </c>
      <c r="AY434" s="257" t="s">
        <v>168</v>
      </c>
    </row>
    <row r="435" s="16" customFormat="1">
      <c r="A435" s="16"/>
      <c r="B435" s="280"/>
      <c r="C435" s="281"/>
      <c r="D435" s="232" t="s">
        <v>180</v>
      </c>
      <c r="E435" s="282" t="s">
        <v>1</v>
      </c>
      <c r="F435" s="283" t="s">
        <v>565</v>
      </c>
      <c r="G435" s="281"/>
      <c r="H435" s="284">
        <v>326.55000000000001</v>
      </c>
      <c r="I435" s="285"/>
      <c r="J435" s="281"/>
      <c r="K435" s="281"/>
      <c r="L435" s="286"/>
      <c r="M435" s="287"/>
      <c r="N435" s="288"/>
      <c r="O435" s="288"/>
      <c r="P435" s="288"/>
      <c r="Q435" s="288"/>
      <c r="R435" s="288"/>
      <c r="S435" s="288"/>
      <c r="T435" s="289"/>
      <c r="U435" s="16"/>
      <c r="V435" s="16"/>
      <c r="W435" s="16"/>
      <c r="X435" s="16"/>
      <c r="Y435" s="16"/>
      <c r="Z435" s="16"/>
      <c r="AA435" s="16"/>
      <c r="AB435" s="16"/>
      <c r="AC435" s="16"/>
      <c r="AD435" s="16"/>
      <c r="AE435" s="16"/>
      <c r="AT435" s="290" t="s">
        <v>180</v>
      </c>
      <c r="AU435" s="290" t="s">
        <v>86</v>
      </c>
      <c r="AV435" s="16" t="s">
        <v>169</v>
      </c>
      <c r="AW435" s="16" t="s">
        <v>32</v>
      </c>
      <c r="AX435" s="16" t="s">
        <v>76</v>
      </c>
      <c r="AY435" s="290" t="s">
        <v>168</v>
      </c>
    </row>
    <row r="436" s="15" customFormat="1">
      <c r="A436" s="15"/>
      <c r="B436" s="258"/>
      <c r="C436" s="259"/>
      <c r="D436" s="232" t="s">
        <v>180</v>
      </c>
      <c r="E436" s="260" t="s">
        <v>1</v>
      </c>
      <c r="F436" s="261" t="s">
        <v>184</v>
      </c>
      <c r="G436" s="259"/>
      <c r="H436" s="262">
        <v>326.55000000000001</v>
      </c>
      <c r="I436" s="263"/>
      <c r="J436" s="259"/>
      <c r="K436" s="259"/>
      <c r="L436" s="264"/>
      <c r="M436" s="265"/>
      <c r="N436" s="266"/>
      <c r="O436" s="266"/>
      <c r="P436" s="266"/>
      <c r="Q436" s="266"/>
      <c r="R436" s="266"/>
      <c r="S436" s="266"/>
      <c r="T436" s="267"/>
      <c r="U436" s="15"/>
      <c r="V436" s="15"/>
      <c r="W436" s="15"/>
      <c r="X436" s="15"/>
      <c r="Y436" s="15"/>
      <c r="Z436" s="15"/>
      <c r="AA436" s="15"/>
      <c r="AB436" s="15"/>
      <c r="AC436" s="15"/>
      <c r="AD436" s="15"/>
      <c r="AE436" s="15"/>
      <c r="AT436" s="268" t="s">
        <v>180</v>
      </c>
      <c r="AU436" s="268" t="s">
        <v>86</v>
      </c>
      <c r="AV436" s="15" t="s">
        <v>176</v>
      </c>
      <c r="AW436" s="15" t="s">
        <v>32</v>
      </c>
      <c r="AX436" s="15" t="s">
        <v>84</v>
      </c>
      <c r="AY436" s="268" t="s">
        <v>168</v>
      </c>
    </row>
    <row r="437" s="2" customFormat="1" ht="33" customHeight="1">
      <c r="A437" s="39"/>
      <c r="B437" s="40"/>
      <c r="C437" s="219" t="s">
        <v>642</v>
      </c>
      <c r="D437" s="219" t="s">
        <v>171</v>
      </c>
      <c r="E437" s="220" t="s">
        <v>1887</v>
      </c>
      <c r="F437" s="221" t="s">
        <v>1888</v>
      </c>
      <c r="G437" s="222" t="s">
        <v>1081</v>
      </c>
      <c r="H437" s="291"/>
      <c r="I437" s="224"/>
      <c r="J437" s="225">
        <f>ROUND(I437*H437,2)</f>
        <v>0</v>
      </c>
      <c r="K437" s="221" t="s">
        <v>226</v>
      </c>
      <c r="L437" s="45"/>
      <c r="M437" s="226" t="s">
        <v>1</v>
      </c>
      <c r="N437" s="227" t="s">
        <v>41</v>
      </c>
      <c r="O437" s="92"/>
      <c r="P437" s="228">
        <f>O437*H437</f>
        <v>0</v>
      </c>
      <c r="Q437" s="228">
        <v>0</v>
      </c>
      <c r="R437" s="228">
        <f>Q437*H437</f>
        <v>0</v>
      </c>
      <c r="S437" s="228">
        <v>0</v>
      </c>
      <c r="T437" s="229">
        <f>S437*H437</f>
        <v>0</v>
      </c>
      <c r="U437" s="39"/>
      <c r="V437" s="39"/>
      <c r="W437" s="39"/>
      <c r="X437" s="39"/>
      <c r="Y437" s="39"/>
      <c r="Z437" s="39"/>
      <c r="AA437" s="39"/>
      <c r="AB437" s="39"/>
      <c r="AC437" s="39"/>
      <c r="AD437" s="39"/>
      <c r="AE437" s="39"/>
      <c r="AR437" s="230" t="s">
        <v>273</v>
      </c>
      <c r="AT437" s="230" t="s">
        <v>171</v>
      </c>
      <c r="AU437" s="230" t="s">
        <v>86</v>
      </c>
      <c r="AY437" s="18" t="s">
        <v>168</v>
      </c>
      <c r="BE437" s="231">
        <f>IF(N437="základní",J437,0)</f>
        <v>0</v>
      </c>
      <c r="BF437" s="231">
        <f>IF(N437="snížená",J437,0)</f>
        <v>0</v>
      </c>
      <c r="BG437" s="231">
        <f>IF(N437="zákl. přenesená",J437,0)</f>
        <v>0</v>
      </c>
      <c r="BH437" s="231">
        <f>IF(N437="sníž. přenesená",J437,0)</f>
        <v>0</v>
      </c>
      <c r="BI437" s="231">
        <f>IF(N437="nulová",J437,0)</f>
        <v>0</v>
      </c>
      <c r="BJ437" s="18" t="s">
        <v>84</v>
      </c>
      <c r="BK437" s="231">
        <f>ROUND(I437*H437,2)</f>
        <v>0</v>
      </c>
      <c r="BL437" s="18" t="s">
        <v>273</v>
      </c>
      <c r="BM437" s="230" t="s">
        <v>2389</v>
      </c>
    </row>
    <row r="438" s="2" customFormat="1">
      <c r="A438" s="39"/>
      <c r="B438" s="40"/>
      <c r="C438" s="41"/>
      <c r="D438" s="232" t="s">
        <v>178</v>
      </c>
      <c r="E438" s="41"/>
      <c r="F438" s="233" t="s">
        <v>1890</v>
      </c>
      <c r="G438" s="41"/>
      <c r="H438" s="41"/>
      <c r="I438" s="234"/>
      <c r="J438" s="41"/>
      <c r="K438" s="41"/>
      <c r="L438" s="45"/>
      <c r="M438" s="235"/>
      <c r="N438" s="236"/>
      <c r="O438" s="92"/>
      <c r="P438" s="92"/>
      <c r="Q438" s="92"/>
      <c r="R438" s="92"/>
      <c r="S438" s="92"/>
      <c r="T438" s="93"/>
      <c r="U438" s="39"/>
      <c r="V438" s="39"/>
      <c r="W438" s="39"/>
      <c r="X438" s="39"/>
      <c r="Y438" s="39"/>
      <c r="Z438" s="39"/>
      <c r="AA438" s="39"/>
      <c r="AB438" s="39"/>
      <c r="AC438" s="39"/>
      <c r="AD438" s="39"/>
      <c r="AE438" s="39"/>
      <c r="AT438" s="18" t="s">
        <v>178</v>
      </c>
      <c r="AU438" s="18" t="s">
        <v>86</v>
      </c>
    </row>
    <row r="439" s="12" customFormat="1" ht="22.8" customHeight="1">
      <c r="A439" s="12"/>
      <c r="B439" s="203"/>
      <c r="C439" s="204"/>
      <c r="D439" s="205" t="s">
        <v>75</v>
      </c>
      <c r="E439" s="217" t="s">
        <v>1376</v>
      </c>
      <c r="F439" s="217" t="s">
        <v>1377</v>
      </c>
      <c r="G439" s="204"/>
      <c r="H439" s="204"/>
      <c r="I439" s="207"/>
      <c r="J439" s="218">
        <f>BK439</f>
        <v>0</v>
      </c>
      <c r="K439" s="204"/>
      <c r="L439" s="209"/>
      <c r="M439" s="210"/>
      <c r="N439" s="211"/>
      <c r="O439" s="211"/>
      <c r="P439" s="212">
        <f>SUM(P440:P451)</f>
        <v>0</v>
      </c>
      <c r="Q439" s="211"/>
      <c r="R439" s="212">
        <f>SUM(R440:R451)</f>
        <v>0.16005738</v>
      </c>
      <c r="S439" s="211"/>
      <c r="T439" s="213">
        <f>SUM(T440:T451)</f>
        <v>0</v>
      </c>
      <c r="U439" s="12"/>
      <c r="V439" s="12"/>
      <c r="W439" s="12"/>
      <c r="X439" s="12"/>
      <c r="Y439" s="12"/>
      <c r="Z439" s="12"/>
      <c r="AA439" s="12"/>
      <c r="AB439" s="12"/>
      <c r="AC439" s="12"/>
      <c r="AD439" s="12"/>
      <c r="AE439" s="12"/>
      <c r="AR439" s="214" t="s">
        <v>86</v>
      </c>
      <c r="AT439" s="215" t="s">
        <v>75</v>
      </c>
      <c r="AU439" s="215" t="s">
        <v>84</v>
      </c>
      <c r="AY439" s="214" t="s">
        <v>168</v>
      </c>
      <c r="BK439" s="216">
        <f>SUM(BK440:BK451)</f>
        <v>0</v>
      </c>
    </row>
    <row r="440" s="2" customFormat="1" ht="24.15" customHeight="1">
      <c r="A440" s="39"/>
      <c r="B440" s="40"/>
      <c r="C440" s="219" t="s">
        <v>648</v>
      </c>
      <c r="D440" s="219" t="s">
        <v>171</v>
      </c>
      <c r="E440" s="220" t="s">
        <v>1379</v>
      </c>
      <c r="F440" s="221" t="s">
        <v>1380</v>
      </c>
      <c r="G440" s="222" t="s">
        <v>174</v>
      </c>
      <c r="H440" s="223">
        <v>328.52499999999998</v>
      </c>
      <c r="I440" s="224"/>
      <c r="J440" s="225">
        <f>ROUND(I440*H440,2)</f>
        <v>0</v>
      </c>
      <c r="K440" s="221" t="s">
        <v>1</v>
      </c>
      <c r="L440" s="45"/>
      <c r="M440" s="226" t="s">
        <v>1</v>
      </c>
      <c r="N440" s="227" t="s">
        <v>41</v>
      </c>
      <c r="O440" s="92"/>
      <c r="P440" s="228">
        <f>O440*H440</f>
        <v>0</v>
      </c>
      <c r="Q440" s="228">
        <v>0.00020120000000000001</v>
      </c>
      <c r="R440" s="228">
        <f>Q440*H440</f>
        <v>0.066099229999999995</v>
      </c>
      <c r="S440" s="228">
        <v>0</v>
      </c>
      <c r="T440" s="229">
        <f>S440*H440</f>
        <v>0</v>
      </c>
      <c r="U440" s="39"/>
      <c r="V440" s="39"/>
      <c r="W440" s="39"/>
      <c r="X440" s="39"/>
      <c r="Y440" s="39"/>
      <c r="Z440" s="39"/>
      <c r="AA440" s="39"/>
      <c r="AB440" s="39"/>
      <c r="AC440" s="39"/>
      <c r="AD440" s="39"/>
      <c r="AE440" s="39"/>
      <c r="AR440" s="230" t="s">
        <v>273</v>
      </c>
      <c r="AT440" s="230" t="s">
        <v>171</v>
      </c>
      <c r="AU440" s="230" t="s">
        <v>86</v>
      </c>
      <c r="AY440" s="18" t="s">
        <v>168</v>
      </c>
      <c r="BE440" s="231">
        <f>IF(N440="základní",J440,0)</f>
        <v>0</v>
      </c>
      <c r="BF440" s="231">
        <f>IF(N440="snížená",J440,0)</f>
        <v>0</v>
      </c>
      <c r="BG440" s="231">
        <f>IF(N440="zákl. přenesená",J440,0)</f>
        <v>0</v>
      </c>
      <c r="BH440" s="231">
        <f>IF(N440="sníž. přenesená",J440,0)</f>
        <v>0</v>
      </c>
      <c r="BI440" s="231">
        <f>IF(N440="nulová",J440,0)</f>
        <v>0</v>
      </c>
      <c r="BJ440" s="18" t="s">
        <v>84</v>
      </c>
      <c r="BK440" s="231">
        <f>ROUND(I440*H440,2)</f>
        <v>0</v>
      </c>
      <c r="BL440" s="18" t="s">
        <v>273</v>
      </c>
      <c r="BM440" s="230" t="s">
        <v>2390</v>
      </c>
    </row>
    <row r="441" s="2" customFormat="1">
      <c r="A441" s="39"/>
      <c r="B441" s="40"/>
      <c r="C441" s="41"/>
      <c r="D441" s="232" t="s">
        <v>178</v>
      </c>
      <c r="E441" s="41"/>
      <c r="F441" s="233" t="s">
        <v>1382</v>
      </c>
      <c r="G441" s="41"/>
      <c r="H441" s="41"/>
      <c r="I441" s="234"/>
      <c r="J441" s="41"/>
      <c r="K441" s="41"/>
      <c r="L441" s="45"/>
      <c r="M441" s="235"/>
      <c r="N441" s="236"/>
      <c r="O441" s="92"/>
      <c r="P441" s="92"/>
      <c r="Q441" s="92"/>
      <c r="R441" s="92"/>
      <c r="S441" s="92"/>
      <c r="T441" s="93"/>
      <c r="U441" s="39"/>
      <c r="V441" s="39"/>
      <c r="W441" s="39"/>
      <c r="X441" s="39"/>
      <c r="Y441" s="39"/>
      <c r="Z441" s="39"/>
      <c r="AA441" s="39"/>
      <c r="AB441" s="39"/>
      <c r="AC441" s="39"/>
      <c r="AD441" s="39"/>
      <c r="AE441" s="39"/>
      <c r="AT441" s="18" t="s">
        <v>178</v>
      </c>
      <c r="AU441" s="18" t="s">
        <v>86</v>
      </c>
    </row>
    <row r="442" s="14" customFormat="1">
      <c r="A442" s="14"/>
      <c r="B442" s="247"/>
      <c r="C442" s="248"/>
      <c r="D442" s="232" t="s">
        <v>180</v>
      </c>
      <c r="E442" s="249" t="s">
        <v>1</v>
      </c>
      <c r="F442" s="250" t="s">
        <v>2391</v>
      </c>
      <c r="G442" s="248"/>
      <c r="H442" s="251">
        <v>151.55000000000001</v>
      </c>
      <c r="I442" s="252"/>
      <c r="J442" s="248"/>
      <c r="K442" s="248"/>
      <c r="L442" s="253"/>
      <c r="M442" s="254"/>
      <c r="N442" s="255"/>
      <c r="O442" s="255"/>
      <c r="P442" s="255"/>
      <c r="Q442" s="255"/>
      <c r="R442" s="255"/>
      <c r="S442" s="255"/>
      <c r="T442" s="256"/>
      <c r="U442" s="14"/>
      <c r="V442" s="14"/>
      <c r="W442" s="14"/>
      <c r="X442" s="14"/>
      <c r="Y442" s="14"/>
      <c r="Z442" s="14"/>
      <c r="AA442" s="14"/>
      <c r="AB442" s="14"/>
      <c r="AC442" s="14"/>
      <c r="AD442" s="14"/>
      <c r="AE442" s="14"/>
      <c r="AT442" s="257" t="s">
        <v>180</v>
      </c>
      <c r="AU442" s="257" t="s">
        <v>86</v>
      </c>
      <c r="AV442" s="14" t="s">
        <v>86</v>
      </c>
      <c r="AW442" s="14" t="s">
        <v>32</v>
      </c>
      <c r="AX442" s="14" t="s">
        <v>76</v>
      </c>
      <c r="AY442" s="257" t="s">
        <v>168</v>
      </c>
    </row>
    <row r="443" s="14" customFormat="1">
      <c r="A443" s="14"/>
      <c r="B443" s="247"/>
      <c r="C443" s="248"/>
      <c r="D443" s="232" t="s">
        <v>180</v>
      </c>
      <c r="E443" s="249" t="s">
        <v>1</v>
      </c>
      <c r="F443" s="250" t="s">
        <v>2392</v>
      </c>
      <c r="G443" s="248"/>
      <c r="H443" s="251">
        <v>76.974999999999994</v>
      </c>
      <c r="I443" s="252"/>
      <c r="J443" s="248"/>
      <c r="K443" s="248"/>
      <c r="L443" s="253"/>
      <c r="M443" s="254"/>
      <c r="N443" s="255"/>
      <c r="O443" s="255"/>
      <c r="P443" s="255"/>
      <c r="Q443" s="255"/>
      <c r="R443" s="255"/>
      <c r="S443" s="255"/>
      <c r="T443" s="256"/>
      <c r="U443" s="14"/>
      <c r="V443" s="14"/>
      <c r="W443" s="14"/>
      <c r="X443" s="14"/>
      <c r="Y443" s="14"/>
      <c r="Z443" s="14"/>
      <c r="AA443" s="14"/>
      <c r="AB443" s="14"/>
      <c r="AC443" s="14"/>
      <c r="AD443" s="14"/>
      <c r="AE443" s="14"/>
      <c r="AT443" s="257" t="s">
        <v>180</v>
      </c>
      <c r="AU443" s="257" t="s">
        <v>86</v>
      </c>
      <c r="AV443" s="14" t="s">
        <v>86</v>
      </c>
      <c r="AW443" s="14" t="s">
        <v>32</v>
      </c>
      <c r="AX443" s="14" t="s">
        <v>76</v>
      </c>
      <c r="AY443" s="257" t="s">
        <v>168</v>
      </c>
    </row>
    <row r="444" s="14" customFormat="1">
      <c r="A444" s="14"/>
      <c r="B444" s="247"/>
      <c r="C444" s="248"/>
      <c r="D444" s="232" t="s">
        <v>180</v>
      </c>
      <c r="E444" s="249" t="s">
        <v>1</v>
      </c>
      <c r="F444" s="250" t="s">
        <v>2393</v>
      </c>
      <c r="G444" s="248"/>
      <c r="H444" s="251">
        <v>100</v>
      </c>
      <c r="I444" s="252"/>
      <c r="J444" s="248"/>
      <c r="K444" s="248"/>
      <c r="L444" s="253"/>
      <c r="M444" s="254"/>
      <c r="N444" s="255"/>
      <c r="O444" s="255"/>
      <c r="P444" s="255"/>
      <c r="Q444" s="255"/>
      <c r="R444" s="255"/>
      <c r="S444" s="255"/>
      <c r="T444" s="256"/>
      <c r="U444" s="14"/>
      <c r="V444" s="14"/>
      <c r="W444" s="14"/>
      <c r="X444" s="14"/>
      <c r="Y444" s="14"/>
      <c r="Z444" s="14"/>
      <c r="AA444" s="14"/>
      <c r="AB444" s="14"/>
      <c r="AC444" s="14"/>
      <c r="AD444" s="14"/>
      <c r="AE444" s="14"/>
      <c r="AT444" s="257" t="s">
        <v>180</v>
      </c>
      <c r="AU444" s="257" t="s">
        <v>86</v>
      </c>
      <c r="AV444" s="14" t="s">
        <v>86</v>
      </c>
      <c r="AW444" s="14" t="s">
        <v>32</v>
      </c>
      <c r="AX444" s="14" t="s">
        <v>76</v>
      </c>
      <c r="AY444" s="257" t="s">
        <v>168</v>
      </c>
    </row>
    <row r="445" s="15" customFormat="1">
      <c r="A445" s="15"/>
      <c r="B445" s="258"/>
      <c r="C445" s="259"/>
      <c r="D445" s="232" t="s">
        <v>180</v>
      </c>
      <c r="E445" s="260" t="s">
        <v>1</v>
      </c>
      <c r="F445" s="261" t="s">
        <v>184</v>
      </c>
      <c r="G445" s="259"/>
      <c r="H445" s="262">
        <v>328.52499999999998</v>
      </c>
      <c r="I445" s="263"/>
      <c r="J445" s="259"/>
      <c r="K445" s="259"/>
      <c r="L445" s="264"/>
      <c r="M445" s="265"/>
      <c r="N445" s="266"/>
      <c r="O445" s="266"/>
      <c r="P445" s="266"/>
      <c r="Q445" s="266"/>
      <c r="R445" s="266"/>
      <c r="S445" s="266"/>
      <c r="T445" s="267"/>
      <c r="U445" s="15"/>
      <c r="V445" s="15"/>
      <c r="W445" s="15"/>
      <c r="X445" s="15"/>
      <c r="Y445" s="15"/>
      <c r="Z445" s="15"/>
      <c r="AA445" s="15"/>
      <c r="AB445" s="15"/>
      <c r="AC445" s="15"/>
      <c r="AD445" s="15"/>
      <c r="AE445" s="15"/>
      <c r="AT445" s="268" t="s">
        <v>180</v>
      </c>
      <c r="AU445" s="268" t="s">
        <v>86</v>
      </c>
      <c r="AV445" s="15" t="s">
        <v>176</v>
      </c>
      <c r="AW445" s="15" t="s">
        <v>32</v>
      </c>
      <c r="AX445" s="15" t="s">
        <v>84</v>
      </c>
      <c r="AY445" s="268" t="s">
        <v>168</v>
      </c>
    </row>
    <row r="446" s="2" customFormat="1" ht="24.15" customHeight="1">
      <c r="A446" s="39"/>
      <c r="B446" s="40"/>
      <c r="C446" s="219" t="s">
        <v>656</v>
      </c>
      <c r="D446" s="219" t="s">
        <v>171</v>
      </c>
      <c r="E446" s="220" t="s">
        <v>1388</v>
      </c>
      <c r="F446" s="221" t="s">
        <v>1389</v>
      </c>
      <c r="G446" s="222" t="s">
        <v>174</v>
      </c>
      <c r="H446" s="223">
        <v>328.52499999999998</v>
      </c>
      <c r="I446" s="224"/>
      <c r="J446" s="225">
        <f>ROUND(I446*H446,2)</f>
        <v>0</v>
      </c>
      <c r="K446" s="221" t="s">
        <v>1</v>
      </c>
      <c r="L446" s="45"/>
      <c r="M446" s="226" t="s">
        <v>1</v>
      </c>
      <c r="N446" s="227" t="s">
        <v>41</v>
      </c>
      <c r="O446" s="92"/>
      <c r="P446" s="228">
        <f>O446*H446</f>
        <v>0</v>
      </c>
      <c r="Q446" s="228">
        <v>0.00028600000000000001</v>
      </c>
      <c r="R446" s="228">
        <f>Q446*H446</f>
        <v>0.093958150000000004</v>
      </c>
      <c r="S446" s="228">
        <v>0</v>
      </c>
      <c r="T446" s="229">
        <f>S446*H446</f>
        <v>0</v>
      </c>
      <c r="U446" s="39"/>
      <c r="V446" s="39"/>
      <c r="W446" s="39"/>
      <c r="X446" s="39"/>
      <c r="Y446" s="39"/>
      <c r="Z446" s="39"/>
      <c r="AA446" s="39"/>
      <c r="AB446" s="39"/>
      <c r="AC446" s="39"/>
      <c r="AD446" s="39"/>
      <c r="AE446" s="39"/>
      <c r="AR446" s="230" t="s">
        <v>273</v>
      </c>
      <c r="AT446" s="230" t="s">
        <v>171</v>
      </c>
      <c r="AU446" s="230" t="s">
        <v>86</v>
      </c>
      <c r="AY446" s="18" t="s">
        <v>168</v>
      </c>
      <c r="BE446" s="231">
        <f>IF(N446="základní",J446,0)</f>
        <v>0</v>
      </c>
      <c r="BF446" s="231">
        <f>IF(N446="snížená",J446,0)</f>
        <v>0</v>
      </c>
      <c r="BG446" s="231">
        <f>IF(N446="zákl. přenesená",J446,0)</f>
        <v>0</v>
      </c>
      <c r="BH446" s="231">
        <f>IF(N446="sníž. přenesená",J446,0)</f>
        <v>0</v>
      </c>
      <c r="BI446" s="231">
        <f>IF(N446="nulová",J446,0)</f>
        <v>0</v>
      </c>
      <c r="BJ446" s="18" t="s">
        <v>84</v>
      </c>
      <c r="BK446" s="231">
        <f>ROUND(I446*H446,2)</f>
        <v>0</v>
      </c>
      <c r="BL446" s="18" t="s">
        <v>273</v>
      </c>
      <c r="BM446" s="230" t="s">
        <v>2394</v>
      </c>
    </row>
    <row r="447" s="2" customFormat="1">
      <c r="A447" s="39"/>
      <c r="B447" s="40"/>
      <c r="C447" s="41"/>
      <c r="D447" s="232" t="s">
        <v>178</v>
      </c>
      <c r="E447" s="41"/>
      <c r="F447" s="233" t="s">
        <v>1391</v>
      </c>
      <c r="G447" s="41"/>
      <c r="H447" s="41"/>
      <c r="I447" s="234"/>
      <c r="J447" s="41"/>
      <c r="K447" s="41"/>
      <c r="L447" s="45"/>
      <c r="M447" s="235"/>
      <c r="N447" s="236"/>
      <c r="O447" s="92"/>
      <c r="P447" s="92"/>
      <c r="Q447" s="92"/>
      <c r="R447" s="92"/>
      <c r="S447" s="92"/>
      <c r="T447" s="93"/>
      <c r="U447" s="39"/>
      <c r="V447" s="39"/>
      <c r="W447" s="39"/>
      <c r="X447" s="39"/>
      <c r="Y447" s="39"/>
      <c r="Z447" s="39"/>
      <c r="AA447" s="39"/>
      <c r="AB447" s="39"/>
      <c r="AC447" s="39"/>
      <c r="AD447" s="39"/>
      <c r="AE447" s="39"/>
      <c r="AT447" s="18" t="s">
        <v>178</v>
      </c>
      <c r="AU447" s="18" t="s">
        <v>86</v>
      </c>
    </row>
    <row r="448" s="14" customFormat="1">
      <c r="A448" s="14"/>
      <c r="B448" s="247"/>
      <c r="C448" s="248"/>
      <c r="D448" s="232" t="s">
        <v>180</v>
      </c>
      <c r="E448" s="249" t="s">
        <v>1</v>
      </c>
      <c r="F448" s="250" t="s">
        <v>2391</v>
      </c>
      <c r="G448" s="248"/>
      <c r="H448" s="251">
        <v>151.55000000000001</v>
      </c>
      <c r="I448" s="252"/>
      <c r="J448" s="248"/>
      <c r="K448" s="248"/>
      <c r="L448" s="253"/>
      <c r="M448" s="254"/>
      <c r="N448" s="255"/>
      <c r="O448" s="255"/>
      <c r="P448" s="255"/>
      <c r="Q448" s="255"/>
      <c r="R448" s="255"/>
      <c r="S448" s="255"/>
      <c r="T448" s="256"/>
      <c r="U448" s="14"/>
      <c r="V448" s="14"/>
      <c r="W448" s="14"/>
      <c r="X448" s="14"/>
      <c r="Y448" s="14"/>
      <c r="Z448" s="14"/>
      <c r="AA448" s="14"/>
      <c r="AB448" s="14"/>
      <c r="AC448" s="14"/>
      <c r="AD448" s="14"/>
      <c r="AE448" s="14"/>
      <c r="AT448" s="257" t="s">
        <v>180</v>
      </c>
      <c r="AU448" s="257" t="s">
        <v>86</v>
      </c>
      <c r="AV448" s="14" t="s">
        <v>86</v>
      </c>
      <c r="AW448" s="14" t="s">
        <v>32</v>
      </c>
      <c r="AX448" s="14" t="s">
        <v>76</v>
      </c>
      <c r="AY448" s="257" t="s">
        <v>168</v>
      </c>
    </row>
    <row r="449" s="14" customFormat="1">
      <c r="A449" s="14"/>
      <c r="B449" s="247"/>
      <c r="C449" s="248"/>
      <c r="D449" s="232" t="s">
        <v>180</v>
      </c>
      <c r="E449" s="249" t="s">
        <v>1</v>
      </c>
      <c r="F449" s="250" t="s">
        <v>2392</v>
      </c>
      <c r="G449" s="248"/>
      <c r="H449" s="251">
        <v>76.974999999999994</v>
      </c>
      <c r="I449" s="252"/>
      <c r="J449" s="248"/>
      <c r="K449" s="248"/>
      <c r="L449" s="253"/>
      <c r="M449" s="254"/>
      <c r="N449" s="255"/>
      <c r="O449" s="255"/>
      <c r="P449" s="255"/>
      <c r="Q449" s="255"/>
      <c r="R449" s="255"/>
      <c r="S449" s="255"/>
      <c r="T449" s="256"/>
      <c r="U449" s="14"/>
      <c r="V449" s="14"/>
      <c r="W449" s="14"/>
      <c r="X449" s="14"/>
      <c r="Y449" s="14"/>
      <c r="Z449" s="14"/>
      <c r="AA449" s="14"/>
      <c r="AB449" s="14"/>
      <c r="AC449" s="14"/>
      <c r="AD449" s="14"/>
      <c r="AE449" s="14"/>
      <c r="AT449" s="257" t="s">
        <v>180</v>
      </c>
      <c r="AU449" s="257" t="s">
        <v>86</v>
      </c>
      <c r="AV449" s="14" t="s">
        <v>86</v>
      </c>
      <c r="AW449" s="14" t="s">
        <v>32</v>
      </c>
      <c r="AX449" s="14" t="s">
        <v>76</v>
      </c>
      <c r="AY449" s="257" t="s">
        <v>168</v>
      </c>
    </row>
    <row r="450" s="14" customFormat="1">
      <c r="A450" s="14"/>
      <c r="B450" s="247"/>
      <c r="C450" s="248"/>
      <c r="D450" s="232" t="s">
        <v>180</v>
      </c>
      <c r="E450" s="249" t="s">
        <v>1</v>
      </c>
      <c r="F450" s="250" t="s">
        <v>2393</v>
      </c>
      <c r="G450" s="248"/>
      <c r="H450" s="251">
        <v>100</v>
      </c>
      <c r="I450" s="252"/>
      <c r="J450" s="248"/>
      <c r="K450" s="248"/>
      <c r="L450" s="253"/>
      <c r="M450" s="254"/>
      <c r="N450" s="255"/>
      <c r="O450" s="255"/>
      <c r="P450" s="255"/>
      <c r="Q450" s="255"/>
      <c r="R450" s="255"/>
      <c r="S450" s="255"/>
      <c r="T450" s="256"/>
      <c r="U450" s="14"/>
      <c r="V450" s="14"/>
      <c r="W450" s="14"/>
      <c r="X450" s="14"/>
      <c r="Y450" s="14"/>
      <c r="Z450" s="14"/>
      <c r="AA450" s="14"/>
      <c r="AB450" s="14"/>
      <c r="AC450" s="14"/>
      <c r="AD450" s="14"/>
      <c r="AE450" s="14"/>
      <c r="AT450" s="257" t="s">
        <v>180</v>
      </c>
      <c r="AU450" s="257" t="s">
        <v>86</v>
      </c>
      <c r="AV450" s="14" t="s">
        <v>86</v>
      </c>
      <c r="AW450" s="14" t="s">
        <v>32</v>
      </c>
      <c r="AX450" s="14" t="s">
        <v>76</v>
      </c>
      <c r="AY450" s="257" t="s">
        <v>168</v>
      </c>
    </row>
    <row r="451" s="15" customFormat="1">
      <c r="A451" s="15"/>
      <c r="B451" s="258"/>
      <c r="C451" s="259"/>
      <c r="D451" s="232" t="s">
        <v>180</v>
      </c>
      <c r="E451" s="260" t="s">
        <v>1</v>
      </c>
      <c r="F451" s="261" t="s">
        <v>184</v>
      </c>
      <c r="G451" s="259"/>
      <c r="H451" s="262">
        <v>328.52499999999998</v>
      </c>
      <c r="I451" s="263"/>
      <c r="J451" s="259"/>
      <c r="K451" s="259"/>
      <c r="L451" s="264"/>
      <c r="M451" s="292"/>
      <c r="N451" s="293"/>
      <c r="O451" s="293"/>
      <c r="P451" s="293"/>
      <c r="Q451" s="293"/>
      <c r="R451" s="293"/>
      <c r="S451" s="293"/>
      <c r="T451" s="294"/>
      <c r="U451" s="15"/>
      <c r="V451" s="15"/>
      <c r="W451" s="15"/>
      <c r="X451" s="15"/>
      <c r="Y451" s="15"/>
      <c r="Z451" s="15"/>
      <c r="AA451" s="15"/>
      <c r="AB451" s="15"/>
      <c r="AC451" s="15"/>
      <c r="AD451" s="15"/>
      <c r="AE451" s="15"/>
      <c r="AT451" s="268" t="s">
        <v>180</v>
      </c>
      <c r="AU451" s="268" t="s">
        <v>86</v>
      </c>
      <c r="AV451" s="15" t="s">
        <v>176</v>
      </c>
      <c r="AW451" s="15" t="s">
        <v>32</v>
      </c>
      <c r="AX451" s="15" t="s">
        <v>84</v>
      </c>
      <c r="AY451" s="268" t="s">
        <v>168</v>
      </c>
    </row>
    <row r="452" s="2" customFormat="1" ht="6.96" customHeight="1">
      <c r="A452" s="39"/>
      <c r="B452" s="67"/>
      <c r="C452" s="68"/>
      <c r="D452" s="68"/>
      <c r="E452" s="68"/>
      <c r="F452" s="68"/>
      <c r="G452" s="68"/>
      <c r="H452" s="68"/>
      <c r="I452" s="68"/>
      <c r="J452" s="68"/>
      <c r="K452" s="68"/>
      <c r="L452" s="45"/>
      <c r="M452" s="39"/>
      <c r="O452" s="39"/>
      <c r="P452" s="39"/>
      <c r="Q452" s="39"/>
      <c r="R452" s="39"/>
      <c r="S452" s="39"/>
      <c r="T452" s="39"/>
      <c r="U452" s="39"/>
      <c r="V452" s="39"/>
      <c r="W452" s="39"/>
      <c r="X452" s="39"/>
      <c r="Y452" s="39"/>
      <c r="Z452" s="39"/>
      <c r="AA452" s="39"/>
      <c r="AB452" s="39"/>
      <c r="AC452" s="39"/>
      <c r="AD452" s="39"/>
      <c r="AE452" s="39"/>
    </row>
  </sheetData>
  <sheetProtection sheet="1" autoFilter="0" formatColumns="0" formatRows="0" objects="1" scenarios="1" spinCount="100000" saltValue="ijZupMyUN/bxmbR1CjJZxqF2frafCgPG+2uOpaqVg+JnKY66XkqAga8RcPCOZpyFs8OJWG3YICea92R2QrSGMw==" hashValue="i+J4uKnpvNdPTPgCCfCTfSG+RXaCv7P4KMNOUH3l3CRc8w85Vw4RNcvgjGn7zXIssRqdiDBhDp5fXXfYKWqAAg==" algorithmName="SHA-512" password="CC35"/>
  <autoFilter ref="C131:K451"/>
  <mergeCells count="9">
    <mergeCell ref="E7:H7"/>
    <mergeCell ref="E9:H9"/>
    <mergeCell ref="E18:H18"/>
    <mergeCell ref="E27:H27"/>
    <mergeCell ref="E85:H85"/>
    <mergeCell ref="E87:H87"/>
    <mergeCell ref="E122:H122"/>
    <mergeCell ref="E124:H12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98</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2395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ROUND(J131,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ROUND((SUM(BE131:BE292)),  2)</f>
        <v>0</v>
      </c>
      <c r="G33" s="39"/>
      <c r="H33" s="39"/>
      <c r="I33" s="156">
        <v>0.20999999999999999</v>
      </c>
      <c r="J33" s="155">
        <f>ROUND(((SUM(BE131:BE292))*I33),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ROUND((SUM(BF131:BF292)),  2)</f>
        <v>0</v>
      </c>
      <c r="G34" s="39"/>
      <c r="H34" s="39"/>
      <c r="I34" s="156">
        <v>0.12</v>
      </c>
      <c r="J34" s="155">
        <f>ROUND(((SUM(BF131:BF292))*I34),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ROUND((SUM(BG131:BG292)),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ROUND((SUM(BH131:BH292)),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ROUND((SUM(BI131:BI292)),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011 - SO 01 Gymnázium - EPS</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J131</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2396</v>
      </c>
      <c r="E97" s="183"/>
      <c r="F97" s="183"/>
      <c r="G97" s="183"/>
      <c r="H97" s="183"/>
      <c r="I97" s="183"/>
      <c r="J97" s="184">
        <f>J132</f>
        <v>0</v>
      </c>
      <c r="K97" s="181"/>
      <c r="L97" s="185"/>
      <c r="S97" s="9"/>
      <c r="T97" s="9"/>
      <c r="U97" s="9"/>
      <c r="V97" s="9"/>
      <c r="W97" s="9"/>
      <c r="X97" s="9"/>
      <c r="Y97" s="9"/>
      <c r="Z97" s="9"/>
      <c r="AA97" s="9"/>
      <c r="AB97" s="9"/>
      <c r="AC97" s="9"/>
      <c r="AD97" s="9"/>
      <c r="AE97" s="9"/>
    </row>
    <row r="98" s="10" customFormat="1" ht="19.92" customHeight="1">
      <c r="A98" s="10"/>
      <c r="B98" s="186"/>
      <c r="C98" s="187"/>
      <c r="D98" s="188" t="s">
        <v>2397</v>
      </c>
      <c r="E98" s="189"/>
      <c r="F98" s="189"/>
      <c r="G98" s="189"/>
      <c r="H98" s="189"/>
      <c r="I98" s="189"/>
      <c r="J98" s="190">
        <f>J133</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2398</v>
      </c>
      <c r="E99" s="189"/>
      <c r="F99" s="189"/>
      <c r="G99" s="189"/>
      <c r="H99" s="189"/>
      <c r="I99" s="189"/>
      <c r="J99" s="190">
        <f>J156</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2399</v>
      </c>
      <c r="E100" s="189"/>
      <c r="F100" s="189"/>
      <c r="G100" s="189"/>
      <c r="H100" s="189"/>
      <c r="I100" s="189"/>
      <c r="J100" s="190">
        <f>J159</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2400</v>
      </c>
      <c r="E101" s="189"/>
      <c r="F101" s="189"/>
      <c r="G101" s="189"/>
      <c r="H101" s="189"/>
      <c r="I101" s="189"/>
      <c r="J101" s="190">
        <f>J176</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2401</v>
      </c>
      <c r="E102" s="189"/>
      <c r="F102" s="189"/>
      <c r="G102" s="189"/>
      <c r="H102" s="189"/>
      <c r="I102" s="189"/>
      <c r="J102" s="190">
        <f>J185</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2402</v>
      </c>
      <c r="E103" s="189"/>
      <c r="F103" s="189"/>
      <c r="G103" s="189"/>
      <c r="H103" s="189"/>
      <c r="I103" s="189"/>
      <c r="J103" s="190">
        <f>J188</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2403</v>
      </c>
      <c r="E104" s="189"/>
      <c r="F104" s="189"/>
      <c r="G104" s="189"/>
      <c r="H104" s="189"/>
      <c r="I104" s="189"/>
      <c r="J104" s="190">
        <f>J191</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2404</v>
      </c>
      <c r="E105" s="183"/>
      <c r="F105" s="183"/>
      <c r="G105" s="183"/>
      <c r="H105" s="183"/>
      <c r="I105" s="183"/>
      <c r="J105" s="184">
        <f>J204</f>
        <v>0</v>
      </c>
      <c r="K105" s="181"/>
      <c r="L105" s="185"/>
      <c r="S105" s="9"/>
      <c r="T105" s="9"/>
      <c r="U105" s="9"/>
      <c r="V105" s="9"/>
      <c r="W105" s="9"/>
      <c r="X105" s="9"/>
      <c r="Y105" s="9"/>
      <c r="Z105" s="9"/>
      <c r="AA105" s="9"/>
      <c r="AB105" s="9"/>
      <c r="AC105" s="9"/>
      <c r="AD105" s="9"/>
      <c r="AE105" s="9"/>
    </row>
    <row r="106" s="10" customFormat="1" ht="19.92" customHeight="1">
      <c r="A106" s="10"/>
      <c r="B106" s="186"/>
      <c r="C106" s="187"/>
      <c r="D106" s="188" t="s">
        <v>2397</v>
      </c>
      <c r="E106" s="189"/>
      <c r="F106" s="189"/>
      <c r="G106" s="189"/>
      <c r="H106" s="189"/>
      <c r="I106" s="189"/>
      <c r="J106" s="190">
        <f>J205</f>
        <v>0</v>
      </c>
      <c r="K106" s="187"/>
      <c r="L106" s="191"/>
      <c r="S106" s="10"/>
      <c r="T106" s="10"/>
      <c r="U106" s="10"/>
      <c r="V106" s="10"/>
      <c r="W106" s="10"/>
      <c r="X106" s="10"/>
      <c r="Y106" s="10"/>
      <c r="Z106" s="10"/>
      <c r="AA106" s="10"/>
      <c r="AB106" s="10"/>
      <c r="AC106" s="10"/>
      <c r="AD106" s="10"/>
      <c r="AE106" s="10"/>
    </row>
    <row r="107" s="10" customFormat="1" ht="19.92" customHeight="1">
      <c r="A107" s="10"/>
      <c r="B107" s="186"/>
      <c r="C107" s="187"/>
      <c r="D107" s="188" t="s">
        <v>2399</v>
      </c>
      <c r="E107" s="189"/>
      <c r="F107" s="189"/>
      <c r="G107" s="189"/>
      <c r="H107" s="189"/>
      <c r="I107" s="189"/>
      <c r="J107" s="190">
        <f>J228</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2400</v>
      </c>
      <c r="E108" s="189"/>
      <c r="F108" s="189"/>
      <c r="G108" s="189"/>
      <c r="H108" s="189"/>
      <c r="I108" s="189"/>
      <c r="J108" s="190">
        <f>J245</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2401</v>
      </c>
      <c r="E109" s="189"/>
      <c r="F109" s="189"/>
      <c r="G109" s="189"/>
      <c r="H109" s="189"/>
      <c r="I109" s="189"/>
      <c r="J109" s="190">
        <f>J254</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2402</v>
      </c>
      <c r="E110" s="189"/>
      <c r="F110" s="189"/>
      <c r="G110" s="189"/>
      <c r="H110" s="189"/>
      <c r="I110" s="189"/>
      <c r="J110" s="190">
        <f>J257</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2405</v>
      </c>
      <c r="E111" s="189"/>
      <c r="F111" s="189"/>
      <c r="G111" s="189"/>
      <c r="H111" s="189"/>
      <c r="I111" s="189"/>
      <c r="J111" s="190">
        <f>J260</f>
        <v>0</v>
      </c>
      <c r="K111" s="187"/>
      <c r="L111" s="191"/>
      <c r="S111" s="10"/>
      <c r="T111" s="10"/>
      <c r="U111" s="10"/>
      <c r="V111" s="10"/>
      <c r="W111" s="10"/>
      <c r="X111" s="10"/>
      <c r="Y111" s="10"/>
      <c r="Z111" s="10"/>
      <c r="AA111" s="10"/>
      <c r="AB111" s="10"/>
      <c r="AC111" s="10"/>
      <c r="AD111" s="10"/>
      <c r="AE111" s="10"/>
    </row>
    <row r="112" s="2" customFormat="1" ht="21.84"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67"/>
      <c r="C113" s="68"/>
      <c r="D113" s="68"/>
      <c r="E113" s="68"/>
      <c r="F113" s="68"/>
      <c r="G113" s="68"/>
      <c r="H113" s="68"/>
      <c r="I113" s="68"/>
      <c r="J113" s="68"/>
      <c r="K113" s="68"/>
      <c r="L113" s="64"/>
      <c r="S113" s="39"/>
      <c r="T113" s="39"/>
      <c r="U113" s="39"/>
      <c r="V113" s="39"/>
      <c r="W113" s="39"/>
      <c r="X113" s="39"/>
      <c r="Y113" s="39"/>
      <c r="Z113" s="39"/>
      <c r="AA113" s="39"/>
      <c r="AB113" s="39"/>
      <c r="AC113" s="39"/>
      <c r="AD113" s="39"/>
      <c r="AE113" s="39"/>
    </row>
    <row r="117" s="2" customFormat="1" ht="6.96" customHeight="1">
      <c r="A117" s="39"/>
      <c r="B117" s="69"/>
      <c r="C117" s="70"/>
      <c r="D117" s="70"/>
      <c r="E117" s="70"/>
      <c r="F117" s="70"/>
      <c r="G117" s="70"/>
      <c r="H117" s="70"/>
      <c r="I117" s="70"/>
      <c r="J117" s="70"/>
      <c r="K117" s="70"/>
      <c r="L117" s="64"/>
      <c r="S117" s="39"/>
      <c r="T117" s="39"/>
      <c r="U117" s="39"/>
      <c r="V117" s="39"/>
      <c r="W117" s="39"/>
      <c r="X117" s="39"/>
      <c r="Y117" s="39"/>
      <c r="Z117" s="39"/>
      <c r="AA117" s="39"/>
      <c r="AB117" s="39"/>
      <c r="AC117" s="39"/>
      <c r="AD117" s="39"/>
      <c r="AE117" s="39"/>
    </row>
    <row r="118" s="2" customFormat="1" ht="24.96" customHeight="1">
      <c r="A118" s="39"/>
      <c r="B118" s="40"/>
      <c r="C118" s="24" t="s">
        <v>153</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16</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175" t="str">
        <f>E7</f>
        <v>Gymnázium Plasy - nástavba pavilonu č.1</v>
      </c>
      <c r="F121" s="33"/>
      <c r="G121" s="33"/>
      <c r="H121" s="33"/>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125</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6.5" customHeight="1">
      <c r="A123" s="39"/>
      <c r="B123" s="40"/>
      <c r="C123" s="41"/>
      <c r="D123" s="41"/>
      <c r="E123" s="77" t="str">
        <f>E9</f>
        <v>011 - SO 01 Gymnázium - EPS</v>
      </c>
      <c r="F123" s="41"/>
      <c r="G123" s="41"/>
      <c r="H123" s="41"/>
      <c r="I123" s="41"/>
      <c r="J123" s="41"/>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2" customHeight="1">
      <c r="A125" s="39"/>
      <c r="B125" s="40"/>
      <c r="C125" s="33" t="s">
        <v>20</v>
      </c>
      <c r="D125" s="41"/>
      <c r="E125" s="41"/>
      <c r="F125" s="28" t="str">
        <f>F12</f>
        <v xml:space="preserve"> </v>
      </c>
      <c r="G125" s="41"/>
      <c r="H125" s="41"/>
      <c r="I125" s="33" t="s">
        <v>22</v>
      </c>
      <c r="J125" s="80" t="str">
        <f>IF(J12="","",J12)</f>
        <v>17. 3. 2025</v>
      </c>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5.15" customHeight="1">
      <c r="A127" s="39"/>
      <c r="B127" s="40"/>
      <c r="C127" s="33" t="s">
        <v>24</v>
      </c>
      <c r="D127" s="41"/>
      <c r="E127" s="41"/>
      <c r="F127" s="28" t="str">
        <f>E15</f>
        <v>Gymnázium a Střední odborná škola, Plasy</v>
      </c>
      <c r="G127" s="41"/>
      <c r="H127" s="41"/>
      <c r="I127" s="33" t="s">
        <v>30</v>
      </c>
      <c r="J127" s="37" t="str">
        <f>E21</f>
        <v>VKV projekt s.r.o.</v>
      </c>
      <c r="K127" s="41"/>
      <c r="L127" s="64"/>
      <c r="S127" s="39"/>
      <c r="T127" s="39"/>
      <c r="U127" s="39"/>
      <c r="V127" s="39"/>
      <c r="W127" s="39"/>
      <c r="X127" s="39"/>
      <c r="Y127" s="39"/>
      <c r="Z127" s="39"/>
      <c r="AA127" s="39"/>
      <c r="AB127" s="39"/>
      <c r="AC127" s="39"/>
      <c r="AD127" s="39"/>
      <c r="AE127" s="39"/>
    </row>
    <row r="128" s="2" customFormat="1" ht="15.15" customHeight="1">
      <c r="A128" s="39"/>
      <c r="B128" s="40"/>
      <c r="C128" s="33" t="s">
        <v>28</v>
      </c>
      <c r="D128" s="41"/>
      <c r="E128" s="41"/>
      <c r="F128" s="28" t="str">
        <f>IF(E18="","",E18)</f>
        <v>Vyplň údaj</v>
      </c>
      <c r="G128" s="41"/>
      <c r="H128" s="41"/>
      <c r="I128" s="33" t="s">
        <v>33</v>
      </c>
      <c r="J128" s="37" t="str">
        <f>E24</f>
        <v xml:space="preserve"> </v>
      </c>
      <c r="K128" s="41"/>
      <c r="L128" s="64"/>
      <c r="S128" s="39"/>
      <c r="T128" s="39"/>
      <c r="U128" s="39"/>
      <c r="V128" s="39"/>
      <c r="W128" s="39"/>
      <c r="X128" s="39"/>
      <c r="Y128" s="39"/>
      <c r="Z128" s="39"/>
      <c r="AA128" s="39"/>
      <c r="AB128" s="39"/>
      <c r="AC128" s="39"/>
      <c r="AD128" s="39"/>
      <c r="AE128" s="39"/>
    </row>
    <row r="129" s="2" customFormat="1" ht="10.32" customHeight="1">
      <c r="A129" s="39"/>
      <c r="B129" s="40"/>
      <c r="C129" s="41"/>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11" customFormat="1" ht="29.28" customHeight="1">
      <c r="A130" s="192"/>
      <c r="B130" s="193"/>
      <c r="C130" s="194" t="s">
        <v>154</v>
      </c>
      <c r="D130" s="195" t="s">
        <v>61</v>
      </c>
      <c r="E130" s="195" t="s">
        <v>57</v>
      </c>
      <c r="F130" s="195" t="s">
        <v>58</v>
      </c>
      <c r="G130" s="195" t="s">
        <v>155</v>
      </c>
      <c r="H130" s="195" t="s">
        <v>156</v>
      </c>
      <c r="I130" s="195" t="s">
        <v>157</v>
      </c>
      <c r="J130" s="195" t="s">
        <v>129</v>
      </c>
      <c r="K130" s="196" t="s">
        <v>158</v>
      </c>
      <c r="L130" s="197"/>
      <c r="M130" s="101" t="s">
        <v>1</v>
      </c>
      <c r="N130" s="102" t="s">
        <v>40</v>
      </c>
      <c r="O130" s="102" t="s">
        <v>159</v>
      </c>
      <c r="P130" s="102" t="s">
        <v>160</v>
      </c>
      <c r="Q130" s="102" t="s">
        <v>161</v>
      </c>
      <c r="R130" s="102" t="s">
        <v>162</v>
      </c>
      <c r="S130" s="102" t="s">
        <v>163</v>
      </c>
      <c r="T130" s="103" t="s">
        <v>164</v>
      </c>
      <c r="U130" s="192"/>
      <c r="V130" s="192"/>
      <c r="W130" s="192"/>
      <c r="X130" s="192"/>
      <c r="Y130" s="192"/>
      <c r="Z130" s="192"/>
      <c r="AA130" s="192"/>
      <c r="AB130" s="192"/>
      <c r="AC130" s="192"/>
      <c r="AD130" s="192"/>
      <c r="AE130" s="192"/>
    </row>
    <row r="131" s="2" customFormat="1" ht="22.8" customHeight="1">
      <c r="A131" s="39"/>
      <c r="B131" s="40"/>
      <c r="C131" s="108" t="s">
        <v>165</v>
      </c>
      <c r="D131" s="41"/>
      <c r="E131" s="41"/>
      <c r="F131" s="41"/>
      <c r="G131" s="41"/>
      <c r="H131" s="41"/>
      <c r="I131" s="41"/>
      <c r="J131" s="198">
        <f>BK131</f>
        <v>0</v>
      </c>
      <c r="K131" s="41"/>
      <c r="L131" s="45"/>
      <c r="M131" s="104"/>
      <c r="N131" s="199"/>
      <c r="O131" s="105"/>
      <c r="P131" s="200">
        <f>P132+P204</f>
        <v>0</v>
      </c>
      <c r="Q131" s="105"/>
      <c r="R131" s="200">
        <f>R132+R204</f>
        <v>0</v>
      </c>
      <c r="S131" s="105"/>
      <c r="T131" s="201">
        <f>T132+T204</f>
        <v>0</v>
      </c>
      <c r="U131" s="39"/>
      <c r="V131" s="39"/>
      <c r="W131" s="39"/>
      <c r="X131" s="39"/>
      <c r="Y131" s="39"/>
      <c r="Z131" s="39"/>
      <c r="AA131" s="39"/>
      <c r="AB131" s="39"/>
      <c r="AC131" s="39"/>
      <c r="AD131" s="39"/>
      <c r="AE131" s="39"/>
      <c r="AT131" s="18" t="s">
        <v>75</v>
      </c>
      <c r="AU131" s="18" t="s">
        <v>131</v>
      </c>
      <c r="BK131" s="202">
        <f>BK132+BK204</f>
        <v>0</v>
      </c>
    </row>
    <row r="132" s="12" customFormat="1" ht="25.92" customHeight="1">
      <c r="A132" s="12"/>
      <c r="B132" s="203"/>
      <c r="C132" s="204"/>
      <c r="D132" s="205" t="s">
        <v>75</v>
      </c>
      <c r="E132" s="206" t="s">
        <v>2406</v>
      </c>
      <c r="F132" s="206" t="s">
        <v>2407</v>
      </c>
      <c r="G132" s="204"/>
      <c r="H132" s="204"/>
      <c r="I132" s="207"/>
      <c r="J132" s="208">
        <f>BK132</f>
        <v>0</v>
      </c>
      <c r="K132" s="204"/>
      <c r="L132" s="209"/>
      <c r="M132" s="210"/>
      <c r="N132" s="211"/>
      <c r="O132" s="211"/>
      <c r="P132" s="212">
        <f>P133+P156+P159+P176+P185+P188+P191</f>
        <v>0</v>
      </c>
      <c r="Q132" s="211"/>
      <c r="R132" s="212">
        <f>R133+R156+R159+R176+R185+R188+R191</f>
        <v>0</v>
      </c>
      <c r="S132" s="211"/>
      <c r="T132" s="213">
        <f>T133+T156+T159+T176+T185+T188+T191</f>
        <v>0</v>
      </c>
      <c r="U132" s="12"/>
      <c r="V132" s="12"/>
      <c r="W132" s="12"/>
      <c r="X132" s="12"/>
      <c r="Y132" s="12"/>
      <c r="Z132" s="12"/>
      <c r="AA132" s="12"/>
      <c r="AB132" s="12"/>
      <c r="AC132" s="12"/>
      <c r="AD132" s="12"/>
      <c r="AE132" s="12"/>
      <c r="AR132" s="214" t="s">
        <v>84</v>
      </c>
      <c r="AT132" s="215" t="s">
        <v>75</v>
      </c>
      <c r="AU132" s="215" t="s">
        <v>76</v>
      </c>
      <c r="AY132" s="214" t="s">
        <v>168</v>
      </c>
      <c r="BK132" s="216">
        <f>BK133+BK156+BK159+BK176+BK185+BK188+BK191</f>
        <v>0</v>
      </c>
    </row>
    <row r="133" s="12" customFormat="1" ht="22.8" customHeight="1">
      <c r="A133" s="12"/>
      <c r="B133" s="203"/>
      <c r="C133" s="204"/>
      <c r="D133" s="205" t="s">
        <v>75</v>
      </c>
      <c r="E133" s="217" t="s">
        <v>2408</v>
      </c>
      <c r="F133" s="217" t="s">
        <v>2408</v>
      </c>
      <c r="G133" s="204"/>
      <c r="H133" s="204"/>
      <c r="I133" s="207"/>
      <c r="J133" s="218">
        <f>BK133</f>
        <v>0</v>
      </c>
      <c r="K133" s="204"/>
      <c r="L133" s="209"/>
      <c r="M133" s="210"/>
      <c r="N133" s="211"/>
      <c r="O133" s="211"/>
      <c r="P133" s="212">
        <f>SUM(P134:P155)</f>
        <v>0</v>
      </c>
      <c r="Q133" s="211"/>
      <c r="R133" s="212">
        <f>SUM(R134:R155)</f>
        <v>0</v>
      </c>
      <c r="S133" s="211"/>
      <c r="T133" s="213">
        <f>SUM(T134:T155)</f>
        <v>0</v>
      </c>
      <c r="U133" s="12"/>
      <c r="V133" s="12"/>
      <c r="W133" s="12"/>
      <c r="X133" s="12"/>
      <c r="Y133" s="12"/>
      <c r="Z133" s="12"/>
      <c r="AA133" s="12"/>
      <c r="AB133" s="12"/>
      <c r="AC133" s="12"/>
      <c r="AD133" s="12"/>
      <c r="AE133" s="12"/>
      <c r="AR133" s="214" t="s">
        <v>84</v>
      </c>
      <c r="AT133" s="215" t="s">
        <v>75</v>
      </c>
      <c r="AU133" s="215" t="s">
        <v>84</v>
      </c>
      <c r="AY133" s="214" t="s">
        <v>168</v>
      </c>
      <c r="BK133" s="216">
        <f>SUM(BK134:BK155)</f>
        <v>0</v>
      </c>
    </row>
    <row r="134" s="2" customFormat="1" ht="16.5" customHeight="1">
      <c r="A134" s="39"/>
      <c r="B134" s="40"/>
      <c r="C134" s="219" t="s">
        <v>84</v>
      </c>
      <c r="D134" s="219" t="s">
        <v>171</v>
      </c>
      <c r="E134" s="220" t="s">
        <v>2409</v>
      </c>
      <c r="F134" s="221" t="s">
        <v>2410</v>
      </c>
      <c r="G134" s="222" t="s">
        <v>2411</v>
      </c>
      <c r="H134" s="223">
        <v>1</v>
      </c>
      <c r="I134" s="224"/>
      <c r="J134" s="225">
        <f>ROUND(I134*H134,2)</f>
        <v>0</v>
      </c>
      <c r="K134" s="221" t="s">
        <v>1</v>
      </c>
      <c r="L134" s="45"/>
      <c r="M134" s="226" t="s">
        <v>1</v>
      </c>
      <c r="N134" s="227" t="s">
        <v>41</v>
      </c>
      <c r="O134" s="92"/>
      <c r="P134" s="228">
        <f>O134*H134</f>
        <v>0</v>
      </c>
      <c r="Q134" s="228">
        <v>0</v>
      </c>
      <c r="R134" s="228">
        <f>Q134*H134</f>
        <v>0</v>
      </c>
      <c r="S134" s="228">
        <v>0</v>
      </c>
      <c r="T134" s="229">
        <f>S134*H134</f>
        <v>0</v>
      </c>
      <c r="U134" s="39"/>
      <c r="V134" s="39"/>
      <c r="W134" s="39"/>
      <c r="X134" s="39"/>
      <c r="Y134" s="39"/>
      <c r="Z134" s="39"/>
      <c r="AA134" s="39"/>
      <c r="AB134" s="39"/>
      <c r="AC134" s="39"/>
      <c r="AD134" s="39"/>
      <c r="AE134" s="39"/>
      <c r="AR134" s="230" t="s">
        <v>176</v>
      </c>
      <c r="AT134" s="230" t="s">
        <v>171</v>
      </c>
      <c r="AU134" s="230" t="s">
        <v>86</v>
      </c>
      <c r="AY134" s="18" t="s">
        <v>168</v>
      </c>
      <c r="BE134" s="231">
        <f>IF(N134="základní",J134,0)</f>
        <v>0</v>
      </c>
      <c r="BF134" s="231">
        <f>IF(N134="snížená",J134,0)</f>
        <v>0</v>
      </c>
      <c r="BG134" s="231">
        <f>IF(N134="zákl. přenesená",J134,0)</f>
        <v>0</v>
      </c>
      <c r="BH134" s="231">
        <f>IF(N134="sníž. přenesená",J134,0)</f>
        <v>0</v>
      </c>
      <c r="BI134" s="231">
        <f>IF(N134="nulová",J134,0)</f>
        <v>0</v>
      </c>
      <c r="BJ134" s="18" t="s">
        <v>84</v>
      </c>
      <c r="BK134" s="231">
        <f>ROUND(I134*H134,2)</f>
        <v>0</v>
      </c>
      <c r="BL134" s="18" t="s">
        <v>176</v>
      </c>
      <c r="BM134" s="230" t="s">
        <v>86</v>
      </c>
    </row>
    <row r="135" s="2" customFormat="1">
      <c r="A135" s="39"/>
      <c r="B135" s="40"/>
      <c r="C135" s="41"/>
      <c r="D135" s="232" t="s">
        <v>178</v>
      </c>
      <c r="E135" s="41"/>
      <c r="F135" s="233" t="s">
        <v>2410</v>
      </c>
      <c r="G135" s="41"/>
      <c r="H135" s="41"/>
      <c r="I135" s="234"/>
      <c r="J135" s="41"/>
      <c r="K135" s="41"/>
      <c r="L135" s="45"/>
      <c r="M135" s="235"/>
      <c r="N135" s="236"/>
      <c r="O135" s="92"/>
      <c r="P135" s="92"/>
      <c r="Q135" s="92"/>
      <c r="R135" s="92"/>
      <c r="S135" s="92"/>
      <c r="T135" s="93"/>
      <c r="U135" s="39"/>
      <c r="V135" s="39"/>
      <c r="W135" s="39"/>
      <c r="X135" s="39"/>
      <c r="Y135" s="39"/>
      <c r="Z135" s="39"/>
      <c r="AA135" s="39"/>
      <c r="AB135" s="39"/>
      <c r="AC135" s="39"/>
      <c r="AD135" s="39"/>
      <c r="AE135" s="39"/>
      <c r="AT135" s="18" t="s">
        <v>178</v>
      </c>
      <c r="AU135" s="18" t="s">
        <v>86</v>
      </c>
    </row>
    <row r="136" s="2" customFormat="1" ht="16.5" customHeight="1">
      <c r="A136" s="39"/>
      <c r="B136" s="40"/>
      <c r="C136" s="219" t="s">
        <v>86</v>
      </c>
      <c r="D136" s="219" t="s">
        <v>171</v>
      </c>
      <c r="E136" s="220" t="s">
        <v>2412</v>
      </c>
      <c r="F136" s="221" t="s">
        <v>2413</v>
      </c>
      <c r="G136" s="222" t="s">
        <v>2411</v>
      </c>
      <c r="H136" s="223">
        <v>1</v>
      </c>
      <c r="I136" s="224"/>
      <c r="J136" s="225">
        <f>ROUND(I136*H136,2)</f>
        <v>0</v>
      </c>
      <c r="K136" s="221" t="s">
        <v>1</v>
      </c>
      <c r="L136" s="45"/>
      <c r="M136" s="226" t="s">
        <v>1</v>
      </c>
      <c r="N136" s="227" t="s">
        <v>41</v>
      </c>
      <c r="O136" s="92"/>
      <c r="P136" s="228">
        <f>O136*H136</f>
        <v>0</v>
      </c>
      <c r="Q136" s="228">
        <v>0</v>
      </c>
      <c r="R136" s="228">
        <f>Q136*H136</f>
        <v>0</v>
      </c>
      <c r="S136" s="228">
        <v>0</v>
      </c>
      <c r="T136" s="229">
        <f>S136*H136</f>
        <v>0</v>
      </c>
      <c r="U136" s="39"/>
      <c r="V136" s="39"/>
      <c r="W136" s="39"/>
      <c r="X136" s="39"/>
      <c r="Y136" s="39"/>
      <c r="Z136" s="39"/>
      <c r="AA136" s="39"/>
      <c r="AB136" s="39"/>
      <c r="AC136" s="39"/>
      <c r="AD136" s="39"/>
      <c r="AE136" s="39"/>
      <c r="AR136" s="230" t="s">
        <v>176</v>
      </c>
      <c r="AT136" s="230" t="s">
        <v>171</v>
      </c>
      <c r="AU136" s="230" t="s">
        <v>86</v>
      </c>
      <c r="AY136" s="18" t="s">
        <v>168</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176</v>
      </c>
      <c r="BM136" s="230" t="s">
        <v>176</v>
      </c>
    </row>
    <row r="137" s="2" customFormat="1">
      <c r="A137" s="39"/>
      <c r="B137" s="40"/>
      <c r="C137" s="41"/>
      <c r="D137" s="232" t="s">
        <v>178</v>
      </c>
      <c r="E137" s="41"/>
      <c r="F137" s="233" t="s">
        <v>2413</v>
      </c>
      <c r="G137" s="41"/>
      <c r="H137" s="41"/>
      <c r="I137" s="234"/>
      <c r="J137" s="41"/>
      <c r="K137" s="41"/>
      <c r="L137" s="45"/>
      <c r="M137" s="235"/>
      <c r="N137" s="236"/>
      <c r="O137" s="92"/>
      <c r="P137" s="92"/>
      <c r="Q137" s="92"/>
      <c r="R137" s="92"/>
      <c r="S137" s="92"/>
      <c r="T137" s="93"/>
      <c r="U137" s="39"/>
      <c r="V137" s="39"/>
      <c r="W137" s="39"/>
      <c r="X137" s="39"/>
      <c r="Y137" s="39"/>
      <c r="Z137" s="39"/>
      <c r="AA137" s="39"/>
      <c r="AB137" s="39"/>
      <c r="AC137" s="39"/>
      <c r="AD137" s="39"/>
      <c r="AE137" s="39"/>
      <c r="AT137" s="18" t="s">
        <v>178</v>
      </c>
      <c r="AU137" s="18" t="s">
        <v>86</v>
      </c>
    </row>
    <row r="138" s="2" customFormat="1" ht="16.5" customHeight="1">
      <c r="A138" s="39"/>
      <c r="B138" s="40"/>
      <c r="C138" s="219" t="s">
        <v>169</v>
      </c>
      <c r="D138" s="219" t="s">
        <v>171</v>
      </c>
      <c r="E138" s="220" t="s">
        <v>2414</v>
      </c>
      <c r="F138" s="221" t="s">
        <v>2415</v>
      </c>
      <c r="G138" s="222" t="s">
        <v>2411</v>
      </c>
      <c r="H138" s="223">
        <v>1</v>
      </c>
      <c r="I138" s="224"/>
      <c r="J138" s="225">
        <f>ROUND(I138*H138,2)</f>
        <v>0</v>
      </c>
      <c r="K138" s="221" t="s">
        <v>1</v>
      </c>
      <c r="L138" s="45"/>
      <c r="M138" s="226" t="s">
        <v>1</v>
      </c>
      <c r="N138" s="227"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176</v>
      </c>
      <c r="AT138" s="230" t="s">
        <v>171</v>
      </c>
      <c r="AU138" s="230" t="s">
        <v>86</v>
      </c>
      <c r="AY138" s="18" t="s">
        <v>168</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176</v>
      </c>
      <c r="BM138" s="230" t="s">
        <v>210</v>
      </c>
    </row>
    <row r="139" s="2" customFormat="1">
      <c r="A139" s="39"/>
      <c r="B139" s="40"/>
      <c r="C139" s="41"/>
      <c r="D139" s="232" t="s">
        <v>178</v>
      </c>
      <c r="E139" s="41"/>
      <c r="F139" s="233" t="s">
        <v>2415</v>
      </c>
      <c r="G139" s="41"/>
      <c r="H139" s="41"/>
      <c r="I139" s="234"/>
      <c r="J139" s="41"/>
      <c r="K139" s="41"/>
      <c r="L139" s="45"/>
      <c r="M139" s="235"/>
      <c r="N139" s="236"/>
      <c r="O139" s="92"/>
      <c r="P139" s="92"/>
      <c r="Q139" s="92"/>
      <c r="R139" s="92"/>
      <c r="S139" s="92"/>
      <c r="T139" s="93"/>
      <c r="U139" s="39"/>
      <c r="V139" s="39"/>
      <c r="W139" s="39"/>
      <c r="X139" s="39"/>
      <c r="Y139" s="39"/>
      <c r="Z139" s="39"/>
      <c r="AA139" s="39"/>
      <c r="AB139" s="39"/>
      <c r="AC139" s="39"/>
      <c r="AD139" s="39"/>
      <c r="AE139" s="39"/>
      <c r="AT139" s="18" t="s">
        <v>178</v>
      </c>
      <c r="AU139" s="18" t="s">
        <v>86</v>
      </c>
    </row>
    <row r="140" s="2" customFormat="1" ht="21.75" customHeight="1">
      <c r="A140" s="39"/>
      <c r="B140" s="40"/>
      <c r="C140" s="219" t="s">
        <v>176</v>
      </c>
      <c r="D140" s="219" t="s">
        <v>171</v>
      </c>
      <c r="E140" s="220" t="s">
        <v>2416</v>
      </c>
      <c r="F140" s="221" t="s">
        <v>2417</v>
      </c>
      <c r="G140" s="222" t="s">
        <v>2411</v>
      </c>
      <c r="H140" s="223">
        <v>1</v>
      </c>
      <c r="I140" s="224"/>
      <c r="J140" s="225">
        <f>ROUND(I140*H140,2)</f>
        <v>0</v>
      </c>
      <c r="K140" s="221" t="s">
        <v>1</v>
      </c>
      <c r="L140" s="45"/>
      <c r="M140" s="226" t="s">
        <v>1</v>
      </c>
      <c r="N140" s="227"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176</v>
      </c>
      <c r="AT140" s="230" t="s">
        <v>171</v>
      </c>
      <c r="AU140" s="230" t="s">
        <v>86</v>
      </c>
      <c r="AY140" s="18" t="s">
        <v>168</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176</v>
      </c>
      <c r="BM140" s="230" t="s">
        <v>223</v>
      </c>
    </row>
    <row r="141" s="2" customFormat="1">
      <c r="A141" s="39"/>
      <c r="B141" s="40"/>
      <c r="C141" s="41"/>
      <c r="D141" s="232" t="s">
        <v>178</v>
      </c>
      <c r="E141" s="41"/>
      <c r="F141" s="233" t="s">
        <v>2417</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178</v>
      </c>
      <c r="AU141" s="18" t="s">
        <v>86</v>
      </c>
    </row>
    <row r="142" s="2" customFormat="1" ht="16.5" customHeight="1">
      <c r="A142" s="39"/>
      <c r="B142" s="40"/>
      <c r="C142" s="219" t="s">
        <v>203</v>
      </c>
      <c r="D142" s="219" t="s">
        <v>171</v>
      </c>
      <c r="E142" s="220" t="s">
        <v>2418</v>
      </c>
      <c r="F142" s="221" t="s">
        <v>2419</v>
      </c>
      <c r="G142" s="222" t="s">
        <v>2411</v>
      </c>
      <c r="H142" s="223">
        <v>2</v>
      </c>
      <c r="I142" s="224"/>
      <c r="J142" s="225">
        <f>ROUND(I142*H142,2)</f>
        <v>0</v>
      </c>
      <c r="K142" s="221" t="s">
        <v>1</v>
      </c>
      <c r="L142" s="45"/>
      <c r="M142" s="226" t="s">
        <v>1</v>
      </c>
      <c r="N142" s="227" t="s">
        <v>41</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176</v>
      </c>
      <c r="AT142" s="230" t="s">
        <v>171</v>
      </c>
      <c r="AU142" s="230" t="s">
        <v>86</v>
      </c>
      <c r="AY142" s="18" t="s">
        <v>168</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176</v>
      </c>
      <c r="BM142" s="230" t="s">
        <v>237</v>
      </c>
    </row>
    <row r="143" s="2" customFormat="1">
      <c r="A143" s="39"/>
      <c r="B143" s="40"/>
      <c r="C143" s="41"/>
      <c r="D143" s="232" t="s">
        <v>178</v>
      </c>
      <c r="E143" s="41"/>
      <c r="F143" s="233" t="s">
        <v>2419</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178</v>
      </c>
      <c r="AU143" s="18" t="s">
        <v>86</v>
      </c>
    </row>
    <row r="144" s="2" customFormat="1" ht="16.5" customHeight="1">
      <c r="A144" s="39"/>
      <c r="B144" s="40"/>
      <c r="C144" s="219" t="s">
        <v>210</v>
      </c>
      <c r="D144" s="219" t="s">
        <v>171</v>
      </c>
      <c r="E144" s="220" t="s">
        <v>2420</v>
      </c>
      <c r="F144" s="221" t="s">
        <v>2421</v>
      </c>
      <c r="G144" s="222" t="s">
        <v>2411</v>
      </c>
      <c r="H144" s="223">
        <v>1</v>
      </c>
      <c r="I144" s="224"/>
      <c r="J144" s="225">
        <f>ROUND(I144*H144,2)</f>
        <v>0</v>
      </c>
      <c r="K144" s="221" t="s">
        <v>1</v>
      </c>
      <c r="L144" s="45"/>
      <c r="M144" s="226" t="s">
        <v>1</v>
      </c>
      <c r="N144" s="227" t="s">
        <v>41</v>
      </c>
      <c r="O144" s="92"/>
      <c r="P144" s="228">
        <f>O144*H144</f>
        <v>0</v>
      </c>
      <c r="Q144" s="228">
        <v>0</v>
      </c>
      <c r="R144" s="228">
        <f>Q144*H144</f>
        <v>0</v>
      </c>
      <c r="S144" s="228">
        <v>0</v>
      </c>
      <c r="T144" s="229">
        <f>S144*H144</f>
        <v>0</v>
      </c>
      <c r="U144" s="39"/>
      <c r="V144" s="39"/>
      <c r="W144" s="39"/>
      <c r="X144" s="39"/>
      <c r="Y144" s="39"/>
      <c r="Z144" s="39"/>
      <c r="AA144" s="39"/>
      <c r="AB144" s="39"/>
      <c r="AC144" s="39"/>
      <c r="AD144" s="39"/>
      <c r="AE144" s="39"/>
      <c r="AR144" s="230" t="s">
        <v>176</v>
      </c>
      <c r="AT144" s="230" t="s">
        <v>171</v>
      </c>
      <c r="AU144" s="230" t="s">
        <v>86</v>
      </c>
      <c r="AY144" s="18" t="s">
        <v>168</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176</v>
      </c>
      <c r="BM144" s="230" t="s">
        <v>8</v>
      </c>
    </row>
    <row r="145" s="2" customFormat="1">
      <c r="A145" s="39"/>
      <c r="B145" s="40"/>
      <c r="C145" s="41"/>
      <c r="D145" s="232" t="s">
        <v>178</v>
      </c>
      <c r="E145" s="41"/>
      <c r="F145" s="233" t="s">
        <v>2421</v>
      </c>
      <c r="G145" s="41"/>
      <c r="H145" s="41"/>
      <c r="I145" s="234"/>
      <c r="J145" s="41"/>
      <c r="K145" s="41"/>
      <c r="L145" s="45"/>
      <c r="M145" s="235"/>
      <c r="N145" s="236"/>
      <c r="O145" s="92"/>
      <c r="P145" s="92"/>
      <c r="Q145" s="92"/>
      <c r="R145" s="92"/>
      <c r="S145" s="92"/>
      <c r="T145" s="93"/>
      <c r="U145" s="39"/>
      <c r="V145" s="39"/>
      <c r="W145" s="39"/>
      <c r="X145" s="39"/>
      <c r="Y145" s="39"/>
      <c r="Z145" s="39"/>
      <c r="AA145" s="39"/>
      <c r="AB145" s="39"/>
      <c r="AC145" s="39"/>
      <c r="AD145" s="39"/>
      <c r="AE145" s="39"/>
      <c r="AT145" s="18" t="s">
        <v>178</v>
      </c>
      <c r="AU145" s="18" t="s">
        <v>86</v>
      </c>
    </row>
    <row r="146" s="2" customFormat="1" ht="21.75" customHeight="1">
      <c r="A146" s="39"/>
      <c r="B146" s="40"/>
      <c r="C146" s="219" t="s">
        <v>217</v>
      </c>
      <c r="D146" s="219" t="s">
        <v>171</v>
      </c>
      <c r="E146" s="220" t="s">
        <v>2422</v>
      </c>
      <c r="F146" s="221" t="s">
        <v>2423</v>
      </c>
      <c r="G146" s="222" t="s">
        <v>2411</v>
      </c>
      <c r="H146" s="223">
        <v>1</v>
      </c>
      <c r="I146" s="224"/>
      <c r="J146" s="225">
        <f>ROUND(I146*H146,2)</f>
        <v>0</v>
      </c>
      <c r="K146" s="221" t="s">
        <v>1</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176</v>
      </c>
      <c r="AT146" s="230" t="s">
        <v>171</v>
      </c>
      <c r="AU146" s="230" t="s">
        <v>86</v>
      </c>
      <c r="AY146" s="18" t="s">
        <v>168</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176</v>
      </c>
      <c r="BM146" s="230" t="s">
        <v>261</v>
      </c>
    </row>
    <row r="147" s="2" customFormat="1">
      <c r="A147" s="39"/>
      <c r="B147" s="40"/>
      <c r="C147" s="41"/>
      <c r="D147" s="232" t="s">
        <v>178</v>
      </c>
      <c r="E147" s="41"/>
      <c r="F147" s="233" t="s">
        <v>2423</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178</v>
      </c>
      <c r="AU147" s="18" t="s">
        <v>86</v>
      </c>
    </row>
    <row r="148" s="2" customFormat="1" ht="16.5" customHeight="1">
      <c r="A148" s="39"/>
      <c r="B148" s="40"/>
      <c r="C148" s="219" t="s">
        <v>223</v>
      </c>
      <c r="D148" s="219" t="s">
        <v>171</v>
      </c>
      <c r="E148" s="220" t="s">
        <v>2424</v>
      </c>
      <c r="F148" s="221" t="s">
        <v>2425</v>
      </c>
      <c r="G148" s="222" t="s">
        <v>2411</v>
      </c>
      <c r="H148" s="223">
        <v>1</v>
      </c>
      <c r="I148" s="224"/>
      <c r="J148" s="225">
        <f>ROUND(I148*H148,2)</f>
        <v>0</v>
      </c>
      <c r="K148" s="221" t="s">
        <v>1</v>
      </c>
      <c r="L148" s="45"/>
      <c r="M148" s="226" t="s">
        <v>1</v>
      </c>
      <c r="N148" s="227"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176</v>
      </c>
      <c r="AT148" s="230" t="s">
        <v>171</v>
      </c>
      <c r="AU148" s="230" t="s">
        <v>86</v>
      </c>
      <c r="AY148" s="18" t="s">
        <v>168</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176</v>
      </c>
      <c r="BM148" s="230" t="s">
        <v>273</v>
      </c>
    </row>
    <row r="149" s="2" customFormat="1">
      <c r="A149" s="39"/>
      <c r="B149" s="40"/>
      <c r="C149" s="41"/>
      <c r="D149" s="232" t="s">
        <v>178</v>
      </c>
      <c r="E149" s="41"/>
      <c r="F149" s="233" t="s">
        <v>2425</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178</v>
      </c>
      <c r="AU149" s="18" t="s">
        <v>86</v>
      </c>
    </row>
    <row r="150" s="2" customFormat="1" ht="16.5" customHeight="1">
      <c r="A150" s="39"/>
      <c r="B150" s="40"/>
      <c r="C150" s="219" t="s">
        <v>230</v>
      </c>
      <c r="D150" s="219" t="s">
        <v>171</v>
      </c>
      <c r="E150" s="220" t="s">
        <v>2426</v>
      </c>
      <c r="F150" s="221" t="s">
        <v>2427</v>
      </c>
      <c r="G150" s="222" t="s">
        <v>2411</v>
      </c>
      <c r="H150" s="223">
        <v>1</v>
      </c>
      <c r="I150" s="224"/>
      <c r="J150" s="225">
        <f>ROUND(I150*H150,2)</f>
        <v>0</v>
      </c>
      <c r="K150" s="221" t="s">
        <v>1</v>
      </c>
      <c r="L150" s="45"/>
      <c r="M150" s="226" t="s">
        <v>1</v>
      </c>
      <c r="N150" s="227" t="s">
        <v>41</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176</v>
      </c>
      <c r="AT150" s="230" t="s">
        <v>171</v>
      </c>
      <c r="AU150" s="230" t="s">
        <v>86</v>
      </c>
      <c r="AY150" s="18" t="s">
        <v>168</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176</v>
      </c>
      <c r="BM150" s="230" t="s">
        <v>285</v>
      </c>
    </row>
    <row r="151" s="2" customFormat="1">
      <c r="A151" s="39"/>
      <c r="B151" s="40"/>
      <c r="C151" s="41"/>
      <c r="D151" s="232" t="s">
        <v>178</v>
      </c>
      <c r="E151" s="41"/>
      <c r="F151" s="233" t="s">
        <v>2427</v>
      </c>
      <c r="G151" s="41"/>
      <c r="H151" s="41"/>
      <c r="I151" s="234"/>
      <c r="J151" s="41"/>
      <c r="K151" s="41"/>
      <c r="L151" s="45"/>
      <c r="M151" s="235"/>
      <c r="N151" s="236"/>
      <c r="O151" s="92"/>
      <c r="P151" s="92"/>
      <c r="Q151" s="92"/>
      <c r="R151" s="92"/>
      <c r="S151" s="92"/>
      <c r="T151" s="93"/>
      <c r="U151" s="39"/>
      <c r="V151" s="39"/>
      <c r="W151" s="39"/>
      <c r="X151" s="39"/>
      <c r="Y151" s="39"/>
      <c r="Z151" s="39"/>
      <c r="AA151" s="39"/>
      <c r="AB151" s="39"/>
      <c r="AC151" s="39"/>
      <c r="AD151" s="39"/>
      <c r="AE151" s="39"/>
      <c r="AT151" s="18" t="s">
        <v>178</v>
      </c>
      <c r="AU151" s="18" t="s">
        <v>86</v>
      </c>
    </row>
    <row r="152" s="2" customFormat="1" ht="16.5" customHeight="1">
      <c r="A152" s="39"/>
      <c r="B152" s="40"/>
      <c r="C152" s="219" t="s">
        <v>237</v>
      </c>
      <c r="D152" s="219" t="s">
        <v>171</v>
      </c>
      <c r="E152" s="220" t="s">
        <v>2428</v>
      </c>
      <c r="F152" s="221" t="s">
        <v>2429</v>
      </c>
      <c r="G152" s="222" t="s">
        <v>2411</v>
      </c>
      <c r="H152" s="223">
        <v>1</v>
      </c>
      <c r="I152" s="224"/>
      <c r="J152" s="225">
        <f>ROUND(I152*H152,2)</f>
        <v>0</v>
      </c>
      <c r="K152" s="221" t="s">
        <v>1</v>
      </c>
      <c r="L152" s="45"/>
      <c r="M152" s="226" t="s">
        <v>1</v>
      </c>
      <c r="N152" s="227" t="s">
        <v>41</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176</v>
      </c>
      <c r="AT152" s="230" t="s">
        <v>171</v>
      </c>
      <c r="AU152" s="230" t="s">
        <v>86</v>
      </c>
      <c r="AY152" s="18" t="s">
        <v>168</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176</v>
      </c>
      <c r="BM152" s="230" t="s">
        <v>297</v>
      </c>
    </row>
    <row r="153" s="2" customFormat="1">
      <c r="A153" s="39"/>
      <c r="B153" s="40"/>
      <c r="C153" s="41"/>
      <c r="D153" s="232" t="s">
        <v>178</v>
      </c>
      <c r="E153" s="41"/>
      <c r="F153" s="233" t="s">
        <v>2429</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178</v>
      </c>
      <c r="AU153" s="18" t="s">
        <v>86</v>
      </c>
    </row>
    <row r="154" s="2" customFormat="1" ht="21.75" customHeight="1">
      <c r="A154" s="39"/>
      <c r="B154" s="40"/>
      <c r="C154" s="219" t="s">
        <v>244</v>
      </c>
      <c r="D154" s="219" t="s">
        <v>171</v>
      </c>
      <c r="E154" s="220" t="s">
        <v>2430</v>
      </c>
      <c r="F154" s="221" t="s">
        <v>2431</v>
      </c>
      <c r="G154" s="222" t="s">
        <v>2411</v>
      </c>
      <c r="H154" s="223">
        <v>1</v>
      </c>
      <c r="I154" s="224"/>
      <c r="J154" s="225">
        <f>ROUND(I154*H154,2)</f>
        <v>0</v>
      </c>
      <c r="K154" s="221" t="s">
        <v>1</v>
      </c>
      <c r="L154" s="45"/>
      <c r="M154" s="226" t="s">
        <v>1</v>
      </c>
      <c r="N154" s="227" t="s">
        <v>41</v>
      </c>
      <c r="O154" s="92"/>
      <c r="P154" s="228">
        <f>O154*H154</f>
        <v>0</v>
      </c>
      <c r="Q154" s="228">
        <v>0</v>
      </c>
      <c r="R154" s="228">
        <f>Q154*H154</f>
        <v>0</v>
      </c>
      <c r="S154" s="228">
        <v>0</v>
      </c>
      <c r="T154" s="229">
        <f>S154*H154</f>
        <v>0</v>
      </c>
      <c r="U154" s="39"/>
      <c r="V154" s="39"/>
      <c r="W154" s="39"/>
      <c r="X154" s="39"/>
      <c r="Y154" s="39"/>
      <c r="Z154" s="39"/>
      <c r="AA154" s="39"/>
      <c r="AB154" s="39"/>
      <c r="AC154" s="39"/>
      <c r="AD154" s="39"/>
      <c r="AE154" s="39"/>
      <c r="AR154" s="230" t="s">
        <v>176</v>
      </c>
      <c r="AT154" s="230" t="s">
        <v>171</v>
      </c>
      <c r="AU154" s="230" t="s">
        <v>86</v>
      </c>
      <c r="AY154" s="18" t="s">
        <v>168</v>
      </c>
      <c r="BE154" s="231">
        <f>IF(N154="základní",J154,0)</f>
        <v>0</v>
      </c>
      <c r="BF154" s="231">
        <f>IF(N154="snížená",J154,0)</f>
        <v>0</v>
      </c>
      <c r="BG154" s="231">
        <f>IF(N154="zákl. přenesená",J154,0)</f>
        <v>0</v>
      </c>
      <c r="BH154" s="231">
        <f>IF(N154="sníž. přenesená",J154,0)</f>
        <v>0</v>
      </c>
      <c r="BI154" s="231">
        <f>IF(N154="nulová",J154,0)</f>
        <v>0</v>
      </c>
      <c r="BJ154" s="18" t="s">
        <v>84</v>
      </c>
      <c r="BK154" s="231">
        <f>ROUND(I154*H154,2)</f>
        <v>0</v>
      </c>
      <c r="BL154" s="18" t="s">
        <v>176</v>
      </c>
      <c r="BM154" s="230" t="s">
        <v>309</v>
      </c>
    </row>
    <row r="155" s="2" customFormat="1">
      <c r="A155" s="39"/>
      <c r="B155" s="40"/>
      <c r="C155" s="41"/>
      <c r="D155" s="232" t="s">
        <v>178</v>
      </c>
      <c r="E155" s="41"/>
      <c r="F155" s="233" t="s">
        <v>2431</v>
      </c>
      <c r="G155" s="41"/>
      <c r="H155" s="41"/>
      <c r="I155" s="234"/>
      <c r="J155" s="41"/>
      <c r="K155" s="41"/>
      <c r="L155" s="45"/>
      <c r="M155" s="235"/>
      <c r="N155" s="236"/>
      <c r="O155" s="92"/>
      <c r="P155" s="92"/>
      <c r="Q155" s="92"/>
      <c r="R155" s="92"/>
      <c r="S155" s="92"/>
      <c r="T155" s="93"/>
      <c r="U155" s="39"/>
      <c r="V155" s="39"/>
      <c r="W155" s="39"/>
      <c r="X155" s="39"/>
      <c r="Y155" s="39"/>
      <c r="Z155" s="39"/>
      <c r="AA155" s="39"/>
      <c r="AB155" s="39"/>
      <c r="AC155" s="39"/>
      <c r="AD155" s="39"/>
      <c r="AE155" s="39"/>
      <c r="AT155" s="18" t="s">
        <v>178</v>
      </c>
      <c r="AU155" s="18" t="s">
        <v>86</v>
      </c>
    </row>
    <row r="156" s="12" customFormat="1" ht="22.8" customHeight="1">
      <c r="A156" s="12"/>
      <c r="B156" s="203"/>
      <c r="C156" s="204"/>
      <c r="D156" s="205" t="s">
        <v>75</v>
      </c>
      <c r="E156" s="217" t="s">
        <v>2432</v>
      </c>
      <c r="F156" s="217" t="s">
        <v>2433</v>
      </c>
      <c r="G156" s="204"/>
      <c r="H156" s="204"/>
      <c r="I156" s="207"/>
      <c r="J156" s="218">
        <f>BK156</f>
        <v>0</v>
      </c>
      <c r="K156" s="204"/>
      <c r="L156" s="209"/>
      <c r="M156" s="210"/>
      <c r="N156" s="211"/>
      <c r="O156" s="211"/>
      <c r="P156" s="212">
        <f>SUM(P157:P158)</f>
        <v>0</v>
      </c>
      <c r="Q156" s="211"/>
      <c r="R156" s="212">
        <f>SUM(R157:R158)</f>
        <v>0</v>
      </c>
      <c r="S156" s="211"/>
      <c r="T156" s="213">
        <f>SUM(T157:T158)</f>
        <v>0</v>
      </c>
      <c r="U156" s="12"/>
      <c r="V156" s="12"/>
      <c r="W156" s="12"/>
      <c r="X156" s="12"/>
      <c r="Y156" s="12"/>
      <c r="Z156" s="12"/>
      <c r="AA156" s="12"/>
      <c r="AB156" s="12"/>
      <c r="AC156" s="12"/>
      <c r="AD156" s="12"/>
      <c r="AE156" s="12"/>
      <c r="AR156" s="214" t="s">
        <v>84</v>
      </c>
      <c r="AT156" s="215" t="s">
        <v>75</v>
      </c>
      <c r="AU156" s="215" t="s">
        <v>84</v>
      </c>
      <c r="AY156" s="214" t="s">
        <v>168</v>
      </c>
      <c r="BK156" s="216">
        <f>SUM(BK157:BK158)</f>
        <v>0</v>
      </c>
    </row>
    <row r="157" s="2" customFormat="1" ht="24.15" customHeight="1">
      <c r="A157" s="39"/>
      <c r="B157" s="40"/>
      <c r="C157" s="219" t="s">
        <v>8</v>
      </c>
      <c r="D157" s="219" t="s">
        <v>171</v>
      </c>
      <c r="E157" s="220" t="s">
        <v>2434</v>
      </c>
      <c r="F157" s="221" t="s">
        <v>2435</v>
      </c>
      <c r="G157" s="222" t="s">
        <v>2411</v>
      </c>
      <c r="H157" s="223">
        <v>1</v>
      </c>
      <c r="I157" s="224"/>
      <c r="J157" s="225">
        <f>ROUND(I157*H157,2)</f>
        <v>0</v>
      </c>
      <c r="K157" s="221" t="s">
        <v>1</v>
      </c>
      <c r="L157" s="45"/>
      <c r="M157" s="226" t="s">
        <v>1</v>
      </c>
      <c r="N157" s="227" t="s">
        <v>41</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176</v>
      </c>
      <c r="AT157" s="230" t="s">
        <v>171</v>
      </c>
      <c r="AU157" s="230" t="s">
        <v>86</v>
      </c>
      <c r="AY157" s="18" t="s">
        <v>168</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176</v>
      </c>
      <c r="BM157" s="230" t="s">
        <v>319</v>
      </c>
    </row>
    <row r="158" s="2" customFormat="1">
      <c r="A158" s="39"/>
      <c r="B158" s="40"/>
      <c r="C158" s="41"/>
      <c r="D158" s="232" t="s">
        <v>178</v>
      </c>
      <c r="E158" s="41"/>
      <c r="F158" s="233" t="s">
        <v>2435</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178</v>
      </c>
      <c r="AU158" s="18" t="s">
        <v>86</v>
      </c>
    </row>
    <row r="159" s="12" customFormat="1" ht="22.8" customHeight="1">
      <c r="A159" s="12"/>
      <c r="B159" s="203"/>
      <c r="C159" s="204"/>
      <c r="D159" s="205" t="s">
        <v>75</v>
      </c>
      <c r="E159" s="217" t="s">
        <v>2436</v>
      </c>
      <c r="F159" s="217" t="s">
        <v>2436</v>
      </c>
      <c r="G159" s="204"/>
      <c r="H159" s="204"/>
      <c r="I159" s="207"/>
      <c r="J159" s="218">
        <f>BK159</f>
        <v>0</v>
      </c>
      <c r="K159" s="204"/>
      <c r="L159" s="209"/>
      <c r="M159" s="210"/>
      <c r="N159" s="211"/>
      <c r="O159" s="211"/>
      <c r="P159" s="212">
        <f>SUM(P160:P175)</f>
        <v>0</v>
      </c>
      <c r="Q159" s="211"/>
      <c r="R159" s="212">
        <f>SUM(R160:R175)</f>
        <v>0</v>
      </c>
      <c r="S159" s="211"/>
      <c r="T159" s="213">
        <f>SUM(T160:T175)</f>
        <v>0</v>
      </c>
      <c r="U159" s="12"/>
      <c r="V159" s="12"/>
      <c r="W159" s="12"/>
      <c r="X159" s="12"/>
      <c r="Y159" s="12"/>
      <c r="Z159" s="12"/>
      <c r="AA159" s="12"/>
      <c r="AB159" s="12"/>
      <c r="AC159" s="12"/>
      <c r="AD159" s="12"/>
      <c r="AE159" s="12"/>
      <c r="AR159" s="214" t="s">
        <v>84</v>
      </c>
      <c r="AT159" s="215" t="s">
        <v>75</v>
      </c>
      <c r="AU159" s="215" t="s">
        <v>84</v>
      </c>
      <c r="AY159" s="214" t="s">
        <v>168</v>
      </c>
      <c r="BK159" s="216">
        <f>SUM(BK160:BK175)</f>
        <v>0</v>
      </c>
    </row>
    <row r="160" s="2" customFormat="1" ht="16.5" customHeight="1">
      <c r="A160" s="39"/>
      <c r="B160" s="40"/>
      <c r="C160" s="219" t="s">
        <v>255</v>
      </c>
      <c r="D160" s="219" t="s">
        <v>171</v>
      </c>
      <c r="E160" s="220" t="s">
        <v>2437</v>
      </c>
      <c r="F160" s="221" t="s">
        <v>2438</v>
      </c>
      <c r="G160" s="222" t="s">
        <v>2411</v>
      </c>
      <c r="H160" s="223">
        <v>18</v>
      </c>
      <c r="I160" s="224"/>
      <c r="J160" s="225">
        <f>ROUND(I160*H160,2)</f>
        <v>0</v>
      </c>
      <c r="K160" s="221" t="s">
        <v>1</v>
      </c>
      <c r="L160" s="45"/>
      <c r="M160" s="226" t="s">
        <v>1</v>
      </c>
      <c r="N160" s="227" t="s">
        <v>41</v>
      </c>
      <c r="O160" s="92"/>
      <c r="P160" s="228">
        <f>O160*H160</f>
        <v>0</v>
      </c>
      <c r="Q160" s="228">
        <v>0</v>
      </c>
      <c r="R160" s="228">
        <f>Q160*H160</f>
        <v>0</v>
      </c>
      <c r="S160" s="228">
        <v>0</v>
      </c>
      <c r="T160" s="229">
        <f>S160*H160</f>
        <v>0</v>
      </c>
      <c r="U160" s="39"/>
      <c r="V160" s="39"/>
      <c r="W160" s="39"/>
      <c r="X160" s="39"/>
      <c r="Y160" s="39"/>
      <c r="Z160" s="39"/>
      <c r="AA160" s="39"/>
      <c r="AB160" s="39"/>
      <c r="AC160" s="39"/>
      <c r="AD160" s="39"/>
      <c r="AE160" s="39"/>
      <c r="AR160" s="230" t="s">
        <v>176</v>
      </c>
      <c r="AT160" s="230" t="s">
        <v>171</v>
      </c>
      <c r="AU160" s="230" t="s">
        <v>86</v>
      </c>
      <c r="AY160" s="18" t="s">
        <v>168</v>
      </c>
      <c r="BE160" s="231">
        <f>IF(N160="základní",J160,0)</f>
        <v>0</v>
      </c>
      <c r="BF160" s="231">
        <f>IF(N160="snížená",J160,0)</f>
        <v>0</v>
      </c>
      <c r="BG160" s="231">
        <f>IF(N160="zákl. přenesená",J160,0)</f>
        <v>0</v>
      </c>
      <c r="BH160" s="231">
        <f>IF(N160="sníž. přenesená",J160,0)</f>
        <v>0</v>
      </c>
      <c r="BI160" s="231">
        <f>IF(N160="nulová",J160,0)</f>
        <v>0</v>
      </c>
      <c r="BJ160" s="18" t="s">
        <v>84</v>
      </c>
      <c r="BK160" s="231">
        <f>ROUND(I160*H160,2)</f>
        <v>0</v>
      </c>
      <c r="BL160" s="18" t="s">
        <v>176</v>
      </c>
      <c r="BM160" s="230" t="s">
        <v>339</v>
      </c>
    </row>
    <row r="161" s="2" customFormat="1">
      <c r="A161" s="39"/>
      <c r="B161" s="40"/>
      <c r="C161" s="41"/>
      <c r="D161" s="232" t="s">
        <v>178</v>
      </c>
      <c r="E161" s="41"/>
      <c r="F161" s="233" t="s">
        <v>2438</v>
      </c>
      <c r="G161" s="41"/>
      <c r="H161" s="41"/>
      <c r="I161" s="234"/>
      <c r="J161" s="41"/>
      <c r="K161" s="41"/>
      <c r="L161" s="45"/>
      <c r="M161" s="235"/>
      <c r="N161" s="236"/>
      <c r="O161" s="92"/>
      <c r="P161" s="92"/>
      <c r="Q161" s="92"/>
      <c r="R161" s="92"/>
      <c r="S161" s="92"/>
      <c r="T161" s="93"/>
      <c r="U161" s="39"/>
      <c r="V161" s="39"/>
      <c r="W161" s="39"/>
      <c r="X161" s="39"/>
      <c r="Y161" s="39"/>
      <c r="Z161" s="39"/>
      <c r="AA161" s="39"/>
      <c r="AB161" s="39"/>
      <c r="AC161" s="39"/>
      <c r="AD161" s="39"/>
      <c r="AE161" s="39"/>
      <c r="AT161" s="18" t="s">
        <v>178</v>
      </c>
      <c r="AU161" s="18" t="s">
        <v>86</v>
      </c>
    </row>
    <row r="162" s="2" customFormat="1" ht="16.5" customHeight="1">
      <c r="A162" s="39"/>
      <c r="B162" s="40"/>
      <c r="C162" s="219" t="s">
        <v>261</v>
      </c>
      <c r="D162" s="219" t="s">
        <v>171</v>
      </c>
      <c r="E162" s="220" t="s">
        <v>2439</v>
      </c>
      <c r="F162" s="221" t="s">
        <v>2440</v>
      </c>
      <c r="G162" s="222" t="s">
        <v>2411</v>
      </c>
      <c r="H162" s="223">
        <v>17</v>
      </c>
      <c r="I162" s="224"/>
      <c r="J162" s="225">
        <f>ROUND(I162*H162,2)</f>
        <v>0</v>
      </c>
      <c r="K162" s="221" t="s">
        <v>1</v>
      </c>
      <c r="L162" s="45"/>
      <c r="M162" s="226" t="s">
        <v>1</v>
      </c>
      <c r="N162" s="227" t="s">
        <v>41</v>
      </c>
      <c r="O162" s="92"/>
      <c r="P162" s="228">
        <f>O162*H162</f>
        <v>0</v>
      </c>
      <c r="Q162" s="228">
        <v>0</v>
      </c>
      <c r="R162" s="228">
        <f>Q162*H162</f>
        <v>0</v>
      </c>
      <c r="S162" s="228">
        <v>0</v>
      </c>
      <c r="T162" s="229">
        <f>S162*H162</f>
        <v>0</v>
      </c>
      <c r="U162" s="39"/>
      <c r="V162" s="39"/>
      <c r="W162" s="39"/>
      <c r="X162" s="39"/>
      <c r="Y162" s="39"/>
      <c r="Z162" s="39"/>
      <c r="AA162" s="39"/>
      <c r="AB162" s="39"/>
      <c r="AC162" s="39"/>
      <c r="AD162" s="39"/>
      <c r="AE162" s="39"/>
      <c r="AR162" s="230" t="s">
        <v>176</v>
      </c>
      <c r="AT162" s="230" t="s">
        <v>171</v>
      </c>
      <c r="AU162" s="230" t="s">
        <v>86</v>
      </c>
      <c r="AY162" s="18" t="s">
        <v>168</v>
      </c>
      <c r="BE162" s="231">
        <f>IF(N162="základní",J162,0)</f>
        <v>0</v>
      </c>
      <c r="BF162" s="231">
        <f>IF(N162="snížená",J162,0)</f>
        <v>0</v>
      </c>
      <c r="BG162" s="231">
        <f>IF(N162="zákl. přenesená",J162,0)</f>
        <v>0</v>
      </c>
      <c r="BH162" s="231">
        <f>IF(N162="sníž. přenesená",J162,0)</f>
        <v>0</v>
      </c>
      <c r="BI162" s="231">
        <f>IF(N162="nulová",J162,0)</f>
        <v>0</v>
      </c>
      <c r="BJ162" s="18" t="s">
        <v>84</v>
      </c>
      <c r="BK162" s="231">
        <f>ROUND(I162*H162,2)</f>
        <v>0</v>
      </c>
      <c r="BL162" s="18" t="s">
        <v>176</v>
      </c>
      <c r="BM162" s="230" t="s">
        <v>353</v>
      </c>
    </row>
    <row r="163" s="2" customFormat="1">
      <c r="A163" s="39"/>
      <c r="B163" s="40"/>
      <c r="C163" s="41"/>
      <c r="D163" s="232" t="s">
        <v>178</v>
      </c>
      <c r="E163" s="41"/>
      <c r="F163" s="233" t="s">
        <v>2440</v>
      </c>
      <c r="G163" s="41"/>
      <c r="H163" s="41"/>
      <c r="I163" s="234"/>
      <c r="J163" s="41"/>
      <c r="K163" s="41"/>
      <c r="L163" s="45"/>
      <c r="M163" s="235"/>
      <c r="N163" s="236"/>
      <c r="O163" s="92"/>
      <c r="P163" s="92"/>
      <c r="Q163" s="92"/>
      <c r="R163" s="92"/>
      <c r="S163" s="92"/>
      <c r="T163" s="93"/>
      <c r="U163" s="39"/>
      <c r="V163" s="39"/>
      <c r="W163" s="39"/>
      <c r="X163" s="39"/>
      <c r="Y163" s="39"/>
      <c r="Z163" s="39"/>
      <c r="AA163" s="39"/>
      <c r="AB163" s="39"/>
      <c r="AC163" s="39"/>
      <c r="AD163" s="39"/>
      <c r="AE163" s="39"/>
      <c r="AT163" s="18" t="s">
        <v>178</v>
      </c>
      <c r="AU163" s="18" t="s">
        <v>86</v>
      </c>
    </row>
    <row r="164" s="2" customFormat="1" ht="21.75" customHeight="1">
      <c r="A164" s="39"/>
      <c r="B164" s="40"/>
      <c r="C164" s="219" t="s">
        <v>267</v>
      </c>
      <c r="D164" s="219" t="s">
        <v>171</v>
      </c>
      <c r="E164" s="220" t="s">
        <v>2441</v>
      </c>
      <c r="F164" s="221" t="s">
        <v>2442</v>
      </c>
      <c r="G164" s="222" t="s">
        <v>2411</v>
      </c>
      <c r="H164" s="223">
        <v>18</v>
      </c>
      <c r="I164" s="224"/>
      <c r="J164" s="225">
        <f>ROUND(I164*H164,2)</f>
        <v>0</v>
      </c>
      <c r="K164" s="221" t="s">
        <v>1</v>
      </c>
      <c r="L164" s="45"/>
      <c r="M164" s="226" t="s">
        <v>1</v>
      </c>
      <c r="N164" s="227" t="s">
        <v>41</v>
      </c>
      <c r="O164" s="92"/>
      <c r="P164" s="228">
        <f>O164*H164</f>
        <v>0</v>
      </c>
      <c r="Q164" s="228">
        <v>0</v>
      </c>
      <c r="R164" s="228">
        <f>Q164*H164</f>
        <v>0</v>
      </c>
      <c r="S164" s="228">
        <v>0</v>
      </c>
      <c r="T164" s="229">
        <f>S164*H164</f>
        <v>0</v>
      </c>
      <c r="U164" s="39"/>
      <c r="V164" s="39"/>
      <c r="W164" s="39"/>
      <c r="X164" s="39"/>
      <c r="Y164" s="39"/>
      <c r="Z164" s="39"/>
      <c r="AA164" s="39"/>
      <c r="AB164" s="39"/>
      <c r="AC164" s="39"/>
      <c r="AD164" s="39"/>
      <c r="AE164" s="39"/>
      <c r="AR164" s="230" t="s">
        <v>176</v>
      </c>
      <c r="AT164" s="230" t="s">
        <v>171</v>
      </c>
      <c r="AU164" s="230" t="s">
        <v>86</v>
      </c>
      <c r="AY164" s="18" t="s">
        <v>168</v>
      </c>
      <c r="BE164" s="231">
        <f>IF(N164="základní",J164,0)</f>
        <v>0</v>
      </c>
      <c r="BF164" s="231">
        <f>IF(N164="snížená",J164,0)</f>
        <v>0</v>
      </c>
      <c r="BG164" s="231">
        <f>IF(N164="zákl. přenesená",J164,0)</f>
        <v>0</v>
      </c>
      <c r="BH164" s="231">
        <f>IF(N164="sníž. přenesená",J164,0)</f>
        <v>0</v>
      </c>
      <c r="BI164" s="231">
        <f>IF(N164="nulová",J164,0)</f>
        <v>0</v>
      </c>
      <c r="BJ164" s="18" t="s">
        <v>84</v>
      </c>
      <c r="BK164" s="231">
        <f>ROUND(I164*H164,2)</f>
        <v>0</v>
      </c>
      <c r="BL164" s="18" t="s">
        <v>176</v>
      </c>
      <c r="BM164" s="230" t="s">
        <v>367</v>
      </c>
    </row>
    <row r="165" s="2" customFormat="1">
      <c r="A165" s="39"/>
      <c r="B165" s="40"/>
      <c r="C165" s="41"/>
      <c r="D165" s="232" t="s">
        <v>178</v>
      </c>
      <c r="E165" s="41"/>
      <c r="F165" s="233" t="s">
        <v>2442</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178</v>
      </c>
      <c r="AU165" s="18" t="s">
        <v>86</v>
      </c>
    </row>
    <row r="166" s="2" customFormat="1" ht="16.5" customHeight="1">
      <c r="A166" s="39"/>
      <c r="B166" s="40"/>
      <c r="C166" s="219" t="s">
        <v>273</v>
      </c>
      <c r="D166" s="219" t="s">
        <v>171</v>
      </c>
      <c r="E166" s="220" t="s">
        <v>2443</v>
      </c>
      <c r="F166" s="221" t="s">
        <v>2444</v>
      </c>
      <c r="G166" s="222" t="s">
        <v>2411</v>
      </c>
      <c r="H166" s="223">
        <v>1</v>
      </c>
      <c r="I166" s="224"/>
      <c r="J166" s="225">
        <f>ROUND(I166*H166,2)</f>
        <v>0</v>
      </c>
      <c r="K166" s="221" t="s">
        <v>1</v>
      </c>
      <c r="L166" s="45"/>
      <c r="M166" s="226" t="s">
        <v>1</v>
      </c>
      <c r="N166" s="227" t="s">
        <v>41</v>
      </c>
      <c r="O166" s="92"/>
      <c r="P166" s="228">
        <f>O166*H166</f>
        <v>0</v>
      </c>
      <c r="Q166" s="228">
        <v>0</v>
      </c>
      <c r="R166" s="228">
        <f>Q166*H166</f>
        <v>0</v>
      </c>
      <c r="S166" s="228">
        <v>0</v>
      </c>
      <c r="T166" s="229">
        <f>S166*H166</f>
        <v>0</v>
      </c>
      <c r="U166" s="39"/>
      <c r="V166" s="39"/>
      <c r="W166" s="39"/>
      <c r="X166" s="39"/>
      <c r="Y166" s="39"/>
      <c r="Z166" s="39"/>
      <c r="AA166" s="39"/>
      <c r="AB166" s="39"/>
      <c r="AC166" s="39"/>
      <c r="AD166" s="39"/>
      <c r="AE166" s="39"/>
      <c r="AR166" s="230" t="s">
        <v>176</v>
      </c>
      <c r="AT166" s="230" t="s">
        <v>171</v>
      </c>
      <c r="AU166" s="230" t="s">
        <v>86</v>
      </c>
      <c r="AY166" s="18" t="s">
        <v>168</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176</v>
      </c>
      <c r="BM166" s="230" t="s">
        <v>379</v>
      </c>
    </row>
    <row r="167" s="2" customFormat="1">
      <c r="A167" s="39"/>
      <c r="B167" s="40"/>
      <c r="C167" s="41"/>
      <c r="D167" s="232" t="s">
        <v>178</v>
      </c>
      <c r="E167" s="41"/>
      <c r="F167" s="233" t="s">
        <v>2444</v>
      </c>
      <c r="G167" s="41"/>
      <c r="H167" s="41"/>
      <c r="I167" s="234"/>
      <c r="J167" s="41"/>
      <c r="K167" s="41"/>
      <c r="L167" s="45"/>
      <c r="M167" s="235"/>
      <c r="N167" s="236"/>
      <c r="O167" s="92"/>
      <c r="P167" s="92"/>
      <c r="Q167" s="92"/>
      <c r="R167" s="92"/>
      <c r="S167" s="92"/>
      <c r="T167" s="93"/>
      <c r="U167" s="39"/>
      <c r="V167" s="39"/>
      <c r="W167" s="39"/>
      <c r="X167" s="39"/>
      <c r="Y167" s="39"/>
      <c r="Z167" s="39"/>
      <c r="AA167" s="39"/>
      <c r="AB167" s="39"/>
      <c r="AC167" s="39"/>
      <c r="AD167" s="39"/>
      <c r="AE167" s="39"/>
      <c r="AT167" s="18" t="s">
        <v>178</v>
      </c>
      <c r="AU167" s="18" t="s">
        <v>86</v>
      </c>
    </row>
    <row r="168" s="2" customFormat="1" ht="16.5" customHeight="1">
      <c r="A168" s="39"/>
      <c r="B168" s="40"/>
      <c r="C168" s="219" t="s">
        <v>279</v>
      </c>
      <c r="D168" s="219" t="s">
        <v>171</v>
      </c>
      <c r="E168" s="220" t="s">
        <v>2445</v>
      </c>
      <c r="F168" s="221" t="s">
        <v>2446</v>
      </c>
      <c r="G168" s="222" t="s">
        <v>2411</v>
      </c>
      <c r="H168" s="223">
        <v>1</v>
      </c>
      <c r="I168" s="224"/>
      <c r="J168" s="225">
        <f>ROUND(I168*H168,2)</f>
        <v>0</v>
      </c>
      <c r="K168" s="221" t="s">
        <v>1</v>
      </c>
      <c r="L168" s="45"/>
      <c r="M168" s="226" t="s">
        <v>1</v>
      </c>
      <c r="N168" s="227" t="s">
        <v>41</v>
      </c>
      <c r="O168" s="92"/>
      <c r="P168" s="228">
        <f>O168*H168</f>
        <v>0</v>
      </c>
      <c r="Q168" s="228">
        <v>0</v>
      </c>
      <c r="R168" s="228">
        <f>Q168*H168</f>
        <v>0</v>
      </c>
      <c r="S168" s="228">
        <v>0</v>
      </c>
      <c r="T168" s="229">
        <f>S168*H168</f>
        <v>0</v>
      </c>
      <c r="U168" s="39"/>
      <c r="V168" s="39"/>
      <c r="W168" s="39"/>
      <c r="X168" s="39"/>
      <c r="Y168" s="39"/>
      <c r="Z168" s="39"/>
      <c r="AA168" s="39"/>
      <c r="AB168" s="39"/>
      <c r="AC168" s="39"/>
      <c r="AD168" s="39"/>
      <c r="AE168" s="39"/>
      <c r="AR168" s="230" t="s">
        <v>176</v>
      </c>
      <c r="AT168" s="230" t="s">
        <v>171</v>
      </c>
      <c r="AU168" s="230" t="s">
        <v>86</v>
      </c>
      <c r="AY168" s="18" t="s">
        <v>168</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176</v>
      </c>
      <c r="BM168" s="230" t="s">
        <v>389</v>
      </c>
    </row>
    <row r="169" s="2" customFormat="1">
      <c r="A169" s="39"/>
      <c r="B169" s="40"/>
      <c r="C169" s="41"/>
      <c r="D169" s="232" t="s">
        <v>178</v>
      </c>
      <c r="E169" s="41"/>
      <c r="F169" s="233" t="s">
        <v>2446</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178</v>
      </c>
      <c r="AU169" s="18" t="s">
        <v>86</v>
      </c>
    </row>
    <row r="170" s="2" customFormat="1" ht="16.5" customHeight="1">
      <c r="A170" s="39"/>
      <c r="B170" s="40"/>
      <c r="C170" s="219" t="s">
        <v>285</v>
      </c>
      <c r="D170" s="219" t="s">
        <v>171</v>
      </c>
      <c r="E170" s="220" t="s">
        <v>2447</v>
      </c>
      <c r="F170" s="221" t="s">
        <v>2448</v>
      </c>
      <c r="G170" s="222" t="s">
        <v>2411</v>
      </c>
      <c r="H170" s="223">
        <v>18</v>
      </c>
      <c r="I170" s="224"/>
      <c r="J170" s="225">
        <f>ROUND(I170*H170,2)</f>
        <v>0</v>
      </c>
      <c r="K170" s="221" t="s">
        <v>1</v>
      </c>
      <c r="L170" s="45"/>
      <c r="M170" s="226" t="s">
        <v>1</v>
      </c>
      <c r="N170" s="227" t="s">
        <v>41</v>
      </c>
      <c r="O170" s="92"/>
      <c r="P170" s="228">
        <f>O170*H170</f>
        <v>0</v>
      </c>
      <c r="Q170" s="228">
        <v>0</v>
      </c>
      <c r="R170" s="228">
        <f>Q170*H170</f>
        <v>0</v>
      </c>
      <c r="S170" s="228">
        <v>0</v>
      </c>
      <c r="T170" s="229">
        <f>S170*H170</f>
        <v>0</v>
      </c>
      <c r="U170" s="39"/>
      <c r="V170" s="39"/>
      <c r="W170" s="39"/>
      <c r="X170" s="39"/>
      <c r="Y170" s="39"/>
      <c r="Z170" s="39"/>
      <c r="AA170" s="39"/>
      <c r="AB170" s="39"/>
      <c r="AC170" s="39"/>
      <c r="AD170" s="39"/>
      <c r="AE170" s="39"/>
      <c r="AR170" s="230" t="s">
        <v>176</v>
      </c>
      <c r="AT170" s="230" t="s">
        <v>171</v>
      </c>
      <c r="AU170" s="230" t="s">
        <v>86</v>
      </c>
      <c r="AY170" s="18" t="s">
        <v>168</v>
      </c>
      <c r="BE170" s="231">
        <f>IF(N170="základní",J170,0)</f>
        <v>0</v>
      </c>
      <c r="BF170" s="231">
        <f>IF(N170="snížená",J170,0)</f>
        <v>0</v>
      </c>
      <c r="BG170" s="231">
        <f>IF(N170="zákl. přenesená",J170,0)</f>
        <v>0</v>
      </c>
      <c r="BH170" s="231">
        <f>IF(N170="sníž. přenesená",J170,0)</f>
        <v>0</v>
      </c>
      <c r="BI170" s="231">
        <f>IF(N170="nulová",J170,0)</f>
        <v>0</v>
      </c>
      <c r="BJ170" s="18" t="s">
        <v>84</v>
      </c>
      <c r="BK170" s="231">
        <f>ROUND(I170*H170,2)</f>
        <v>0</v>
      </c>
      <c r="BL170" s="18" t="s">
        <v>176</v>
      </c>
      <c r="BM170" s="230" t="s">
        <v>399</v>
      </c>
    </row>
    <row r="171" s="2" customFormat="1">
      <c r="A171" s="39"/>
      <c r="B171" s="40"/>
      <c r="C171" s="41"/>
      <c r="D171" s="232" t="s">
        <v>178</v>
      </c>
      <c r="E171" s="41"/>
      <c r="F171" s="233" t="s">
        <v>2448</v>
      </c>
      <c r="G171" s="41"/>
      <c r="H171" s="41"/>
      <c r="I171" s="234"/>
      <c r="J171" s="41"/>
      <c r="K171" s="41"/>
      <c r="L171" s="45"/>
      <c r="M171" s="235"/>
      <c r="N171" s="236"/>
      <c r="O171" s="92"/>
      <c r="P171" s="92"/>
      <c r="Q171" s="92"/>
      <c r="R171" s="92"/>
      <c r="S171" s="92"/>
      <c r="T171" s="93"/>
      <c r="U171" s="39"/>
      <c r="V171" s="39"/>
      <c r="W171" s="39"/>
      <c r="X171" s="39"/>
      <c r="Y171" s="39"/>
      <c r="Z171" s="39"/>
      <c r="AA171" s="39"/>
      <c r="AB171" s="39"/>
      <c r="AC171" s="39"/>
      <c r="AD171" s="39"/>
      <c r="AE171" s="39"/>
      <c r="AT171" s="18" t="s">
        <v>178</v>
      </c>
      <c r="AU171" s="18" t="s">
        <v>86</v>
      </c>
    </row>
    <row r="172" s="2" customFormat="1" ht="16.5" customHeight="1">
      <c r="A172" s="39"/>
      <c r="B172" s="40"/>
      <c r="C172" s="219" t="s">
        <v>291</v>
      </c>
      <c r="D172" s="219" t="s">
        <v>171</v>
      </c>
      <c r="E172" s="220" t="s">
        <v>2449</v>
      </c>
      <c r="F172" s="221" t="s">
        <v>2450</v>
      </c>
      <c r="G172" s="222" t="s">
        <v>2411</v>
      </c>
      <c r="H172" s="223">
        <v>2</v>
      </c>
      <c r="I172" s="224"/>
      <c r="J172" s="225">
        <f>ROUND(I172*H172,2)</f>
        <v>0</v>
      </c>
      <c r="K172" s="221" t="s">
        <v>1</v>
      </c>
      <c r="L172" s="45"/>
      <c r="M172" s="226" t="s">
        <v>1</v>
      </c>
      <c r="N172" s="227" t="s">
        <v>41</v>
      </c>
      <c r="O172" s="92"/>
      <c r="P172" s="228">
        <f>O172*H172</f>
        <v>0</v>
      </c>
      <c r="Q172" s="228">
        <v>0</v>
      </c>
      <c r="R172" s="228">
        <f>Q172*H172</f>
        <v>0</v>
      </c>
      <c r="S172" s="228">
        <v>0</v>
      </c>
      <c r="T172" s="229">
        <f>S172*H172</f>
        <v>0</v>
      </c>
      <c r="U172" s="39"/>
      <c r="V172" s="39"/>
      <c r="W172" s="39"/>
      <c r="X172" s="39"/>
      <c r="Y172" s="39"/>
      <c r="Z172" s="39"/>
      <c r="AA172" s="39"/>
      <c r="AB172" s="39"/>
      <c r="AC172" s="39"/>
      <c r="AD172" s="39"/>
      <c r="AE172" s="39"/>
      <c r="AR172" s="230" t="s">
        <v>176</v>
      </c>
      <c r="AT172" s="230" t="s">
        <v>171</v>
      </c>
      <c r="AU172" s="230" t="s">
        <v>86</v>
      </c>
      <c r="AY172" s="18" t="s">
        <v>168</v>
      </c>
      <c r="BE172" s="231">
        <f>IF(N172="základní",J172,0)</f>
        <v>0</v>
      </c>
      <c r="BF172" s="231">
        <f>IF(N172="snížená",J172,0)</f>
        <v>0</v>
      </c>
      <c r="BG172" s="231">
        <f>IF(N172="zákl. přenesená",J172,0)</f>
        <v>0</v>
      </c>
      <c r="BH172" s="231">
        <f>IF(N172="sníž. přenesená",J172,0)</f>
        <v>0</v>
      </c>
      <c r="BI172" s="231">
        <f>IF(N172="nulová",J172,0)</f>
        <v>0</v>
      </c>
      <c r="BJ172" s="18" t="s">
        <v>84</v>
      </c>
      <c r="BK172" s="231">
        <f>ROUND(I172*H172,2)</f>
        <v>0</v>
      </c>
      <c r="BL172" s="18" t="s">
        <v>176</v>
      </c>
      <c r="BM172" s="230" t="s">
        <v>440</v>
      </c>
    </row>
    <row r="173" s="2" customFormat="1">
      <c r="A173" s="39"/>
      <c r="B173" s="40"/>
      <c r="C173" s="41"/>
      <c r="D173" s="232" t="s">
        <v>178</v>
      </c>
      <c r="E173" s="41"/>
      <c r="F173" s="233" t="s">
        <v>2450</v>
      </c>
      <c r="G173" s="41"/>
      <c r="H173" s="41"/>
      <c r="I173" s="234"/>
      <c r="J173" s="41"/>
      <c r="K173" s="41"/>
      <c r="L173" s="45"/>
      <c r="M173" s="235"/>
      <c r="N173" s="236"/>
      <c r="O173" s="92"/>
      <c r="P173" s="92"/>
      <c r="Q173" s="92"/>
      <c r="R173" s="92"/>
      <c r="S173" s="92"/>
      <c r="T173" s="93"/>
      <c r="U173" s="39"/>
      <c r="V173" s="39"/>
      <c r="W173" s="39"/>
      <c r="X173" s="39"/>
      <c r="Y173" s="39"/>
      <c r="Z173" s="39"/>
      <c r="AA173" s="39"/>
      <c r="AB173" s="39"/>
      <c r="AC173" s="39"/>
      <c r="AD173" s="39"/>
      <c r="AE173" s="39"/>
      <c r="AT173" s="18" t="s">
        <v>178</v>
      </c>
      <c r="AU173" s="18" t="s">
        <v>86</v>
      </c>
    </row>
    <row r="174" s="2" customFormat="1" ht="16.5" customHeight="1">
      <c r="A174" s="39"/>
      <c r="B174" s="40"/>
      <c r="C174" s="219" t="s">
        <v>297</v>
      </c>
      <c r="D174" s="219" t="s">
        <v>171</v>
      </c>
      <c r="E174" s="220" t="s">
        <v>2451</v>
      </c>
      <c r="F174" s="221" t="s">
        <v>2452</v>
      </c>
      <c r="G174" s="222" t="s">
        <v>2411</v>
      </c>
      <c r="H174" s="223">
        <v>10</v>
      </c>
      <c r="I174" s="224"/>
      <c r="J174" s="225">
        <f>ROUND(I174*H174,2)</f>
        <v>0</v>
      </c>
      <c r="K174" s="221" t="s">
        <v>1</v>
      </c>
      <c r="L174" s="45"/>
      <c r="M174" s="226" t="s">
        <v>1</v>
      </c>
      <c r="N174" s="227" t="s">
        <v>41</v>
      </c>
      <c r="O174" s="92"/>
      <c r="P174" s="228">
        <f>O174*H174</f>
        <v>0</v>
      </c>
      <c r="Q174" s="228">
        <v>0</v>
      </c>
      <c r="R174" s="228">
        <f>Q174*H174</f>
        <v>0</v>
      </c>
      <c r="S174" s="228">
        <v>0</v>
      </c>
      <c r="T174" s="229">
        <f>S174*H174</f>
        <v>0</v>
      </c>
      <c r="U174" s="39"/>
      <c r="V174" s="39"/>
      <c r="W174" s="39"/>
      <c r="X174" s="39"/>
      <c r="Y174" s="39"/>
      <c r="Z174" s="39"/>
      <c r="AA174" s="39"/>
      <c r="AB174" s="39"/>
      <c r="AC174" s="39"/>
      <c r="AD174" s="39"/>
      <c r="AE174" s="39"/>
      <c r="AR174" s="230" t="s">
        <v>176</v>
      </c>
      <c r="AT174" s="230" t="s">
        <v>171</v>
      </c>
      <c r="AU174" s="230" t="s">
        <v>86</v>
      </c>
      <c r="AY174" s="18" t="s">
        <v>168</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176</v>
      </c>
      <c r="BM174" s="230" t="s">
        <v>452</v>
      </c>
    </row>
    <row r="175" s="2" customFormat="1">
      <c r="A175" s="39"/>
      <c r="B175" s="40"/>
      <c r="C175" s="41"/>
      <c r="D175" s="232" t="s">
        <v>178</v>
      </c>
      <c r="E175" s="41"/>
      <c r="F175" s="233" t="s">
        <v>2452</v>
      </c>
      <c r="G175" s="41"/>
      <c r="H175" s="41"/>
      <c r="I175" s="234"/>
      <c r="J175" s="41"/>
      <c r="K175" s="41"/>
      <c r="L175" s="45"/>
      <c r="M175" s="235"/>
      <c r="N175" s="236"/>
      <c r="O175" s="92"/>
      <c r="P175" s="92"/>
      <c r="Q175" s="92"/>
      <c r="R175" s="92"/>
      <c r="S175" s="92"/>
      <c r="T175" s="93"/>
      <c r="U175" s="39"/>
      <c r="V175" s="39"/>
      <c r="W175" s="39"/>
      <c r="X175" s="39"/>
      <c r="Y175" s="39"/>
      <c r="Z175" s="39"/>
      <c r="AA175" s="39"/>
      <c r="AB175" s="39"/>
      <c r="AC175" s="39"/>
      <c r="AD175" s="39"/>
      <c r="AE175" s="39"/>
      <c r="AT175" s="18" t="s">
        <v>178</v>
      </c>
      <c r="AU175" s="18" t="s">
        <v>86</v>
      </c>
    </row>
    <row r="176" s="12" customFormat="1" ht="22.8" customHeight="1">
      <c r="A176" s="12"/>
      <c r="B176" s="203"/>
      <c r="C176" s="204"/>
      <c r="D176" s="205" t="s">
        <v>75</v>
      </c>
      <c r="E176" s="217" t="s">
        <v>2453</v>
      </c>
      <c r="F176" s="217" t="s">
        <v>2454</v>
      </c>
      <c r="G176" s="204"/>
      <c r="H176" s="204"/>
      <c r="I176" s="207"/>
      <c r="J176" s="218">
        <f>BK176</f>
        <v>0</v>
      </c>
      <c r="K176" s="204"/>
      <c r="L176" s="209"/>
      <c r="M176" s="210"/>
      <c r="N176" s="211"/>
      <c r="O176" s="211"/>
      <c r="P176" s="212">
        <f>SUM(P177:P184)</f>
        <v>0</v>
      </c>
      <c r="Q176" s="211"/>
      <c r="R176" s="212">
        <f>SUM(R177:R184)</f>
        <v>0</v>
      </c>
      <c r="S176" s="211"/>
      <c r="T176" s="213">
        <f>SUM(T177:T184)</f>
        <v>0</v>
      </c>
      <c r="U176" s="12"/>
      <c r="V176" s="12"/>
      <c r="W176" s="12"/>
      <c r="X176" s="12"/>
      <c r="Y176" s="12"/>
      <c r="Z176" s="12"/>
      <c r="AA176" s="12"/>
      <c r="AB176" s="12"/>
      <c r="AC176" s="12"/>
      <c r="AD176" s="12"/>
      <c r="AE176" s="12"/>
      <c r="AR176" s="214" t="s">
        <v>84</v>
      </c>
      <c r="AT176" s="215" t="s">
        <v>75</v>
      </c>
      <c r="AU176" s="215" t="s">
        <v>84</v>
      </c>
      <c r="AY176" s="214" t="s">
        <v>168</v>
      </c>
      <c r="BK176" s="216">
        <f>SUM(BK177:BK184)</f>
        <v>0</v>
      </c>
    </row>
    <row r="177" s="2" customFormat="1" ht="24.15" customHeight="1">
      <c r="A177" s="39"/>
      <c r="B177" s="40"/>
      <c r="C177" s="219" t="s">
        <v>7</v>
      </c>
      <c r="D177" s="219" t="s">
        <v>171</v>
      </c>
      <c r="E177" s="220" t="s">
        <v>2455</v>
      </c>
      <c r="F177" s="221" t="s">
        <v>2456</v>
      </c>
      <c r="G177" s="222" t="s">
        <v>213</v>
      </c>
      <c r="H177" s="223">
        <v>45</v>
      </c>
      <c r="I177" s="224"/>
      <c r="J177" s="225">
        <f>ROUND(I177*H177,2)</f>
        <v>0</v>
      </c>
      <c r="K177" s="221" t="s">
        <v>1</v>
      </c>
      <c r="L177" s="45"/>
      <c r="M177" s="226" t="s">
        <v>1</v>
      </c>
      <c r="N177" s="227" t="s">
        <v>41</v>
      </c>
      <c r="O177" s="92"/>
      <c r="P177" s="228">
        <f>O177*H177</f>
        <v>0</v>
      </c>
      <c r="Q177" s="228">
        <v>0</v>
      </c>
      <c r="R177" s="228">
        <f>Q177*H177</f>
        <v>0</v>
      </c>
      <c r="S177" s="228">
        <v>0</v>
      </c>
      <c r="T177" s="229">
        <f>S177*H177</f>
        <v>0</v>
      </c>
      <c r="U177" s="39"/>
      <c r="V177" s="39"/>
      <c r="W177" s="39"/>
      <c r="X177" s="39"/>
      <c r="Y177" s="39"/>
      <c r="Z177" s="39"/>
      <c r="AA177" s="39"/>
      <c r="AB177" s="39"/>
      <c r="AC177" s="39"/>
      <c r="AD177" s="39"/>
      <c r="AE177" s="39"/>
      <c r="AR177" s="230" t="s">
        <v>176</v>
      </c>
      <c r="AT177" s="230" t="s">
        <v>171</v>
      </c>
      <c r="AU177" s="230" t="s">
        <v>86</v>
      </c>
      <c r="AY177" s="18" t="s">
        <v>168</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176</v>
      </c>
      <c r="BM177" s="230" t="s">
        <v>465</v>
      </c>
    </row>
    <row r="178" s="2" customFormat="1">
      <c r="A178" s="39"/>
      <c r="B178" s="40"/>
      <c r="C178" s="41"/>
      <c r="D178" s="232" t="s">
        <v>178</v>
      </c>
      <c r="E178" s="41"/>
      <c r="F178" s="233" t="s">
        <v>2456</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178</v>
      </c>
      <c r="AU178" s="18" t="s">
        <v>86</v>
      </c>
    </row>
    <row r="179" s="2" customFormat="1" ht="37.8" customHeight="1">
      <c r="A179" s="39"/>
      <c r="B179" s="40"/>
      <c r="C179" s="219" t="s">
        <v>309</v>
      </c>
      <c r="D179" s="219" t="s">
        <v>171</v>
      </c>
      <c r="E179" s="220" t="s">
        <v>2457</v>
      </c>
      <c r="F179" s="221" t="s">
        <v>2458</v>
      </c>
      <c r="G179" s="222" t="s">
        <v>213</v>
      </c>
      <c r="H179" s="223">
        <v>265</v>
      </c>
      <c r="I179" s="224"/>
      <c r="J179" s="225">
        <f>ROUND(I179*H179,2)</f>
        <v>0</v>
      </c>
      <c r="K179" s="221" t="s">
        <v>1</v>
      </c>
      <c r="L179" s="45"/>
      <c r="M179" s="226" t="s">
        <v>1</v>
      </c>
      <c r="N179" s="227" t="s">
        <v>41</v>
      </c>
      <c r="O179" s="92"/>
      <c r="P179" s="228">
        <f>O179*H179</f>
        <v>0</v>
      </c>
      <c r="Q179" s="228">
        <v>0</v>
      </c>
      <c r="R179" s="228">
        <f>Q179*H179</f>
        <v>0</v>
      </c>
      <c r="S179" s="228">
        <v>0</v>
      </c>
      <c r="T179" s="229">
        <f>S179*H179</f>
        <v>0</v>
      </c>
      <c r="U179" s="39"/>
      <c r="V179" s="39"/>
      <c r="W179" s="39"/>
      <c r="X179" s="39"/>
      <c r="Y179" s="39"/>
      <c r="Z179" s="39"/>
      <c r="AA179" s="39"/>
      <c r="AB179" s="39"/>
      <c r="AC179" s="39"/>
      <c r="AD179" s="39"/>
      <c r="AE179" s="39"/>
      <c r="AR179" s="230" t="s">
        <v>176</v>
      </c>
      <c r="AT179" s="230" t="s">
        <v>171</v>
      </c>
      <c r="AU179" s="230" t="s">
        <v>86</v>
      </c>
      <c r="AY179" s="18" t="s">
        <v>168</v>
      </c>
      <c r="BE179" s="231">
        <f>IF(N179="základní",J179,0)</f>
        <v>0</v>
      </c>
      <c r="BF179" s="231">
        <f>IF(N179="snížená",J179,0)</f>
        <v>0</v>
      </c>
      <c r="BG179" s="231">
        <f>IF(N179="zákl. přenesená",J179,0)</f>
        <v>0</v>
      </c>
      <c r="BH179" s="231">
        <f>IF(N179="sníž. přenesená",J179,0)</f>
        <v>0</v>
      </c>
      <c r="BI179" s="231">
        <f>IF(N179="nulová",J179,0)</f>
        <v>0</v>
      </c>
      <c r="BJ179" s="18" t="s">
        <v>84</v>
      </c>
      <c r="BK179" s="231">
        <f>ROUND(I179*H179,2)</f>
        <v>0</v>
      </c>
      <c r="BL179" s="18" t="s">
        <v>176</v>
      </c>
      <c r="BM179" s="230" t="s">
        <v>475</v>
      </c>
    </row>
    <row r="180" s="2" customFormat="1">
      <c r="A180" s="39"/>
      <c r="B180" s="40"/>
      <c r="C180" s="41"/>
      <c r="D180" s="232" t="s">
        <v>178</v>
      </c>
      <c r="E180" s="41"/>
      <c r="F180" s="233" t="s">
        <v>2458</v>
      </c>
      <c r="G180" s="41"/>
      <c r="H180" s="41"/>
      <c r="I180" s="234"/>
      <c r="J180" s="41"/>
      <c r="K180" s="41"/>
      <c r="L180" s="45"/>
      <c r="M180" s="235"/>
      <c r="N180" s="236"/>
      <c r="O180" s="92"/>
      <c r="P180" s="92"/>
      <c r="Q180" s="92"/>
      <c r="R180" s="92"/>
      <c r="S180" s="92"/>
      <c r="T180" s="93"/>
      <c r="U180" s="39"/>
      <c r="V180" s="39"/>
      <c r="W180" s="39"/>
      <c r="X180" s="39"/>
      <c r="Y180" s="39"/>
      <c r="Z180" s="39"/>
      <c r="AA180" s="39"/>
      <c r="AB180" s="39"/>
      <c r="AC180" s="39"/>
      <c r="AD180" s="39"/>
      <c r="AE180" s="39"/>
      <c r="AT180" s="18" t="s">
        <v>178</v>
      </c>
      <c r="AU180" s="18" t="s">
        <v>86</v>
      </c>
    </row>
    <row r="181" s="2" customFormat="1" ht="37.8" customHeight="1">
      <c r="A181" s="39"/>
      <c r="B181" s="40"/>
      <c r="C181" s="219" t="s">
        <v>314</v>
      </c>
      <c r="D181" s="219" t="s">
        <v>171</v>
      </c>
      <c r="E181" s="220" t="s">
        <v>2459</v>
      </c>
      <c r="F181" s="221" t="s">
        <v>2458</v>
      </c>
      <c r="G181" s="222" t="s">
        <v>213</v>
      </c>
      <c r="H181" s="223">
        <v>15</v>
      </c>
      <c r="I181" s="224"/>
      <c r="J181" s="225">
        <f>ROUND(I181*H181,2)</f>
        <v>0</v>
      </c>
      <c r="K181" s="221" t="s">
        <v>1</v>
      </c>
      <c r="L181" s="45"/>
      <c r="M181" s="226" t="s">
        <v>1</v>
      </c>
      <c r="N181" s="227" t="s">
        <v>41</v>
      </c>
      <c r="O181" s="92"/>
      <c r="P181" s="228">
        <f>O181*H181</f>
        <v>0</v>
      </c>
      <c r="Q181" s="228">
        <v>0</v>
      </c>
      <c r="R181" s="228">
        <f>Q181*H181</f>
        <v>0</v>
      </c>
      <c r="S181" s="228">
        <v>0</v>
      </c>
      <c r="T181" s="229">
        <f>S181*H181</f>
        <v>0</v>
      </c>
      <c r="U181" s="39"/>
      <c r="V181" s="39"/>
      <c r="W181" s="39"/>
      <c r="X181" s="39"/>
      <c r="Y181" s="39"/>
      <c r="Z181" s="39"/>
      <c r="AA181" s="39"/>
      <c r="AB181" s="39"/>
      <c r="AC181" s="39"/>
      <c r="AD181" s="39"/>
      <c r="AE181" s="39"/>
      <c r="AR181" s="230" t="s">
        <v>176</v>
      </c>
      <c r="AT181" s="230" t="s">
        <v>171</v>
      </c>
      <c r="AU181" s="230" t="s">
        <v>86</v>
      </c>
      <c r="AY181" s="18" t="s">
        <v>168</v>
      </c>
      <c r="BE181" s="231">
        <f>IF(N181="základní",J181,0)</f>
        <v>0</v>
      </c>
      <c r="BF181" s="231">
        <f>IF(N181="snížená",J181,0)</f>
        <v>0</v>
      </c>
      <c r="BG181" s="231">
        <f>IF(N181="zákl. přenesená",J181,0)</f>
        <v>0</v>
      </c>
      <c r="BH181" s="231">
        <f>IF(N181="sníž. přenesená",J181,0)</f>
        <v>0</v>
      </c>
      <c r="BI181" s="231">
        <f>IF(N181="nulová",J181,0)</f>
        <v>0</v>
      </c>
      <c r="BJ181" s="18" t="s">
        <v>84</v>
      </c>
      <c r="BK181" s="231">
        <f>ROUND(I181*H181,2)</f>
        <v>0</v>
      </c>
      <c r="BL181" s="18" t="s">
        <v>176</v>
      </c>
      <c r="BM181" s="230" t="s">
        <v>486</v>
      </c>
    </row>
    <row r="182" s="2" customFormat="1">
      <c r="A182" s="39"/>
      <c r="B182" s="40"/>
      <c r="C182" s="41"/>
      <c r="D182" s="232" t="s">
        <v>178</v>
      </c>
      <c r="E182" s="41"/>
      <c r="F182" s="233" t="s">
        <v>2458</v>
      </c>
      <c r="G182" s="41"/>
      <c r="H182" s="41"/>
      <c r="I182" s="234"/>
      <c r="J182" s="41"/>
      <c r="K182" s="41"/>
      <c r="L182" s="45"/>
      <c r="M182" s="235"/>
      <c r="N182" s="236"/>
      <c r="O182" s="92"/>
      <c r="P182" s="92"/>
      <c r="Q182" s="92"/>
      <c r="R182" s="92"/>
      <c r="S182" s="92"/>
      <c r="T182" s="93"/>
      <c r="U182" s="39"/>
      <c r="V182" s="39"/>
      <c r="W182" s="39"/>
      <c r="X182" s="39"/>
      <c r="Y182" s="39"/>
      <c r="Z182" s="39"/>
      <c r="AA182" s="39"/>
      <c r="AB182" s="39"/>
      <c r="AC182" s="39"/>
      <c r="AD182" s="39"/>
      <c r="AE182" s="39"/>
      <c r="AT182" s="18" t="s">
        <v>178</v>
      </c>
      <c r="AU182" s="18" t="s">
        <v>86</v>
      </c>
    </row>
    <row r="183" s="2" customFormat="1" ht="37.8" customHeight="1">
      <c r="A183" s="39"/>
      <c r="B183" s="40"/>
      <c r="C183" s="219" t="s">
        <v>319</v>
      </c>
      <c r="D183" s="219" t="s">
        <v>171</v>
      </c>
      <c r="E183" s="220" t="s">
        <v>2460</v>
      </c>
      <c r="F183" s="221" t="s">
        <v>2461</v>
      </c>
      <c r="G183" s="222" t="s">
        <v>213</v>
      </c>
      <c r="H183" s="223">
        <v>190</v>
      </c>
      <c r="I183" s="224"/>
      <c r="J183" s="225">
        <f>ROUND(I183*H183,2)</f>
        <v>0</v>
      </c>
      <c r="K183" s="221" t="s">
        <v>1</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176</v>
      </c>
      <c r="AT183" s="230" t="s">
        <v>171</v>
      </c>
      <c r="AU183" s="230" t="s">
        <v>86</v>
      </c>
      <c r="AY183" s="18" t="s">
        <v>168</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176</v>
      </c>
      <c r="BM183" s="230" t="s">
        <v>501</v>
      </c>
    </row>
    <row r="184" s="2" customFormat="1">
      <c r="A184" s="39"/>
      <c r="B184" s="40"/>
      <c r="C184" s="41"/>
      <c r="D184" s="232" t="s">
        <v>178</v>
      </c>
      <c r="E184" s="41"/>
      <c r="F184" s="233" t="s">
        <v>2461</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178</v>
      </c>
      <c r="AU184" s="18" t="s">
        <v>86</v>
      </c>
    </row>
    <row r="185" s="12" customFormat="1" ht="22.8" customHeight="1">
      <c r="A185" s="12"/>
      <c r="B185" s="203"/>
      <c r="C185" s="204"/>
      <c r="D185" s="205" t="s">
        <v>75</v>
      </c>
      <c r="E185" s="217" t="s">
        <v>2462</v>
      </c>
      <c r="F185" s="217" t="s">
        <v>2463</v>
      </c>
      <c r="G185" s="204"/>
      <c r="H185" s="204"/>
      <c r="I185" s="207"/>
      <c r="J185" s="218">
        <f>BK185</f>
        <v>0</v>
      </c>
      <c r="K185" s="204"/>
      <c r="L185" s="209"/>
      <c r="M185" s="210"/>
      <c r="N185" s="211"/>
      <c r="O185" s="211"/>
      <c r="P185" s="212">
        <f>SUM(P186:P187)</f>
        <v>0</v>
      </c>
      <c r="Q185" s="211"/>
      <c r="R185" s="212">
        <f>SUM(R186:R187)</f>
        <v>0</v>
      </c>
      <c r="S185" s="211"/>
      <c r="T185" s="213">
        <f>SUM(T186:T187)</f>
        <v>0</v>
      </c>
      <c r="U185" s="12"/>
      <c r="V185" s="12"/>
      <c r="W185" s="12"/>
      <c r="X185" s="12"/>
      <c r="Y185" s="12"/>
      <c r="Z185" s="12"/>
      <c r="AA185" s="12"/>
      <c r="AB185" s="12"/>
      <c r="AC185" s="12"/>
      <c r="AD185" s="12"/>
      <c r="AE185" s="12"/>
      <c r="AR185" s="214" t="s">
        <v>84</v>
      </c>
      <c r="AT185" s="215" t="s">
        <v>75</v>
      </c>
      <c r="AU185" s="215" t="s">
        <v>84</v>
      </c>
      <c r="AY185" s="214" t="s">
        <v>168</v>
      </c>
      <c r="BK185" s="216">
        <f>SUM(BK186:BK187)</f>
        <v>0</v>
      </c>
    </row>
    <row r="186" s="2" customFormat="1" ht="24.15" customHeight="1">
      <c r="A186" s="39"/>
      <c r="B186" s="40"/>
      <c r="C186" s="219" t="s">
        <v>324</v>
      </c>
      <c r="D186" s="219" t="s">
        <v>171</v>
      </c>
      <c r="E186" s="220" t="s">
        <v>2464</v>
      </c>
      <c r="F186" s="221" t="s">
        <v>2465</v>
      </c>
      <c r="G186" s="222" t="s">
        <v>213</v>
      </c>
      <c r="H186" s="223">
        <v>470</v>
      </c>
      <c r="I186" s="224"/>
      <c r="J186" s="225">
        <f>ROUND(I186*H186,2)</f>
        <v>0</v>
      </c>
      <c r="K186" s="221" t="s">
        <v>1</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176</v>
      </c>
      <c r="AT186" s="230" t="s">
        <v>171</v>
      </c>
      <c r="AU186" s="230" t="s">
        <v>86</v>
      </c>
      <c r="AY186" s="18" t="s">
        <v>168</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176</v>
      </c>
      <c r="BM186" s="230" t="s">
        <v>512</v>
      </c>
    </row>
    <row r="187" s="2" customFormat="1">
      <c r="A187" s="39"/>
      <c r="B187" s="40"/>
      <c r="C187" s="41"/>
      <c r="D187" s="232" t="s">
        <v>178</v>
      </c>
      <c r="E187" s="41"/>
      <c r="F187" s="233" t="s">
        <v>2465</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178</v>
      </c>
      <c r="AU187" s="18" t="s">
        <v>86</v>
      </c>
    </row>
    <row r="188" s="12" customFormat="1" ht="22.8" customHeight="1">
      <c r="A188" s="12"/>
      <c r="B188" s="203"/>
      <c r="C188" s="204"/>
      <c r="D188" s="205" t="s">
        <v>75</v>
      </c>
      <c r="E188" s="217" t="s">
        <v>2466</v>
      </c>
      <c r="F188" s="217" t="s">
        <v>2467</v>
      </c>
      <c r="G188" s="204"/>
      <c r="H188" s="204"/>
      <c r="I188" s="207"/>
      <c r="J188" s="218">
        <f>BK188</f>
        <v>0</v>
      </c>
      <c r="K188" s="204"/>
      <c r="L188" s="209"/>
      <c r="M188" s="210"/>
      <c r="N188" s="211"/>
      <c r="O188" s="211"/>
      <c r="P188" s="212">
        <f>SUM(P189:P190)</f>
        <v>0</v>
      </c>
      <c r="Q188" s="211"/>
      <c r="R188" s="212">
        <f>SUM(R189:R190)</f>
        <v>0</v>
      </c>
      <c r="S188" s="211"/>
      <c r="T188" s="213">
        <f>SUM(T189:T190)</f>
        <v>0</v>
      </c>
      <c r="U188" s="12"/>
      <c r="V188" s="12"/>
      <c r="W188" s="12"/>
      <c r="X188" s="12"/>
      <c r="Y188" s="12"/>
      <c r="Z188" s="12"/>
      <c r="AA188" s="12"/>
      <c r="AB188" s="12"/>
      <c r="AC188" s="12"/>
      <c r="AD188" s="12"/>
      <c r="AE188" s="12"/>
      <c r="AR188" s="214" t="s">
        <v>84</v>
      </c>
      <c r="AT188" s="215" t="s">
        <v>75</v>
      </c>
      <c r="AU188" s="215" t="s">
        <v>84</v>
      </c>
      <c r="AY188" s="214" t="s">
        <v>168</v>
      </c>
      <c r="BK188" s="216">
        <f>SUM(BK189:BK190)</f>
        <v>0</v>
      </c>
    </row>
    <row r="189" s="2" customFormat="1" ht="33" customHeight="1">
      <c r="A189" s="39"/>
      <c r="B189" s="40"/>
      <c r="C189" s="219" t="s">
        <v>339</v>
      </c>
      <c r="D189" s="219" t="s">
        <v>171</v>
      </c>
      <c r="E189" s="220" t="s">
        <v>2468</v>
      </c>
      <c r="F189" s="221" t="s">
        <v>2469</v>
      </c>
      <c r="G189" s="222" t="s">
        <v>213</v>
      </c>
      <c r="H189" s="223">
        <v>45</v>
      </c>
      <c r="I189" s="224"/>
      <c r="J189" s="225">
        <f>ROUND(I189*H189,2)</f>
        <v>0</v>
      </c>
      <c r="K189" s="221" t="s">
        <v>1</v>
      </c>
      <c r="L189" s="45"/>
      <c r="M189" s="226" t="s">
        <v>1</v>
      </c>
      <c r="N189" s="227" t="s">
        <v>41</v>
      </c>
      <c r="O189" s="92"/>
      <c r="P189" s="228">
        <f>O189*H189</f>
        <v>0</v>
      </c>
      <c r="Q189" s="228">
        <v>0</v>
      </c>
      <c r="R189" s="228">
        <f>Q189*H189</f>
        <v>0</v>
      </c>
      <c r="S189" s="228">
        <v>0</v>
      </c>
      <c r="T189" s="229">
        <f>S189*H189</f>
        <v>0</v>
      </c>
      <c r="U189" s="39"/>
      <c r="V189" s="39"/>
      <c r="W189" s="39"/>
      <c r="X189" s="39"/>
      <c r="Y189" s="39"/>
      <c r="Z189" s="39"/>
      <c r="AA189" s="39"/>
      <c r="AB189" s="39"/>
      <c r="AC189" s="39"/>
      <c r="AD189" s="39"/>
      <c r="AE189" s="39"/>
      <c r="AR189" s="230" t="s">
        <v>176</v>
      </c>
      <c r="AT189" s="230" t="s">
        <v>171</v>
      </c>
      <c r="AU189" s="230" t="s">
        <v>86</v>
      </c>
      <c r="AY189" s="18" t="s">
        <v>168</v>
      </c>
      <c r="BE189" s="231">
        <f>IF(N189="základní",J189,0)</f>
        <v>0</v>
      </c>
      <c r="BF189" s="231">
        <f>IF(N189="snížená",J189,0)</f>
        <v>0</v>
      </c>
      <c r="BG189" s="231">
        <f>IF(N189="zákl. přenesená",J189,0)</f>
        <v>0</v>
      </c>
      <c r="BH189" s="231">
        <f>IF(N189="sníž. přenesená",J189,0)</f>
        <v>0</v>
      </c>
      <c r="BI189" s="231">
        <f>IF(N189="nulová",J189,0)</f>
        <v>0</v>
      </c>
      <c r="BJ189" s="18" t="s">
        <v>84</v>
      </c>
      <c r="BK189" s="231">
        <f>ROUND(I189*H189,2)</f>
        <v>0</v>
      </c>
      <c r="BL189" s="18" t="s">
        <v>176</v>
      </c>
      <c r="BM189" s="230" t="s">
        <v>526</v>
      </c>
    </row>
    <row r="190" s="2" customFormat="1">
      <c r="A190" s="39"/>
      <c r="B190" s="40"/>
      <c r="C190" s="41"/>
      <c r="D190" s="232" t="s">
        <v>178</v>
      </c>
      <c r="E190" s="41"/>
      <c r="F190" s="233" t="s">
        <v>2469</v>
      </c>
      <c r="G190" s="41"/>
      <c r="H190" s="41"/>
      <c r="I190" s="234"/>
      <c r="J190" s="41"/>
      <c r="K190" s="41"/>
      <c r="L190" s="45"/>
      <c r="M190" s="235"/>
      <c r="N190" s="236"/>
      <c r="O190" s="92"/>
      <c r="P190" s="92"/>
      <c r="Q190" s="92"/>
      <c r="R190" s="92"/>
      <c r="S190" s="92"/>
      <c r="T190" s="93"/>
      <c r="U190" s="39"/>
      <c r="V190" s="39"/>
      <c r="W190" s="39"/>
      <c r="X190" s="39"/>
      <c r="Y190" s="39"/>
      <c r="Z190" s="39"/>
      <c r="AA190" s="39"/>
      <c r="AB190" s="39"/>
      <c r="AC190" s="39"/>
      <c r="AD190" s="39"/>
      <c r="AE190" s="39"/>
      <c r="AT190" s="18" t="s">
        <v>178</v>
      </c>
      <c r="AU190" s="18" t="s">
        <v>86</v>
      </c>
    </row>
    <row r="191" s="12" customFormat="1" ht="22.8" customHeight="1">
      <c r="A191" s="12"/>
      <c r="B191" s="203"/>
      <c r="C191" s="204"/>
      <c r="D191" s="205" t="s">
        <v>75</v>
      </c>
      <c r="E191" s="217" t="s">
        <v>2470</v>
      </c>
      <c r="F191" s="217" t="s">
        <v>2470</v>
      </c>
      <c r="G191" s="204"/>
      <c r="H191" s="204"/>
      <c r="I191" s="207"/>
      <c r="J191" s="218">
        <f>BK191</f>
        <v>0</v>
      </c>
      <c r="K191" s="204"/>
      <c r="L191" s="209"/>
      <c r="M191" s="210"/>
      <c r="N191" s="211"/>
      <c r="O191" s="211"/>
      <c r="P191" s="212">
        <f>SUM(P192:P203)</f>
        <v>0</v>
      </c>
      <c r="Q191" s="211"/>
      <c r="R191" s="212">
        <f>SUM(R192:R203)</f>
        <v>0</v>
      </c>
      <c r="S191" s="211"/>
      <c r="T191" s="213">
        <f>SUM(T192:T203)</f>
        <v>0</v>
      </c>
      <c r="U191" s="12"/>
      <c r="V191" s="12"/>
      <c r="W191" s="12"/>
      <c r="X191" s="12"/>
      <c r="Y191" s="12"/>
      <c r="Z191" s="12"/>
      <c r="AA191" s="12"/>
      <c r="AB191" s="12"/>
      <c r="AC191" s="12"/>
      <c r="AD191" s="12"/>
      <c r="AE191" s="12"/>
      <c r="AR191" s="214" t="s">
        <v>84</v>
      </c>
      <c r="AT191" s="215" t="s">
        <v>75</v>
      </c>
      <c r="AU191" s="215" t="s">
        <v>84</v>
      </c>
      <c r="AY191" s="214" t="s">
        <v>168</v>
      </c>
      <c r="BK191" s="216">
        <f>SUM(BK192:BK203)</f>
        <v>0</v>
      </c>
    </row>
    <row r="192" s="2" customFormat="1" ht="24.15" customHeight="1">
      <c r="A192" s="39"/>
      <c r="B192" s="40"/>
      <c r="C192" s="219" t="s">
        <v>347</v>
      </c>
      <c r="D192" s="219" t="s">
        <v>171</v>
      </c>
      <c r="E192" s="220" t="s">
        <v>2471</v>
      </c>
      <c r="F192" s="221" t="s">
        <v>2472</v>
      </c>
      <c r="G192" s="222" t="s">
        <v>2411</v>
      </c>
      <c r="H192" s="223">
        <v>1</v>
      </c>
      <c r="I192" s="224"/>
      <c r="J192" s="225">
        <f>ROUND(I192*H192,2)</f>
        <v>0</v>
      </c>
      <c r="K192" s="221" t="s">
        <v>1</v>
      </c>
      <c r="L192" s="45"/>
      <c r="M192" s="226" t="s">
        <v>1</v>
      </c>
      <c r="N192" s="227" t="s">
        <v>41</v>
      </c>
      <c r="O192" s="92"/>
      <c r="P192" s="228">
        <f>O192*H192</f>
        <v>0</v>
      </c>
      <c r="Q192" s="228">
        <v>0</v>
      </c>
      <c r="R192" s="228">
        <f>Q192*H192</f>
        <v>0</v>
      </c>
      <c r="S192" s="228">
        <v>0</v>
      </c>
      <c r="T192" s="229">
        <f>S192*H192</f>
        <v>0</v>
      </c>
      <c r="U192" s="39"/>
      <c r="V192" s="39"/>
      <c r="W192" s="39"/>
      <c r="X192" s="39"/>
      <c r="Y192" s="39"/>
      <c r="Z192" s="39"/>
      <c r="AA192" s="39"/>
      <c r="AB192" s="39"/>
      <c r="AC192" s="39"/>
      <c r="AD192" s="39"/>
      <c r="AE192" s="39"/>
      <c r="AR192" s="230" t="s">
        <v>176</v>
      </c>
      <c r="AT192" s="230" t="s">
        <v>171</v>
      </c>
      <c r="AU192" s="230" t="s">
        <v>86</v>
      </c>
      <c r="AY192" s="18" t="s">
        <v>168</v>
      </c>
      <c r="BE192" s="231">
        <f>IF(N192="základní",J192,0)</f>
        <v>0</v>
      </c>
      <c r="BF192" s="231">
        <f>IF(N192="snížená",J192,0)</f>
        <v>0</v>
      </c>
      <c r="BG192" s="231">
        <f>IF(N192="zákl. přenesená",J192,0)</f>
        <v>0</v>
      </c>
      <c r="BH192" s="231">
        <f>IF(N192="sníž. přenesená",J192,0)</f>
        <v>0</v>
      </c>
      <c r="BI192" s="231">
        <f>IF(N192="nulová",J192,0)</f>
        <v>0</v>
      </c>
      <c r="BJ192" s="18" t="s">
        <v>84</v>
      </c>
      <c r="BK192" s="231">
        <f>ROUND(I192*H192,2)</f>
        <v>0</v>
      </c>
      <c r="BL192" s="18" t="s">
        <v>176</v>
      </c>
      <c r="BM192" s="230" t="s">
        <v>536</v>
      </c>
    </row>
    <row r="193" s="2" customFormat="1">
      <c r="A193" s="39"/>
      <c r="B193" s="40"/>
      <c r="C193" s="41"/>
      <c r="D193" s="232" t="s">
        <v>178</v>
      </c>
      <c r="E193" s="41"/>
      <c r="F193" s="233" t="s">
        <v>2472</v>
      </c>
      <c r="G193" s="41"/>
      <c r="H193" s="41"/>
      <c r="I193" s="234"/>
      <c r="J193" s="41"/>
      <c r="K193" s="41"/>
      <c r="L193" s="45"/>
      <c r="M193" s="235"/>
      <c r="N193" s="236"/>
      <c r="O193" s="92"/>
      <c r="P193" s="92"/>
      <c r="Q193" s="92"/>
      <c r="R193" s="92"/>
      <c r="S193" s="92"/>
      <c r="T193" s="93"/>
      <c r="U193" s="39"/>
      <c r="V193" s="39"/>
      <c r="W193" s="39"/>
      <c r="X193" s="39"/>
      <c r="Y193" s="39"/>
      <c r="Z193" s="39"/>
      <c r="AA193" s="39"/>
      <c r="AB193" s="39"/>
      <c r="AC193" s="39"/>
      <c r="AD193" s="39"/>
      <c r="AE193" s="39"/>
      <c r="AT193" s="18" t="s">
        <v>178</v>
      </c>
      <c r="AU193" s="18" t="s">
        <v>86</v>
      </c>
    </row>
    <row r="194" s="2" customFormat="1" ht="16.5" customHeight="1">
      <c r="A194" s="39"/>
      <c r="B194" s="40"/>
      <c r="C194" s="219" t="s">
        <v>353</v>
      </c>
      <c r="D194" s="219" t="s">
        <v>171</v>
      </c>
      <c r="E194" s="220" t="s">
        <v>2473</v>
      </c>
      <c r="F194" s="221" t="s">
        <v>2474</v>
      </c>
      <c r="G194" s="222" t="s">
        <v>2411</v>
      </c>
      <c r="H194" s="223">
        <v>16</v>
      </c>
      <c r="I194" s="224"/>
      <c r="J194" s="225">
        <f>ROUND(I194*H194,2)</f>
        <v>0</v>
      </c>
      <c r="K194" s="221" t="s">
        <v>1</v>
      </c>
      <c r="L194" s="45"/>
      <c r="M194" s="226" t="s">
        <v>1</v>
      </c>
      <c r="N194" s="227" t="s">
        <v>41</v>
      </c>
      <c r="O194" s="92"/>
      <c r="P194" s="228">
        <f>O194*H194</f>
        <v>0</v>
      </c>
      <c r="Q194" s="228">
        <v>0</v>
      </c>
      <c r="R194" s="228">
        <f>Q194*H194</f>
        <v>0</v>
      </c>
      <c r="S194" s="228">
        <v>0</v>
      </c>
      <c r="T194" s="229">
        <f>S194*H194</f>
        <v>0</v>
      </c>
      <c r="U194" s="39"/>
      <c r="V194" s="39"/>
      <c r="W194" s="39"/>
      <c r="X194" s="39"/>
      <c r="Y194" s="39"/>
      <c r="Z194" s="39"/>
      <c r="AA194" s="39"/>
      <c r="AB194" s="39"/>
      <c r="AC194" s="39"/>
      <c r="AD194" s="39"/>
      <c r="AE194" s="39"/>
      <c r="AR194" s="230" t="s">
        <v>176</v>
      </c>
      <c r="AT194" s="230" t="s">
        <v>171</v>
      </c>
      <c r="AU194" s="230" t="s">
        <v>86</v>
      </c>
      <c r="AY194" s="18" t="s">
        <v>168</v>
      </c>
      <c r="BE194" s="231">
        <f>IF(N194="základní",J194,0)</f>
        <v>0</v>
      </c>
      <c r="BF194" s="231">
        <f>IF(N194="snížená",J194,0)</f>
        <v>0</v>
      </c>
      <c r="BG194" s="231">
        <f>IF(N194="zákl. přenesená",J194,0)</f>
        <v>0</v>
      </c>
      <c r="BH194" s="231">
        <f>IF(N194="sníž. přenesená",J194,0)</f>
        <v>0</v>
      </c>
      <c r="BI194" s="231">
        <f>IF(N194="nulová",J194,0)</f>
        <v>0</v>
      </c>
      <c r="BJ194" s="18" t="s">
        <v>84</v>
      </c>
      <c r="BK194" s="231">
        <f>ROUND(I194*H194,2)</f>
        <v>0</v>
      </c>
      <c r="BL194" s="18" t="s">
        <v>176</v>
      </c>
      <c r="BM194" s="230" t="s">
        <v>546</v>
      </c>
    </row>
    <row r="195" s="2" customFormat="1">
      <c r="A195" s="39"/>
      <c r="B195" s="40"/>
      <c r="C195" s="41"/>
      <c r="D195" s="232" t="s">
        <v>178</v>
      </c>
      <c r="E195" s="41"/>
      <c r="F195" s="233" t="s">
        <v>2474</v>
      </c>
      <c r="G195" s="41"/>
      <c r="H195" s="41"/>
      <c r="I195" s="234"/>
      <c r="J195" s="41"/>
      <c r="K195" s="41"/>
      <c r="L195" s="45"/>
      <c r="M195" s="235"/>
      <c r="N195" s="236"/>
      <c r="O195" s="92"/>
      <c r="P195" s="92"/>
      <c r="Q195" s="92"/>
      <c r="R195" s="92"/>
      <c r="S195" s="92"/>
      <c r="T195" s="93"/>
      <c r="U195" s="39"/>
      <c r="V195" s="39"/>
      <c r="W195" s="39"/>
      <c r="X195" s="39"/>
      <c r="Y195" s="39"/>
      <c r="Z195" s="39"/>
      <c r="AA195" s="39"/>
      <c r="AB195" s="39"/>
      <c r="AC195" s="39"/>
      <c r="AD195" s="39"/>
      <c r="AE195" s="39"/>
      <c r="AT195" s="18" t="s">
        <v>178</v>
      </c>
      <c r="AU195" s="18" t="s">
        <v>86</v>
      </c>
    </row>
    <row r="196" s="2" customFormat="1" ht="16.5" customHeight="1">
      <c r="A196" s="39"/>
      <c r="B196" s="40"/>
      <c r="C196" s="219" t="s">
        <v>358</v>
      </c>
      <c r="D196" s="219" t="s">
        <v>171</v>
      </c>
      <c r="E196" s="220" t="s">
        <v>2475</v>
      </c>
      <c r="F196" s="221" t="s">
        <v>2476</v>
      </c>
      <c r="G196" s="222" t="s">
        <v>1226</v>
      </c>
      <c r="H196" s="223">
        <v>1</v>
      </c>
      <c r="I196" s="224"/>
      <c r="J196" s="225">
        <f>ROUND(I196*H196,2)</f>
        <v>0</v>
      </c>
      <c r="K196" s="221" t="s">
        <v>1</v>
      </c>
      <c r="L196" s="45"/>
      <c r="M196" s="226" t="s">
        <v>1</v>
      </c>
      <c r="N196" s="227" t="s">
        <v>41</v>
      </c>
      <c r="O196" s="92"/>
      <c r="P196" s="228">
        <f>O196*H196</f>
        <v>0</v>
      </c>
      <c r="Q196" s="228">
        <v>0</v>
      </c>
      <c r="R196" s="228">
        <f>Q196*H196</f>
        <v>0</v>
      </c>
      <c r="S196" s="228">
        <v>0</v>
      </c>
      <c r="T196" s="229">
        <f>S196*H196</f>
        <v>0</v>
      </c>
      <c r="U196" s="39"/>
      <c r="V196" s="39"/>
      <c r="W196" s="39"/>
      <c r="X196" s="39"/>
      <c r="Y196" s="39"/>
      <c r="Z196" s="39"/>
      <c r="AA196" s="39"/>
      <c r="AB196" s="39"/>
      <c r="AC196" s="39"/>
      <c r="AD196" s="39"/>
      <c r="AE196" s="39"/>
      <c r="AR196" s="230" t="s">
        <v>176</v>
      </c>
      <c r="AT196" s="230" t="s">
        <v>171</v>
      </c>
      <c r="AU196" s="230" t="s">
        <v>86</v>
      </c>
      <c r="AY196" s="18" t="s">
        <v>168</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176</v>
      </c>
      <c r="BM196" s="230" t="s">
        <v>557</v>
      </c>
    </row>
    <row r="197" s="2" customFormat="1">
      <c r="A197" s="39"/>
      <c r="B197" s="40"/>
      <c r="C197" s="41"/>
      <c r="D197" s="232" t="s">
        <v>178</v>
      </c>
      <c r="E197" s="41"/>
      <c r="F197" s="233" t="s">
        <v>2476</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178</v>
      </c>
      <c r="AU197" s="18" t="s">
        <v>86</v>
      </c>
    </row>
    <row r="198" s="2" customFormat="1" ht="24.15" customHeight="1">
      <c r="A198" s="39"/>
      <c r="B198" s="40"/>
      <c r="C198" s="219" t="s">
        <v>367</v>
      </c>
      <c r="D198" s="219" t="s">
        <v>171</v>
      </c>
      <c r="E198" s="220" t="s">
        <v>2477</v>
      </c>
      <c r="F198" s="221" t="s">
        <v>2478</v>
      </c>
      <c r="G198" s="222" t="s">
        <v>2411</v>
      </c>
      <c r="H198" s="223">
        <v>1</v>
      </c>
      <c r="I198" s="224"/>
      <c r="J198" s="225">
        <f>ROUND(I198*H198,2)</f>
        <v>0</v>
      </c>
      <c r="K198" s="221" t="s">
        <v>1</v>
      </c>
      <c r="L198" s="45"/>
      <c r="M198" s="226" t="s">
        <v>1</v>
      </c>
      <c r="N198" s="227" t="s">
        <v>41</v>
      </c>
      <c r="O198" s="92"/>
      <c r="P198" s="228">
        <f>O198*H198</f>
        <v>0</v>
      </c>
      <c r="Q198" s="228">
        <v>0</v>
      </c>
      <c r="R198" s="228">
        <f>Q198*H198</f>
        <v>0</v>
      </c>
      <c r="S198" s="228">
        <v>0</v>
      </c>
      <c r="T198" s="229">
        <f>S198*H198</f>
        <v>0</v>
      </c>
      <c r="U198" s="39"/>
      <c r="V198" s="39"/>
      <c r="W198" s="39"/>
      <c r="X198" s="39"/>
      <c r="Y198" s="39"/>
      <c r="Z198" s="39"/>
      <c r="AA198" s="39"/>
      <c r="AB198" s="39"/>
      <c r="AC198" s="39"/>
      <c r="AD198" s="39"/>
      <c r="AE198" s="39"/>
      <c r="AR198" s="230" t="s">
        <v>176</v>
      </c>
      <c r="AT198" s="230" t="s">
        <v>171</v>
      </c>
      <c r="AU198" s="230" t="s">
        <v>86</v>
      </c>
      <c r="AY198" s="18" t="s">
        <v>168</v>
      </c>
      <c r="BE198" s="231">
        <f>IF(N198="základní",J198,0)</f>
        <v>0</v>
      </c>
      <c r="BF198" s="231">
        <f>IF(N198="snížená",J198,0)</f>
        <v>0</v>
      </c>
      <c r="BG198" s="231">
        <f>IF(N198="zákl. přenesená",J198,0)</f>
        <v>0</v>
      </c>
      <c r="BH198" s="231">
        <f>IF(N198="sníž. přenesená",J198,0)</f>
        <v>0</v>
      </c>
      <c r="BI198" s="231">
        <f>IF(N198="nulová",J198,0)</f>
        <v>0</v>
      </c>
      <c r="BJ198" s="18" t="s">
        <v>84</v>
      </c>
      <c r="BK198" s="231">
        <f>ROUND(I198*H198,2)</f>
        <v>0</v>
      </c>
      <c r="BL198" s="18" t="s">
        <v>176</v>
      </c>
      <c r="BM198" s="230" t="s">
        <v>577</v>
      </c>
    </row>
    <row r="199" s="2" customFormat="1">
      <c r="A199" s="39"/>
      <c r="B199" s="40"/>
      <c r="C199" s="41"/>
      <c r="D199" s="232" t="s">
        <v>178</v>
      </c>
      <c r="E199" s="41"/>
      <c r="F199" s="233" t="s">
        <v>2478</v>
      </c>
      <c r="G199" s="41"/>
      <c r="H199" s="41"/>
      <c r="I199" s="234"/>
      <c r="J199" s="41"/>
      <c r="K199" s="41"/>
      <c r="L199" s="45"/>
      <c r="M199" s="235"/>
      <c r="N199" s="236"/>
      <c r="O199" s="92"/>
      <c r="P199" s="92"/>
      <c r="Q199" s="92"/>
      <c r="R199" s="92"/>
      <c r="S199" s="92"/>
      <c r="T199" s="93"/>
      <c r="U199" s="39"/>
      <c r="V199" s="39"/>
      <c r="W199" s="39"/>
      <c r="X199" s="39"/>
      <c r="Y199" s="39"/>
      <c r="Z199" s="39"/>
      <c r="AA199" s="39"/>
      <c r="AB199" s="39"/>
      <c r="AC199" s="39"/>
      <c r="AD199" s="39"/>
      <c r="AE199" s="39"/>
      <c r="AT199" s="18" t="s">
        <v>178</v>
      </c>
      <c r="AU199" s="18" t="s">
        <v>86</v>
      </c>
    </row>
    <row r="200" s="2" customFormat="1" ht="21.75" customHeight="1">
      <c r="A200" s="39"/>
      <c r="B200" s="40"/>
      <c r="C200" s="219" t="s">
        <v>373</v>
      </c>
      <c r="D200" s="219" t="s">
        <v>171</v>
      </c>
      <c r="E200" s="220" t="s">
        <v>2479</v>
      </c>
      <c r="F200" s="221" t="s">
        <v>2480</v>
      </c>
      <c r="G200" s="222" t="s">
        <v>2411</v>
      </c>
      <c r="H200" s="223">
        <v>1</v>
      </c>
      <c r="I200" s="224"/>
      <c r="J200" s="225">
        <f>ROUND(I200*H200,2)</f>
        <v>0</v>
      </c>
      <c r="K200" s="221" t="s">
        <v>1</v>
      </c>
      <c r="L200" s="45"/>
      <c r="M200" s="226" t="s">
        <v>1</v>
      </c>
      <c r="N200" s="227" t="s">
        <v>41</v>
      </c>
      <c r="O200" s="92"/>
      <c r="P200" s="228">
        <f>O200*H200</f>
        <v>0</v>
      </c>
      <c r="Q200" s="228">
        <v>0</v>
      </c>
      <c r="R200" s="228">
        <f>Q200*H200</f>
        <v>0</v>
      </c>
      <c r="S200" s="228">
        <v>0</v>
      </c>
      <c r="T200" s="229">
        <f>S200*H200</f>
        <v>0</v>
      </c>
      <c r="U200" s="39"/>
      <c r="V200" s="39"/>
      <c r="W200" s="39"/>
      <c r="X200" s="39"/>
      <c r="Y200" s="39"/>
      <c r="Z200" s="39"/>
      <c r="AA200" s="39"/>
      <c r="AB200" s="39"/>
      <c r="AC200" s="39"/>
      <c r="AD200" s="39"/>
      <c r="AE200" s="39"/>
      <c r="AR200" s="230" t="s">
        <v>176</v>
      </c>
      <c r="AT200" s="230" t="s">
        <v>171</v>
      </c>
      <c r="AU200" s="230" t="s">
        <v>86</v>
      </c>
      <c r="AY200" s="18" t="s">
        <v>168</v>
      </c>
      <c r="BE200" s="231">
        <f>IF(N200="základní",J200,0)</f>
        <v>0</v>
      </c>
      <c r="BF200" s="231">
        <f>IF(N200="snížená",J200,0)</f>
        <v>0</v>
      </c>
      <c r="BG200" s="231">
        <f>IF(N200="zákl. přenesená",J200,0)</f>
        <v>0</v>
      </c>
      <c r="BH200" s="231">
        <f>IF(N200="sníž. přenesená",J200,0)</f>
        <v>0</v>
      </c>
      <c r="BI200" s="231">
        <f>IF(N200="nulová",J200,0)</f>
        <v>0</v>
      </c>
      <c r="BJ200" s="18" t="s">
        <v>84</v>
      </c>
      <c r="BK200" s="231">
        <f>ROUND(I200*H200,2)</f>
        <v>0</v>
      </c>
      <c r="BL200" s="18" t="s">
        <v>176</v>
      </c>
      <c r="BM200" s="230" t="s">
        <v>593</v>
      </c>
    </row>
    <row r="201" s="2" customFormat="1">
      <c r="A201" s="39"/>
      <c r="B201" s="40"/>
      <c r="C201" s="41"/>
      <c r="D201" s="232" t="s">
        <v>178</v>
      </c>
      <c r="E201" s="41"/>
      <c r="F201" s="233" t="s">
        <v>2480</v>
      </c>
      <c r="G201" s="41"/>
      <c r="H201" s="41"/>
      <c r="I201" s="234"/>
      <c r="J201" s="41"/>
      <c r="K201" s="41"/>
      <c r="L201" s="45"/>
      <c r="M201" s="235"/>
      <c r="N201" s="236"/>
      <c r="O201" s="92"/>
      <c r="P201" s="92"/>
      <c r="Q201" s="92"/>
      <c r="R201" s="92"/>
      <c r="S201" s="92"/>
      <c r="T201" s="93"/>
      <c r="U201" s="39"/>
      <c r="V201" s="39"/>
      <c r="W201" s="39"/>
      <c r="X201" s="39"/>
      <c r="Y201" s="39"/>
      <c r="Z201" s="39"/>
      <c r="AA201" s="39"/>
      <c r="AB201" s="39"/>
      <c r="AC201" s="39"/>
      <c r="AD201" s="39"/>
      <c r="AE201" s="39"/>
      <c r="AT201" s="18" t="s">
        <v>178</v>
      </c>
      <c r="AU201" s="18" t="s">
        <v>86</v>
      </c>
    </row>
    <row r="202" s="2" customFormat="1" ht="21.75" customHeight="1">
      <c r="A202" s="39"/>
      <c r="B202" s="40"/>
      <c r="C202" s="219" t="s">
        <v>379</v>
      </c>
      <c r="D202" s="219" t="s">
        <v>171</v>
      </c>
      <c r="E202" s="220" t="s">
        <v>2481</v>
      </c>
      <c r="F202" s="221" t="s">
        <v>2482</v>
      </c>
      <c r="G202" s="222" t="s">
        <v>213</v>
      </c>
      <c r="H202" s="223">
        <v>10</v>
      </c>
      <c r="I202" s="224"/>
      <c r="J202" s="225">
        <f>ROUND(I202*H202,2)</f>
        <v>0</v>
      </c>
      <c r="K202" s="221" t="s">
        <v>1</v>
      </c>
      <c r="L202" s="45"/>
      <c r="M202" s="226" t="s">
        <v>1</v>
      </c>
      <c r="N202" s="227" t="s">
        <v>41</v>
      </c>
      <c r="O202" s="92"/>
      <c r="P202" s="228">
        <f>O202*H202</f>
        <v>0</v>
      </c>
      <c r="Q202" s="228">
        <v>0</v>
      </c>
      <c r="R202" s="228">
        <f>Q202*H202</f>
        <v>0</v>
      </c>
      <c r="S202" s="228">
        <v>0</v>
      </c>
      <c r="T202" s="229">
        <f>S202*H202</f>
        <v>0</v>
      </c>
      <c r="U202" s="39"/>
      <c r="V202" s="39"/>
      <c r="W202" s="39"/>
      <c r="X202" s="39"/>
      <c r="Y202" s="39"/>
      <c r="Z202" s="39"/>
      <c r="AA202" s="39"/>
      <c r="AB202" s="39"/>
      <c r="AC202" s="39"/>
      <c r="AD202" s="39"/>
      <c r="AE202" s="39"/>
      <c r="AR202" s="230" t="s">
        <v>176</v>
      </c>
      <c r="AT202" s="230" t="s">
        <v>171</v>
      </c>
      <c r="AU202" s="230" t="s">
        <v>86</v>
      </c>
      <c r="AY202" s="18" t="s">
        <v>168</v>
      </c>
      <c r="BE202" s="231">
        <f>IF(N202="základní",J202,0)</f>
        <v>0</v>
      </c>
      <c r="BF202" s="231">
        <f>IF(N202="snížená",J202,0)</f>
        <v>0</v>
      </c>
      <c r="BG202" s="231">
        <f>IF(N202="zákl. přenesená",J202,0)</f>
        <v>0</v>
      </c>
      <c r="BH202" s="231">
        <f>IF(N202="sníž. přenesená",J202,0)</f>
        <v>0</v>
      </c>
      <c r="BI202" s="231">
        <f>IF(N202="nulová",J202,0)</f>
        <v>0</v>
      </c>
      <c r="BJ202" s="18" t="s">
        <v>84</v>
      </c>
      <c r="BK202" s="231">
        <f>ROUND(I202*H202,2)</f>
        <v>0</v>
      </c>
      <c r="BL202" s="18" t="s">
        <v>176</v>
      </c>
      <c r="BM202" s="230" t="s">
        <v>607</v>
      </c>
    </row>
    <row r="203" s="2" customFormat="1">
      <c r="A203" s="39"/>
      <c r="B203" s="40"/>
      <c r="C203" s="41"/>
      <c r="D203" s="232" t="s">
        <v>178</v>
      </c>
      <c r="E203" s="41"/>
      <c r="F203" s="233" t="s">
        <v>2482</v>
      </c>
      <c r="G203" s="41"/>
      <c r="H203" s="41"/>
      <c r="I203" s="234"/>
      <c r="J203" s="41"/>
      <c r="K203" s="41"/>
      <c r="L203" s="45"/>
      <c r="M203" s="235"/>
      <c r="N203" s="236"/>
      <c r="O203" s="92"/>
      <c r="P203" s="92"/>
      <c r="Q203" s="92"/>
      <c r="R203" s="92"/>
      <c r="S203" s="92"/>
      <c r="T203" s="93"/>
      <c r="U203" s="39"/>
      <c r="V203" s="39"/>
      <c r="W203" s="39"/>
      <c r="X203" s="39"/>
      <c r="Y203" s="39"/>
      <c r="Z203" s="39"/>
      <c r="AA203" s="39"/>
      <c r="AB203" s="39"/>
      <c r="AC203" s="39"/>
      <c r="AD203" s="39"/>
      <c r="AE203" s="39"/>
      <c r="AT203" s="18" t="s">
        <v>178</v>
      </c>
      <c r="AU203" s="18" t="s">
        <v>86</v>
      </c>
    </row>
    <row r="204" s="12" customFormat="1" ht="25.92" customHeight="1">
      <c r="A204" s="12"/>
      <c r="B204" s="203"/>
      <c r="C204" s="204"/>
      <c r="D204" s="205" t="s">
        <v>75</v>
      </c>
      <c r="E204" s="206" t="s">
        <v>2483</v>
      </c>
      <c r="F204" s="206" t="s">
        <v>2484</v>
      </c>
      <c r="G204" s="204"/>
      <c r="H204" s="204"/>
      <c r="I204" s="207"/>
      <c r="J204" s="208">
        <f>BK204</f>
        <v>0</v>
      </c>
      <c r="K204" s="204"/>
      <c r="L204" s="209"/>
      <c r="M204" s="210"/>
      <c r="N204" s="211"/>
      <c r="O204" s="211"/>
      <c r="P204" s="212">
        <f>P205+P228+P245+P254+P257+P260</f>
        <v>0</v>
      </c>
      <c r="Q204" s="211"/>
      <c r="R204" s="212">
        <f>R205+R228+R245+R254+R257+R260</f>
        <v>0</v>
      </c>
      <c r="S204" s="211"/>
      <c r="T204" s="213">
        <f>T205+T228+T245+T254+T257+T260</f>
        <v>0</v>
      </c>
      <c r="U204" s="12"/>
      <c r="V204" s="12"/>
      <c r="W204" s="12"/>
      <c r="X204" s="12"/>
      <c r="Y204" s="12"/>
      <c r="Z204" s="12"/>
      <c r="AA204" s="12"/>
      <c r="AB204" s="12"/>
      <c r="AC204" s="12"/>
      <c r="AD204" s="12"/>
      <c r="AE204" s="12"/>
      <c r="AR204" s="214" t="s">
        <v>84</v>
      </c>
      <c r="AT204" s="215" t="s">
        <v>75</v>
      </c>
      <c r="AU204" s="215" t="s">
        <v>76</v>
      </c>
      <c r="AY204" s="214" t="s">
        <v>168</v>
      </c>
      <c r="BK204" s="216">
        <f>BK205+BK228+BK245+BK254+BK257+BK260</f>
        <v>0</v>
      </c>
    </row>
    <row r="205" s="12" customFormat="1" ht="22.8" customHeight="1">
      <c r="A205" s="12"/>
      <c r="B205" s="203"/>
      <c r="C205" s="204"/>
      <c r="D205" s="205" t="s">
        <v>75</v>
      </c>
      <c r="E205" s="217" t="s">
        <v>2408</v>
      </c>
      <c r="F205" s="217" t="s">
        <v>2408</v>
      </c>
      <c r="G205" s="204"/>
      <c r="H205" s="204"/>
      <c r="I205" s="207"/>
      <c r="J205" s="218">
        <f>BK205</f>
        <v>0</v>
      </c>
      <c r="K205" s="204"/>
      <c r="L205" s="209"/>
      <c r="M205" s="210"/>
      <c r="N205" s="211"/>
      <c r="O205" s="211"/>
      <c r="P205" s="212">
        <f>SUM(P206:P227)</f>
        <v>0</v>
      </c>
      <c r="Q205" s="211"/>
      <c r="R205" s="212">
        <f>SUM(R206:R227)</f>
        <v>0</v>
      </c>
      <c r="S205" s="211"/>
      <c r="T205" s="213">
        <f>SUM(T206:T227)</f>
        <v>0</v>
      </c>
      <c r="U205" s="12"/>
      <c r="V205" s="12"/>
      <c r="W205" s="12"/>
      <c r="X205" s="12"/>
      <c r="Y205" s="12"/>
      <c r="Z205" s="12"/>
      <c r="AA205" s="12"/>
      <c r="AB205" s="12"/>
      <c r="AC205" s="12"/>
      <c r="AD205" s="12"/>
      <c r="AE205" s="12"/>
      <c r="AR205" s="214" t="s">
        <v>84</v>
      </c>
      <c r="AT205" s="215" t="s">
        <v>75</v>
      </c>
      <c r="AU205" s="215" t="s">
        <v>84</v>
      </c>
      <c r="AY205" s="214" t="s">
        <v>168</v>
      </c>
      <c r="BK205" s="216">
        <f>SUM(BK206:BK227)</f>
        <v>0</v>
      </c>
    </row>
    <row r="206" s="2" customFormat="1" ht="16.5" customHeight="1">
      <c r="A206" s="39"/>
      <c r="B206" s="40"/>
      <c r="C206" s="219" t="s">
        <v>384</v>
      </c>
      <c r="D206" s="219" t="s">
        <v>171</v>
      </c>
      <c r="E206" s="220" t="s">
        <v>2409</v>
      </c>
      <c r="F206" s="221" t="s">
        <v>2410</v>
      </c>
      <c r="G206" s="222" t="s">
        <v>2411</v>
      </c>
      <c r="H206" s="223">
        <v>1</v>
      </c>
      <c r="I206" s="224"/>
      <c r="J206" s="225">
        <f>ROUND(I206*H206,2)</f>
        <v>0</v>
      </c>
      <c r="K206" s="221" t="s">
        <v>1</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176</v>
      </c>
      <c r="AT206" s="230" t="s">
        <v>171</v>
      </c>
      <c r="AU206" s="230" t="s">
        <v>86</v>
      </c>
      <c r="AY206" s="18" t="s">
        <v>168</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176</v>
      </c>
      <c r="BM206" s="230" t="s">
        <v>619</v>
      </c>
    </row>
    <row r="207" s="2" customFormat="1">
      <c r="A207" s="39"/>
      <c r="B207" s="40"/>
      <c r="C207" s="41"/>
      <c r="D207" s="232" t="s">
        <v>178</v>
      </c>
      <c r="E207" s="41"/>
      <c r="F207" s="233" t="s">
        <v>2410</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178</v>
      </c>
      <c r="AU207" s="18" t="s">
        <v>86</v>
      </c>
    </row>
    <row r="208" s="2" customFormat="1" ht="16.5" customHeight="1">
      <c r="A208" s="39"/>
      <c r="B208" s="40"/>
      <c r="C208" s="219" t="s">
        <v>389</v>
      </c>
      <c r="D208" s="219" t="s">
        <v>171</v>
      </c>
      <c r="E208" s="220" t="s">
        <v>2412</v>
      </c>
      <c r="F208" s="221" t="s">
        <v>2413</v>
      </c>
      <c r="G208" s="222" t="s">
        <v>2411</v>
      </c>
      <c r="H208" s="223">
        <v>1</v>
      </c>
      <c r="I208" s="224"/>
      <c r="J208" s="225">
        <f>ROUND(I208*H208,2)</f>
        <v>0</v>
      </c>
      <c r="K208" s="221" t="s">
        <v>1</v>
      </c>
      <c r="L208" s="45"/>
      <c r="M208" s="226" t="s">
        <v>1</v>
      </c>
      <c r="N208" s="227" t="s">
        <v>41</v>
      </c>
      <c r="O208" s="92"/>
      <c r="P208" s="228">
        <f>O208*H208</f>
        <v>0</v>
      </c>
      <c r="Q208" s="228">
        <v>0</v>
      </c>
      <c r="R208" s="228">
        <f>Q208*H208</f>
        <v>0</v>
      </c>
      <c r="S208" s="228">
        <v>0</v>
      </c>
      <c r="T208" s="229">
        <f>S208*H208</f>
        <v>0</v>
      </c>
      <c r="U208" s="39"/>
      <c r="V208" s="39"/>
      <c r="W208" s="39"/>
      <c r="X208" s="39"/>
      <c r="Y208" s="39"/>
      <c r="Z208" s="39"/>
      <c r="AA208" s="39"/>
      <c r="AB208" s="39"/>
      <c r="AC208" s="39"/>
      <c r="AD208" s="39"/>
      <c r="AE208" s="39"/>
      <c r="AR208" s="230" t="s">
        <v>176</v>
      </c>
      <c r="AT208" s="230" t="s">
        <v>171</v>
      </c>
      <c r="AU208" s="230" t="s">
        <v>86</v>
      </c>
      <c r="AY208" s="18" t="s">
        <v>168</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176</v>
      </c>
      <c r="BM208" s="230" t="s">
        <v>630</v>
      </c>
    </row>
    <row r="209" s="2" customFormat="1">
      <c r="A209" s="39"/>
      <c r="B209" s="40"/>
      <c r="C209" s="41"/>
      <c r="D209" s="232" t="s">
        <v>178</v>
      </c>
      <c r="E209" s="41"/>
      <c r="F209" s="233" t="s">
        <v>2413</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178</v>
      </c>
      <c r="AU209" s="18" t="s">
        <v>86</v>
      </c>
    </row>
    <row r="210" s="2" customFormat="1" ht="16.5" customHeight="1">
      <c r="A210" s="39"/>
      <c r="B210" s="40"/>
      <c r="C210" s="219" t="s">
        <v>394</v>
      </c>
      <c r="D210" s="219" t="s">
        <v>171</v>
      </c>
      <c r="E210" s="220" t="s">
        <v>2414</v>
      </c>
      <c r="F210" s="221" t="s">
        <v>2415</v>
      </c>
      <c r="G210" s="222" t="s">
        <v>2411</v>
      </c>
      <c r="H210" s="223">
        <v>1</v>
      </c>
      <c r="I210" s="224"/>
      <c r="J210" s="225">
        <f>ROUND(I210*H210,2)</f>
        <v>0</v>
      </c>
      <c r="K210" s="221" t="s">
        <v>1</v>
      </c>
      <c r="L210" s="45"/>
      <c r="M210" s="226" t="s">
        <v>1</v>
      </c>
      <c r="N210" s="227" t="s">
        <v>41</v>
      </c>
      <c r="O210" s="92"/>
      <c r="P210" s="228">
        <f>O210*H210</f>
        <v>0</v>
      </c>
      <c r="Q210" s="228">
        <v>0</v>
      </c>
      <c r="R210" s="228">
        <f>Q210*H210</f>
        <v>0</v>
      </c>
      <c r="S210" s="228">
        <v>0</v>
      </c>
      <c r="T210" s="229">
        <f>S210*H210</f>
        <v>0</v>
      </c>
      <c r="U210" s="39"/>
      <c r="V210" s="39"/>
      <c r="W210" s="39"/>
      <c r="X210" s="39"/>
      <c r="Y210" s="39"/>
      <c r="Z210" s="39"/>
      <c r="AA210" s="39"/>
      <c r="AB210" s="39"/>
      <c r="AC210" s="39"/>
      <c r="AD210" s="39"/>
      <c r="AE210" s="39"/>
      <c r="AR210" s="230" t="s">
        <v>176</v>
      </c>
      <c r="AT210" s="230" t="s">
        <v>171</v>
      </c>
      <c r="AU210" s="230" t="s">
        <v>86</v>
      </c>
      <c r="AY210" s="18" t="s">
        <v>168</v>
      </c>
      <c r="BE210" s="231">
        <f>IF(N210="základní",J210,0)</f>
        <v>0</v>
      </c>
      <c r="BF210" s="231">
        <f>IF(N210="snížená",J210,0)</f>
        <v>0</v>
      </c>
      <c r="BG210" s="231">
        <f>IF(N210="zákl. přenesená",J210,0)</f>
        <v>0</v>
      </c>
      <c r="BH210" s="231">
        <f>IF(N210="sníž. přenesená",J210,0)</f>
        <v>0</v>
      </c>
      <c r="BI210" s="231">
        <f>IF(N210="nulová",J210,0)</f>
        <v>0</v>
      </c>
      <c r="BJ210" s="18" t="s">
        <v>84</v>
      </c>
      <c r="BK210" s="231">
        <f>ROUND(I210*H210,2)</f>
        <v>0</v>
      </c>
      <c r="BL210" s="18" t="s">
        <v>176</v>
      </c>
      <c r="BM210" s="230" t="s">
        <v>642</v>
      </c>
    </row>
    <row r="211" s="2" customFormat="1">
      <c r="A211" s="39"/>
      <c r="B211" s="40"/>
      <c r="C211" s="41"/>
      <c r="D211" s="232" t="s">
        <v>178</v>
      </c>
      <c r="E211" s="41"/>
      <c r="F211" s="233" t="s">
        <v>2415</v>
      </c>
      <c r="G211" s="41"/>
      <c r="H211" s="41"/>
      <c r="I211" s="234"/>
      <c r="J211" s="41"/>
      <c r="K211" s="41"/>
      <c r="L211" s="45"/>
      <c r="M211" s="235"/>
      <c r="N211" s="236"/>
      <c r="O211" s="92"/>
      <c r="P211" s="92"/>
      <c r="Q211" s="92"/>
      <c r="R211" s="92"/>
      <c r="S211" s="92"/>
      <c r="T211" s="93"/>
      <c r="U211" s="39"/>
      <c r="V211" s="39"/>
      <c r="W211" s="39"/>
      <c r="X211" s="39"/>
      <c r="Y211" s="39"/>
      <c r="Z211" s="39"/>
      <c r="AA211" s="39"/>
      <c r="AB211" s="39"/>
      <c r="AC211" s="39"/>
      <c r="AD211" s="39"/>
      <c r="AE211" s="39"/>
      <c r="AT211" s="18" t="s">
        <v>178</v>
      </c>
      <c r="AU211" s="18" t="s">
        <v>86</v>
      </c>
    </row>
    <row r="212" s="2" customFormat="1" ht="21.75" customHeight="1">
      <c r="A212" s="39"/>
      <c r="B212" s="40"/>
      <c r="C212" s="219" t="s">
        <v>399</v>
      </c>
      <c r="D212" s="219" t="s">
        <v>171</v>
      </c>
      <c r="E212" s="220" t="s">
        <v>2416</v>
      </c>
      <c r="F212" s="221" t="s">
        <v>2417</v>
      </c>
      <c r="G212" s="222" t="s">
        <v>2411</v>
      </c>
      <c r="H212" s="223">
        <v>1</v>
      </c>
      <c r="I212" s="224"/>
      <c r="J212" s="225">
        <f>ROUND(I212*H212,2)</f>
        <v>0</v>
      </c>
      <c r="K212" s="221" t="s">
        <v>1</v>
      </c>
      <c r="L212" s="45"/>
      <c r="M212" s="226" t="s">
        <v>1</v>
      </c>
      <c r="N212" s="227" t="s">
        <v>41</v>
      </c>
      <c r="O212" s="92"/>
      <c r="P212" s="228">
        <f>O212*H212</f>
        <v>0</v>
      </c>
      <c r="Q212" s="228">
        <v>0</v>
      </c>
      <c r="R212" s="228">
        <f>Q212*H212</f>
        <v>0</v>
      </c>
      <c r="S212" s="228">
        <v>0</v>
      </c>
      <c r="T212" s="229">
        <f>S212*H212</f>
        <v>0</v>
      </c>
      <c r="U212" s="39"/>
      <c r="V212" s="39"/>
      <c r="W212" s="39"/>
      <c r="X212" s="39"/>
      <c r="Y212" s="39"/>
      <c r="Z212" s="39"/>
      <c r="AA212" s="39"/>
      <c r="AB212" s="39"/>
      <c r="AC212" s="39"/>
      <c r="AD212" s="39"/>
      <c r="AE212" s="39"/>
      <c r="AR212" s="230" t="s">
        <v>176</v>
      </c>
      <c r="AT212" s="230" t="s">
        <v>171</v>
      </c>
      <c r="AU212" s="230" t="s">
        <v>86</v>
      </c>
      <c r="AY212" s="18" t="s">
        <v>168</v>
      </c>
      <c r="BE212" s="231">
        <f>IF(N212="základní",J212,0)</f>
        <v>0</v>
      </c>
      <c r="BF212" s="231">
        <f>IF(N212="snížená",J212,0)</f>
        <v>0</v>
      </c>
      <c r="BG212" s="231">
        <f>IF(N212="zákl. přenesená",J212,0)</f>
        <v>0</v>
      </c>
      <c r="BH212" s="231">
        <f>IF(N212="sníž. přenesená",J212,0)</f>
        <v>0</v>
      </c>
      <c r="BI212" s="231">
        <f>IF(N212="nulová",J212,0)</f>
        <v>0</v>
      </c>
      <c r="BJ212" s="18" t="s">
        <v>84</v>
      </c>
      <c r="BK212" s="231">
        <f>ROUND(I212*H212,2)</f>
        <v>0</v>
      </c>
      <c r="BL212" s="18" t="s">
        <v>176</v>
      </c>
      <c r="BM212" s="230" t="s">
        <v>656</v>
      </c>
    </row>
    <row r="213" s="2" customFormat="1">
      <c r="A213" s="39"/>
      <c r="B213" s="40"/>
      <c r="C213" s="41"/>
      <c r="D213" s="232" t="s">
        <v>178</v>
      </c>
      <c r="E213" s="41"/>
      <c r="F213" s="233" t="s">
        <v>2417</v>
      </c>
      <c r="G213" s="41"/>
      <c r="H213" s="41"/>
      <c r="I213" s="234"/>
      <c r="J213" s="41"/>
      <c r="K213" s="41"/>
      <c r="L213" s="45"/>
      <c r="M213" s="235"/>
      <c r="N213" s="236"/>
      <c r="O213" s="92"/>
      <c r="P213" s="92"/>
      <c r="Q213" s="92"/>
      <c r="R213" s="92"/>
      <c r="S213" s="92"/>
      <c r="T213" s="93"/>
      <c r="U213" s="39"/>
      <c r="V213" s="39"/>
      <c r="W213" s="39"/>
      <c r="X213" s="39"/>
      <c r="Y213" s="39"/>
      <c r="Z213" s="39"/>
      <c r="AA213" s="39"/>
      <c r="AB213" s="39"/>
      <c r="AC213" s="39"/>
      <c r="AD213" s="39"/>
      <c r="AE213" s="39"/>
      <c r="AT213" s="18" t="s">
        <v>178</v>
      </c>
      <c r="AU213" s="18" t="s">
        <v>86</v>
      </c>
    </row>
    <row r="214" s="2" customFormat="1" ht="16.5" customHeight="1">
      <c r="A214" s="39"/>
      <c r="B214" s="40"/>
      <c r="C214" s="219" t="s">
        <v>415</v>
      </c>
      <c r="D214" s="219" t="s">
        <v>171</v>
      </c>
      <c r="E214" s="220" t="s">
        <v>2418</v>
      </c>
      <c r="F214" s="221" t="s">
        <v>2419</v>
      </c>
      <c r="G214" s="222" t="s">
        <v>2411</v>
      </c>
      <c r="H214" s="223">
        <v>2</v>
      </c>
      <c r="I214" s="224"/>
      <c r="J214" s="225">
        <f>ROUND(I214*H214,2)</f>
        <v>0</v>
      </c>
      <c r="K214" s="221" t="s">
        <v>1</v>
      </c>
      <c r="L214" s="45"/>
      <c r="M214" s="226" t="s">
        <v>1</v>
      </c>
      <c r="N214" s="227" t="s">
        <v>41</v>
      </c>
      <c r="O214" s="92"/>
      <c r="P214" s="228">
        <f>O214*H214</f>
        <v>0</v>
      </c>
      <c r="Q214" s="228">
        <v>0</v>
      </c>
      <c r="R214" s="228">
        <f>Q214*H214</f>
        <v>0</v>
      </c>
      <c r="S214" s="228">
        <v>0</v>
      </c>
      <c r="T214" s="229">
        <f>S214*H214</f>
        <v>0</v>
      </c>
      <c r="U214" s="39"/>
      <c r="V214" s="39"/>
      <c r="W214" s="39"/>
      <c r="X214" s="39"/>
      <c r="Y214" s="39"/>
      <c r="Z214" s="39"/>
      <c r="AA214" s="39"/>
      <c r="AB214" s="39"/>
      <c r="AC214" s="39"/>
      <c r="AD214" s="39"/>
      <c r="AE214" s="39"/>
      <c r="AR214" s="230" t="s">
        <v>176</v>
      </c>
      <c r="AT214" s="230" t="s">
        <v>171</v>
      </c>
      <c r="AU214" s="230" t="s">
        <v>86</v>
      </c>
      <c r="AY214" s="18" t="s">
        <v>168</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176</v>
      </c>
      <c r="BM214" s="230" t="s">
        <v>670</v>
      </c>
    </row>
    <row r="215" s="2" customFormat="1">
      <c r="A215" s="39"/>
      <c r="B215" s="40"/>
      <c r="C215" s="41"/>
      <c r="D215" s="232" t="s">
        <v>178</v>
      </c>
      <c r="E215" s="41"/>
      <c r="F215" s="233" t="s">
        <v>2419</v>
      </c>
      <c r="G215" s="41"/>
      <c r="H215" s="41"/>
      <c r="I215" s="234"/>
      <c r="J215" s="41"/>
      <c r="K215" s="41"/>
      <c r="L215" s="45"/>
      <c r="M215" s="235"/>
      <c r="N215" s="236"/>
      <c r="O215" s="92"/>
      <c r="P215" s="92"/>
      <c r="Q215" s="92"/>
      <c r="R215" s="92"/>
      <c r="S215" s="92"/>
      <c r="T215" s="93"/>
      <c r="U215" s="39"/>
      <c r="V215" s="39"/>
      <c r="W215" s="39"/>
      <c r="X215" s="39"/>
      <c r="Y215" s="39"/>
      <c r="Z215" s="39"/>
      <c r="AA215" s="39"/>
      <c r="AB215" s="39"/>
      <c r="AC215" s="39"/>
      <c r="AD215" s="39"/>
      <c r="AE215" s="39"/>
      <c r="AT215" s="18" t="s">
        <v>178</v>
      </c>
      <c r="AU215" s="18" t="s">
        <v>86</v>
      </c>
    </row>
    <row r="216" s="2" customFormat="1" ht="16.5" customHeight="1">
      <c r="A216" s="39"/>
      <c r="B216" s="40"/>
      <c r="C216" s="219" t="s">
        <v>440</v>
      </c>
      <c r="D216" s="219" t="s">
        <v>171</v>
      </c>
      <c r="E216" s="220" t="s">
        <v>2420</v>
      </c>
      <c r="F216" s="221" t="s">
        <v>2421</v>
      </c>
      <c r="G216" s="222" t="s">
        <v>2411</v>
      </c>
      <c r="H216" s="223">
        <v>1</v>
      </c>
      <c r="I216" s="224"/>
      <c r="J216" s="225">
        <f>ROUND(I216*H216,2)</f>
        <v>0</v>
      </c>
      <c r="K216" s="221" t="s">
        <v>1</v>
      </c>
      <c r="L216" s="45"/>
      <c r="M216" s="226" t="s">
        <v>1</v>
      </c>
      <c r="N216" s="227" t="s">
        <v>41</v>
      </c>
      <c r="O216" s="92"/>
      <c r="P216" s="228">
        <f>O216*H216</f>
        <v>0</v>
      </c>
      <c r="Q216" s="228">
        <v>0</v>
      </c>
      <c r="R216" s="228">
        <f>Q216*H216</f>
        <v>0</v>
      </c>
      <c r="S216" s="228">
        <v>0</v>
      </c>
      <c r="T216" s="229">
        <f>S216*H216</f>
        <v>0</v>
      </c>
      <c r="U216" s="39"/>
      <c r="V216" s="39"/>
      <c r="W216" s="39"/>
      <c r="X216" s="39"/>
      <c r="Y216" s="39"/>
      <c r="Z216" s="39"/>
      <c r="AA216" s="39"/>
      <c r="AB216" s="39"/>
      <c r="AC216" s="39"/>
      <c r="AD216" s="39"/>
      <c r="AE216" s="39"/>
      <c r="AR216" s="230" t="s">
        <v>176</v>
      </c>
      <c r="AT216" s="230" t="s">
        <v>171</v>
      </c>
      <c r="AU216" s="230" t="s">
        <v>86</v>
      </c>
      <c r="AY216" s="18" t="s">
        <v>168</v>
      </c>
      <c r="BE216" s="231">
        <f>IF(N216="základní",J216,0)</f>
        <v>0</v>
      </c>
      <c r="BF216" s="231">
        <f>IF(N216="snížená",J216,0)</f>
        <v>0</v>
      </c>
      <c r="BG216" s="231">
        <f>IF(N216="zákl. přenesená",J216,0)</f>
        <v>0</v>
      </c>
      <c r="BH216" s="231">
        <f>IF(N216="sníž. přenesená",J216,0)</f>
        <v>0</v>
      </c>
      <c r="BI216" s="231">
        <f>IF(N216="nulová",J216,0)</f>
        <v>0</v>
      </c>
      <c r="BJ216" s="18" t="s">
        <v>84</v>
      </c>
      <c r="BK216" s="231">
        <f>ROUND(I216*H216,2)</f>
        <v>0</v>
      </c>
      <c r="BL216" s="18" t="s">
        <v>176</v>
      </c>
      <c r="BM216" s="230" t="s">
        <v>682</v>
      </c>
    </row>
    <row r="217" s="2" customFormat="1">
      <c r="A217" s="39"/>
      <c r="B217" s="40"/>
      <c r="C217" s="41"/>
      <c r="D217" s="232" t="s">
        <v>178</v>
      </c>
      <c r="E217" s="41"/>
      <c r="F217" s="233" t="s">
        <v>2421</v>
      </c>
      <c r="G217" s="41"/>
      <c r="H217" s="41"/>
      <c r="I217" s="234"/>
      <c r="J217" s="41"/>
      <c r="K217" s="41"/>
      <c r="L217" s="45"/>
      <c r="M217" s="235"/>
      <c r="N217" s="236"/>
      <c r="O217" s="92"/>
      <c r="P217" s="92"/>
      <c r="Q217" s="92"/>
      <c r="R217" s="92"/>
      <c r="S217" s="92"/>
      <c r="T217" s="93"/>
      <c r="U217" s="39"/>
      <c r="V217" s="39"/>
      <c r="W217" s="39"/>
      <c r="X217" s="39"/>
      <c r="Y217" s="39"/>
      <c r="Z217" s="39"/>
      <c r="AA217" s="39"/>
      <c r="AB217" s="39"/>
      <c r="AC217" s="39"/>
      <c r="AD217" s="39"/>
      <c r="AE217" s="39"/>
      <c r="AT217" s="18" t="s">
        <v>178</v>
      </c>
      <c r="AU217" s="18" t="s">
        <v>86</v>
      </c>
    </row>
    <row r="218" s="2" customFormat="1" ht="21.75" customHeight="1">
      <c r="A218" s="39"/>
      <c r="B218" s="40"/>
      <c r="C218" s="219" t="s">
        <v>445</v>
      </c>
      <c r="D218" s="219" t="s">
        <v>171</v>
      </c>
      <c r="E218" s="220" t="s">
        <v>2422</v>
      </c>
      <c r="F218" s="221" t="s">
        <v>2423</v>
      </c>
      <c r="G218" s="222" t="s">
        <v>2411</v>
      </c>
      <c r="H218" s="223">
        <v>1</v>
      </c>
      <c r="I218" s="224"/>
      <c r="J218" s="225">
        <f>ROUND(I218*H218,2)</f>
        <v>0</v>
      </c>
      <c r="K218" s="221" t="s">
        <v>1</v>
      </c>
      <c r="L218" s="45"/>
      <c r="M218" s="226" t="s">
        <v>1</v>
      </c>
      <c r="N218" s="227" t="s">
        <v>41</v>
      </c>
      <c r="O218" s="92"/>
      <c r="P218" s="228">
        <f>O218*H218</f>
        <v>0</v>
      </c>
      <c r="Q218" s="228">
        <v>0</v>
      </c>
      <c r="R218" s="228">
        <f>Q218*H218</f>
        <v>0</v>
      </c>
      <c r="S218" s="228">
        <v>0</v>
      </c>
      <c r="T218" s="229">
        <f>S218*H218</f>
        <v>0</v>
      </c>
      <c r="U218" s="39"/>
      <c r="V218" s="39"/>
      <c r="W218" s="39"/>
      <c r="X218" s="39"/>
      <c r="Y218" s="39"/>
      <c r="Z218" s="39"/>
      <c r="AA218" s="39"/>
      <c r="AB218" s="39"/>
      <c r="AC218" s="39"/>
      <c r="AD218" s="39"/>
      <c r="AE218" s="39"/>
      <c r="AR218" s="230" t="s">
        <v>176</v>
      </c>
      <c r="AT218" s="230" t="s">
        <v>171</v>
      </c>
      <c r="AU218" s="230" t="s">
        <v>86</v>
      </c>
      <c r="AY218" s="18" t="s">
        <v>168</v>
      </c>
      <c r="BE218" s="231">
        <f>IF(N218="základní",J218,0)</f>
        <v>0</v>
      </c>
      <c r="BF218" s="231">
        <f>IF(N218="snížená",J218,0)</f>
        <v>0</v>
      </c>
      <c r="BG218" s="231">
        <f>IF(N218="zákl. přenesená",J218,0)</f>
        <v>0</v>
      </c>
      <c r="BH218" s="231">
        <f>IF(N218="sníž. přenesená",J218,0)</f>
        <v>0</v>
      </c>
      <c r="BI218" s="231">
        <f>IF(N218="nulová",J218,0)</f>
        <v>0</v>
      </c>
      <c r="BJ218" s="18" t="s">
        <v>84</v>
      </c>
      <c r="BK218" s="231">
        <f>ROUND(I218*H218,2)</f>
        <v>0</v>
      </c>
      <c r="BL218" s="18" t="s">
        <v>176</v>
      </c>
      <c r="BM218" s="230" t="s">
        <v>695</v>
      </c>
    </row>
    <row r="219" s="2" customFormat="1">
      <c r="A219" s="39"/>
      <c r="B219" s="40"/>
      <c r="C219" s="41"/>
      <c r="D219" s="232" t="s">
        <v>178</v>
      </c>
      <c r="E219" s="41"/>
      <c r="F219" s="233" t="s">
        <v>2423</v>
      </c>
      <c r="G219" s="41"/>
      <c r="H219" s="41"/>
      <c r="I219" s="234"/>
      <c r="J219" s="41"/>
      <c r="K219" s="41"/>
      <c r="L219" s="45"/>
      <c r="M219" s="235"/>
      <c r="N219" s="236"/>
      <c r="O219" s="92"/>
      <c r="P219" s="92"/>
      <c r="Q219" s="92"/>
      <c r="R219" s="92"/>
      <c r="S219" s="92"/>
      <c r="T219" s="93"/>
      <c r="U219" s="39"/>
      <c r="V219" s="39"/>
      <c r="W219" s="39"/>
      <c r="X219" s="39"/>
      <c r="Y219" s="39"/>
      <c r="Z219" s="39"/>
      <c r="AA219" s="39"/>
      <c r="AB219" s="39"/>
      <c r="AC219" s="39"/>
      <c r="AD219" s="39"/>
      <c r="AE219" s="39"/>
      <c r="AT219" s="18" t="s">
        <v>178</v>
      </c>
      <c r="AU219" s="18" t="s">
        <v>86</v>
      </c>
    </row>
    <row r="220" s="2" customFormat="1" ht="16.5" customHeight="1">
      <c r="A220" s="39"/>
      <c r="B220" s="40"/>
      <c r="C220" s="219" t="s">
        <v>452</v>
      </c>
      <c r="D220" s="219" t="s">
        <v>171</v>
      </c>
      <c r="E220" s="220" t="s">
        <v>2424</v>
      </c>
      <c r="F220" s="221" t="s">
        <v>2425</v>
      </c>
      <c r="G220" s="222" t="s">
        <v>2411</v>
      </c>
      <c r="H220" s="223">
        <v>1</v>
      </c>
      <c r="I220" s="224"/>
      <c r="J220" s="225">
        <f>ROUND(I220*H220,2)</f>
        <v>0</v>
      </c>
      <c r="K220" s="221" t="s">
        <v>1</v>
      </c>
      <c r="L220" s="45"/>
      <c r="M220" s="226" t="s">
        <v>1</v>
      </c>
      <c r="N220" s="227" t="s">
        <v>41</v>
      </c>
      <c r="O220" s="92"/>
      <c r="P220" s="228">
        <f>O220*H220</f>
        <v>0</v>
      </c>
      <c r="Q220" s="228">
        <v>0</v>
      </c>
      <c r="R220" s="228">
        <f>Q220*H220</f>
        <v>0</v>
      </c>
      <c r="S220" s="228">
        <v>0</v>
      </c>
      <c r="T220" s="229">
        <f>S220*H220</f>
        <v>0</v>
      </c>
      <c r="U220" s="39"/>
      <c r="V220" s="39"/>
      <c r="W220" s="39"/>
      <c r="X220" s="39"/>
      <c r="Y220" s="39"/>
      <c r="Z220" s="39"/>
      <c r="AA220" s="39"/>
      <c r="AB220" s="39"/>
      <c r="AC220" s="39"/>
      <c r="AD220" s="39"/>
      <c r="AE220" s="39"/>
      <c r="AR220" s="230" t="s">
        <v>176</v>
      </c>
      <c r="AT220" s="230" t="s">
        <v>171</v>
      </c>
      <c r="AU220" s="230" t="s">
        <v>86</v>
      </c>
      <c r="AY220" s="18" t="s">
        <v>168</v>
      </c>
      <c r="BE220" s="231">
        <f>IF(N220="základní",J220,0)</f>
        <v>0</v>
      </c>
      <c r="BF220" s="231">
        <f>IF(N220="snížená",J220,0)</f>
        <v>0</v>
      </c>
      <c r="BG220" s="231">
        <f>IF(N220="zákl. přenesená",J220,0)</f>
        <v>0</v>
      </c>
      <c r="BH220" s="231">
        <f>IF(N220="sníž. přenesená",J220,0)</f>
        <v>0</v>
      </c>
      <c r="BI220" s="231">
        <f>IF(N220="nulová",J220,0)</f>
        <v>0</v>
      </c>
      <c r="BJ220" s="18" t="s">
        <v>84</v>
      </c>
      <c r="BK220" s="231">
        <f>ROUND(I220*H220,2)</f>
        <v>0</v>
      </c>
      <c r="BL220" s="18" t="s">
        <v>176</v>
      </c>
      <c r="BM220" s="230" t="s">
        <v>707</v>
      </c>
    </row>
    <row r="221" s="2" customFormat="1">
      <c r="A221" s="39"/>
      <c r="B221" s="40"/>
      <c r="C221" s="41"/>
      <c r="D221" s="232" t="s">
        <v>178</v>
      </c>
      <c r="E221" s="41"/>
      <c r="F221" s="233" t="s">
        <v>2425</v>
      </c>
      <c r="G221" s="41"/>
      <c r="H221" s="41"/>
      <c r="I221" s="234"/>
      <c r="J221" s="41"/>
      <c r="K221" s="41"/>
      <c r="L221" s="45"/>
      <c r="M221" s="235"/>
      <c r="N221" s="236"/>
      <c r="O221" s="92"/>
      <c r="P221" s="92"/>
      <c r="Q221" s="92"/>
      <c r="R221" s="92"/>
      <c r="S221" s="92"/>
      <c r="T221" s="93"/>
      <c r="U221" s="39"/>
      <c r="V221" s="39"/>
      <c r="W221" s="39"/>
      <c r="X221" s="39"/>
      <c r="Y221" s="39"/>
      <c r="Z221" s="39"/>
      <c r="AA221" s="39"/>
      <c r="AB221" s="39"/>
      <c r="AC221" s="39"/>
      <c r="AD221" s="39"/>
      <c r="AE221" s="39"/>
      <c r="AT221" s="18" t="s">
        <v>178</v>
      </c>
      <c r="AU221" s="18" t="s">
        <v>86</v>
      </c>
    </row>
    <row r="222" s="2" customFormat="1" ht="16.5" customHeight="1">
      <c r="A222" s="39"/>
      <c r="B222" s="40"/>
      <c r="C222" s="219" t="s">
        <v>458</v>
      </c>
      <c r="D222" s="219" t="s">
        <v>171</v>
      </c>
      <c r="E222" s="220" t="s">
        <v>2426</v>
      </c>
      <c r="F222" s="221" t="s">
        <v>2427</v>
      </c>
      <c r="G222" s="222" t="s">
        <v>2411</v>
      </c>
      <c r="H222" s="223">
        <v>1</v>
      </c>
      <c r="I222" s="224"/>
      <c r="J222" s="225">
        <f>ROUND(I222*H222,2)</f>
        <v>0</v>
      </c>
      <c r="K222" s="221" t="s">
        <v>1</v>
      </c>
      <c r="L222" s="45"/>
      <c r="M222" s="226" t="s">
        <v>1</v>
      </c>
      <c r="N222" s="227" t="s">
        <v>41</v>
      </c>
      <c r="O222" s="92"/>
      <c r="P222" s="228">
        <f>O222*H222</f>
        <v>0</v>
      </c>
      <c r="Q222" s="228">
        <v>0</v>
      </c>
      <c r="R222" s="228">
        <f>Q222*H222</f>
        <v>0</v>
      </c>
      <c r="S222" s="228">
        <v>0</v>
      </c>
      <c r="T222" s="229">
        <f>S222*H222</f>
        <v>0</v>
      </c>
      <c r="U222" s="39"/>
      <c r="V222" s="39"/>
      <c r="W222" s="39"/>
      <c r="X222" s="39"/>
      <c r="Y222" s="39"/>
      <c r="Z222" s="39"/>
      <c r="AA222" s="39"/>
      <c r="AB222" s="39"/>
      <c r="AC222" s="39"/>
      <c r="AD222" s="39"/>
      <c r="AE222" s="39"/>
      <c r="AR222" s="230" t="s">
        <v>176</v>
      </c>
      <c r="AT222" s="230" t="s">
        <v>171</v>
      </c>
      <c r="AU222" s="230" t="s">
        <v>86</v>
      </c>
      <c r="AY222" s="18" t="s">
        <v>168</v>
      </c>
      <c r="BE222" s="231">
        <f>IF(N222="základní",J222,0)</f>
        <v>0</v>
      </c>
      <c r="BF222" s="231">
        <f>IF(N222="snížená",J222,0)</f>
        <v>0</v>
      </c>
      <c r="BG222" s="231">
        <f>IF(N222="zákl. přenesená",J222,0)</f>
        <v>0</v>
      </c>
      <c r="BH222" s="231">
        <f>IF(N222="sníž. přenesená",J222,0)</f>
        <v>0</v>
      </c>
      <c r="BI222" s="231">
        <f>IF(N222="nulová",J222,0)</f>
        <v>0</v>
      </c>
      <c r="BJ222" s="18" t="s">
        <v>84</v>
      </c>
      <c r="BK222" s="231">
        <f>ROUND(I222*H222,2)</f>
        <v>0</v>
      </c>
      <c r="BL222" s="18" t="s">
        <v>176</v>
      </c>
      <c r="BM222" s="230" t="s">
        <v>715</v>
      </c>
    </row>
    <row r="223" s="2" customFormat="1">
      <c r="A223" s="39"/>
      <c r="B223" s="40"/>
      <c r="C223" s="41"/>
      <c r="D223" s="232" t="s">
        <v>178</v>
      </c>
      <c r="E223" s="41"/>
      <c r="F223" s="233" t="s">
        <v>2427</v>
      </c>
      <c r="G223" s="41"/>
      <c r="H223" s="41"/>
      <c r="I223" s="234"/>
      <c r="J223" s="41"/>
      <c r="K223" s="41"/>
      <c r="L223" s="45"/>
      <c r="M223" s="235"/>
      <c r="N223" s="236"/>
      <c r="O223" s="92"/>
      <c r="P223" s="92"/>
      <c r="Q223" s="92"/>
      <c r="R223" s="92"/>
      <c r="S223" s="92"/>
      <c r="T223" s="93"/>
      <c r="U223" s="39"/>
      <c r="V223" s="39"/>
      <c r="W223" s="39"/>
      <c r="X223" s="39"/>
      <c r="Y223" s="39"/>
      <c r="Z223" s="39"/>
      <c r="AA223" s="39"/>
      <c r="AB223" s="39"/>
      <c r="AC223" s="39"/>
      <c r="AD223" s="39"/>
      <c r="AE223" s="39"/>
      <c r="AT223" s="18" t="s">
        <v>178</v>
      </c>
      <c r="AU223" s="18" t="s">
        <v>86</v>
      </c>
    </row>
    <row r="224" s="2" customFormat="1" ht="16.5" customHeight="1">
      <c r="A224" s="39"/>
      <c r="B224" s="40"/>
      <c r="C224" s="219" t="s">
        <v>465</v>
      </c>
      <c r="D224" s="219" t="s">
        <v>171</v>
      </c>
      <c r="E224" s="220" t="s">
        <v>2428</v>
      </c>
      <c r="F224" s="221" t="s">
        <v>2429</v>
      </c>
      <c r="G224" s="222" t="s">
        <v>2411</v>
      </c>
      <c r="H224" s="223">
        <v>1</v>
      </c>
      <c r="I224" s="224"/>
      <c r="J224" s="225">
        <f>ROUND(I224*H224,2)</f>
        <v>0</v>
      </c>
      <c r="K224" s="221" t="s">
        <v>1</v>
      </c>
      <c r="L224" s="45"/>
      <c r="M224" s="226" t="s">
        <v>1</v>
      </c>
      <c r="N224" s="227" t="s">
        <v>41</v>
      </c>
      <c r="O224" s="92"/>
      <c r="P224" s="228">
        <f>O224*H224</f>
        <v>0</v>
      </c>
      <c r="Q224" s="228">
        <v>0</v>
      </c>
      <c r="R224" s="228">
        <f>Q224*H224</f>
        <v>0</v>
      </c>
      <c r="S224" s="228">
        <v>0</v>
      </c>
      <c r="T224" s="229">
        <f>S224*H224</f>
        <v>0</v>
      </c>
      <c r="U224" s="39"/>
      <c r="V224" s="39"/>
      <c r="W224" s="39"/>
      <c r="X224" s="39"/>
      <c r="Y224" s="39"/>
      <c r="Z224" s="39"/>
      <c r="AA224" s="39"/>
      <c r="AB224" s="39"/>
      <c r="AC224" s="39"/>
      <c r="AD224" s="39"/>
      <c r="AE224" s="39"/>
      <c r="AR224" s="230" t="s">
        <v>176</v>
      </c>
      <c r="AT224" s="230" t="s">
        <v>171</v>
      </c>
      <c r="AU224" s="230" t="s">
        <v>86</v>
      </c>
      <c r="AY224" s="18" t="s">
        <v>168</v>
      </c>
      <c r="BE224" s="231">
        <f>IF(N224="základní",J224,0)</f>
        <v>0</v>
      </c>
      <c r="BF224" s="231">
        <f>IF(N224="snížená",J224,0)</f>
        <v>0</v>
      </c>
      <c r="BG224" s="231">
        <f>IF(N224="zákl. přenesená",J224,0)</f>
        <v>0</v>
      </c>
      <c r="BH224" s="231">
        <f>IF(N224="sníž. přenesená",J224,0)</f>
        <v>0</v>
      </c>
      <c r="BI224" s="231">
        <f>IF(N224="nulová",J224,0)</f>
        <v>0</v>
      </c>
      <c r="BJ224" s="18" t="s">
        <v>84</v>
      </c>
      <c r="BK224" s="231">
        <f>ROUND(I224*H224,2)</f>
        <v>0</v>
      </c>
      <c r="BL224" s="18" t="s">
        <v>176</v>
      </c>
      <c r="BM224" s="230" t="s">
        <v>725</v>
      </c>
    </row>
    <row r="225" s="2" customFormat="1">
      <c r="A225" s="39"/>
      <c r="B225" s="40"/>
      <c r="C225" s="41"/>
      <c r="D225" s="232" t="s">
        <v>178</v>
      </c>
      <c r="E225" s="41"/>
      <c r="F225" s="233" t="s">
        <v>2429</v>
      </c>
      <c r="G225" s="41"/>
      <c r="H225" s="41"/>
      <c r="I225" s="234"/>
      <c r="J225" s="41"/>
      <c r="K225" s="41"/>
      <c r="L225" s="45"/>
      <c r="M225" s="235"/>
      <c r="N225" s="236"/>
      <c r="O225" s="92"/>
      <c r="P225" s="92"/>
      <c r="Q225" s="92"/>
      <c r="R225" s="92"/>
      <c r="S225" s="92"/>
      <c r="T225" s="93"/>
      <c r="U225" s="39"/>
      <c r="V225" s="39"/>
      <c r="W225" s="39"/>
      <c r="X225" s="39"/>
      <c r="Y225" s="39"/>
      <c r="Z225" s="39"/>
      <c r="AA225" s="39"/>
      <c r="AB225" s="39"/>
      <c r="AC225" s="39"/>
      <c r="AD225" s="39"/>
      <c r="AE225" s="39"/>
      <c r="AT225" s="18" t="s">
        <v>178</v>
      </c>
      <c r="AU225" s="18" t="s">
        <v>86</v>
      </c>
    </row>
    <row r="226" s="2" customFormat="1" ht="21.75" customHeight="1">
      <c r="A226" s="39"/>
      <c r="B226" s="40"/>
      <c r="C226" s="219" t="s">
        <v>470</v>
      </c>
      <c r="D226" s="219" t="s">
        <v>171</v>
      </c>
      <c r="E226" s="220" t="s">
        <v>2485</v>
      </c>
      <c r="F226" s="221" t="s">
        <v>2431</v>
      </c>
      <c r="G226" s="222" t="s">
        <v>2411</v>
      </c>
      <c r="H226" s="223">
        <v>1</v>
      </c>
      <c r="I226" s="224"/>
      <c r="J226" s="225">
        <f>ROUND(I226*H226,2)</f>
        <v>0</v>
      </c>
      <c r="K226" s="221" t="s">
        <v>1</v>
      </c>
      <c r="L226" s="45"/>
      <c r="M226" s="226" t="s">
        <v>1</v>
      </c>
      <c r="N226" s="227" t="s">
        <v>41</v>
      </c>
      <c r="O226" s="92"/>
      <c r="P226" s="228">
        <f>O226*H226</f>
        <v>0</v>
      </c>
      <c r="Q226" s="228">
        <v>0</v>
      </c>
      <c r="R226" s="228">
        <f>Q226*H226</f>
        <v>0</v>
      </c>
      <c r="S226" s="228">
        <v>0</v>
      </c>
      <c r="T226" s="229">
        <f>S226*H226</f>
        <v>0</v>
      </c>
      <c r="U226" s="39"/>
      <c r="V226" s="39"/>
      <c r="W226" s="39"/>
      <c r="X226" s="39"/>
      <c r="Y226" s="39"/>
      <c r="Z226" s="39"/>
      <c r="AA226" s="39"/>
      <c r="AB226" s="39"/>
      <c r="AC226" s="39"/>
      <c r="AD226" s="39"/>
      <c r="AE226" s="39"/>
      <c r="AR226" s="230" t="s">
        <v>176</v>
      </c>
      <c r="AT226" s="230" t="s">
        <v>171</v>
      </c>
      <c r="AU226" s="230" t="s">
        <v>86</v>
      </c>
      <c r="AY226" s="18" t="s">
        <v>168</v>
      </c>
      <c r="BE226" s="231">
        <f>IF(N226="základní",J226,0)</f>
        <v>0</v>
      </c>
      <c r="BF226" s="231">
        <f>IF(N226="snížená",J226,0)</f>
        <v>0</v>
      </c>
      <c r="BG226" s="231">
        <f>IF(N226="zákl. přenesená",J226,0)</f>
        <v>0</v>
      </c>
      <c r="BH226" s="231">
        <f>IF(N226="sníž. přenesená",J226,0)</f>
        <v>0</v>
      </c>
      <c r="BI226" s="231">
        <f>IF(N226="nulová",J226,0)</f>
        <v>0</v>
      </c>
      <c r="BJ226" s="18" t="s">
        <v>84</v>
      </c>
      <c r="BK226" s="231">
        <f>ROUND(I226*H226,2)</f>
        <v>0</v>
      </c>
      <c r="BL226" s="18" t="s">
        <v>176</v>
      </c>
      <c r="BM226" s="230" t="s">
        <v>736</v>
      </c>
    </row>
    <row r="227" s="2" customFormat="1">
      <c r="A227" s="39"/>
      <c r="B227" s="40"/>
      <c r="C227" s="41"/>
      <c r="D227" s="232" t="s">
        <v>178</v>
      </c>
      <c r="E227" s="41"/>
      <c r="F227" s="233" t="s">
        <v>2431</v>
      </c>
      <c r="G227" s="41"/>
      <c r="H227" s="41"/>
      <c r="I227" s="234"/>
      <c r="J227" s="41"/>
      <c r="K227" s="41"/>
      <c r="L227" s="45"/>
      <c r="M227" s="235"/>
      <c r="N227" s="236"/>
      <c r="O227" s="92"/>
      <c r="P227" s="92"/>
      <c r="Q227" s="92"/>
      <c r="R227" s="92"/>
      <c r="S227" s="92"/>
      <c r="T227" s="93"/>
      <c r="U227" s="39"/>
      <c r="V227" s="39"/>
      <c r="W227" s="39"/>
      <c r="X227" s="39"/>
      <c r="Y227" s="39"/>
      <c r="Z227" s="39"/>
      <c r="AA227" s="39"/>
      <c r="AB227" s="39"/>
      <c r="AC227" s="39"/>
      <c r="AD227" s="39"/>
      <c r="AE227" s="39"/>
      <c r="AT227" s="18" t="s">
        <v>178</v>
      </c>
      <c r="AU227" s="18" t="s">
        <v>86</v>
      </c>
    </row>
    <row r="228" s="12" customFormat="1" ht="22.8" customHeight="1">
      <c r="A228" s="12"/>
      <c r="B228" s="203"/>
      <c r="C228" s="204"/>
      <c r="D228" s="205" t="s">
        <v>75</v>
      </c>
      <c r="E228" s="217" t="s">
        <v>2436</v>
      </c>
      <c r="F228" s="217" t="s">
        <v>2436</v>
      </c>
      <c r="G228" s="204"/>
      <c r="H228" s="204"/>
      <c r="I228" s="207"/>
      <c r="J228" s="218">
        <f>BK228</f>
        <v>0</v>
      </c>
      <c r="K228" s="204"/>
      <c r="L228" s="209"/>
      <c r="M228" s="210"/>
      <c r="N228" s="211"/>
      <c r="O228" s="211"/>
      <c r="P228" s="212">
        <f>SUM(P229:P244)</f>
        <v>0</v>
      </c>
      <c r="Q228" s="211"/>
      <c r="R228" s="212">
        <f>SUM(R229:R244)</f>
        <v>0</v>
      </c>
      <c r="S228" s="211"/>
      <c r="T228" s="213">
        <f>SUM(T229:T244)</f>
        <v>0</v>
      </c>
      <c r="U228" s="12"/>
      <c r="V228" s="12"/>
      <c r="W228" s="12"/>
      <c r="X228" s="12"/>
      <c r="Y228" s="12"/>
      <c r="Z228" s="12"/>
      <c r="AA228" s="12"/>
      <c r="AB228" s="12"/>
      <c r="AC228" s="12"/>
      <c r="AD228" s="12"/>
      <c r="AE228" s="12"/>
      <c r="AR228" s="214" t="s">
        <v>84</v>
      </c>
      <c r="AT228" s="215" t="s">
        <v>75</v>
      </c>
      <c r="AU228" s="215" t="s">
        <v>84</v>
      </c>
      <c r="AY228" s="214" t="s">
        <v>168</v>
      </c>
      <c r="BK228" s="216">
        <f>SUM(BK229:BK244)</f>
        <v>0</v>
      </c>
    </row>
    <row r="229" s="2" customFormat="1" ht="16.5" customHeight="1">
      <c r="A229" s="39"/>
      <c r="B229" s="40"/>
      <c r="C229" s="219" t="s">
        <v>475</v>
      </c>
      <c r="D229" s="219" t="s">
        <v>171</v>
      </c>
      <c r="E229" s="220" t="s">
        <v>2437</v>
      </c>
      <c r="F229" s="221" t="s">
        <v>2438</v>
      </c>
      <c r="G229" s="222" t="s">
        <v>2411</v>
      </c>
      <c r="H229" s="223">
        <v>18</v>
      </c>
      <c r="I229" s="224"/>
      <c r="J229" s="225">
        <f>ROUND(I229*H229,2)</f>
        <v>0</v>
      </c>
      <c r="K229" s="221" t="s">
        <v>1</v>
      </c>
      <c r="L229" s="45"/>
      <c r="M229" s="226" t="s">
        <v>1</v>
      </c>
      <c r="N229" s="227" t="s">
        <v>41</v>
      </c>
      <c r="O229" s="92"/>
      <c r="P229" s="228">
        <f>O229*H229</f>
        <v>0</v>
      </c>
      <c r="Q229" s="228">
        <v>0</v>
      </c>
      <c r="R229" s="228">
        <f>Q229*H229</f>
        <v>0</v>
      </c>
      <c r="S229" s="228">
        <v>0</v>
      </c>
      <c r="T229" s="229">
        <f>S229*H229</f>
        <v>0</v>
      </c>
      <c r="U229" s="39"/>
      <c r="V229" s="39"/>
      <c r="W229" s="39"/>
      <c r="X229" s="39"/>
      <c r="Y229" s="39"/>
      <c r="Z229" s="39"/>
      <c r="AA229" s="39"/>
      <c r="AB229" s="39"/>
      <c r="AC229" s="39"/>
      <c r="AD229" s="39"/>
      <c r="AE229" s="39"/>
      <c r="AR229" s="230" t="s">
        <v>176</v>
      </c>
      <c r="AT229" s="230" t="s">
        <v>171</v>
      </c>
      <c r="AU229" s="230" t="s">
        <v>86</v>
      </c>
      <c r="AY229" s="18" t="s">
        <v>168</v>
      </c>
      <c r="BE229" s="231">
        <f>IF(N229="základní",J229,0)</f>
        <v>0</v>
      </c>
      <c r="BF229" s="231">
        <f>IF(N229="snížená",J229,0)</f>
        <v>0</v>
      </c>
      <c r="BG229" s="231">
        <f>IF(N229="zákl. přenesená",J229,0)</f>
        <v>0</v>
      </c>
      <c r="BH229" s="231">
        <f>IF(N229="sníž. přenesená",J229,0)</f>
        <v>0</v>
      </c>
      <c r="BI229" s="231">
        <f>IF(N229="nulová",J229,0)</f>
        <v>0</v>
      </c>
      <c r="BJ229" s="18" t="s">
        <v>84</v>
      </c>
      <c r="BK229" s="231">
        <f>ROUND(I229*H229,2)</f>
        <v>0</v>
      </c>
      <c r="BL229" s="18" t="s">
        <v>176</v>
      </c>
      <c r="BM229" s="230" t="s">
        <v>751</v>
      </c>
    </row>
    <row r="230" s="2" customFormat="1">
      <c r="A230" s="39"/>
      <c r="B230" s="40"/>
      <c r="C230" s="41"/>
      <c r="D230" s="232" t="s">
        <v>178</v>
      </c>
      <c r="E230" s="41"/>
      <c r="F230" s="233" t="s">
        <v>2438</v>
      </c>
      <c r="G230" s="41"/>
      <c r="H230" s="41"/>
      <c r="I230" s="234"/>
      <c r="J230" s="41"/>
      <c r="K230" s="41"/>
      <c r="L230" s="45"/>
      <c r="M230" s="235"/>
      <c r="N230" s="236"/>
      <c r="O230" s="92"/>
      <c r="P230" s="92"/>
      <c r="Q230" s="92"/>
      <c r="R230" s="92"/>
      <c r="S230" s="92"/>
      <c r="T230" s="93"/>
      <c r="U230" s="39"/>
      <c r="V230" s="39"/>
      <c r="W230" s="39"/>
      <c r="X230" s="39"/>
      <c r="Y230" s="39"/>
      <c r="Z230" s="39"/>
      <c r="AA230" s="39"/>
      <c r="AB230" s="39"/>
      <c r="AC230" s="39"/>
      <c r="AD230" s="39"/>
      <c r="AE230" s="39"/>
      <c r="AT230" s="18" t="s">
        <v>178</v>
      </c>
      <c r="AU230" s="18" t="s">
        <v>86</v>
      </c>
    </row>
    <row r="231" s="2" customFormat="1" ht="16.5" customHeight="1">
      <c r="A231" s="39"/>
      <c r="B231" s="40"/>
      <c r="C231" s="219" t="s">
        <v>481</v>
      </c>
      <c r="D231" s="219" t="s">
        <v>171</v>
      </c>
      <c r="E231" s="220" t="s">
        <v>2439</v>
      </c>
      <c r="F231" s="221" t="s">
        <v>2440</v>
      </c>
      <c r="G231" s="222" t="s">
        <v>2411</v>
      </c>
      <c r="H231" s="223">
        <v>17</v>
      </c>
      <c r="I231" s="224"/>
      <c r="J231" s="225">
        <f>ROUND(I231*H231,2)</f>
        <v>0</v>
      </c>
      <c r="K231" s="221" t="s">
        <v>1</v>
      </c>
      <c r="L231" s="45"/>
      <c r="M231" s="226" t="s">
        <v>1</v>
      </c>
      <c r="N231" s="227"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176</v>
      </c>
      <c r="AT231" s="230" t="s">
        <v>171</v>
      </c>
      <c r="AU231" s="230" t="s">
        <v>86</v>
      </c>
      <c r="AY231" s="18" t="s">
        <v>168</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176</v>
      </c>
      <c r="BM231" s="230" t="s">
        <v>762</v>
      </c>
    </row>
    <row r="232" s="2" customFormat="1">
      <c r="A232" s="39"/>
      <c r="B232" s="40"/>
      <c r="C232" s="41"/>
      <c r="D232" s="232" t="s">
        <v>178</v>
      </c>
      <c r="E232" s="41"/>
      <c r="F232" s="233" t="s">
        <v>2440</v>
      </c>
      <c r="G232" s="41"/>
      <c r="H232" s="41"/>
      <c r="I232" s="234"/>
      <c r="J232" s="41"/>
      <c r="K232" s="41"/>
      <c r="L232" s="45"/>
      <c r="M232" s="235"/>
      <c r="N232" s="236"/>
      <c r="O232" s="92"/>
      <c r="P232" s="92"/>
      <c r="Q232" s="92"/>
      <c r="R232" s="92"/>
      <c r="S232" s="92"/>
      <c r="T232" s="93"/>
      <c r="U232" s="39"/>
      <c r="V232" s="39"/>
      <c r="W232" s="39"/>
      <c r="X232" s="39"/>
      <c r="Y232" s="39"/>
      <c r="Z232" s="39"/>
      <c r="AA232" s="39"/>
      <c r="AB232" s="39"/>
      <c r="AC232" s="39"/>
      <c r="AD232" s="39"/>
      <c r="AE232" s="39"/>
      <c r="AT232" s="18" t="s">
        <v>178</v>
      </c>
      <c r="AU232" s="18" t="s">
        <v>86</v>
      </c>
    </row>
    <row r="233" s="2" customFormat="1" ht="21.75" customHeight="1">
      <c r="A233" s="39"/>
      <c r="B233" s="40"/>
      <c r="C233" s="219" t="s">
        <v>486</v>
      </c>
      <c r="D233" s="219" t="s">
        <v>171</v>
      </c>
      <c r="E233" s="220" t="s">
        <v>2441</v>
      </c>
      <c r="F233" s="221" t="s">
        <v>2442</v>
      </c>
      <c r="G233" s="222" t="s">
        <v>2411</v>
      </c>
      <c r="H233" s="223">
        <v>18</v>
      </c>
      <c r="I233" s="224"/>
      <c r="J233" s="225">
        <f>ROUND(I233*H233,2)</f>
        <v>0</v>
      </c>
      <c r="K233" s="221" t="s">
        <v>1</v>
      </c>
      <c r="L233" s="45"/>
      <c r="M233" s="226" t="s">
        <v>1</v>
      </c>
      <c r="N233" s="227" t="s">
        <v>41</v>
      </c>
      <c r="O233" s="92"/>
      <c r="P233" s="228">
        <f>O233*H233</f>
        <v>0</v>
      </c>
      <c r="Q233" s="228">
        <v>0</v>
      </c>
      <c r="R233" s="228">
        <f>Q233*H233</f>
        <v>0</v>
      </c>
      <c r="S233" s="228">
        <v>0</v>
      </c>
      <c r="T233" s="229">
        <f>S233*H233</f>
        <v>0</v>
      </c>
      <c r="U233" s="39"/>
      <c r="V233" s="39"/>
      <c r="W233" s="39"/>
      <c r="X233" s="39"/>
      <c r="Y233" s="39"/>
      <c r="Z233" s="39"/>
      <c r="AA233" s="39"/>
      <c r="AB233" s="39"/>
      <c r="AC233" s="39"/>
      <c r="AD233" s="39"/>
      <c r="AE233" s="39"/>
      <c r="AR233" s="230" t="s">
        <v>176</v>
      </c>
      <c r="AT233" s="230" t="s">
        <v>171</v>
      </c>
      <c r="AU233" s="230" t="s">
        <v>86</v>
      </c>
      <c r="AY233" s="18" t="s">
        <v>168</v>
      </c>
      <c r="BE233" s="231">
        <f>IF(N233="základní",J233,0)</f>
        <v>0</v>
      </c>
      <c r="BF233" s="231">
        <f>IF(N233="snížená",J233,0)</f>
        <v>0</v>
      </c>
      <c r="BG233" s="231">
        <f>IF(N233="zákl. přenesená",J233,0)</f>
        <v>0</v>
      </c>
      <c r="BH233" s="231">
        <f>IF(N233="sníž. přenesená",J233,0)</f>
        <v>0</v>
      </c>
      <c r="BI233" s="231">
        <f>IF(N233="nulová",J233,0)</f>
        <v>0</v>
      </c>
      <c r="BJ233" s="18" t="s">
        <v>84</v>
      </c>
      <c r="BK233" s="231">
        <f>ROUND(I233*H233,2)</f>
        <v>0</v>
      </c>
      <c r="BL233" s="18" t="s">
        <v>176</v>
      </c>
      <c r="BM233" s="230" t="s">
        <v>773</v>
      </c>
    </row>
    <row r="234" s="2" customFormat="1">
      <c r="A234" s="39"/>
      <c r="B234" s="40"/>
      <c r="C234" s="41"/>
      <c r="D234" s="232" t="s">
        <v>178</v>
      </c>
      <c r="E234" s="41"/>
      <c r="F234" s="233" t="s">
        <v>2442</v>
      </c>
      <c r="G234" s="41"/>
      <c r="H234" s="41"/>
      <c r="I234" s="234"/>
      <c r="J234" s="41"/>
      <c r="K234" s="41"/>
      <c r="L234" s="45"/>
      <c r="M234" s="235"/>
      <c r="N234" s="236"/>
      <c r="O234" s="92"/>
      <c r="P234" s="92"/>
      <c r="Q234" s="92"/>
      <c r="R234" s="92"/>
      <c r="S234" s="92"/>
      <c r="T234" s="93"/>
      <c r="U234" s="39"/>
      <c r="V234" s="39"/>
      <c r="W234" s="39"/>
      <c r="X234" s="39"/>
      <c r="Y234" s="39"/>
      <c r="Z234" s="39"/>
      <c r="AA234" s="39"/>
      <c r="AB234" s="39"/>
      <c r="AC234" s="39"/>
      <c r="AD234" s="39"/>
      <c r="AE234" s="39"/>
      <c r="AT234" s="18" t="s">
        <v>178</v>
      </c>
      <c r="AU234" s="18" t="s">
        <v>86</v>
      </c>
    </row>
    <row r="235" s="2" customFormat="1" ht="16.5" customHeight="1">
      <c r="A235" s="39"/>
      <c r="B235" s="40"/>
      <c r="C235" s="219" t="s">
        <v>491</v>
      </c>
      <c r="D235" s="219" t="s">
        <v>171</v>
      </c>
      <c r="E235" s="220" t="s">
        <v>2443</v>
      </c>
      <c r="F235" s="221" t="s">
        <v>2444</v>
      </c>
      <c r="G235" s="222" t="s">
        <v>2411</v>
      </c>
      <c r="H235" s="223">
        <v>1</v>
      </c>
      <c r="I235" s="224"/>
      <c r="J235" s="225">
        <f>ROUND(I235*H235,2)</f>
        <v>0</v>
      </c>
      <c r="K235" s="221" t="s">
        <v>1</v>
      </c>
      <c r="L235" s="45"/>
      <c r="M235" s="226" t="s">
        <v>1</v>
      </c>
      <c r="N235" s="227"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176</v>
      </c>
      <c r="AT235" s="230" t="s">
        <v>171</v>
      </c>
      <c r="AU235" s="230" t="s">
        <v>86</v>
      </c>
      <c r="AY235" s="18" t="s">
        <v>168</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176</v>
      </c>
      <c r="BM235" s="230" t="s">
        <v>783</v>
      </c>
    </row>
    <row r="236" s="2" customFormat="1">
      <c r="A236" s="39"/>
      <c r="B236" s="40"/>
      <c r="C236" s="41"/>
      <c r="D236" s="232" t="s">
        <v>178</v>
      </c>
      <c r="E236" s="41"/>
      <c r="F236" s="233" t="s">
        <v>2444</v>
      </c>
      <c r="G236" s="41"/>
      <c r="H236" s="41"/>
      <c r="I236" s="234"/>
      <c r="J236" s="41"/>
      <c r="K236" s="41"/>
      <c r="L236" s="45"/>
      <c r="M236" s="235"/>
      <c r="N236" s="236"/>
      <c r="O236" s="92"/>
      <c r="P236" s="92"/>
      <c r="Q236" s="92"/>
      <c r="R236" s="92"/>
      <c r="S236" s="92"/>
      <c r="T236" s="93"/>
      <c r="U236" s="39"/>
      <c r="V236" s="39"/>
      <c r="W236" s="39"/>
      <c r="X236" s="39"/>
      <c r="Y236" s="39"/>
      <c r="Z236" s="39"/>
      <c r="AA236" s="39"/>
      <c r="AB236" s="39"/>
      <c r="AC236" s="39"/>
      <c r="AD236" s="39"/>
      <c r="AE236" s="39"/>
      <c r="AT236" s="18" t="s">
        <v>178</v>
      </c>
      <c r="AU236" s="18" t="s">
        <v>86</v>
      </c>
    </row>
    <row r="237" s="2" customFormat="1" ht="16.5" customHeight="1">
      <c r="A237" s="39"/>
      <c r="B237" s="40"/>
      <c r="C237" s="219" t="s">
        <v>501</v>
      </c>
      <c r="D237" s="219" t="s">
        <v>171</v>
      </c>
      <c r="E237" s="220" t="s">
        <v>2445</v>
      </c>
      <c r="F237" s="221" t="s">
        <v>2446</v>
      </c>
      <c r="G237" s="222" t="s">
        <v>2411</v>
      </c>
      <c r="H237" s="223">
        <v>1</v>
      </c>
      <c r="I237" s="224"/>
      <c r="J237" s="225">
        <f>ROUND(I237*H237,2)</f>
        <v>0</v>
      </c>
      <c r="K237" s="221" t="s">
        <v>1</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176</v>
      </c>
      <c r="AT237" s="230" t="s">
        <v>171</v>
      </c>
      <c r="AU237" s="230" t="s">
        <v>86</v>
      </c>
      <c r="AY237" s="18" t="s">
        <v>168</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176</v>
      </c>
      <c r="BM237" s="230" t="s">
        <v>805</v>
      </c>
    </row>
    <row r="238" s="2" customFormat="1">
      <c r="A238" s="39"/>
      <c r="B238" s="40"/>
      <c r="C238" s="41"/>
      <c r="D238" s="232" t="s">
        <v>178</v>
      </c>
      <c r="E238" s="41"/>
      <c r="F238" s="233" t="s">
        <v>2446</v>
      </c>
      <c r="G238" s="41"/>
      <c r="H238" s="41"/>
      <c r="I238" s="234"/>
      <c r="J238" s="41"/>
      <c r="K238" s="41"/>
      <c r="L238" s="45"/>
      <c r="M238" s="235"/>
      <c r="N238" s="236"/>
      <c r="O238" s="92"/>
      <c r="P238" s="92"/>
      <c r="Q238" s="92"/>
      <c r="R238" s="92"/>
      <c r="S238" s="92"/>
      <c r="T238" s="93"/>
      <c r="U238" s="39"/>
      <c r="V238" s="39"/>
      <c r="W238" s="39"/>
      <c r="X238" s="39"/>
      <c r="Y238" s="39"/>
      <c r="Z238" s="39"/>
      <c r="AA238" s="39"/>
      <c r="AB238" s="39"/>
      <c r="AC238" s="39"/>
      <c r="AD238" s="39"/>
      <c r="AE238" s="39"/>
      <c r="AT238" s="18" t="s">
        <v>178</v>
      </c>
      <c r="AU238" s="18" t="s">
        <v>86</v>
      </c>
    </row>
    <row r="239" s="2" customFormat="1" ht="16.5" customHeight="1">
      <c r="A239" s="39"/>
      <c r="B239" s="40"/>
      <c r="C239" s="219" t="s">
        <v>506</v>
      </c>
      <c r="D239" s="219" t="s">
        <v>171</v>
      </c>
      <c r="E239" s="220" t="s">
        <v>2447</v>
      </c>
      <c r="F239" s="221" t="s">
        <v>2448</v>
      </c>
      <c r="G239" s="222" t="s">
        <v>2411</v>
      </c>
      <c r="H239" s="223">
        <v>18</v>
      </c>
      <c r="I239" s="224"/>
      <c r="J239" s="225">
        <f>ROUND(I239*H239,2)</f>
        <v>0</v>
      </c>
      <c r="K239" s="221" t="s">
        <v>1</v>
      </c>
      <c r="L239" s="45"/>
      <c r="M239" s="226" t="s">
        <v>1</v>
      </c>
      <c r="N239" s="227" t="s">
        <v>41</v>
      </c>
      <c r="O239" s="92"/>
      <c r="P239" s="228">
        <f>O239*H239</f>
        <v>0</v>
      </c>
      <c r="Q239" s="228">
        <v>0</v>
      </c>
      <c r="R239" s="228">
        <f>Q239*H239</f>
        <v>0</v>
      </c>
      <c r="S239" s="228">
        <v>0</v>
      </c>
      <c r="T239" s="229">
        <f>S239*H239</f>
        <v>0</v>
      </c>
      <c r="U239" s="39"/>
      <c r="V239" s="39"/>
      <c r="W239" s="39"/>
      <c r="X239" s="39"/>
      <c r="Y239" s="39"/>
      <c r="Z239" s="39"/>
      <c r="AA239" s="39"/>
      <c r="AB239" s="39"/>
      <c r="AC239" s="39"/>
      <c r="AD239" s="39"/>
      <c r="AE239" s="39"/>
      <c r="AR239" s="230" t="s">
        <v>176</v>
      </c>
      <c r="AT239" s="230" t="s">
        <v>171</v>
      </c>
      <c r="AU239" s="230" t="s">
        <v>86</v>
      </c>
      <c r="AY239" s="18" t="s">
        <v>168</v>
      </c>
      <c r="BE239" s="231">
        <f>IF(N239="základní",J239,0)</f>
        <v>0</v>
      </c>
      <c r="BF239" s="231">
        <f>IF(N239="snížená",J239,0)</f>
        <v>0</v>
      </c>
      <c r="BG239" s="231">
        <f>IF(N239="zákl. přenesená",J239,0)</f>
        <v>0</v>
      </c>
      <c r="BH239" s="231">
        <f>IF(N239="sníž. přenesená",J239,0)</f>
        <v>0</v>
      </c>
      <c r="BI239" s="231">
        <f>IF(N239="nulová",J239,0)</f>
        <v>0</v>
      </c>
      <c r="BJ239" s="18" t="s">
        <v>84</v>
      </c>
      <c r="BK239" s="231">
        <f>ROUND(I239*H239,2)</f>
        <v>0</v>
      </c>
      <c r="BL239" s="18" t="s">
        <v>176</v>
      </c>
      <c r="BM239" s="230" t="s">
        <v>824</v>
      </c>
    </row>
    <row r="240" s="2" customFormat="1">
      <c r="A240" s="39"/>
      <c r="B240" s="40"/>
      <c r="C240" s="41"/>
      <c r="D240" s="232" t="s">
        <v>178</v>
      </c>
      <c r="E240" s="41"/>
      <c r="F240" s="233" t="s">
        <v>2448</v>
      </c>
      <c r="G240" s="41"/>
      <c r="H240" s="41"/>
      <c r="I240" s="234"/>
      <c r="J240" s="41"/>
      <c r="K240" s="41"/>
      <c r="L240" s="45"/>
      <c r="M240" s="235"/>
      <c r="N240" s="236"/>
      <c r="O240" s="92"/>
      <c r="P240" s="92"/>
      <c r="Q240" s="92"/>
      <c r="R240" s="92"/>
      <c r="S240" s="92"/>
      <c r="T240" s="93"/>
      <c r="U240" s="39"/>
      <c r="V240" s="39"/>
      <c r="W240" s="39"/>
      <c r="X240" s="39"/>
      <c r="Y240" s="39"/>
      <c r="Z240" s="39"/>
      <c r="AA240" s="39"/>
      <c r="AB240" s="39"/>
      <c r="AC240" s="39"/>
      <c r="AD240" s="39"/>
      <c r="AE240" s="39"/>
      <c r="AT240" s="18" t="s">
        <v>178</v>
      </c>
      <c r="AU240" s="18" t="s">
        <v>86</v>
      </c>
    </row>
    <row r="241" s="2" customFormat="1" ht="16.5" customHeight="1">
      <c r="A241" s="39"/>
      <c r="B241" s="40"/>
      <c r="C241" s="219" t="s">
        <v>512</v>
      </c>
      <c r="D241" s="219" t="s">
        <v>171</v>
      </c>
      <c r="E241" s="220" t="s">
        <v>2449</v>
      </c>
      <c r="F241" s="221" t="s">
        <v>2450</v>
      </c>
      <c r="G241" s="222" t="s">
        <v>2411</v>
      </c>
      <c r="H241" s="223">
        <v>2</v>
      </c>
      <c r="I241" s="224"/>
      <c r="J241" s="225">
        <f>ROUND(I241*H241,2)</f>
        <v>0</v>
      </c>
      <c r="K241" s="221" t="s">
        <v>1</v>
      </c>
      <c r="L241" s="45"/>
      <c r="M241" s="226" t="s">
        <v>1</v>
      </c>
      <c r="N241" s="227" t="s">
        <v>41</v>
      </c>
      <c r="O241" s="92"/>
      <c r="P241" s="228">
        <f>O241*H241</f>
        <v>0</v>
      </c>
      <c r="Q241" s="228">
        <v>0</v>
      </c>
      <c r="R241" s="228">
        <f>Q241*H241</f>
        <v>0</v>
      </c>
      <c r="S241" s="228">
        <v>0</v>
      </c>
      <c r="T241" s="229">
        <f>S241*H241</f>
        <v>0</v>
      </c>
      <c r="U241" s="39"/>
      <c r="V241" s="39"/>
      <c r="W241" s="39"/>
      <c r="X241" s="39"/>
      <c r="Y241" s="39"/>
      <c r="Z241" s="39"/>
      <c r="AA241" s="39"/>
      <c r="AB241" s="39"/>
      <c r="AC241" s="39"/>
      <c r="AD241" s="39"/>
      <c r="AE241" s="39"/>
      <c r="AR241" s="230" t="s">
        <v>176</v>
      </c>
      <c r="AT241" s="230" t="s">
        <v>171</v>
      </c>
      <c r="AU241" s="230" t="s">
        <v>86</v>
      </c>
      <c r="AY241" s="18" t="s">
        <v>168</v>
      </c>
      <c r="BE241" s="231">
        <f>IF(N241="základní",J241,0)</f>
        <v>0</v>
      </c>
      <c r="BF241" s="231">
        <f>IF(N241="snížená",J241,0)</f>
        <v>0</v>
      </c>
      <c r="BG241" s="231">
        <f>IF(N241="zákl. přenesená",J241,0)</f>
        <v>0</v>
      </c>
      <c r="BH241" s="231">
        <f>IF(N241="sníž. přenesená",J241,0)</f>
        <v>0</v>
      </c>
      <c r="BI241" s="231">
        <f>IF(N241="nulová",J241,0)</f>
        <v>0</v>
      </c>
      <c r="BJ241" s="18" t="s">
        <v>84</v>
      </c>
      <c r="BK241" s="231">
        <f>ROUND(I241*H241,2)</f>
        <v>0</v>
      </c>
      <c r="BL241" s="18" t="s">
        <v>176</v>
      </c>
      <c r="BM241" s="230" t="s">
        <v>836</v>
      </c>
    </row>
    <row r="242" s="2" customFormat="1">
      <c r="A242" s="39"/>
      <c r="B242" s="40"/>
      <c r="C242" s="41"/>
      <c r="D242" s="232" t="s">
        <v>178</v>
      </c>
      <c r="E242" s="41"/>
      <c r="F242" s="233" t="s">
        <v>2450</v>
      </c>
      <c r="G242" s="41"/>
      <c r="H242" s="41"/>
      <c r="I242" s="234"/>
      <c r="J242" s="41"/>
      <c r="K242" s="41"/>
      <c r="L242" s="45"/>
      <c r="M242" s="235"/>
      <c r="N242" s="236"/>
      <c r="O242" s="92"/>
      <c r="P242" s="92"/>
      <c r="Q242" s="92"/>
      <c r="R242" s="92"/>
      <c r="S242" s="92"/>
      <c r="T242" s="93"/>
      <c r="U242" s="39"/>
      <c r="V242" s="39"/>
      <c r="W242" s="39"/>
      <c r="X242" s="39"/>
      <c r="Y242" s="39"/>
      <c r="Z242" s="39"/>
      <c r="AA242" s="39"/>
      <c r="AB242" s="39"/>
      <c r="AC242" s="39"/>
      <c r="AD242" s="39"/>
      <c r="AE242" s="39"/>
      <c r="AT242" s="18" t="s">
        <v>178</v>
      </c>
      <c r="AU242" s="18" t="s">
        <v>86</v>
      </c>
    </row>
    <row r="243" s="2" customFormat="1" ht="16.5" customHeight="1">
      <c r="A243" s="39"/>
      <c r="B243" s="40"/>
      <c r="C243" s="219" t="s">
        <v>520</v>
      </c>
      <c r="D243" s="219" t="s">
        <v>171</v>
      </c>
      <c r="E243" s="220" t="s">
        <v>2451</v>
      </c>
      <c r="F243" s="221" t="s">
        <v>2452</v>
      </c>
      <c r="G243" s="222" t="s">
        <v>2411</v>
      </c>
      <c r="H243" s="223">
        <v>10</v>
      </c>
      <c r="I243" s="224"/>
      <c r="J243" s="225">
        <f>ROUND(I243*H243,2)</f>
        <v>0</v>
      </c>
      <c r="K243" s="221" t="s">
        <v>1</v>
      </c>
      <c r="L243" s="45"/>
      <c r="M243" s="226" t="s">
        <v>1</v>
      </c>
      <c r="N243" s="227" t="s">
        <v>41</v>
      </c>
      <c r="O243" s="92"/>
      <c r="P243" s="228">
        <f>O243*H243</f>
        <v>0</v>
      </c>
      <c r="Q243" s="228">
        <v>0</v>
      </c>
      <c r="R243" s="228">
        <f>Q243*H243</f>
        <v>0</v>
      </c>
      <c r="S243" s="228">
        <v>0</v>
      </c>
      <c r="T243" s="229">
        <f>S243*H243</f>
        <v>0</v>
      </c>
      <c r="U243" s="39"/>
      <c r="V243" s="39"/>
      <c r="W243" s="39"/>
      <c r="X243" s="39"/>
      <c r="Y243" s="39"/>
      <c r="Z243" s="39"/>
      <c r="AA243" s="39"/>
      <c r="AB243" s="39"/>
      <c r="AC243" s="39"/>
      <c r="AD243" s="39"/>
      <c r="AE243" s="39"/>
      <c r="AR243" s="230" t="s">
        <v>176</v>
      </c>
      <c r="AT243" s="230" t="s">
        <v>171</v>
      </c>
      <c r="AU243" s="230" t="s">
        <v>86</v>
      </c>
      <c r="AY243" s="18" t="s">
        <v>168</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176</v>
      </c>
      <c r="BM243" s="230" t="s">
        <v>847</v>
      </c>
    </row>
    <row r="244" s="2" customFormat="1">
      <c r="A244" s="39"/>
      <c r="B244" s="40"/>
      <c r="C244" s="41"/>
      <c r="D244" s="232" t="s">
        <v>178</v>
      </c>
      <c r="E244" s="41"/>
      <c r="F244" s="233" t="s">
        <v>2452</v>
      </c>
      <c r="G244" s="41"/>
      <c r="H244" s="41"/>
      <c r="I244" s="234"/>
      <c r="J244" s="41"/>
      <c r="K244" s="41"/>
      <c r="L244" s="45"/>
      <c r="M244" s="235"/>
      <c r="N244" s="236"/>
      <c r="O244" s="92"/>
      <c r="P244" s="92"/>
      <c r="Q244" s="92"/>
      <c r="R244" s="92"/>
      <c r="S244" s="92"/>
      <c r="T244" s="93"/>
      <c r="U244" s="39"/>
      <c r="V244" s="39"/>
      <c r="W244" s="39"/>
      <c r="X244" s="39"/>
      <c r="Y244" s="39"/>
      <c r="Z244" s="39"/>
      <c r="AA244" s="39"/>
      <c r="AB244" s="39"/>
      <c r="AC244" s="39"/>
      <c r="AD244" s="39"/>
      <c r="AE244" s="39"/>
      <c r="AT244" s="18" t="s">
        <v>178</v>
      </c>
      <c r="AU244" s="18" t="s">
        <v>86</v>
      </c>
    </row>
    <row r="245" s="12" customFormat="1" ht="22.8" customHeight="1">
      <c r="A245" s="12"/>
      <c r="B245" s="203"/>
      <c r="C245" s="204"/>
      <c r="D245" s="205" t="s">
        <v>75</v>
      </c>
      <c r="E245" s="217" t="s">
        <v>2453</v>
      </c>
      <c r="F245" s="217" t="s">
        <v>2454</v>
      </c>
      <c r="G245" s="204"/>
      <c r="H245" s="204"/>
      <c r="I245" s="207"/>
      <c r="J245" s="218">
        <f>BK245</f>
        <v>0</v>
      </c>
      <c r="K245" s="204"/>
      <c r="L245" s="209"/>
      <c r="M245" s="210"/>
      <c r="N245" s="211"/>
      <c r="O245" s="211"/>
      <c r="P245" s="212">
        <f>SUM(P246:P253)</f>
        <v>0</v>
      </c>
      <c r="Q245" s="211"/>
      <c r="R245" s="212">
        <f>SUM(R246:R253)</f>
        <v>0</v>
      </c>
      <c r="S245" s="211"/>
      <c r="T245" s="213">
        <f>SUM(T246:T253)</f>
        <v>0</v>
      </c>
      <c r="U245" s="12"/>
      <c r="V245" s="12"/>
      <c r="W245" s="12"/>
      <c r="X245" s="12"/>
      <c r="Y245" s="12"/>
      <c r="Z245" s="12"/>
      <c r="AA245" s="12"/>
      <c r="AB245" s="12"/>
      <c r="AC245" s="12"/>
      <c r="AD245" s="12"/>
      <c r="AE245" s="12"/>
      <c r="AR245" s="214" t="s">
        <v>84</v>
      </c>
      <c r="AT245" s="215" t="s">
        <v>75</v>
      </c>
      <c r="AU245" s="215" t="s">
        <v>84</v>
      </c>
      <c r="AY245" s="214" t="s">
        <v>168</v>
      </c>
      <c r="BK245" s="216">
        <f>SUM(BK246:BK253)</f>
        <v>0</v>
      </c>
    </row>
    <row r="246" s="2" customFormat="1" ht="24.15" customHeight="1">
      <c r="A246" s="39"/>
      <c r="B246" s="40"/>
      <c r="C246" s="219" t="s">
        <v>526</v>
      </c>
      <c r="D246" s="219" t="s">
        <v>171</v>
      </c>
      <c r="E246" s="220" t="s">
        <v>2455</v>
      </c>
      <c r="F246" s="221" t="s">
        <v>2456</v>
      </c>
      <c r="G246" s="222" t="s">
        <v>213</v>
      </c>
      <c r="H246" s="223">
        <v>45</v>
      </c>
      <c r="I246" s="224"/>
      <c r="J246" s="225">
        <f>ROUND(I246*H246,2)</f>
        <v>0</v>
      </c>
      <c r="K246" s="221" t="s">
        <v>1</v>
      </c>
      <c r="L246" s="45"/>
      <c r="M246" s="226" t="s">
        <v>1</v>
      </c>
      <c r="N246" s="227"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176</v>
      </c>
      <c r="AT246" s="230" t="s">
        <v>171</v>
      </c>
      <c r="AU246" s="230" t="s">
        <v>86</v>
      </c>
      <c r="AY246" s="18" t="s">
        <v>168</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176</v>
      </c>
      <c r="BM246" s="230" t="s">
        <v>858</v>
      </c>
    </row>
    <row r="247" s="2" customFormat="1">
      <c r="A247" s="39"/>
      <c r="B247" s="40"/>
      <c r="C247" s="41"/>
      <c r="D247" s="232" t="s">
        <v>178</v>
      </c>
      <c r="E247" s="41"/>
      <c r="F247" s="233" t="s">
        <v>2456</v>
      </c>
      <c r="G247" s="41"/>
      <c r="H247" s="41"/>
      <c r="I247" s="234"/>
      <c r="J247" s="41"/>
      <c r="K247" s="41"/>
      <c r="L247" s="45"/>
      <c r="M247" s="235"/>
      <c r="N247" s="236"/>
      <c r="O247" s="92"/>
      <c r="P247" s="92"/>
      <c r="Q247" s="92"/>
      <c r="R247" s="92"/>
      <c r="S247" s="92"/>
      <c r="T247" s="93"/>
      <c r="U247" s="39"/>
      <c r="V247" s="39"/>
      <c r="W247" s="39"/>
      <c r="X247" s="39"/>
      <c r="Y247" s="39"/>
      <c r="Z247" s="39"/>
      <c r="AA247" s="39"/>
      <c r="AB247" s="39"/>
      <c r="AC247" s="39"/>
      <c r="AD247" s="39"/>
      <c r="AE247" s="39"/>
      <c r="AT247" s="18" t="s">
        <v>178</v>
      </c>
      <c r="AU247" s="18" t="s">
        <v>86</v>
      </c>
    </row>
    <row r="248" s="2" customFormat="1" ht="37.8" customHeight="1">
      <c r="A248" s="39"/>
      <c r="B248" s="40"/>
      <c r="C248" s="219" t="s">
        <v>531</v>
      </c>
      <c r="D248" s="219" t="s">
        <v>171</v>
      </c>
      <c r="E248" s="220" t="s">
        <v>2457</v>
      </c>
      <c r="F248" s="221" t="s">
        <v>2458</v>
      </c>
      <c r="G248" s="222" t="s">
        <v>213</v>
      </c>
      <c r="H248" s="223">
        <v>265</v>
      </c>
      <c r="I248" s="224"/>
      <c r="J248" s="225">
        <f>ROUND(I248*H248,2)</f>
        <v>0</v>
      </c>
      <c r="K248" s="221" t="s">
        <v>1</v>
      </c>
      <c r="L248" s="45"/>
      <c r="M248" s="226" t="s">
        <v>1</v>
      </c>
      <c r="N248" s="227" t="s">
        <v>41</v>
      </c>
      <c r="O248" s="92"/>
      <c r="P248" s="228">
        <f>O248*H248</f>
        <v>0</v>
      </c>
      <c r="Q248" s="228">
        <v>0</v>
      </c>
      <c r="R248" s="228">
        <f>Q248*H248</f>
        <v>0</v>
      </c>
      <c r="S248" s="228">
        <v>0</v>
      </c>
      <c r="T248" s="229">
        <f>S248*H248</f>
        <v>0</v>
      </c>
      <c r="U248" s="39"/>
      <c r="V248" s="39"/>
      <c r="W248" s="39"/>
      <c r="X248" s="39"/>
      <c r="Y248" s="39"/>
      <c r="Z248" s="39"/>
      <c r="AA248" s="39"/>
      <c r="AB248" s="39"/>
      <c r="AC248" s="39"/>
      <c r="AD248" s="39"/>
      <c r="AE248" s="39"/>
      <c r="AR248" s="230" t="s">
        <v>176</v>
      </c>
      <c r="AT248" s="230" t="s">
        <v>171</v>
      </c>
      <c r="AU248" s="230" t="s">
        <v>86</v>
      </c>
      <c r="AY248" s="18" t="s">
        <v>168</v>
      </c>
      <c r="BE248" s="231">
        <f>IF(N248="základní",J248,0)</f>
        <v>0</v>
      </c>
      <c r="BF248" s="231">
        <f>IF(N248="snížená",J248,0)</f>
        <v>0</v>
      </c>
      <c r="BG248" s="231">
        <f>IF(N248="zákl. přenesená",J248,0)</f>
        <v>0</v>
      </c>
      <c r="BH248" s="231">
        <f>IF(N248="sníž. přenesená",J248,0)</f>
        <v>0</v>
      </c>
      <c r="BI248" s="231">
        <f>IF(N248="nulová",J248,0)</f>
        <v>0</v>
      </c>
      <c r="BJ248" s="18" t="s">
        <v>84</v>
      </c>
      <c r="BK248" s="231">
        <f>ROUND(I248*H248,2)</f>
        <v>0</v>
      </c>
      <c r="BL248" s="18" t="s">
        <v>176</v>
      </c>
      <c r="BM248" s="230" t="s">
        <v>868</v>
      </c>
    </row>
    <row r="249" s="2" customFormat="1">
      <c r="A249" s="39"/>
      <c r="B249" s="40"/>
      <c r="C249" s="41"/>
      <c r="D249" s="232" t="s">
        <v>178</v>
      </c>
      <c r="E249" s="41"/>
      <c r="F249" s="233" t="s">
        <v>2458</v>
      </c>
      <c r="G249" s="41"/>
      <c r="H249" s="41"/>
      <c r="I249" s="234"/>
      <c r="J249" s="41"/>
      <c r="K249" s="41"/>
      <c r="L249" s="45"/>
      <c r="M249" s="235"/>
      <c r="N249" s="236"/>
      <c r="O249" s="92"/>
      <c r="P249" s="92"/>
      <c r="Q249" s="92"/>
      <c r="R249" s="92"/>
      <c r="S249" s="92"/>
      <c r="T249" s="93"/>
      <c r="U249" s="39"/>
      <c r="V249" s="39"/>
      <c r="W249" s="39"/>
      <c r="X249" s="39"/>
      <c r="Y249" s="39"/>
      <c r="Z249" s="39"/>
      <c r="AA249" s="39"/>
      <c r="AB249" s="39"/>
      <c r="AC249" s="39"/>
      <c r="AD249" s="39"/>
      <c r="AE249" s="39"/>
      <c r="AT249" s="18" t="s">
        <v>178</v>
      </c>
      <c r="AU249" s="18" t="s">
        <v>86</v>
      </c>
    </row>
    <row r="250" s="2" customFormat="1" ht="37.8" customHeight="1">
      <c r="A250" s="39"/>
      <c r="B250" s="40"/>
      <c r="C250" s="219" t="s">
        <v>536</v>
      </c>
      <c r="D250" s="219" t="s">
        <v>171</v>
      </c>
      <c r="E250" s="220" t="s">
        <v>2459</v>
      </c>
      <c r="F250" s="221" t="s">
        <v>2458</v>
      </c>
      <c r="G250" s="222" t="s">
        <v>213</v>
      </c>
      <c r="H250" s="223">
        <v>15</v>
      </c>
      <c r="I250" s="224"/>
      <c r="J250" s="225">
        <f>ROUND(I250*H250,2)</f>
        <v>0</v>
      </c>
      <c r="K250" s="221" t="s">
        <v>1</v>
      </c>
      <c r="L250" s="45"/>
      <c r="M250" s="226" t="s">
        <v>1</v>
      </c>
      <c r="N250" s="227" t="s">
        <v>41</v>
      </c>
      <c r="O250" s="92"/>
      <c r="P250" s="228">
        <f>O250*H250</f>
        <v>0</v>
      </c>
      <c r="Q250" s="228">
        <v>0</v>
      </c>
      <c r="R250" s="228">
        <f>Q250*H250</f>
        <v>0</v>
      </c>
      <c r="S250" s="228">
        <v>0</v>
      </c>
      <c r="T250" s="229">
        <f>S250*H250</f>
        <v>0</v>
      </c>
      <c r="U250" s="39"/>
      <c r="V250" s="39"/>
      <c r="W250" s="39"/>
      <c r="X250" s="39"/>
      <c r="Y250" s="39"/>
      <c r="Z250" s="39"/>
      <c r="AA250" s="39"/>
      <c r="AB250" s="39"/>
      <c r="AC250" s="39"/>
      <c r="AD250" s="39"/>
      <c r="AE250" s="39"/>
      <c r="AR250" s="230" t="s">
        <v>176</v>
      </c>
      <c r="AT250" s="230" t="s">
        <v>171</v>
      </c>
      <c r="AU250" s="230" t="s">
        <v>86</v>
      </c>
      <c r="AY250" s="18" t="s">
        <v>168</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176</v>
      </c>
      <c r="BM250" s="230" t="s">
        <v>878</v>
      </c>
    </row>
    <row r="251" s="2" customFormat="1">
      <c r="A251" s="39"/>
      <c r="B251" s="40"/>
      <c r="C251" s="41"/>
      <c r="D251" s="232" t="s">
        <v>178</v>
      </c>
      <c r="E251" s="41"/>
      <c r="F251" s="233" t="s">
        <v>2458</v>
      </c>
      <c r="G251" s="41"/>
      <c r="H251" s="41"/>
      <c r="I251" s="234"/>
      <c r="J251" s="41"/>
      <c r="K251" s="41"/>
      <c r="L251" s="45"/>
      <c r="M251" s="235"/>
      <c r="N251" s="236"/>
      <c r="O251" s="92"/>
      <c r="P251" s="92"/>
      <c r="Q251" s="92"/>
      <c r="R251" s="92"/>
      <c r="S251" s="92"/>
      <c r="T251" s="93"/>
      <c r="U251" s="39"/>
      <c r="V251" s="39"/>
      <c r="W251" s="39"/>
      <c r="X251" s="39"/>
      <c r="Y251" s="39"/>
      <c r="Z251" s="39"/>
      <c r="AA251" s="39"/>
      <c r="AB251" s="39"/>
      <c r="AC251" s="39"/>
      <c r="AD251" s="39"/>
      <c r="AE251" s="39"/>
      <c r="AT251" s="18" t="s">
        <v>178</v>
      </c>
      <c r="AU251" s="18" t="s">
        <v>86</v>
      </c>
    </row>
    <row r="252" s="2" customFormat="1" ht="37.8" customHeight="1">
      <c r="A252" s="39"/>
      <c r="B252" s="40"/>
      <c r="C252" s="219" t="s">
        <v>541</v>
      </c>
      <c r="D252" s="219" t="s">
        <v>171</v>
      </c>
      <c r="E252" s="220" t="s">
        <v>2460</v>
      </c>
      <c r="F252" s="221" t="s">
        <v>2461</v>
      </c>
      <c r="G252" s="222" t="s">
        <v>213</v>
      </c>
      <c r="H252" s="223">
        <v>190</v>
      </c>
      <c r="I252" s="224"/>
      <c r="J252" s="225">
        <f>ROUND(I252*H252,2)</f>
        <v>0</v>
      </c>
      <c r="K252" s="221" t="s">
        <v>1</v>
      </c>
      <c r="L252" s="45"/>
      <c r="M252" s="226" t="s">
        <v>1</v>
      </c>
      <c r="N252" s="227" t="s">
        <v>41</v>
      </c>
      <c r="O252" s="92"/>
      <c r="P252" s="228">
        <f>O252*H252</f>
        <v>0</v>
      </c>
      <c r="Q252" s="228">
        <v>0</v>
      </c>
      <c r="R252" s="228">
        <f>Q252*H252</f>
        <v>0</v>
      </c>
      <c r="S252" s="228">
        <v>0</v>
      </c>
      <c r="T252" s="229">
        <f>S252*H252</f>
        <v>0</v>
      </c>
      <c r="U252" s="39"/>
      <c r="V252" s="39"/>
      <c r="W252" s="39"/>
      <c r="X252" s="39"/>
      <c r="Y252" s="39"/>
      <c r="Z252" s="39"/>
      <c r="AA252" s="39"/>
      <c r="AB252" s="39"/>
      <c r="AC252" s="39"/>
      <c r="AD252" s="39"/>
      <c r="AE252" s="39"/>
      <c r="AR252" s="230" t="s">
        <v>176</v>
      </c>
      <c r="AT252" s="230" t="s">
        <v>171</v>
      </c>
      <c r="AU252" s="230" t="s">
        <v>86</v>
      </c>
      <c r="AY252" s="18" t="s">
        <v>168</v>
      </c>
      <c r="BE252" s="231">
        <f>IF(N252="základní",J252,0)</f>
        <v>0</v>
      </c>
      <c r="BF252" s="231">
        <f>IF(N252="snížená",J252,0)</f>
        <v>0</v>
      </c>
      <c r="BG252" s="231">
        <f>IF(N252="zákl. přenesená",J252,0)</f>
        <v>0</v>
      </c>
      <c r="BH252" s="231">
        <f>IF(N252="sníž. přenesená",J252,0)</f>
        <v>0</v>
      </c>
      <c r="BI252" s="231">
        <f>IF(N252="nulová",J252,0)</f>
        <v>0</v>
      </c>
      <c r="BJ252" s="18" t="s">
        <v>84</v>
      </c>
      <c r="BK252" s="231">
        <f>ROUND(I252*H252,2)</f>
        <v>0</v>
      </c>
      <c r="BL252" s="18" t="s">
        <v>176</v>
      </c>
      <c r="BM252" s="230" t="s">
        <v>892</v>
      </c>
    </row>
    <row r="253" s="2" customFormat="1">
      <c r="A253" s="39"/>
      <c r="B253" s="40"/>
      <c r="C253" s="41"/>
      <c r="D253" s="232" t="s">
        <v>178</v>
      </c>
      <c r="E253" s="41"/>
      <c r="F253" s="233" t="s">
        <v>2461</v>
      </c>
      <c r="G253" s="41"/>
      <c r="H253" s="41"/>
      <c r="I253" s="234"/>
      <c r="J253" s="41"/>
      <c r="K253" s="41"/>
      <c r="L253" s="45"/>
      <c r="M253" s="235"/>
      <c r="N253" s="236"/>
      <c r="O253" s="92"/>
      <c r="P253" s="92"/>
      <c r="Q253" s="92"/>
      <c r="R253" s="92"/>
      <c r="S253" s="92"/>
      <c r="T253" s="93"/>
      <c r="U253" s="39"/>
      <c r="V253" s="39"/>
      <c r="W253" s="39"/>
      <c r="X253" s="39"/>
      <c r="Y253" s="39"/>
      <c r="Z253" s="39"/>
      <c r="AA253" s="39"/>
      <c r="AB253" s="39"/>
      <c r="AC253" s="39"/>
      <c r="AD253" s="39"/>
      <c r="AE253" s="39"/>
      <c r="AT253" s="18" t="s">
        <v>178</v>
      </c>
      <c r="AU253" s="18" t="s">
        <v>86</v>
      </c>
    </row>
    <row r="254" s="12" customFormat="1" ht="22.8" customHeight="1">
      <c r="A254" s="12"/>
      <c r="B254" s="203"/>
      <c r="C254" s="204"/>
      <c r="D254" s="205" t="s">
        <v>75</v>
      </c>
      <c r="E254" s="217" t="s">
        <v>2462</v>
      </c>
      <c r="F254" s="217" t="s">
        <v>2463</v>
      </c>
      <c r="G254" s="204"/>
      <c r="H254" s="204"/>
      <c r="I254" s="207"/>
      <c r="J254" s="218">
        <f>BK254</f>
        <v>0</v>
      </c>
      <c r="K254" s="204"/>
      <c r="L254" s="209"/>
      <c r="M254" s="210"/>
      <c r="N254" s="211"/>
      <c r="O254" s="211"/>
      <c r="P254" s="212">
        <f>SUM(P255:P256)</f>
        <v>0</v>
      </c>
      <c r="Q254" s="211"/>
      <c r="R254" s="212">
        <f>SUM(R255:R256)</f>
        <v>0</v>
      </c>
      <c r="S254" s="211"/>
      <c r="T254" s="213">
        <f>SUM(T255:T256)</f>
        <v>0</v>
      </c>
      <c r="U254" s="12"/>
      <c r="V254" s="12"/>
      <c r="W254" s="12"/>
      <c r="X254" s="12"/>
      <c r="Y254" s="12"/>
      <c r="Z254" s="12"/>
      <c r="AA254" s="12"/>
      <c r="AB254" s="12"/>
      <c r="AC254" s="12"/>
      <c r="AD254" s="12"/>
      <c r="AE254" s="12"/>
      <c r="AR254" s="214" t="s">
        <v>84</v>
      </c>
      <c r="AT254" s="215" t="s">
        <v>75</v>
      </c>
      <c r="AU254" s="215" t="s">
        <v>84</v>
      </c>
      <c r="AY254" s="214" t="s">
        <v>168</v>
      </c>
      <c r="BK254" s="216">
        <f>SUM(BK255:BK256)</f>
        <v>0</v>
      </c>
    </row>
    <row r="255" s="2" customFormat="1" ht="24.15" customHeight="1">
      <c r="A255" s="39"/>
      <c r="B255" s="40"/>
      <c r="C255" s="219" t="s">
        <v>546</v>
      </c>
      <c r="D255" s="219" t="s">
        <v>171</v>
      </c>
      <c r="E255" s="220" t="s">
        <v>2464</v>
      </c>
      <c r="F255" s="221" t="s">
        <v>2465</v>
      </c>
      <c r="G255" s="222" t="s">
        <v>213</v>
      </c>
      <c r="H255" s="223">
        <v>470</v>
      </c>
      <c r="I255" s="224"/>
      <c r="J255" s="225">
        <f>ROUND(I255*H255,2)</f>
        <v>0</v>
      </c>
      <c r="K255" s="221" t="s">
        <v>1</v>
      </c>
      <c r="L255" s="45"/>
      <c r="M255" s="226" t="s">
        <v>1</v>
      </c>
      <c r="N255" s="227" t="s">
        <v>41</v>
      </c>
      <c r="O255" s="92"/>
      <c r="P255" s="228">
        <f>O255*H255</f>
        <v>0</v>
      </c>
      <c r="Q255" s="228">
        <v>0</v>
      </c>
      <c r="R255" s="228">
        <f>Q255*H255</f>
        <v>0</v>
      </c>
      <c r="S255" s="228">
        <v>0</v>
      </c>
      <c r="T255" s="229">
        <f>S255*H255</f>
        <v>0</v>
      </c>
      <c r="U255" s="39"/>
      <c r="V255" s="39"/>
      <c r="W255" s="39"/>
      <c r="X255" s="39"/>
      <c r="Y255" s="39"/>
      <c r="Z255" s="39"/>
      <c r="AA255" s="39"/>
      <c r="AB255" s="39"/>
      <c r="AC255" s="39"/>
      <c r="AD255" s="39"/>
      <c r="AE255" s="39"/>
      <c r="AR255" s="230" t="s">
        <v>176</v>
      </c>
      <c r="AT255" s="230" t="s">
        <v>171</v>
      </c>
      <c r="AU255" s="230" t="s">
        <v>86</v>
      </c>
      <c r="AY255" s="18" t="s">
        <v>168</v>
      </c>
      <c r="BE255" s="231">
        <f>IF(N255="základní",J255,0)</f>
        <v>0</v>
      </c>
      <c r="BF255" s="231">
        <f>IF(N255="snížená",J255,0)</f>
        <v>0</v>
      </c>
      <c r="BG255" s="231">
        <f>IF(N255="zákl. přenesená",J255,0)</f>
        <v>0</v>
      </c>
      <c r="BH255" s="231">
        <f>IF(N255="sníž. přenesená",J255,0)</f>
        <v>0</v>
      </c>
      <c r="BI255" s="231">
        <f>IF(N255="nulová",J255,0)</f>
        <v>0</v>
      </c>
      <c r="BJ255" s="18" t="s">
        <v>84</v>
      </c>
      <c r="BK255" s="231">
        <f>ROUND(I255*H255,2)</f>
        <v>0</v>
      </c>
      <c r="BL255" s="18" t="s">
        <v>176</v>
      </c>
      <c r="BM255" s="230" t="s">
        <v>911</v>
      </c>
    </row>
    <row r="256" s="2" customFormat="1">
      <c r="A256" s="39"/>
      <c r="B256" s="40"/>
      <c r="C256" s="41"/>
      <c r="D256" s="232" t="s">
        <v>178</v>
      </c>
      <c r="E256" s="41"/>
      <c r="F256" s="233" t="s">
        <v>2465</v>
      </c>
      <c r="G256" s="41"/>
      <c r="H256" s="41"/>
      <c r="I256" s="234"/>
      <c r="J256" s="41"/>
      <c r="K256" s="41"/>
      <c r="L256" s="45"/>
      <c r="M256" s="235"/>
      <c r="N256" s="236"/>
      <c r="O256" s="92"/>
      <c r="P256" s="92"/>
      <c r="Q256" s="92"/>
      <c r="R256" s="92"/>
      <c r="S256" s="92"/>
      <c r="T256" s="93"/>
      <c r="U256" s="39"/>
      <c r="V256" s="39"/>
      <c r="W256" s="39"/>
      <c r="X256" s="39"/>
      <c r="Y256" s="39"/>
      <c r="Z256" s="39"/>
      <c r="AA256" s="39"/>
      <c r="AB256" s="39"/>
      <c r="AC256" s="39"/>
      <c r="AD256" s="39"/>
      <c r="AE256" s="39"/>
      <c r="AT256" s="18" t="s">
        <v>178</v>
      </c>
      <c r="AU256" s="18" t="s">
        <v>86</v>
      </c>
    </row>
    <row r="257" s="12" customFormat="1" ht="22.8" customHeight="1">
      <c r="A257" s="12"/>
      <c r="B257" s="203"/>
      <c r="C257" s="204"/>
      <c r="D257" s="205" t="s">
        <v>75</v>
      </c>
      <c r="E257" s="217" t="s">
        <v>2466</v>
      </c>
      <c r="F257" s="217" t="s">
        <v>2467</v>
      </c>
      <c r="G257" s="204"/>
      <c r="H257" s="204"/>
      <c r="I257" s="207"/>
      <c r="J257" s="218">
        <f>BK257</f>
        <v>0</v>
      </c>
      <c r="K257" s="204"/>
      <c r="L257" s="209"/>
      <c r="M257" s="210"/>
      <c r="N257" s="211"/>
      <c r="O257" s="211"/>
      <c r="P257" s="212">
        <f>SUM(P258:P259)</f>
        <v>0</v>
      </c>
      <c r="Q257" s="211"/>
      <c r="R257" s="212">
        <f>SUM(R258:R259)</f>
        <v>0</v>
      </c>
      <c r="S257" s="211"/>
      <c r="T257" s="213">
        <f>SUM(T258:T259)</f>
        <v>0</v>
      </c>
      <c r="U257" s="12"/>
      <c r="V257" s="12"/>
      <c r="W257" s="12"/>
      <c r="X257" s="12"/>
      <c r="Y257" s="12"/>
      <c r="Z257" s="12"/>
      <c r="AA257" s="12"/>
      <c r="AB257" s="12"/>
      <c r="AC257" s="12"/>
      <c r="AD257" s="12"/>
      <c r="AE257" s="12"/>
      <c r="AR257" s="214" t="s">
        <v>84</v>
      </c>
      <c r="AT257" s="215" t="s">
        <v>75</v>
      </c>
      <c r="AU257" s="215" t="s">
        <v>84</v>
      </c>
      <c r="AY257" s="214" t="s">
        <v>168</v>
      </c>
      <c r="BK257" s="216">
        <f>SUM(BK258:BK259)</f>
        <v>0</v>
      </c>
    </row>
    <row r="258" s="2" customFormat="1" ht="33" customHeight="1">
      <c r="A258" s="39"/>
      <c r="B258" s="40"/>
      <c r="C258" s="219" t="s">
        <v>552</v>
      </c>
      <c r="D258" s="219" t="s">
        <v>171</v>
      </c>
      <c r="E258" s="220" t="s">
        <v>2468</v>
      </c>
      <c r="F258" s="221" t="s">
        <v>2469</v>
      </c>
      <c r="G258" s="222" t="s">
        <v>213</v>
      </c>
      <c r="H258" s="223">
        <v>45</v>
      </c>
      <c r="I258" s="224"/>
      <c r="J258" s="225">
        <f>ROUND(I258*H258,2)</f>
        <v>0</v>
      </c>
      <c r="K258" s="221" t="s">
        <v>1</v>
      </c>
      <c r="L258" s="45"/>
      <c r="M258" s="226" t="s">
        <v>1</v>
      </c>
      <c r="N258" s="227" t="s">
        <v>41</v>
      </c>
      <c r="O258" s="92"/>
      <c r="P258" s="228">
        <f>O258*H258</f>
        <v>0</v>
      </c>
      <c r="Q258" s="228">
        <v>0</v>
      </c>
      <c r="R258" s="228">
        <f>Q258*H258</f>
        <v>0</v>
      </c>
      <c r="S258" s="228">
        <v>0</v>
      </c>
      <c r="T258" s="229">
        <f>S258*H258</f>
        <v>0</v>
      </c>
      <c r="U258" s="39"/>
      <c r="V258" s="39"/>
      <c r="W258" s="39"/>
      <c r="X258" s="39"/>
      <c r="Y258" s="39"/>
      <c r="Z258" s="39"/>
      <c r="AA258" s="39"/>
      <c r="AB258" s="39"/>
      <c r="AC258" s="39"/>
      <c r="AD258" s="39"/>
      <c r="AE258" s="39"/>
      <c r="AR258" s="230" t="s">
        <v>176</v>
      </c>
      <c r="AT258" s="230" t="s">
        <v>171</v>
      </c>
      <c r="AU258" s="230" t="s">
        <v>86</v>
      </c>
      <c r="AY258" s="18" t="s">
        <v>168</v>
      </c>
      <c r="BE258" s="231">
        <f>IF(N258="základní",J258,0)</f>
        <v>0</v>
      </c>
      <c r="BF258" s="231">
        <f>IF(N258="snížená",J258,0)</f>
        <v>0</v>
      </c>
      <c r="BG258" s="231">
        <f>IF(N258="zákl. přenesená",J258,0)</f>
        <v>0</v>
      </c>
      <c r="BH258" s="231">
        <f>IF(N258="sníž. přenesená",J258,0)</f>
        <v>0</v>
      </c>
      <c r="BI258" s="231">
        <f>IF(N258="nulová",J258,0)</f>
        <v>0</v>
      </c>
      <c r="BJ258" s="18" t="s">
        <v>84</v>
      </c>
      <c r="BK258" s="231">
        <f>ROUND(I258*H258,2)</f>
        <v>0</v>
      </c>
      <c r="BL258" s="18" t="s">
        <v>176</v>
      </c>
      <c r="BM258" s="230" t="s">
        <v>923</v>
      </c>
    </row>
    <row r="259" s="2" customFormat="1">
      <c r="A259" s="39"/>
      <c r="B259" s="40"/>
      <c r="C259" s="41"/>
      <c r="D259" s="232" t="s">
        <v>178</v>
      </c>
      <c r="E259" s="41"/>
      <c r="F259" s="233" t="s">
        <v>2469</v>
      </c>
      <c r="G259" s="41"/>
      <c r="H259" s="41"/>
      <c r="I259" s="234"/>
      <c r="J259" s="41"/>
      <c r="K259" s="41"/>
      <c r="L259" s="45"/>
      <c r="M259" s="235"/>
      <c r="N259" s="236"/>
      <c r="O259" s="92"/>
      <c r="P259" s="92"/>
      <c r="Q259" s="92"/>
      <c r="R259" s="92"/>
      <c r="S259" s="92"/>
      <c r="T259" s="93"/>
      <c r="U259" s="39"/>
      <c r="V259" s="39"/>
      <c r="W259" s="39"/>
      <c r="X259" s="39"/>
      <c r="Y259" s="39"/>
      <c r="Z259" s="39"/>
      <c r="AA259" s="39"/>
      <c r="AB259" s="39"/>
      <c r="AC259" s="39"/>
      <c r="AD259" s="39"/>
      <c r="AE259" s="39"/>
      <c r="AT259" s="18" t="s">
        <v>178</v>
      </c>
      <c r="AU259" s="18" t="s">
        <v>86</v>
      </c>
    </row>
    <row r="260" s="12" customFormat="1" ht="22.8" customHeight="1">
      <c r="A260" s="12"/>
      <c r="B260" s="203"/>
      <c r="C260" s="204"/>
      <c r="D260" s="205" t="s">
        <v>75</v>
      </c>
      <c r="E260" s="217" t="s">
        <v>2486</v>
      </c>
      <c r="F260" s="217" t="s">
        <v>2486</v>
      </c>
      <c r="G260" s="204"/>
      <c r="H260" s="204"/>
      <c r="I260" s="207"/>
      <c r="J260" s="218">
        <f>BK260</f>
        <v>0</v>
      </c>
      <c r="K260" s="204"/>
      <c r="L260" s="209"/>
      <c r="M260" s="210"/>
      <c r="N260" s="211"/>
      <c r="O260" s="211"/>
      <c r="P260" s="212">
        <f>SUM(P261:P292)</f>
        <v>0</v>
      </c>
      <c r="Q260" s="211"/>
      <c r="R260" s="212">
        <f>SUM(R261:R292)</f>
        <v>0</v>
      </c>
      <c r="S260" s="211"/>
      <c r="T260" s="213">
        <f>SUM(T261:T292)</f>
        <v>0</v>
      </c>
      <c r="U260" s="12"/>
      <c r="V260" s="12"/>
      <c r="W260" s="12"/>
      <c r="X260" s="12"/>
      <c r="Y260" s="12"/>
      <c r="Z260" s="12"/>
      <c r="AA260" s="12"/>
      <c r="AB260" s="12"/>
      <c r="AC260" s="12"/>
      <c r="AD260" s="12"/>
      <c r="AE260" s="12"/>
      <c r="AR260" s="214" t="s">
        <v>84</v>
      </c>
      <c r="AT260" s="215" t="s">
        <v>75</v>
      </c>
      <c r="AU260" s="215" t="s">
        <v>84</v>
      </c>
      <c r="AY260" s="214" t="s">
        <v>168</v>
      </c>
      <c r="BK260" s="216">
        <f>SUM(BK261:BK292)</f>
        <v>0</v>
      </c>
    </row>
    <row r="261" s="2" customFormat="1" ht="21.75" customHeight="1">
      <c r="A261" s="39"/>
      <c r="B261" s="40"/>
      <c r="C261" s="219" t="s">
        <v>557</v>
      </c>
      <c r="D261" s="219" t="s">
        <v>171</v>
      </c>
      <c r="E261" s="220" t="s">
        <v>2487</v>
      </c>
      <c r="F261" s="221" t="s">
        <v>2488</v>
      </c>
      <c r="G261" s="222" t="s">
        <v>2411</v>
      </c>
      <c r="H261" s="223">
        <v>18</v>
      </c>
      <c r="I261" s="224"/>
      <c r="J261" s="225">
        <f>ROUND(I261*H261,2)</f>
        <v>0</v>
      </c>
      <c r="K261" s="221" t="s">
        <v>1</v>
      </c>
      <c r="L261" s="45"/>
      <c r="M261" s="226" t="s">
        <v>1</v>
      </c>
      <c r="N261" s="227" t="s">
        <v>41</v>
      </c>
      <c r="O261" s="92"/>
      <c r="P261" s="228">
        <f>O261*H261</f>
        <v>0</v>
      </c>
      <c r="Q261" s="228">
        <v>0</v>
      </c>
      <c r="R261" s="228">
        <f>Q261*H261</f>
        <v>0</v>
      </c>
      <c r="S261" s="228">
        <v>0</v>
      </c>
      <c r="T261" s="229">
        <f>S261*H261</f>
        <v>0</v>
      </c>
      <c r="U261" s="39"/>
      <c r="V261" s="39"/>
      <c r="W261" s="39"/>
      <c r="X261" s="39"/>
      <c r="Y261" s="39"/>
      <c r="Z261" s="39"/>
      <c r="AA261" s="39"/>
      <c r="AB261" s="39"/>
      <c r="AC261" s="39"/>
      <c r="AD261" s="39"/>
      <c r="AE261" s="39"/>
      <c r="AR261" s="230" t="s">
        <v>176</v>
      </c>
      <c r="AT261" s="230" t="s">
        <v>171</v>
      </c>
      <c r="AU261" s="230" t="s">
        <v>86</v>
      </c>
      <c r="AY261" s="18" t="s">
        <v>168</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176</v>
      </c>
      <c r="BM261" s="230" t="s">
        <v>945</v>
      </c>
    </row>
    <row r="262" s="2" customFormat="1">
      <c r="A262" s="39"/>
      <c r="B262" s="40"/>
      <c r="C262" s="41"/>
      <c r="D262" s="232" t="s">
        <v>178</v>
      </c>
      <c r="E262" s="41"/>
      <c r="F262" s="233" t="s">
        <v>2488</v>
      </c>
      <c r="G262" s="41"/>
      <c r="H262" s="41"/>
      <c r="I262" s="234"/>
      <c r="J262" s="41"/>
      <c r="K262" s="41"/>
      <c r="L262" s="45"/>
      <c r="M262" s="235"/>
      <c r="N262" s="236"/>
      <c r="O262" s="92"/>
      <c r="P262" s="92"/>
      <c r="Q262" s="92"/>
      <c r="R262" s="92"/>
      <c r="S262" s="92"/>
      <c r="T262" s="93"/>
      <c r="U262" s="39"/>
      <c r="V262" s="39"/>
      <c r="W262" s="39"/>
      <c r="X262" s="39"/>
      <c r="Y262" s="39"/>
      <c r="Z262" s="39"/>
      <c r="AA262" s="39"/>
      <c r="AB262" s="39"/>
      <c r="AC262" s="39"/>
      <c r="AD262" s="39"/>
      <c r="AE262" s="39"/>
      <c r="AT262" s="18" t="s">
        <v>178</v>
      </c>
      <c r="AU262" s="18" t="s">
        <v>86</v>
      </c>
    </row>
    <row r="263" s="2" customFormat="1" ht="16.5" customHeight="1">
      <c r="A263" s="39"/>
      <c r="B263" s="40"/>
      <c r="C263" s="219" t="s">
        <v>568</v>
      </c>
      <c r="D263" s="219" t="s">
        <v>171</v>
      </c>
      <c r="E263" s="220" t="s">
        <v>2489</v>
      </c>
      <c r="F263" s="221" t="s">
        <v>2474</v>
      </c>
      <c r="G263" s="222" t="s">
        <v>2411</v>
      </c>
      <c r="H263" s="223">
        <v>16</v>
      </c>
      <c r="I263" s="224"/>
      <c r="J263" s="225">
        <f>ROUND(I263*H263,2)</f>
        <v>0</v>
      </c>
      <c r="K263" s="221" t="s">
        <v>1</v>
      </c>
      <c r="L263" s="45"/>
      <c r="M263" s="226" t="s">
        <v>1</v>
      </c>
      <c r="N263" s="227" t="s">
        <v>41</v>
      </c>
      <c r="O263" s="92"/>
      <c r="P263" s="228">
        <f>O263*H263</f>
        <v>0</v>
      </c>
      <c r="Q263" s="228">
        <v>0</v>
      </c>
      <c r="R263" s="228">
        <f>Q263*H263</f>
        <v>0</v>
      </c>
      <c r="S263" s="228">
        <v>0</v>
      </c>
      <c r="T263" s="229">
        <f>S263*H263</f>
        <v>0</v>
      </c>
      <c r="U263" s="39"/>
      <c r="V263" s="39"/>
      <c r="W263" s="39"/>
      <c r="X263" s="39"/>
      <c r="Y263" s="39"/>
      <c r="Z263" s="39"/>
      <c r="AA263" s="39"/>
      <c r="AB263" s="39"/>
      <c r="AC263" s="39"/>
      <c r="AD263" s="39"/>
      <c r="AE263" s="39"/>
      <c r="AR263" s="230" t="s">
        <v>176</v>
      </c>
      <c r="AT263" s="230" t="s">
        <v>171</v>
      </c>
      <c r="AU263" s="230" t="s">
        <v>86</v>
      </c>
      <c r="AY263" s="18" t="s">
        <v>168</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176</v>
      </c>
      <c r="BM263" s="230" t="s">
        <v>954</v>
      </c>
    </row>
    <row r="264" s="2" customFormat="1">
      <c r="A264" s="39"/>
      <c r="B264" s="40"/>
      <c r="C264" s="41"/>
      <c r="D264" s="232" t="s">
        <v>178</v>
      </c>
      <c r="E264" s="41"/>
      <c r="F264" s="233" t="s">
        <v>2474</v>
      </c>
      <c r="G264" s="41"/>
      <c r="H264" s="41"/>
      <c r="I264" s="234"/>
      <c r="J264" s="41"/>
      <c r="K264" s="41"/>
      <c r="L264" s="45"/>
      <c r="M264" s="235"/>
      <c r="N264" s="236"/>
      <c r="O264" s="92"/>
      <c r="P264" s="92"/>
      <c r="Q264" s="92"/>
      <c r="R264" s="92"/>
      <c r="S264" s="92"/>
      <c r="T264" s="93"/>
      <c r="U264" s="39"/>
      <c r="V264" s="39"/>
      <c r="W264" s="39"/>
      <c r="X264" s="39"/>
      <c r="Y264" s="39"/>
      <c r="Z264" s="39"/>
      <c r="AA264" s="39"/>
      <c r="AB264" s="39"/>
      <c r="AC264" s="39"/>
      <c r="AD264" s="39"/>
      <c r="AE264" s="39"/>
      <c r="AT264" s="18" t="s">
        <v>178</v>
      </c>
      <c r="AU264" s="18" t="s">
        <v>86</v>
      </c>
    </row>
    <row r="265" s="2" customFormat="1" ht="16.5" customHeight="1">
      <c r="A265" s="39"/>
      <c r="B265" s="40"/>
      <c r="C265" s="219" t="s">
        <v>577</v>
      </c>
      <c r="D265" s="219" t="s">
        <v>171</v>
      </c>
      <c r="E265" s="220" t="s">
        <v>2490</v>
      </c>
      <c r="F265" s="221" t="s">
        <v>2476</v>
      </c>
      <c r="G265" s="222" t="s">
        <v>1226</v>
      </c>
      <c r="H265" s="223">
        <v>1</v>
      </c>
      <c r="I265" s="224"/>
      <c r="J265" s="225">
        <f>ROUND(I265*H265,2)</f>
        <v>0</v>
      </c>
      <c r="K265" s="221" t="s">
        <v>1</v>
      </c>
      <c r="L265" s="45"/>
      <c r="M265" s="226" t="s">
        <v>1</v>
      </c>
      <c r="N265" s="227" t="s">
        <v>41</v>
      </c>
      <c r="O265" s="92"/>
      <c r="P265" s="228">
        <f>O265*H265</f>
        <v>0</v>
      </c>
      <c r="Q265" s="228">
        <v>0</v>
      </c>
      <c r="R265" s="228">
        <f>Q265*H265</f>
        <v>0</v>
      </c>
      <c r="S265" s="228">
        <v>0</v>
      </c>
      <c r="T265" s="229">
        <f>S265*H265</f>
        <v>0</v>
      </c>
      <c r="U265" s="39"/>
      <c r="V265" s="39"/>
      <c r="W265" s="39"/>
      <c r="X265" s="39"/>
      <c r="Y265" s="39"/>
      <c r="Z265" s="39"/>
      <c r="AA265" s="39"/>
      <c r="AB265" s="39"/>
      <c r="AC265" s="39"/>
      <c r="AD265" s="39"/>
      <c r="AE265" s="39"/>
      <c r="AR265" s="230" t="s">
        <v>176</v>
      </c>
      <c r="AT265" s="230" t="s">
        <v>171</v>
      </c>
      <c r="AU265" s="230" t="s">
        <v>86</v>
      </c>
      <c r="AY265" s="18" t="s">
        <v>168</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176</v>
      </c>
      <c r="BM265" s="230" t="s">
        <v>963</v>
      </c>
    </row>
    <row r="266" s="2" customFormat="1">
      <c r="A266" s="39"/>
      <c r="B266" s="40"/>
      <c r="C266" s="41"/>
      <c r="D266" s="232" t="s">
        <v>178</v>
      </c>
      <c r="E266" s="41"/>
      <c r="F266" s="233" t="s">
        <v>2476</v>
      </c>
      <c r="G266" s="41"/>
      <c r="H266" s="41"/>
      <c r="I266" s="234"/>
      <c r="J266" s="41"/>
      <c r="K266" s="41"/>
      <c r="L266" s="45"/>
      <c r="M266" s="235"/>
      <c r="N266" s="236"/>
      <c r="O266" s="92"/>
      <c r="P266" s="92"/>
      <c r="Q266" s="92"/>
      <c r="R266" s="92"/>
      <c r="S266" s="92"/>
      <c r="T266" s="93"/>
      <c r="U266" s="39"/>
      <c r="V266" s="39"/>
      <c r="W266" s="39"/>
      <c r="X266" s="39"/>
      <c r="Y266" s="39"/>
      <c r="Z266" s="39"/>
      <c r="AA266" s="39"/>
      <c r="AB266" s="39"/>
      <c r="AC266" s="39"/>
      <c r="AD266" s="39"/>
      <c r="AE266" s="39"/>
      <c r="AT266" s="18" t="s">
        <v>178</v>
      </c>
      <c r="AU266" s="18" t="s">
        <v>86</v>
      </c>
    </row>
    <row r="267" s="2" customFormat="1" ht="24.15" customHeight="1">
      <c r="A267" s="39"/>
      <c r="B267" s="40"/>
      <c r="C267" s="219" t="s">
        <v>587</v>
      </c>
      <c r="D267" s="219" t="s">
        <v>171</v>
      </c>
      <c r="E267" s="220" t="s">
        <v>2491</v>
      </c>
      <c r="F267" s="221" t="s">
        <v>2478</v>
      </c>
      <c r="G267" s="222" t="s">
        <v>2411</v>
      </c>
      <c r="H267" s="223">
        <v>1</v>
      </c>
      <c r="I267" s="224"/>
      <c r="J267" s="225">
        <f>ROUND(I267*H267,2)</f>
        <v>0</v>
      </c>
      <c r="K267" s="221" t="s">
        <v>1</v>
      </c>
      <c r="L267" s="45"/>
      <c r="M267" s="226" t="s">
        <v>1</v>
      </c>
      <c r="N267" s="227" t="s">
        <v>41</v>
      </c>
      <c r="O267" s="92"/>
      <c r="P267" s="228">
        <f>O267*H267</f>
        <v>0</v>
      </c>
      <c r="Q267" s="228">
        <v>0</v>
      </c>
      <c r="R267" s="228">
        <f>Q267*H267</f>
        <v>0</v>
      </c>
      <c r="S267" s="228">
        <v>0</v>
      </c>
      <c r="T267" s="229">
        <f>S267*H267</f>
        <v>0</v>
      </c>
      <c r="U267" s="39"/>
      <c r="V267" s="39"/>
      <c r="W267" s="39"/>
      <c r="X267" s="39"/>
      <c r="Y267" s="39"/>
      <c r="Z267" s="39"/>
      <c r="AA267" s="39"/>
      <c r="AB267" s="39"/>
      <c r="AC267" s="39"/>
      <c r="AD267" s="39"/>
      <c r="AE267" s="39"/>
      <c r="AR267" s="230" t="s">
        <v>176</v>
      </c>
      <c r="AT267" s="230" t="s">
        <v>171</v>
      </c>
      <c r="AU267" s="230" t="s">
        <v>86</v>
      </c>
      <c r="AY267" s="18" t="s">
        <v>168</v>
      </c>
      <c r="BE267" s="231">
        <f>IF(N267="základní",J267,0)</f>
        <v>0</v>
      </c>
      <c r="BF267" s="231">
        <f>IF(N267="snížená",J267,0)</f>
        <v>0</v>
      </c>
      <c r="BG267" s="231">
        <f>IF(N267="zákl. přenesená",J267,0)</f>
        <v>0</v>
      </c>
      <c r="BH267" s="231">
        <f>IF(N267="sníž. přenesená",J267,0)</f>
        <v>0</v>
      </c>
      <c r="BI267" s="231">
        <f>IF(N267="nulová",J267,0)</f>
        <v>0</v>
      </c>
      <c r="BJ267" s="18" t="s">
        <v>84</v>
      </c>
      <c r="BK267" s="231">
        <f>ROUND(I267*H267,2)</f>
        <v>0</v>
      </c>
      <c r="BL267" s="18" t="s">
        <v>176</v>
      </c>
      <c r="BM267" s="230" t="s">
        <v>975</v>
      </c>
    </row>
    <row r="268" s="2" customFormat="1">
      <c r="A268" s="39"/>
      <c r="B268" s="40"/>
      <c r="C268" s="41"/>
      <c r="D268" s="232" t="s">
        <v>178</v>
      </c>
      <c r="E268" s="41"/>
      <c r="F268" s="233" t="s">
        <v>2478</v>
      </c>
      <c r="G268" s="41"/>
      <c r="H268" s="41"/>
      <c r="I268" s="234"/>
      <c r="J268" s="41"/>
      <c r="K268" s="41"/>
      <c r="L268" s="45"/>
      <c r="M268" s="235"/>
      <c r="N268" s="236"/>
      <c r="O268" s="92"/>
      <c r="P268" s="92"/>
      <c r="Q268" s="92"/>
      <c r="R268" s="92"/>
      <c r="S268" s="92"/>
      <c r="T268" s="93"/>
      <c r="U268" s="39"/>
      <c r="V268" s="39"/>
      <c r="W268" s="39"/>
      <c r="X268" s="39"/>
      <c r="Y268" s="39"/>
      <c r="Z268" s="39"/>
      <c r="AA268" s="39"/>
      <c r="AB268" s="39"/>
      <c r="AC268" s="39"/>
      <c r="AD268" s="39"/>
      <c r="AE268" s="39"/>
      <c r="AT268" s="18" t="s">
        <v>178</v>
      </c>
      <c r="AU268" s="18" t="s">
        <v>86</v>
      </c>
    </row>
    <row r="269" s="2" customFormat="1" ht="21.75" customHeight="1">
      <c r="A269" s="39"/>
      <c r="B269" s="40"/>
      <c r="C269" s="219" t="s">
        <v>593</v>
      </c>
      <c r="D269" s="219" t="s">
        <v>171</v>
      </c>
      <c r="E269" s="220" t="s">
        <v>2492</v>
      </c>
      <c r="F269" s="221" t="s">
        <v>2480</v>
      </c>
      <c r="G269" s="222" t="s">
        <v>2411</v>
      </c>
      <c r="H269" s="223">
        <v>1</v>
      </c>
      <c r="I269" s="224"/>
      <c r="J269" s="225">
        <f>ROUND(I269*H269,2)</f>
        <v>0</v>
      </c>
      <c r="K269" s="221" t="s">
        <v>1</v>
      </c>
      <c r="L269" s="45"/>
      <c r="M269" s="226" t="s">
        <v>1</v>
      </c>
      <c r="N269" s="227" t="s">
        <v>41</v>
      </c>
      <c r="O269" s="92"/>
      <c r="P269" s="228">
        <f>O269*H269</f>
        <v>0</v>
      </c>
      <c r="Q269" s="228">
        <v>0</v>
      </c>
      <c r="R269" s="228">
        <f>Q269*H269</f>
        <v>0</v>
      </c>
      <c r="S269" s="228">
        <v>0</v>
      </c>
      <c r="T269" s="229">
        <f>S269*H269</f>
        <v>0</v>
      </c>
      <c r="U269" s="39"/>
      <c r="V269" s="39"/>
      <c r="W269" s="39"/>
      <c r="X269" s="39"/>
      <c r="Y269" s="39"/>
      <c r="Z269" s="39"/>
      <c r="AA269" s="39"/>
      <c r="AB269" s="39"/>
      <c r="AC269" s="39"/>
      <c r="AD269" s="39"/>
      <c r="AE269" s="39"/>
      <c r="AR269" s="230" t="s">
        <v>176</v>
      </c>
      <c r="AT269" s="230" t="s">
        <v>171</v>
      </c>
      <c r="AU269" s="230" t="s">
        <v>86</v>
      </c>
      <c r="AY269" s="18" t="s">
        <v>168</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176</v>
      </c>
      <c r="BM269" s="230" t="s">
        <v>988</v>
      </c>
    </row>
    <row r="270" s="2" customFormat="1">
      <c r="A270" s="39"/>
      <c r="B270" s="40"/>
      <c r="C270" s="41"/>
      <c r="D270" s="232" t="s">
        <v>178</v>
      </c>
      <c r="E270" s="41"/>
      <c r="F270" s="233" t="s">
        <v>2480</v>
      </c>
      <c r="G270" s="41"/>
      <c r="H270" s="41"/>
      <c r="I270" s="234"/>
      <c r="J270" s="41"/>
      <c r="K270" s="41"/>
      <c r="L270" s="45"/>
      <c r="M270" s="235"/>
      <c r="N270" s="236"/>
      <c r="O270" s="92"/>
      <c r="P270" s="92"/>
      <c r="Q270" s="92"/>
      <c r="R270" s="92"/>
      <c r="S270" s="92"/>
      <c r="T270" s="93"/>
      <c r="U270" s="39"/>
      <c r="V270" s="39"/>
      <c r="W270" s="39"/>
      <c r="X270" s="39"/>
      <c r="Y270" s="39"/>
      <c r="Z270" s="39"/>
      <c r="AA270" s="39"/>
      <c r="AB270" s="39"/>
      <c r="AC270" s="39"/>
      <c r="AD270" s="39"/>
      <c r="AE270" s="39"/>
      <c r="AT270" s="18" t="s">
        <v>178</v>
      </c>
      <c r="AU270" s="18" t="s">
        <v>86</v>
      </c>
    </row>
    <row r="271" s="2" customFormat="1" ht="21.75" customHeight="1">
      <c r="A271" s="39"/>
      <c r="B271" s="40"/>
      <c r="C271" s="219" t="s">
        <v>600</v>
      </c>
      <c r="D271" s="219" t="s">
        <v>171</v>
      </c>
      <c r="E271" s="220" t="s">
        <v>2493</v>
      </c>
      <c r="F271" s="221" t="s">
        <v>2482</v>
      </c>
      <c r="G271" s="222" t="s">
        <v>213</v>
      </c>
      <c r="H271" s="223">
        <v>10</v>
      </c>
      <c r="I271" s="224"/>
      <c r="J271" s="225">
        <f>ROUND(I271*H271,2)</f>
        <v>0</v>
      </c>
      <c r="K271" s="221" t="s">
        <v>1</v>
      </c>
      <c r="L271" s="45"/>
      <c r="M271" s="226" t="s">
        <v>1</v>
      </c>
      <c r="N271" s="227" t="s">
        <v>41</v>
      </c>
      <c r="O271" s="92"/>
      <c r="P271" s="228">
        <f>O271*H271</f>
        <v>0</v>
      </c>
      <c r="Q271" s="228">
        <v>0</v>
      </c>
      <c r="R271" s="228">
        <f>Q271*H271</f>
        <v>0</v>
      </c>
      <c r="S271" s="228">
        <v>0</v>
      </c>
      <c r="T271" s="229">
        <f>S271*H271</f>
        <v>0</v>
      </c>
      <c r="U271" s="39"/>
      <c r="V271" s="39"/>
      <c r="W271" s="39"/>
      <c r="X271" s="39"/>
      <c r="Y271" s="39"/>
      <c r="Z271" s="39"/>
      <c r="AA271" s="39"/>
      <c r="AB271" s="39"/>
      <c r="AC271" s="39"/>
      <c r="AD271" s="39"/>
      <c r="AE271" s="39"/>
      <c r="AR271" s="230" t="s">
        <v>176</v>
      </c>
      <c r="AT271" s="230" t="s">
        <v>171</v>
      </c>
      <c r="AU271" s="230" t="s">
        <v>86</v>
      </c>
      <c r="AY271" s="18" t="s">
        <v>168</v>
      </c>
      <c r="BE271" s="231">
        <f>IF(N271="základní",J271,0)</f>
        <v>0</v>
      </c>
      <c r="BF271" s="231">
        <f>IF(N271="snížená",J271,0)</f>
        <v>0</v>
      </c>
      <c r="BG271" s="231">
        <f>IF(N271="zákl. přenesená",J271,0)</f>
        <v>0</v>
      </c>
      <c r="BH271" s="231">
        <f>IF(N271="sníž. přenesená",J271,0)</f>
        <v>0</v>
      </c>
      <c r="BI271" s="231">
        <f>IF(N271="nulová",J271,0)</f>
        <v>0</v>
      </c>
      <c r="BJ271" s="18" t="s">
        <v>84</v>
      </c>
      <c r="BK271" s="231">
        <f>ROUND(I271*H271,2)</f>
        <v>0</v>
      </c>
      <c r="BL271" s="18" t="s">
        <v>176</v>
      </c>
      <c r="BM271" s="230" t="s">
        <v>998</v>
      </c>
    </row>
    <row r="272" s="2" customFormat="1">
      <c r="A272" s="39"/>
      <c r="B272" s="40"/>
      <c r="C272" s="41"/>
      <c r="D272" s="232" t="s">
        <v>178</v>
      </c>
      <c r="E272" s="41"/>
      <c r="F272" s="233" t="s">
        <v>2482</v>
      </c>
      <c r="G272" s="41"/>
      <c r="H272" s="41"/>
      <c r="I272" s="234"/>
      <c r="J272" s="41"/>
      <c r="K272" s="41"/>
      <c r="L272" s="45"/>
      <c r="M272" s="235"/>
      <c r="N272" s="236"/>
      <c r="O272" s="92"/>
      <c r="P272" s="92"/>
      <c r="Q272" s="92"/>
      <c r="R272" s="92"/>
      <c r="S272" s="92"/>
      <c r="T272" s="93"/>
      <c r="U272" s="39"/>
      <c r="V272" s="39"/>
      <c r="W272" s="39"/>
      <c r="X272" s="39"/>
      <c r="Y272" s="39"/>
      <c r="Z272" s="39"/>
      <c r="AA272" s="39"/>
      <c r="AB272" s="39"/>
      <c r="AC272" s="39"/>
      <c r="AD272" s="39"/>
      <c r="AE272" s="39"/>
      <c r="AT272" s="18" t="s">
        <v>178</v>
      </c>
      <c r="AU272" s="18" t="s">
        <v>86</v>
      </c>
    </row>
    <row r="273" s="2" customFormat="1" ht="16.5" customHeight="1">
      <c r="A273" s="39"/>
      <c r="B273" s="40"/>
      <c r="C273" s="219" t="s">
        <v>607</v>
      </c>
      <c r="D273" s="219" t="s">
        <v>171</v>
      </c>
      <c r="E273" s="220" t="s">
        <v>2494</v>
      </c>
      <c r="F273" s="221" t="s">
        <v>2495</v>
      </c>
      <c r="G273" s="222" t="s">
        <v>2411</v>
      </c>
      <c r="H273" s="223">
        <v>1</v>
      </c>
      <c r="I273" s="224"/>
      <c r="J273" s="225">
        <f>ROUND(I273*H273,2)</f>
        <v>0</v>
      </c>
      <c r="K273" s="221" t="s">
        <v>1</v>
      </c>
      <c r="L273" s="45"/>
      <c r="M273" s="226" t="s">
        <v>1</v>
      </c>
      <c r="N273" s="227" t="s">
        <v>41</v>
      </c>
      <c r="O273" s="92"/>
      <c r="P273" s="228">
        <f>O273*H273</f>
        <v>0</v>
      </c>
      <c r="Q273" s="228">
        <v>0</v>
      </c>
      <c r="R273" s="228">
        <f>Q273*H273</f>
        <v>0</v>
      </c>
      <c r="S273" s="228">
        <v>0</v>
      </c>
      <c r="T273" s="229">
        <f>S273*H273</f>
        <v>0</v>
      </c>
      <c r="U273" s="39"/>
      <c r="V273" s="39"/>
      <c r="W273" s="39"/>
      <c r="X273" s="39"/>
      <c r="Y273" s="39"/>
      <c r="Z273" s="39"/>
      <c r="AA273" s="39"/>
      <c r="AB273" s="39"/>
      <c r="AC273" s="39"/>
      <c r="AD273" s="39"/>
      <c r="AE273" s="39"/>
      <c r="AR273" s="230" t="s">
        <v>176</v>
      </c>
      <c r="AT273" s="230" t="s">
        <v>171</v>
      </c>
      <c r="AU273" s="230" t="s">
        <v>86</v>
      </c>
      <c r="AY273" s="18" t="s">
        <v>168</v>
      </c>
      <c r="BE273" s="231">
        <f>IF(N273="základní",J273,0)</f>
        <v>0</v>
      </c>
      <c r="BF273" s="231">
        <f>IF(N273="snížená",J273,0)</f>
        <v>0</v>
      </c>
      <c r="BG273" s="231">
        <f>IF(N273="zákl. přenesená",J273,0)</f>
        <v>0</v>
      </c>
      <c r="BH273" s="231">
        <f>IF(N273="sníž. přenesená",J273,0)</f>
        <v>0</v>
      </c>
      <c r="BI273" s="231">
        <f>IF(N273="nulová",J273,0)</f>
        <v>0</v>
      </c>
      <c r="BJ273" s="18" t="s">
        <v>84</v>
      </c>
      <c r="BK273" s="231">
        <f>ROUND(I273*H273,2)</f>
        <v>0</v>
      </c>
      <c r="BL273" s="18" t="s">
        <v>176</v>
      </c>
      <c r="BM273" s="230" t="s">
        <v>1008</v>
      </c>
    </row>
    <row r="274" s="2" customFormat="1">
      <c r="A274" s="39"/>
      <c r="B274" s="40"/>
      <c r="C274" s="41"/>
      <c r="D274" s="232" t="s">
        <v>178</v>
      </c>
      <c r="E274" s="41"/>
      <c r="F274" s="233" t="s">
        <v>2495</v>
      </c>
      <c r="G274" s="41"/>
      <c r="H274" s="41"/>
      <c r="I274" s="234"/>
      <c r="J274" s="41"/>
      <c r="K274" s="41"/>
      <c r="L274" s="45"/>
      <c r="M274" s="235"/>
      <c r="N274" s="236"/>
      <c r="O274" s="92"/>
      <c r="P274" s="92"/>
      <c r="Q274" s="92"/>
      <c r="R274" s="92"/>
      <c r="S274" s="92"/>
      <c r="T274" s="93"/>
      <c r="U274" s="39"/>
      <c r="V274" s="39"/>
      <c r="W274" s="39"/>
      <c r="X274" s="39"/>
      <c r="Y274" s="39"/>
      <c r="Z274" s="39"/>
      <c r="AA274" s="39"/>
      <c r="AB274" s="39"/>
      <c r="AC274" s="39"/>
      <c r="AD274" s="39"/>
      <c r="AE274" s="39"/>
      <c r="AT274" s="18" t="s">
        <v>178</v>
      </c>
      <c r="AU274" s="18" t="s">
        <v>86</v>
      </c>
    </row>
    <row r="275" s="2" customFormat="1" ht="16.5" customHeight="1">
      <c r="A275" s="39"/>
      <c r="B275" s="40"/>
      <c r="C275" s="219" t="s">
        <v>613</v>
      </c>
      <c r="D275" s="219" t="s">
        <v>171</v>
      </c>
      <c r="E275" s="220" t="s">
        <v>2496</v>
      </c>
      <c r="F275" s="221" t="s">
        <v>2497</v>
      </c>
      <c r="G275" s="222" t="s">
        <v>1226</v>
      </c>
      <c r="H275" s="223">
        <v>1</v>
      </c>
      <c r="I275" s="224"/>
      <c r="J275" s="225">
        <f>ROUND(I275*H275,2)</f>
        <v>0</v>
      </c>
      <c r="K275" s="221" t="s">
        <v>1</v>
      </c>
      <c r="L275" s="45"/>
      <c r="M275" s="226" t="s">
        <v>1</v>
      </c>
      <c r="N275" s="227" t="s">
        <v>41</v>
      </c>
      <c r="O275" s="92"/>
      <c r="P275" s="228">
        <f>O275*H275</f>
        <v>0</v>
      </c>
      <c r="Q275" s="228">
        <v>0</v>
      </c>
      <c r="R275" s="228">
        <f>Q275*H275</f>
        <v>0</v>
      </c>
      <c r="S275" s="228">
        <v>0</v>
      </c>
      <c r="T275" s="229">
        <f>S275*H275</f>
        <v>0</v>
      </c>
      <c r="U275" s="39"/>
      <c r="V275" s="39"/>
      <c r="W275" s="39"/>
      <c r="X275" s="39"/>
      <c r="Y275" s="39"/>
      <c r="Z275" s="39"/>
      <c r="AA275" s="39"/>
      <c r="AB275" s="39"/>
      <c r="AC275" s="39"/>
      <c r="AD275" s="39"/>
      <c r="AE275" s="39"/>
      <c r="AR275" s="230" t="s">
        <v>176</v>
      </c>
      <c r="AT275" s="230" t="s">
        <v>171</v>
      </c>
      <c r="AU275" s="230" t="s">
        <v>86</v>
      </c>
      <c r="AY275" s="18" t="s">
        <v>168</v>
      </c>
      <c r="BE275" s="231">
        <f>IF(N275="základní",J275,0)</f>
        <v>0</v>
      </c>
      <c r="BF275" s="231">
        <f>IF(N275="snížená",J275,0)</f>
        <v>0</v>
      </c>
      <c r="BG275" s="231">
        <f>IF(N275="zákl. přenesená",J275,0)</f>
        <v>0</v>
      </c>
      <c r="BH275" s="231">
        <f>IF(N275="sníž. přenesená",J275,0)</f>
        <v>0</v>
      </c>
      <c r="BI275" s="231">
        <f>IF(N275="nulová",J275,0)</f>
        <v>0</v>
      </c>
      <c r="BJ275" s="18" t="s">
        <v>84</v>
      </c>
      <c r="BK275" s="231">
        <f>ROUND(I275*H275,2)</f>
        <v>0</v>
      </c>
      <c r="BL275" s="18" t="s">
        <v>176</v>
      </c>
      <c r="BM275" s="230" t="s">
        <v>1020</v>
      </c>
    </row>
    <row r="276" s="2" customFormat="1">
      <c r="A276" s="39"/>
      <c r="B276" s="40"/>
      <c r="C276" s="41"/>
      <c r="D276" s="232" t="s">
        <v>178</v>
      </c>
      <c r="E276" s="41"/>
      <c r="F276" s="233" t="s">
        <v>2497</v>
      </c>
      <c r="G276" s="41"/>
      <c r="H276" s="41"/>
      <c r="I276" s="234"/>
      <c r="J276" s="41"/>
      <c r="K276" s="41"/>
      <c r="L276" s="45"/>
      <c r="M276" s="235"/>
      <c r="N276" s="236"/>
      <c r="O276" s="92"/>
      <c r="P276" s="92"/>
      <c r="Q276" s="92"/>
      <c r="R276" s="92"/>
      <c r="S276" s="92"/>
      <c r="T276" s="93"/>
      <c r="U276" s="39"/>
      <c r="V276" s="39"/>
      <c r="W276" s="39"/>
      <c r="X276" s="39"/>
      <c r="Y276" s="39"/>
      <c r="Z276" s="39"/>
      <c r="AA276" s="39"/>
      <c r="AB276" s="39"/>
      <c r="AC276" s="39"/>
      <c r="AD276" s="39"/>
      <c r="AE276" s="39"/>
      <c r="AT276" s="18" t="s">
        <v>178</v>
      </c>
      <c r="AU276" s="18" t="s">
        <v>86</v>
      </c>
    </row>
    <row r="277" s="2" customFormat="1" ht="16.5" customHeight="1">
      <c r="A277" s="39"/>
      <c r="B277" s="40"/>
      <c r="C277" s="219" t="s">
        <v>619</v>
      </c>
      <c r="D277" s="219" t="s">
        <v>171</v>
      </c>
      <c r="E277" s="220" t="s">
        <v>2498</v>
      </c>
      <c r="F277" s="221" t="s">
        <v>2499</v>
      </c>
      <c r="G277" s="222" t="s">
        <v>2411</v>
      </c>
      <c r="H277" s="223">
        <v>16</v>
      </c>
      <c r="I277" s="224"/>
      <c r="J277" s="225">
        <f>ROUND(I277*H277,2)</f>
        <v>0</v>
      </c>
      <c r="K277" s="221" t="s">
        <v>1</v>
      </c>
      <c r="L277" s="45"/>
      <c r="M277" s="226" t="s">
        <v>1</v>
      </c>
      <c r="N277" s="227" t="s">
        <v>41</v>
      </c>
      <c r="O277" s="92"/>
      <c r="P277" s="228">
        <f>O277*H277</f>
        <v>0</v>
      </c>
      <c r="Q277" s="228">
        <v>0</v>
      </c>
      <c r="R277" s="228">
        <f>Q277*H277</f>
        <v>0</v>
      </c>
      <c r="S277" s="228">
        <v>0</v>
      </c>
      <c r="T277" s="229">
        <f>S277*H277</f>
        <v>0</v>
      </c>
      <c r="U277" s="39"/>
      <c r="V277" s="39"/>
      <c r="W277" s="39"/>
      <c r="X277" s="39"/>
      <c r="Y277" s="39"/>
      <c r="Z277" s="39"/>
      <c r="AA277" s="39"/>
      <c r="AB277" s="39"/>
      <c r="AC277" s="39"/>
      <c r="AD277" s="39"/>
      <c r="AE277" s="39"/>
      <c r="AR277" s="230" t="s">
        <v>176</v>
      </c>
      <c r="AT277" s="230" t="s">
        <v>171</v>
      </c>
      <c r="AU277" s="230" t="s">
        <v>86</v>
      </c>
      <c r="AY277" s="18" t="s">
        <v>168</v>
      </c>
      <c r="BE277" s="231">
        <f>IF(N277="základní",J277,0)</f>
        <v>0</v>
      </c>
      <c r="BF277" s="231">
        <f>IF(N277="snížená",J277,0)</f>
        <v>0</v>
      </c>
      <c r="BG277" s="231">
        <f>IF(N277="zákl. přenesená",J277,0)</f>
        <v>0</v>
      </c>
      <c r="BH277" s="231">
        <f>IF(N277="sníž. přenesená",J277,0)</f>
        <v>0</v>
      </c>
      <c r="BI277" s="231">
        <f>IF(N277="nulová",J277,0)</f>
        <v>0</v>
      </c>
      <c r="BJ277" s="18" t="s">
        <v>84</v>
      </c>
      <c r="BK277" s="231">
        <f>ROUND(I277*H277,2)</f>
        <v>0</v>
      </c>
      <c r="BL277" s="18" t="s">
        <v>176</v>
      </c>
      <c r="BM277" s="230" t="s">
        <v>1031</v>
      </c>
    </row>
    <row r="278" s="2" customFormat="1">
      <c r="A278" s="39"/>
      <c r="B278" s="40"/>
      <c r="C278" s="41"/>
      <c r="D278" s="232" t="s">
        <v>178</v>
      </c>
      <c r="E278" s="41"/>
      <c r="F278" s="233" t="s">
        <v>2499</v>
      </c>
      <c r="G278" s="41"/>
      <c r="H278" s="41"/>
      <c r="I278" s="234"/>
      <c r="J278" s="41"/>
      <c r="K278" s="41"/>
      <c r="L278" s="45"/>
      <c r="M278" s="235"/>
      <c r="N278" s="236"/>
      <c r="O278" s="92"/>
      <c r="P278" s="92"/>
      <c r="Q278" s="92"/>
      <c r="R278" s="92"/>
      <c r="S278" s="92"/>
      <c r="T278" s="93"/>
      <c r="U278" s="39"/>
      <c r="V278" s="39"/>
      <c r="W278" s="39"/>
      <c r="X278" s="39"/>
      <c r="Y278" s="39"/>
      <c r="Z278" s="39"/>
      <c r="AA278" s="39"/>
      <c r="AB278" s="39"/>
      <c r="AC278" s="39"/>
      <c r="AD278" s="39"/>
      <c r="AE278" s="39"/>
      <c r="AT278" s="18" t="s">
        <v>178</v>
      </c>
      <c r="AU278" s="18" t="s">
        <v>86</v>
      </c>
    </row>
    <row r="279" s="2" customFormat="1" ht="16.5" customHeight="1">
      <c r="A279" s="39"/>
      <c r="B279" s="40"/>
      <c r="C279" s="219" t="s">
        <v>624</v>
      </c>
      <c r="D279" s="219" t="s">
        <v>171</v>
      </c>
      <c r="E279" s="220" t="s">
        <v>2500</v>
      </c>
      <c r="F279" s="221" t="s">
        <v>2501</v>
      </c>
      <c r="G279" s="222" t="s">
        <v>2411</v>
      </c>
      <c r="H279" s="223">
        <v>12</v>
      </c>
      <c r="I279" s="224"/>
      <c r="J279" s="225">
        <f>ROUND(I279*H279,2)</f>
        <v>0</v>
      </c>
      <c r="K279" s="221" t="s">
        <v>1</v>
      </c>
      <c r="L279" s="45"/>
      <c r="M279" s="226" t="s">
        <v>1</v>
      </c>
      <c r="N279" s="227" t="s">
        <v>41</v>
      </c>
      <c r="O279" s="92"/>
      <c r="P279" s="228">
        <f>O279*H279</f>
        <v>0</v>
      </c>
      <c r="Q279" s="228">
        <v>0</v>
      </c>
      <c r="R279" s="228">
        <f>Q279*H279</f>
        <v>0</v>
      </c>
      <c r="S279" s="228">
        <v>0</v>
      </c>
      <c r="T279" s="229">
        <f>S279*H279</f>
        <v>0</v>
      </c>
      <c r="U279" s="39"/>
      <c r="V279" s="39"/>
      <c r="W279" s="39"/>
      <c r="X279" s="39"/>
      <c r="Y279" s="39"/>
      <c r="Z279" s="39"/>
      <c r="AA279" s="39"/>
      <c r="AB279" s="39"/>
      <c r="AC279" s="39"/>
      <c r="AD279" s="39"/>
      <c r="AE279" s="39"/>
      <c r="AR279" s="230" t="s">
        <v>176</v>
      </c>
      <c r="AT279" s="230" t="s">
        <v>171</v>
      </c>
      <c r="AU279" s="230" t="s">
        <v>86</v>
      </c>
      <c r="AY279" s="18" t="s">
        <v>168</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176</v>
      </c>
      <c r="BM279" s="230" t="s">
        <v>1042</v>
      </c>
    </row>
    <row r="280" s="2" customFormat="1">
      <c r="A280" s="39"/>
      <c r="B280" s="40"/>
      <c r="C280" s="41"/>
      <c r="D280" s="232" t="s">
        <v>178</v>
      </c>
      <c r="E280" s="41"/>
      <c r="F280" s="233" t="s">
        <v>2501</v>
      </c>
      <c r="G280" s="41"/>
      <c r="H280" s="41"/>
      <c r="I280" s="234"/>
      <c r="J280" s="41"/>
      <c r="K280" s="41"/>
      <c r="L280" s="45"/>
      <c r="M280" s="235"/>
      <c r="N280" s="236"/>
      <c r="O280" s="92"/>
      <c r="P280" s="92"/>
      <c r="Q280" s="92"/>
      <c r="R280" s="92"/>
      <c r="S280" s="92"/>
      <c r="T280" s="93"/>
      <c r="U280" s="39"/>
      <c r="V280" s="39"/>
      <c r="W280" s="39"/>
      <c r="X280" s="39"/>
      <c r="Y280" s="39"/>
      <c r="Z280" s="39"/>
      <c r="AA280" s="39"/>
      <c r="AB280" s="39"/>
      <c r="AC280" s="39"/>
      <c r="AD280" s="39"/>
      <c r="AE280" s="39"/>
      <c r="AT280" s="18" t="s">
        <v>178</v>
      </c>
      <c r="AU280" s="18" t="s">
        <v>86</v>
      </c>
    </row>
    <row r="281" s="2" customFormat="1" ht="21.75" customHeight="1">
      <c r="A281" s="39"/>
      <c r="B281" s="40"/>
      <c r="C281" s="219" t="s">
        <v>630</v>
      </c>
      <c r="D281" s="219" t="s">
        <v>171</v>
      </c>
      <c r="E281" s="220" t="s">
        <v>2502</v>
      </c>
      <c r="F281" s="221" t="s">
        <v>2503</v>
      </c>
      <c r="G281" s="222" t="s">
        <v>213</v>
      </c>
      <c r="H281" s="223">
        <v>70</v>
      </c>
      <c r="I281" s="224"/>
      <c r="J281" s="225">
        <f>ROUND(I281*H281,2)</f>
        <v>0</v>
      </c>
      <c r="K281" s="221" t="s">
        <v>1</v>
      </c>
      <c r="L281" s="45"/>
      <c r="M281" s="226" t="s">
        <v>1</v>
      </c>
      <c r="N281" s="227" t="s">
        <v>41</v>
      </c>
      <c r="O281" s="92"/>
      <c r="P281" s="228">
        <f>O281*H281</f>
        <v>0</v>
      </c>
      <c r="Q281" s="228">
        <v>0</v>
      </c>
      <c r="R281" s="228">
        <f>Q281*H281</f>
        <v>0</v>
      </c>
      <c r="S281" s="228">
        <v>0</v>
      </c>
      <c r="T281" s="229">
        <f>S281*H281</f>
        <v>0</v>
      </c>
      <c r="U281" s="39"/>
      <c r="V281" s="39"/>
      <c r="W281" s="39"/>
      <c r="X281" s="39"/>
      <c r="Y281" s="39"/>
      <c r="Z281" s="39"/>
      <c r="AA281" s="39"/>
      <c r="AB281" s="39"/>
      <c r="AC281" s="39"/>
      <c r="AD281" s="39"/>
      <c r="AE281" s="39"/>
      <c r="AR281" s="230" t="s">
        <v>176</v>
      </c>
      <c r="AT281" s="230" t="s">
        <v>171</v>
      </c>
      <c r="AU281" s="230" t="s">
        <v>86</v>
      </c>
      <c r="AY281" s="18" t="s">
        <v>168</v>
      </c>
      <c r="BE281" s="231">
        <f>IF(N281="základní",J281,0)</f>
        <v>0</v>
      </c>
      <c r="BF281" s="231">
        <f>IF(N281="snížená",J281,0)</f>
        <v>0</v>
      </c>
      <c r="BG281" s="231">
        <f>IF(N281="zákl. přenesená",J281,0)</f>
        <v>0</v>
      </c>
      <c r="BH281" s="231">
        <f>IF(N281="sníž. přenesená",J281,0)</f>
        <v>0</v>
      </c>
      <c r="BI281" s="231">
        <f>IF(N281="nulová",J281,0)</f>
        <v>0</v>
      </c>
      <c r="BJ281" s="18" t="s">
        <v>84</v>
      </c>
      <c r="BK281" s="231">
        <f>ROUND(I281*H281,2)</f>
        <v>0</v>
      </c>
      <c r="BL281" s="18" t="s">
        <v>176</v>
      </c>
      <c r="BM281" s="230" t="s">
        <v>1051</v>
      </c>
    </row>
    <row r="282" s="2" customFormat="1">
      <c r="A282" s="39"/>
      <c r="B282" s="40"/>
      <c r="C282" s="41"/>
      <c r="D282" s="232" t="s">
        <v>178</v>
      </c>
      <c r="E282" s="41"/>
      <c r="F282" s="233" t="s">
        <v>2503</v>
      </c>
      <c r="G282" s="41"/>
      <c r="H282" s="41"/>
      <c r="I282" s="234"/>
      <c r="J282" s="41"/>
      <c r="K282" s="41"/>
      <c r="L282" s="45"/>
      <c r="M282" s="235"/>
      <c r="N282" s="236"/>
      <c r="O282" s="92"/>
      <c r="P282" s="92"/>
      <c r="Q282" s="92"/>
      <c r="R282" s="92"/>
      <c r="S282" s="92"/>
      <c r="T282" s="93"/>
      <c r="U282" s="39"/>
      <c r="V282" s="39"/>
      <c r="W282" s="39"/>
      <c r="X282" s="39"/>
      <c r="Y282" s="39"/>
      <c r="Z282" s="39"/>
      <c r="AA282" s="39"/>
      <c r="AB282" s="39"/>
      <c r="AC282" s="39"/>
      <c r="AD282" s="39"/>
      <c r="AE282" s="39"/>
      <c r="AT282" s="18" t="s">
        <v>178</v>
      </c>
      <c r="AU282" s="18" t="s">
        <v>86</v>
      </c>
    </row>
    <row r="283" s="2" customFormat="1" ht="21.75" customHeight="1">
      <c r="A283" s="39"/>
      <c r="B283" s="40"/>
      <c r="C283" s="219" t="s">
        <v>636</v>
      </c>
      <c r="D283" s="219" t="s">
        <v>171</v>
      </c>
      <c r="E283" s="220" t="s">
        <v>2504</v>
      </c>
      <c r="F283" s="221" t="s">
        <v>2505</v>
      </c>
      <c r="G283" s="222" t="s">
        <v>1261</v>
      </c>
      <c r="H283" s="223">
        <v>150</v>
      </c>
      <c r="I283" s="224"/>
      <c r="J283" s="225">
        <f>ROUND(I283*H283,2)</f>
        <v>0</v>
      </c>
      <c r="K283" s="221" t="s">
        <v>1</v>
      </c>
      <c r="L283" s="45"/>
      <c r="M283" s="226" t="s">
        <v>1</v>
      </c>
      <c r="N283" s="227" t="s">
        <v>41</v>
      </c>
      <c r="O283" s="92"/>
      <c r="P283" s="228">
        <f>O283*H283</f>
        <v>0</v>
      </c>
      <c r="Q283" s="228">
        <v>0</v>
      </c>
      <c r="R283" s="228">
        <f>Q283*H283</f>
        <v>0</v>
      </c>
      <c r="S283" s="228">
        <v>0</v>
      </c>
      <c r="T283" s="229">
        <f>S283*H283</f>
        <v>0</v>
      </c>
      <c r="U283" s="39"/>
      <c r="V283" s="39"/>
      <c r="W283" s="39"/>
      <c r="X283" s="39"/>
      <c r="Y283" s="39"/>
      <c r="Z283" s="39"/>
      <c r="AA283" s="39"/>
      <c r="AB283" s="39"/>
      <c r="AC283" s="39"/>
      <c r="AD283" s="39"/>
      <c r="AE283" s="39"/>
      <c r="AR283" s="230" t="s">
        <v>176</v>
      </c>
      <c r="AT283" s="230" t="s">
        <v>171</v>
      </c>
      <c r="AU283" s="230" t="s">
        <v>86</v>
      </c>
      <c r="AY283" s="18" t="s">
        <v>168</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176</v>
      </c>
      <c r="BM283" s="230" t="s">
        <v>1063</v>
      </c>
    </row>
    <row r="284" s="2" customFormat="1">
      <c r="A284" s="39"/>
      <c r="B284" s="40"/>
      <c r="C284" s="41"/>
      <c r="D284" s="232" t="s">
        <v>178</v>
      </c>
      <c r="E284" s="41"/>
      <c r="F284" s="233" t="s">
        <v>2505</v>
      </c>
      <c r="G284" s="41"/>
      <c r="H284" s="41"/>
      <c r="I284" s="234"/>
      <c r="J284" s="41"/>
      <c r="K284" s="41"/>
      <c r="L284" s="45"/>
      <c r="M284" s="235"/>
      <c r="N284" s="236"/>
      <c r="O284" s="92"/>
      <c r="P284" s="92"/>
      <c r="Q284" s="92"/>
      <c r="R284" s="92"/>
      <c r="S284" s="92"/>
      <c r="T284" s="93"/>
      <c r="U284" s="39"/>
      <c r="V284" s="39"/>
      <c r="W284" s="39"/>
      <c r="X284" s="39"/>
      <c r="Y284" s="39"/>
      <c r="Z284" s="39"/>
      <c r="AA284" s="39"/>
      <c r="AB284" s="39"/>
      <c r="AC284" s="39"/>
      <c r="AD284" s="39"/>
      <c r="AE284" s="39"/>
      <c r="AT284" s="18" t="s">
        <v>178</v>
      </c>
      <c r="AU284" s="18" t="s">
        <v>86</v>
      </c>
    </row>
    <row r="285" s="2" customFormat="1" ht="24.15" customHeight="1">
      <c r="A285" s="39"/>
      <c r="B285" s="40"/>
      <c r="C285" s="219" t="s">
        <v>642</v>
      </c>
      <c r="D285" s="219" t="s">
        <v>171</v>
      </c>
      <c r="E285" s="220" t="s">
        <v>2506</v>
      </c>
      <c r="F285" s="221" t="s">
        <v>2507</v>
      </c>
      <c r="G285" s="222" t="s">
        <v>2411</v>
      </c>
      <c r="H285" s="223">
        <v>1</v>
      </c>
      <c r="I285" s="224"/>
      <c r="J285" s="225">
        <f>ROUND(I285*H285,2)</f>
        <v>0</v>
      </c>
      <c r="K285" s="221" t="s">
        <v>1</v>
      </c>
      <c r="L285" s="45"/>
      <c r="M285" s="226" t="s">
        <v>1</v>
      </c>
      <c r="N285" s="227" t="s">
        <v>41</v>
      </c>
      <c r="O285" s="92"/>
      <c r="P285" s="228">
        <f>O285*H285</f>
        <v>0</v>
      </c>
      <c r="Q285" s="228">
        <v>0</v>
      </c>
      <c r="R285" s="228">
        <f>Q285*H285</f>
        <v>0</v>
      </c>
      <c r="S285" s="228">
        <v>0</v>
      </c>
      <c r="T285" s="229">
        <f>S285*H285</f>
        <v>0</v>
      </c>
      <c r="U285" s="39"/>
      <c r="V285" s="39"/>
      <c r="W285" s="39"/>
      <c r="X285" s="39"/>
      <c r="Y285" s="39"/>
      <c r="Z285" s="39"/>
      <c r="AA285" s="39"/>
      <c r="AB285" s="39"/>
      <c r="AC285" s="39"/>
      <c r="AD285" s="39"/>
      <c r="AE285" s="39"/>
      <c r="AR285" s="230" t="s">
        <v>176</v>
      </c>
      <c r="AT285" s="230" t="s">
        <v>171</v>
      </c>
      <c r="AU285" s="230" t="s">
        <v>86</v>
      </c>
      <c r="AY285" s="18" t="s">
        <v>168</v>
      </c>
      <c r="BE285" s="231">
        <f>IF(N285="základní",J285,0)</f>
        <v>0</v>
      </c>
      <c r="BF285" s="231">
        <f>IF(N285="snížená",J285,0)</f>
        <v>0</v>
      </c>
      <c r="BG285" s="231">
        <f>IF(N285="zákl. přenesená",J285,0)</f>
        <v>0</v>
      </c>
      <c r="BH285" s="231">
        <f>IF(N285="sníž. přenesená",J285,0)</f>
        <v>0</v>
      </c>
      <c r="BI285" s="231">
        <f>IF(N285="nulová",J285,0)</f>
        <v>0</v>
      </c>
      <c r="BJ285" s="18" t="s">
        <v>84</v>
      </c>
      <c r="BK285" s="231">
        <f>ROUND(I285*H285,2)</f>
        <v>0</v>
      </c>
      <c r="BL285" s="18" t="s">
        <v>176</v>
      </c>
      <c r="BM285" s="230" t="s">
        <v>1030</v>
      </c>
    </row>
    <row r="286" s="2" customFormat="1">
      <c r="A286" s="39"/>
      <c r="B286" s="40"/>
      <c r="C286" s="41"/>
      <c r="D286" s="232" t="s">
        <v>178</v>
      </c>
      <c r="E286" s="41"/>
      <c r="F286" s="233" t="s">
        <v>2507</v>
      </c>
      <c r="G286" s="41"/>
      <c r="H286" s="41"/>
      <c r="I286" s="234"/>
      <c r="J286" s="41"/>
      <c r="K286" s="41"/>
      <c r="L286" s="45"/>
      <c r="M286" s="235"/>
      <c r="N286" s="236"/>
      <c r="O286" s="92"/>
      <c r="P286" s="92"/>
      <c r="Q286" s="92"/>
      <c r="R286" s="92"/>
      <c r="S286" s="92"/>
      <c r="T286" s="93"/>
      <c r="U286" s="39"/>
      <c r="V286" s="39"/>
      <c r="W286" s="39"/>
      <c r="X286" s="39"/>
      <c r="Y286" s="39"/>
      <c r="Z286" s="39"/>
      <c r="AA286" s="39"/>
      <c r="AB286" s="39"/>
      <c r="AC286" s="39"/>
      <c r="AD286" s="39"/>
      <c r="AE286" s="39"/>
      <c r="AT286" s="18" t="s">
        <v>178</v>
      </c>
      <c r="AU286" s="18" t="s">
        <v>86</v>
      </c>
    </row>
    <row r="287" s="2" customFormat="1" ht="16.5" customHeight="1">
      <c r="A287" s="39"/>
      <c r="B287" s="40"/>
      <c r="C287" s="219" t="s">
        <v>648</v>
      </c>
      <c r="D287" s="219" t="s">
        <v>171</v>
      </c>
      <c r="E287" s="220" t="s">
        <v>2508</v>
      </c>
      <c r="F287" s="221" t="s">
        <v>2509</v>
      </c>
      <c r="G287" s="222" t="s">
        <v>2411</v>
      </c>
      <c r="H287" s="223">
        <v>1</v>
      </c>
      <c r="I287" s="224"/>
      <c r="J287" s="225">
        <f>ROUND(I287*H287,2)</f>
        <v>0</v>
      </c>
      <c r="K287" s="221" t="s">
        <v>1</v>
      </c>
      <c r="L287" s="45"/>
      <c r="M287" s="226" t="s">
        <v>1</v>
      </c>
      <c r="N287" s="227" t="s">
        <v>41</v>
      </c>
      <c r="O287" s="92"/>
      <c r="P287" s="228">
        <f>O287*H287</f>
        <v>0</v>
      </c>
      <c r="Q287" s="228">
        <v>0</v>
      </c>
      <c r="R287" s="228">
        <f>Q287*H287</f>
        <v>0</v>
      </c>
      <c r="S287" s="228">
        <v>0</v>
      </c>
      <c r="T287" s="229">
        <f>S287*H287</f>
        <v>0</v>
      </c>
      <c r="U287" s="39"/>
      <c r="V287" s="39"/>
      <c r="W287" s="39"/>
      <c r="X287" s="39"/>
      <c r="Y287" s="39"/>
      <c r="Z287" s="39"/>
      <c r="AA287" s="39"/>
      <c r="AB287" s="39"/>
      <c r="AC287" s="39"/>
      <c r="AD287" s="39"/>
      <c r="AE287" s="39"/>
      <c r="AR287" s="230" t="s">
        <v>176</v>
      </c>
      <c r="AT287" s="230" t="s">
        <v>171</v>
      </c>
      <c r="AU287" s="230" t="s">
        <v>86</v>
      </c>
      <c r="AY287" s="18" t="s">
        <v>168</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176</v>
      </c>
      <c r="BM287" s="230" t="s">
        <v>1086</v>
      </c>
    </row>
    <row r="288" s="2" customFormat="1">
      <c r="A288" s="39"/>
      <c r="B288" s="40"/>
      <c r="C288" s="41"/>
      <c r="D288" s="232" t="s">
        <v>178</v>
      </c>
      <c r="E288" s="41"/>
      <c r="F288" s="233" t="s">
        <v>2509</v>
      </c>
      <c r="G288" s="41"/>
      <c r="H288" s="41"/>
      <c r="I288" s="234"/>
      <c r="J288" s="41"/>
      <c r="K288" s="41"/>
      <c r="L288" s="45"/>
      <c r="M288" s="235"/>
      <c r="N288" s="236"/>
      <c r="O288" s="92"/>
      <c r="P288" s="92"/>
      <c r="Q288" s="92"/>
      <c r="R288" s="92"/>
      <c r="S288" s="92"/>
      <c r="T288" s="93"/>
      <c r="U288" s="39"/>
      <c r="V288" s="39"/>
      <c r="W288" s="39"/>
      <c r="X288" s="39"/>
      <c r="Y288" s="39"/>
      <c r="Z288" s="39"/>
      <c r="AA288" s="39"/>
      <c r="AB288" s="39"/>
      <c r="AC288" s="39"/>
      <c r="AD288" s="39"/>
      <c r="AE288" s="39"/>
      <c r="AT288" s="18" t="s">
        <v>178</v>
      </c>
      <c r="AU288" s="18" t="s">
        <v>86</v>
      </c>
    </row>
    <row r="289" s="2" customFormat="1" ht="16.5" customHeight="1">
      <c r="A289" s="39"/>
      <c r="B289" s="40"/>
      <c r="C289" s="219" t="s">
        <v>656</v>
      </c>
      <c r="D289" s="219" t="s">
        <v>171</v>
      </c>
      <c r="E289" s="220" t="s">
        <v>2510</v>
      </c>
      <c r="F289" s="221" t="s">
        <v>2511</v>
      </c>
      <c r="G289" s="222" t="s">
        <v>2411</v>
      </c>
      <c r="H289" s="223">
        <v>1</v>
      </c>
      <c r="I289" s="224"/>
      <c r="J289" s="225">
        <f>ROUND(I289*H289,2)</f>
        <v>0</v>
      </c>
      <c r="K289" s="221" t="s">
        <v>1</v>
      </c>
      <c r="L289" s="45"/>
      <c r="M289" s="226" t="s">
        <v>1</v>
      </c>
      <c r="N289" s="227" t="s">
        <v>41</v>
      </c>
      <c r="O289" s="92"/>
      <c r="P289" s="228">
        <f>O289*H289</f>
        <v>0</v>
      </c>
      <c r="Q289" s="228">
        <v>0</v>
      </c>
      <c r="R289" s="228">
        <f>Q289*H289</f>
        <v>0</v>
      </c>
      <c r="S289" s="228">
        <v>0</v>
      </c>
      <c r="T289" s="229">
        <f>S289*H289</f>
        <v>0</v>
      </c>
      <c r="U289" s="39"/>
      <c r="V289" s="39"/>
      <c r="W289" s="39"/>
      <c r="X289" s="39"/>
      <c r="Y289" s="39"/>
      <c r="Z289" s="39"/>
      <c r="AA289" s="39"/>
      <c r="AB289" s="39"/>
      <c r="AC289" s="39"/>
      <c r="AD289" s="39"/>
      <c r="AE289" s="39"/>
      <c r="AR289" s="230" t="s">
        <v>176</v>
      </c>
      <c r="AT289" s="230" t="s">
        <v>171</v>
      </c>
      <c r="AU289" s="230" t="s">
        <v>86</v>
      </c>
      <c r="AY289" s="18" t="s">
        <v>168</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176</v>
      </c>
      <c r="BM289" s="230" t="s">
        <v>1095</v>
      </c>
    </row>
    <row r="290" s="2" customFormat="1">
      <c r="A290" s="39"/>
      <c r="B290" s="40"/>
      <c r="C290" s="41"/>
      <c r="D290" s="232" t="s">
        <v>178</v>
      </c>
      <c r="E290" s="41"/>
      <c r="F290" s="233" t="s">
        <v>2511</v>
      </c>
      <c r="G290" s="41"/>
      <c r="H290" s="41"/>
      <c r="I290" s="234"/>
      <c r="J290" s="41"/>
      <c r="K290" s="41"/>
      <c r="L290" s="45"/>
      <c r="M290" s="235"/>
      <c r="N290" s="236"/>
      <c r="O290" s="92"/>
      <c r="P290" s="92"/>
      <c r="Q290" s="92"/>
      <c r="R290" s="92"/>
      <c r="S290" s="92"/>
      <c r="T290" s="93"/>
      <c r="U290" s="39"/>
      <c r="V290" s="39"/>
      <c r="W290" s="39"/>
      <c r="X290" s="39"/>
      <c r="Y290" s="39"/>
      <c r="Z290" s="39"/>
      <c r="AA290" s="39"/>
      <c r="AB290" s="39"/>
      <c r="AC290" s="39"/>
      <c r="AD290" s="39"/>
      <c r="AE290" s="39"/>
      <c r="AT290" s="18" t="s">
        <v>178</v>
      </c>
      <c r="AU290" s="18" t="s">
        <v>86</v>
      </c>
    </row>
    <row r="291" s="2" customFormat="1" ht="21.75" customHeight="1">
      <c r="A291" s="39"/>
      <c r="B291" s="40"/>
      <c r="C291" s="219" t="s">
        <v>665</v>
      </c>
      <c r="D291" s="219" t="s">
        <v>171</v>
      </c>
      <c r="E291" s="220" t="s">
        <v>2512</v>
      </c>
      <c r="F291" s="221" t="s">
        <v>2513</v>
      </c>
      <c r="G291" s="222" t="s">
        <v>2411</v>
      </c>
      <c r="H291" s="223">
        <v>1</v>
      </c>
      <c r="I291" s="224"/>
      <c r="J291" s="225">
        <f>ROUND(I291*H291,2)</f>
        <v>0</v>
      </c>
      <c r="K291" s="221" t="s">
        <v>1</v>
      </c>
      <c r="L291" s="45"/>
      <c r="M291" s="226" t="s">
        <v>1</v>
      </c>
      <c r="N291" s="227" t="s">
        <v>41</v>
      </c>
      <c r="O291" s="92"/>
      <c r="P291" s="228">
        <f>O291*H291</f>
        <v>0</v>
      </c>
      <c r="Q291" s="228">
        <v>0</v>
      </c>
      <c r="R291" s="228">
        <f>Q291*H291</f>
        <v>0</v>
      </c>
      <c r="S291" s="228">
        <v>0</v>
      </c>
      <c r="T291" s="229">
        <f>S291*H291</f>
        <v>0</v>
      </c>
      <c r="U291" s="39"/>
      <c r="V291" s="39"/>
      <c r="W291" s="39"/>
      <c r="X291" s="39"/>
      <c r="Y291" s="39"/>
      <c r="Z291" s="39"/>
      <c r="AA291" s="39"/>
      <c r="AB291" s="39"/>
      <c r="AC291" s="39"/>
      <c r="AD291" s="39"/>
      <c r="AE291" s="39"/>
      <c r="AR291" s="230" t="s">
        <v>176</v>
      </c>
      <c r="AT291" s="230" t="s">
        <v>171</v>
      </c>
      <c r="AU291" s="230" t="s">
        <v>86</v>
      </c>
      <c r="AY291" s="18" t="s">
        <v>168</v>
      </c>
      <c r="BE291" s="231">
        <f>IF(N291="základní",J291,0)</f>
        <v>0</v>
      </c>
      <c r="BF291" s="231">
        <f>IF(N291="snížená",J291,0)</f>
        <v>0</v>
      </c>
      <c r="BG291" s="231">
        <f>IF(N291="zákl. přenesená",J291,0)</f>
        <v>0</v>
      </c>
      <c r="BH291" s="231">
        <f>IF(N291="sníž. přenesená",J291,0)</f>
        <v>0</v>
      </c>
      <c r="BI291" s="231">
        <f>IF(N291="nulová",J291,0)</f>
        <v>0</v>
      </c>
      <c r="BJ291" s="18" t="s">
        <v>84</v>
      </c>
      <c r="BK291" s="231">
        <f>ROUND(I291*H291,2)</f>
        <v>0</v>
      </c>
      <c r="BL291" s="18" t="s">
        <v>176</v>
      </c>
      <c r="BM291" s="230" t="s">
        <v>1105</v>
      </c>
    </row>
    <row r="292" s="2" customFormat="1">
      <c r="A292" s="39"/>
      <c r="B292" s="40"/>
      <c r="C292" s="41"/>
      <c r="D292" s="232" t="s">
        <v>178</v>
      </c>
      <c r="E292" s="41"/>
      <c r="F292" s="233" t="s">
        <v>2513</v>
      </c>
      <c r="G292" s="41"/>
      <c r="H292" s="41"/>
      <c r="I292" s="234"/>
      <c r="J292" s="41"/>
      <c r="K292" s="41"/>
      <c r="L292" s="45"/>
      <c r="M292" s="298"/>
      <c r="N292" s="299"/>
      <c r="O292" s="300"/>
      <c r="P292" s="300"/>
      <c r="Q292" s="300"/>
      <c r="R292" s="300"/>
      <c r="S292" s="300"/>
      <c r="T292" s="301"/>
      <c r="U292" s="39"/>
      <c r="V292" s="39"/>
      <c r="W292" s="39"/>
      <c r="X292" s="39"/>
      <c r="Y292" s="39"/>
      <c r="Z292" s="39"/>
      <c r="AA292" s="39"/>
      <c r="AB292" s="39"/>
      <c r="AC292" s="39"/>
      <c r="AD292" s="39"/>
      <c r="AE292" s="39"/>
      <c r="AT292" s="18" t="s">
        <v>178</v>
      </c>
      <c r="AU292" s="18" t="s">
        <v>86</v>
      </c>
    </row>
    <row r="293" s="2" customFormat="1" ht="6.96" customHeight="1">
      <c r="A293" s="39"/>
      <c r="B293" s="67"/>
      <c r="C293" s="68"/>
      <c r="D293" s="68"/>
      <c r="E293" s="68"/>
      <c r="F293" s="68"/>
      <c r="G293" s="68"/>
      <c r="H293" s="68"/>
      <c r="I293" s="68"/>
      <c r="J293" s="68"/>
      <c r="K293" s="68"/>
      <c r="L293" s="45"/>
      <c r="M293" s="39"/>
      <c r="O293" s="39"/>
      <c r="P293" s="39"/>
      <c r="Q293" s="39"/>
      <c r="R293" s="39"/>
      <c r="S293" s="39"/>
      <c r="T293" s="39"/>
      <c r="U293" s="39"/>
      <c r="V293" s="39"/>
      <c r="W293" s="39"/>
      <c r="X293" s="39"/>
      <c r="Y293" s="39"/>
      <c r="Z293" s="39"/>
      <c r="AA293" s="39"/>
      <c r="AB293" s="39"/>
      <c r="AC293" s="39"/>
      <c r="AD293" s="39"/>
      <c r="AE293" s="39"/>
    </row>
  </sheetData>
  <sheetProtection sheet="1" autoFilter="0" formatColumns="0" formatRows="0" objects="1" scenarios="1" spinCount="100000" saltValue="fzRGaNQ1RJ8qU04UpfCkZ4Ho1sifpog1SI67HLLA2rxTRDIpimhs1nT0+K0CBzELu2BFshPOnFkrPc72qdEOGQ==" hashValue="082PruCXByJaBUoJCl8ksK/MXiwVQrgV7XSkS4volGOREYbxBoIHEY2NpXzHBNPseTE0POSW5rWL3iq8UUY0mA==" algorithmName="SHA-512" password="CC35"/>
  <autoFilter ref="C130:K292"/>
  <mergeCells count="9">
    <mergeCell ref="E7:H7"/>
    <mergeCell ref="E9:H9"/>
    <mergeCell ref="E18:H18"/>
    <mergeCell ref="E27:H27"/>
    <mergeCell ref="E85:H85"/>
    <mergeCell ref="E87:H87"/>
    <mergeCell ref="E121:H121"/>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101</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2514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ROUND(J124,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ROUND((SUM(BE124:BE264)),  2)</f>
        <v>0</v>
      </c>
      <c r="G33" s="39"/>
      <c r="H33" s="39"/>
      <c r="I33" s="156">
        <v>0.20999999999999999</v>
      </c>
      <c r="J33" s="155">
        <f>ROUND(((SUM(BE124:BE264))*I33),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ROUND((SUM(BF124:BF264)),  2)</f>
        <v>0</v>
      </c>
      <c r="G34" s="39"/>
      <c r="H34" s="39"/>
      <c r="I34" s="156">
        <v>0.12</v>
      </c>
      <c r="J34" s="155">
        <f>ROUND(((SUM(BF124:BF264))*I34),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ROUND((SUM(BG124:BG264)),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ROUND((SUM(BH124:BH264)),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ROUND((SUM(BI124:BI264)),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012 - SO 01 Gymnázium - LAN</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J124</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2396</v>
      </c>
      <c r="E97" s="183"/>
      <c r="F97" s="183"/>
      <c r="G97" s="183"/>
      <c r="H97" s="183"/>
      <c r="I97" s="183"/>
      <c r="J97" s="184">
        <f>J125</f>
        <v>0</v>
      </c>
      <c r="K97" s="181"/>
      <c r="L97" s="185"/>
      <c r="S97" s="9"/>
      <c r="T97" s="9"/>
      <c r="U97" s="9"/>
      <c r="V97" s="9"/>
      <c r="W97" s="9"/>
      <c r="X97" s="9"/>
      <c r="Y97" s="9"/>
      <c r="Z97" s="9"/>
      <c r="AA97" s="9"/>
      <c r="AB97" s="9"/>
      <c r="AC97" s="9"/>
      <c r="AD97" s="9"/>
      <c r="AE97" s="9"/>
    </row>
    <row r="98" s="10" customFormat="1" ht="19.92" customHeight="1">
      <c r="A98" s="10"/>
      <c r="B98" s="186"/>
      <c r="C98" s="187"/>
      <c r="D98" s="188" t="s">
        <v>2515</v>
      </c>
      <c r="E98" s="189"/>
      <c r="F98" s="189"/>
      <c r="G98" s="189"/>
      <c r="H98" s="189"/>
      <c r="I98" s="189"/>
      <c r="J98" s="190">
        <f>J126</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2516</v>
      </c>
      <c r="E99" s="189"/>
      <c r="F99" s="189"/>
      <c r="G99" s="189"/>
      <c r="H99" s="189"/>
      <c r="I99" s="189"/>
      <c r="J99" s="190">
        <f>J163</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2403</v>
      </c>
      <c r="E100" s="189"/>
      <c r="F100" s="189"/>
      <c r="G100" s="189"/>
      <c r="H100" s="189"/>
      <c r="I100" s="189"/>
      <c r="J100" s="190">
        <f>J182</f>
        <v>0</v>
      </c>
      <c r="K100" s="187"/>
      <c r="L100" s="191"/>
      <c r="S100" s="10"/>
      <c r="T100" s="10"/>
      <c r="U100" s="10"/>
      <c r="V100" s="10"/>
      <c r="W100" s="10"/>
      <c r="X100" s="10"/>
      <c r="Y100" s="10"/>
      <c r="Z100" s="10"/>
      <c r="AA100" s="10"/>
      <c r="AB100" s="10"/>
      <c r="AC100" s="10"/>
      <c r="AD100" s="10"/>
      <c r="AE100" s="10"/>
    </row>
    <row r="101" s="9" customFormat="1" ht="24.96" customHeight="1">
      <c r="A101" s="9"/>
      <c r="B101" s="180"/>
      <c r="C101" s="181"/>
      <c r="D101" s="182" t="s">
        <v>2404</v>
      </c>
      <c r="E101" s="183"/>
      <c r="F101" s="183"/>
      <c r="G101" s="183"/>
      <c r="H101" s="183"/>
      <c r="I101" s="183"/>
      <c r="J101" s="184">
        <f>J189</f>
        <v>0</v>
      </c>
      <c r="K101" s="181"/>
      <c r="L101" s="185"/>
      <c r="S101" s="9"/>
      <c r="T101" s="9"/>
      <c r="U101" s="9"/>
      <c r="V101" s="9"/>
      <c r="W101" s="9"/>
      <c r="X101" s="9"/>
      <c r="Y101" s="9"/>
      <c r="Z101" s="9"/>
      <c r="AA101" s="9"/>
      <c r="AB101" s="9"/>
      <c r="AC101" s="9"/>
      <c r="AD101" s="9"/>
      <c r="AE101" s="9"/>
    </row>
    <row r="102" s="10" customFormat="1" ht="19.92" customHeight="1">
      <c r="A102" s="10"/>
      <c r="B102" s="186"/>
      <c r="C102" s="187"/>
      <c r="D102" s="188" t="s">
        <v>2515</v>
      </c>
      <c r="E102" s="189"/>
      <c r="F102" s="189"/>
      <c r="G102" s="189"/>
      <c r="H102" s="189"/>
      <c r="I102" s="189"/>
      <c r="J102" s="190">
        <f>J190</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2517</v>
      </c>
      <c r="E103" s="189"/>
      <c r="F103" s="189"/>
      <c r="G103" s="189"/>
      <c r="H103" s="189"/>
      <c r="I103" s="189"/>
      <c r="J103" s="190">
        <f>J227</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2518</v>
      </c>
      <c r="E104" s="189"/>
      <c r="F104" s="189"/>
      <c r="G104" s="189"/>
      <c r="H104" s="189"/>
      <c r="I104" s="189"/>
      <c r="J104" s="190">
        <f>J246</f>
        <v>0</v>
      </c>
      <c r="K104" s="187"/>
      <c r="L104" s="191"/>
      <c r="S104" s="10"/>
      <c r="T104" s="10"/>
      <c r="U104" s="10"/>
      <c r="V104" s="10"/>
      <c r="W104" s="10"/>
      <c r="X104" s="10"/>
      <c r="Y104" s="10"/>
      <c r="Z104" s="10"/>
      <c r="AA104" s="10"/>
      <c r="AB104" s="10"/>
      <c r="AC104" s="10"/>
      <c r="AD104" s="10"/>
      <c r="AE104" s="10"/>
    </row>
    <row r="105" s="2" customFormat="1" ht="21.84"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67"/>
      <c r="C106" s="68"/>
      <c r="D106" s="68"/>
      <c r="E106" s="68"/>
      <c r="F106" s="68"/>
      <c r="G106" s="68"/>
      <c r="H106" s="68"/>
      <c r="I106" s="68"/>
      <c r="J106" s="68"/>
      <c r="K106" s="68"/>
      <c r="L106" s="64"/>
      <c r="S106" s="39"/>
      <c r="T106" s="39"/>
      <c r="U106" s="39"/>
      <c r="V106" s="39"/>
      <c r="W106" s="39"/>
      <c r="X106" s="39"/>
      <c r="Y106" s="39"/>
      <c r="Z106" s="39"/>
      <c r="AA106" s="39"/>
      <c r="AB106" s="39"/>
      <c r="AC106" s="39"/>
      <c r="AD106" s="39"/>
      <c r="AE106" s="39"/>
    </row>
    <row r="110" s="2" customFormat="1" ht="6.96" customHeight="1">
      <c r="A110" s="39"/>
      <c r="B110" s="69"/>
      <c r="C110" s="70"/>
      <c r="D110" s="70"/>
      <c r="E110" s="70"/>
      <c r="F110" s="70"/>
      <c r="G110" s="70"/>
      <c r="H110" s="70"/>
      <c r="I110" s="70"/>
      <c r="J110" s="70"/>
      <c r="K110" s="70"/>
      <c r="L110" s="64"/>
      <c r="S110" s="39"/>
      <c r="T110" s="39"/>
      <c r="U110" s="39"/>
      <c r="V110" s="39"/>
      <c r="W110" s="39"/>
      <c r="X110" s="39"/>
      <c r="Y110" s="39"/>
      <c r="Z110" s="39"/>
      <c r="AA110" s="39"/>
      <c r="AB110" s="39"/>
      <c r="AC110" s="39"/>
      <c r="AD110" s="39"/>
      <c r="AE110" s="39"/>
    </row>
    <row r="111" s="2" customFormat="1" ht="24.96" customHeight="1">
      <c r="A111" s="39"/>
      <c r="B111" s="40"/>
      <c r="C111" s="24" t="s">
        <v>153</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16</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175" t="str">
        <f>E7</f>
        <v>Gymnázium Plasy - nástavba pavilonu č.1</v>
      </c>
      <c r="F114" s="33"/>
      <c r="G114" s="33"/>
      <c r="H114" s="33"/>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125</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6.5" customHeight="1">
      <c r="A116" s="39"/>
      <c r="B116" s="40"/>
      <c r="C116" s="41"/>
      <c r="D116" s="41"/>
      <c r="E116" s="77" t="str">
        <f>E9</f>
        <v>012 - SO 01 Gymnázium - LAN</v>
      </c>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20</v>
      </c>
      <c r="D118" s="41"/>
      <c r="E118" s="41"/>
      <c r="F118" s="28" t="str">
        <f>F12</f>
        <v xml:space="preserve"> </v>
      </c>
      <c r="G118" s="41"/>
      <c r="H118" s="41"/>
      <c r="I118" s="33" t="s">
        <v>22</v>
      </c>
      <c r="J118" s="80" t="str">
        <f>IF(J12="","",J12)</f>
        <v>17. 3. 2025</v>
      </c>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5.15" customHeight="1">
      <c r="A120" s="39"/>
      <c r="B120" s="40"/>
      <c r="C120" s="33" t="s">
        <v>24</v>
      </c>
      <c r="D120" s="41"/>
      <c r="E120" s="41"/>
      <c r="F120" s="28" t="str">
        <f>E15</f>
        <v>Gymnázium a Střední odborná škola, Plasy</v>
      </c>
      <c r="G120" s="41"/>
      <c r="H120" s="41"/>
      <c r="I120" s="33" t="s">
        <v>30</v>
      </c>
      <c r="J120" s="37" t="str">
        <f>E21</f>
        <v>VKV projekt s.r.o.</v>
      </c>
      <c r="K120" s="41"/>
      <c r="L120" s="64"/>
      <c r="S120" s="39"/>
      <c r="T120" s="39"/>
      <c r="U120" s="39"/>
      <c r="V120" s="39"/>
      <c r="W120" s="39"/>
      <c r="X120" s="39"/>
      <c r="Y120" s="39"/>
      <c r="Z120" s="39"/>
      <c r="AA120" s="39"/>
      <c r="AB120" s="39"/>
      <c r="AC120" s="39"/>
      <c r="AD120" s="39"/>
      <c r="AE120" s="39"/>
    </row>
    <row r="121" s="2" customFormat="1" ht="15.15" customHeight="1">
      <c r="A121" s="39"/>
      <c r="B121" s="40"/>
      <c r="C121" s="33" t="s">
        <v>28</v>
      </c>
      <c r="D121" s="41"/>
      <c r="E121" s="41"/>
      <c r="F121" s="28" t="str">
        <f>IF(E18="","",E18)</f>
        <v>Vyplň údaj</v>
      </c>
      <c r="G121" s="41"/>
      <c r="H121" s="41"/>
      <c r="I121" s="33" t="s">
        <v>33</v>
      </c>
      <c r="J121" s="37" t="str">
        <f>E24</f>
        <v xml:space="preserve"> </v>
      </c>
      <c r="K121" s="41"/>
      <c r="L121" s="64"/>
      <c r="S121" s="39"/>
      <c r="T121" s="39"/>
      <c r="U121" s="39"/>
      <c r="V121" s="39"/>
      <c r="W121" s="39"/>
      <c r="X121" s="39"/>
      <c r="Y121" s="39"/>
      <c r="Z121" s="39"/>
      <c r="AA121" s="39"/>
      <c r="AB121" s="39"/>
      <c r="AC121" s="39"/>
      <c r="AD121" s="39"/>
      <c r="AE121" s="39"/>
    </row>
    <row r="122" s="2" customFormat="1" ht="10.32"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11" customFormat="1" ht="29.28" customHeight="1">
      <c r="A123" s="192"/>
      <c r="B123" s="193"/>
      <c r="C123" s="194" t="s">
        <v>154</v>
      </c>
      <c r="D123" s="195" t="s">
        <v>61</v>
      </c>
      <c r="E123" s="195" t="s">
        <v>57</v>
      </c>
      <c r="F123" s="195" t="s">
        <v>58</v>
      </c>
      <c r="G123" s="195" t="s">
        <v>155</v>
      </c>
      <c r="H123" s="195" t="s">
        <v>156</v>
      </c>
      <c r="I123" s="195" t="s">
        <v>157</v>
      </c>
      <c r="J123" s="195" t="s">
        <v>129</v>
      </c>
      <c r="K123" s="196" t="s">
        <v>158</v>
      </c>
      <c r="L123" s="197"/>
      <c r="M123" s="101" t="s">
        <v>1</v>
      </c>
      <c r="N123" s="102" t="s">
        <v>40</v>
      </c>
      <c r="O123" s="102" t="s">
        <v>159</v>
      </c>
      <c r="P123" s="102" t="s">
        <v>160</v>
      </c>
      <c r="Q123" s="102" t="s">
        <v>161</v>
      </c>
      <c r="R123" s="102" t="s">
        <v>162</v>
      </c>
      <c r="S123" s="102" t="s">
        <v>163</v>
      </c>
      <c r="T123" s="103" t="s">
        <v>164</v>
      </c>
      <c r="U123" s="192"/>
      <c r="V123" s="192"/>
      <c r="W123" s="192"/>
      <c r="X123" s="192"/>
      <c r="Y123" s="192"/>
      <c r="Z123" s="192"/>
      <c r="AA123" s="192"/>
      <c r="AB123" s="192"/>
      <c r="AC123" s="192"/>
      <c r="AD123" s="192"/>
      <c r="AE123" s="192"/>
    </row>
    <row r="124" s="2" customFormat="1" ht="22.8" customHeight="1">
      <c r="A124" s="39"/>
      <c r="B124" s="40"/>
      <c r="C124" s="108" t="s">
        <v>165</v>
      </c>
      <c r="D124" s="41"/>
      <c r="E124" s="41"/>
      <c r="F124" s="41"/>
      <c r="G124" s="41"/>
      <c r="H124" s="41"/>
      <c r="I124" s="41"/>
      <c r="J124" s="198">
        <f>BK124</f>
        <v>0</v>
      </c>
      <c r="K124" s="41"/>
      <c r="L124" s="45"/>
      <c r="M124" s="104"/>
      <c r="N124" s="199"/>
      <c r="O124" s="105"/>
      <c r="P124" s="200">
        <f>P125+P189</f>
        <v>0</v>
      </c>
      <c r="Q124" s="105"/>
      <c r="R124" s="200">
        <f>R125+R189</f>
        <v>0</v>
      </c>
      <c r="S124" s="105"/>
      <c r="T124" s="201">
        <f>T125+T189</f>
        <v>0</v>
      </c>
      <c r="U124" s="39"/>
      <c r="V124" s="39"/>
      <c r="W124" s="39"/>
      <c r="X124" s="39"/>
      <c r="Y124" s="39"/>
      <c r="Z124" s="39"/>
      <c r="AA124" s="39"/>
      <c r="AB124" s="39"/>
      <c r="AC124" s="39"/>
      <c r="AD124" s="39"/>
      <c r="AE124" s="39"/>
      <c r="AT124" s="18" t="s">
        <v>75</v>
      </c>
      <c r="AU124" s="18" t="s">
        <v>131</v>
      </c>
      <c r="BK124" s="202">
        <f>BK125+BK189</f>
        <v>0</v>
      </c>
    </row>
    <row r="125" s="12" customFormat="1" ht="25.92" customHeight="1">
      <c r="A125" s="12"/>
      <c r="B125" s="203"/>
      <c r="C125" s="204"/>
      <c r="D125" s="205" t="s">
        <v>75</v>
      </c>
      <c r="E125" s="206" t="s">
        <v>2406</v>
      </c>
      <c r="F125" s="206" t="s">
        <v>2407</v>
      </c>
      <c r="G125" s="204"/>
      <c r="H125" s="204"/>
      <c r="I125" s="207"/>
      <c r="J125" s="208">
        <f>BK125</f>
        <v>0</v>
      </c>
      <c r="K125" s="204"/>
      <c r="L125" s="209"/>
      <c r="M125" s="210"/>
      <c r="N125" s="211"/>
      <c r="O125" s="211"/>
      <c r="P125" s="212">
        <f>P126+P163+P182</f>
        <v>0</v>
      </c>
      <c r="Q125" s="211"/>
      <c r="R125" s="212">
        <f>R126+R163+R182</f>
        <v>0</v>
      </c>
      <c r="S125" s="211"/>
      <c r="T125" s="213">
        <f>T126+T163+T182</f>
        <v>0</v>
      </c>
      <c r="U125" s="12"/>
      <c r="V125" s="12"/>
      <c r="W125" s="12"/>
      <c r="X125" s="12"/>
      <c r="Y125" s="12"/>
      <c r="Z125" s="12"/>
      <c r="AA125" s="12"/>
      <c r="AB125" s="12"/>
      <c r="AC125" s="12"/>
      <c r="AD125" s="12"/>
      <c r="AE125" s="12"/>
      <c r="AR125" s="214" t="s">
        <v>84</v>
      </c>
      <c r="AT125" s="215" t="s">
        <v>75</v>
      </c>
      <c r="AU125" s="215" t="s">
        <v>76</v>
      </c>
      <c r="AY125" s="214" t="s">
        <v>168</v>
      </c>
      <c r="BK125" s="216">
        <f>BK126+BK163+BK182</f>
        <v>0</v>
      </c>
    </row>
    <row r="126" s="12" customFormat="1" ht="22.8" customHeight="1">
      <c r="A126" s="12"/>
      <c r="B126" s="203"/>
      <c r="C126" s="204"/>
      <c r="D126" s="205" t="s">
        <v>75</v>
      </c>
      <c r="E126" s="217" t="s">
        <v>2519</v>
      </c>
      <c r="F126" s="217" t="s">
        <v>2520</v>
      </c>
      <c r="G126" s="204"/>
      <c r="H126" s="204"/>
      <c r="I126" s="207"/>
      <c r="J126" s="218">
        <f>BK126</f>
        <v>0</v>
      </c>
      <c r="K126" s="204"/>
      <c r="L126" s="209"/>
      <c r="M126" s="210"/>
      <c r="N126" s="211"/>
      <c r="O126" s="211"/>
      <c r="P126" s="212">
        <f>SUM(P127:P162)</f>
        <v>0</v>
      </c>
      <c r="Q126" s="211"/>
      <c r="R126" s="212">
        <f>SUM(R127:R162)</f>
        <v>0</v>
      </c>
      <c r="S126" s="211"/>
      <c r="T126" s="213">
        <f>SUM(T127:T162)</f>
        <v>0</v>
      </c>
      <c r="U126" s="12"/>
      <c r="V126" s="12"/>
      <c r="W126" s="12"/>
      <c r="X126" s="12"/>
      <c r="Y126" s="12"/>
      <c r="Z126" s="12"/>
      <c r="AA126" s="12"/>
      <c r="AB126" s="12"/>
      <c r="AC126" s="12"/>
      <c r="AD126" s="12"/>
      <c r="AE126" s="12"/>
      <c r="AR126" s="214" t="s">
        <v>84</v>
      </c>
      <c r="AT126" s="215" t="s">
        <v>75</v>
      </c>
      <c r="AU126" s="215" t="s">
        <v>84</v>
      </c>
      <c r="AY126" s="214" t="s">
        <v>168</v>
      </c>
      <c r="BK126" s="216">
        <f>SUM(BK127:BK162)</f>
        <v>0</v>
      </c>
    </row>
    <row r="127" s="2" customFormat="1" ht="37.8" customHeight="1">
      <c r="A127" s="39"/>
      <c r="B127" s="40"/>
      <c r="C127" s="219" t="s">
        <v>84</v>
      </c>
      <c r="D127" s="219" t="s">
        <v>171</v>
      </c>
      <c r="E127" s="220" t="s">
        <v>84</v>
      </c>
      <c r="F127" s="221" t="s">
        <v>2521</v>
      </c>
      <c r="G127" s="222" t="s">
        <v>2411</v>
      </c>
      <c r="H127" s="223">
        <v>1</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176</v>
      </c>
      <c r="AT127" s="230" t="s">
        <v>171</v>
      </c>
      <c r="AU127" s="230" t="s">
        <v>86</v>
      </c>
      <c r="AY127" s="18" t="s">
        <v>168</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176</v>
      </c>
      <c r="BM127" s="230" t="s">
        <v>86</v>
      </c>
    </row>
    <row r="128" s="2" customFormat="1">
      <c r="A128" s="39"/>
      <c r="B128" s="40"/>
      <c r="C128" s="41"/>
      <c r="D128" s="232" t="s">
        <v>178</v>
      </c>
      <c r="E128" s="41"/>
      <c r="F128" s="233" t="s">
        <v>2521</v>
      </c>
      <c r="G128" s="41"/>
      <c r="H128" s="41"/>
      <c r="I128" s="234"/>
      <c r="J128" s="41"/>
      <c r="K128" s="41"/>
      <c r="L128" s="45"/>
      <c r="M128" s="235"/>
      <c r="N128" s="236"/>
      <c r="O128" s="92"/>
      <c r="P128" s="92"/>
      <c r="Q128" s="92"/>
      <c r="R128" s="92"/>
      <c r="S128" s="92"/>
      <c r="T128" s="93"/>
      <c r="U128" s="39"/>
      <c r="V128" s="39"/>
      <c r="W128" s="39"/>
      <c r="X128" s="39"/>
      <c r="Y128" s="39"/>
      <c r="Z128" s="39"/>
      <c r="AA128" s="39"/>
      <c r="AB128" s="39"/>
      <c r="AC128" s="39"/>
      <c r="AD128" s="39"/>
      <c r="AE128" s="39"/>
      <c r="AT128" s="18" t="s">
        <v>178</v>
      </c>
      <c r="AU128" s="18" t="s">
        <v>86</v>
      </c>
    </row>
    <row r="129" s="2" customFormat="1" ht="16.5" customHeight="1">
      <c r="A129" s="39"/>
      <c r="B129" s="40"/>
      <c r="C129" s="219" t="s">
        <v>86</v>
      </c>
      <c r="D129" s="219" t="s">
        <v>171</v>
      </c>
      <c r="E129" s="220" t="s">
        <v>86</v>
      </c>
      <c r="F129" s="221" t="s">
        <v>2522</v>
      </c>
      <c r="G129" s="222" t="s">
        <v>2411</v>
      </c>
      <c r="H129" s="223">
        <v>1</v>
      </c>
      <c r="I129" s="224"/>
      <c r="J129" s="225">
        <f>ROUND(I129*H129,2)</f>
        <v>0</v>
      </c>
      <c r="K129" s="221" t="s">
        <v>1</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176</v>
      </c>
      <c r="AT129" s="230" t="s">
        <v>171</v>
      </c>
      <c r="AU129" s="230" t="s">
        <v>86</v>
      </c>
      <c r="AY129" s="18" t="s">
        <v>168</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176</v>
      </c>
      <c r="BM129" s="230" t="s">
        <v>176</v>
      </c>
    </row>
    <row r="130" s="2" customFormat="1">
      <c r="A130" s="39"/>
      <c r="B130" s="40"/>
      <c r="C130" s="41"/>
      <c r="D130" s="232" t="s">
        <v>178</v>
      </c>
      <c r="E130" s="41"/>
      <c r="F130" s="233" t="s">
        <v>2522</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178</v>
      </c>
      <c r="AU130" s="18" t="s">
        <v>86</v>
      </c>
    </row>
    <row r="131" s="2" customFormat="1" ht="24.15" customHeight="1">
      <c r="A131" s="39"/>
      <c r="B131" s="40"/>
      <c r="C131" s="219" t="s">
        <v>169</v>
      </c>
      <c r="D131" s="219" t="s">
        <v>171</v>
      </c>
      <c r="E131" s="220" t="s">
        <v>169</v>
      </c>
      <c r="F131" s="221" t="s">
        <v>2523</v>
      </c>
      <c r="G131" s="222" t="s">
        <v>2411</v>
      </c>
      <c r="H131" s="223">
        <v>1</v>
      </c>
      <c r="I131" s="224"/>
      <c r="J131" s="225">
        <f>ROUND(I131*H131,2)</f>
        <v>0</v>
      </c>
      <c r="K131" s="221" t="s">
        <v>1</v>
      </c>
      <c r="L131" s="45"/>
      <c r="M131" s="226" t="s">
        <v>1</v>
      </c>
      <c r="N131" s="227" t="s">
        <v>41</v>
      </c>
      <c r="O131" s="92"/>
      <c r="P131" s="228">
        <f>O131*H131</f>
        <v>0</v>
      </c>
      <c r="Q131" s="228">
        <v>0</v>
      </c>
      <c r="R131" s="228">
        <f>Q131*H131</f>
        <v>0</v>
      </c>
      <c r="S131" s="228">
        <v>0</v>
      </c>
      <c r="T131" s="229">
        <f>S131*H131</f>
        <v>0</v>
      </c>
      <c r="U131" s="39"/>
      <c r="V131" s="39"/>
      <c r="W131" s="39"/>
      <c r="X131" s="39"/>
      <c r="Y131" s="39"/>
      <c r="Z131" s="39"/>
      <c r="AA131" s="39"/>
      <c r="AB131" s="39"/>
      <c r="AC131" s="39"/>
      <c r="AD131" s="39"/>
      <c r="AE131" s="39"/>
      <c r="AR131" s="230" t="s">
        <v>176</v>
      </c>
      <c r="AT131" s="230" t="s">
        <v>171</v>
      </c>
      <c r="AU131" s="230" t="s">
        <v>86</v>
      </c>
      <c r="AY131" s="18" t="s">
        <v>168</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176</v>
      </c>
      <c r="BM131" s="230" t="s">
        <v>210</v>
      </c>
    </row>
    <row r="132" s="2" customFormat="1">
      <c r="A132" s="39"/>
      <c r="B132" s="40"/>
      <c r="C132" s="41"/>
      <c r="D132" s="232" t="s">
        <v>178</v>
      </c>
      <c r="E132" s="41"/>
      <c r="F132" s="233" t="s">
        <v>2523</v>
      </c>
      <c r="G132" s="41"/>
      <c r="H132" s="41"/>
      <c r="I132" s="234"/>
      <c r="J132" s="41"/>
      <c r="K132" s="41"/>
      <c r="L132" s="45"/>
      <c r="M132" s="235"/>
      <c r="N132" s="236"/>
      <c r="O132" s="92"/>
      <c r="P132" s="92"/>
      <c r="Q132" s="92"/>
      <c r="R132" s="92"/>
      <c r="S132" s="92"/>
      <c r="T132" s="93"/>
      <c r="U132" s="39"/>
      <c r="V132" s="39"/>
      <c r="W132" s="39"/>
      <c r="X132" s="39"/>
      <c r="Y132" s="39"/>
      <c r="Z132" s="39"/>
      <c r="AA132" s="39"/>
      <c r="AB132" s="39"/>
      <c r="AC132" s="39"/>
      <c r="AD132" s="39"/>
      <c r="AE132" s="39"/>
      <c r="AT132" s="18" t="s">
        <v>178</v>
      </c>
      <c r="AU132" s="18" t="s">
        <v>86</v>
      </c>
    </row>
    <row r="133" s="2" customFormat="1" ht="24.15" customHeight="1">
      <c r="A133" s="39"/>
      <c r="B133" s="40"/>
      <c r="C133" s="219" t="s">
        <v>176</v>
      </c>
      <c r="D133" s="219" t="s">
        <v>171</v>
      </c>
      <c r="E133" s="220" t="s">
        <v>176</v>
      </c>
      <c r="F133" s="221" t="s">
        <v>2524</v>
      </c>
      <c r="G133" s="222" t="s">
        <v>2411</v>
      </c>
      <c r="H133" s="223">
        <v>2</v>
      </c>
      <c r="I133" s="224"/>
      <c r="J133" s="225">
        <f>ROUND(I133*H133,2)</f>
        <v>0</v>
      </c>
      <c r="K133" s="221" t="s">
        <v>1</v>
      </c>
      <c r="L133" s="45"/>
      <c r="M133" s="226" t="s">
        <v>1</v>
      </c>
      <c r="N133" s="227" t="s">
        <v>41</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176</v>
      </c>
      <c r="AT133" s="230" t="s">
        <v>171</v>
      </c>
      <c r="AU133" s="230" t="s">
        <v>86</v>
      </c>
      <c r="AY133" s="18" t="s">
        <v>168</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176</v>
      </c>
      <c r="BM133" s="230" t="s">
        <v>223</v>
      </c>
    </row>
    <row r="134" s="2" customFormat="1">
      <c r="A134" s="39"/>
      <c r="B134" s="40"/>
      <c r="C134" s="41"/>
      <c r="D134" s="232" t="s">
        <v>178</v>
      </c>
      <c r="E134" s="41"/>
      <c r="F134" s="233" t="s">
        <v>2524</v>
      </c>
      <c r="G134" s="41"/>
      <c r="H134" s="41"/>
      <c r="I134" s="234"/>
      <c r="J134" s="41"/>
      <c r="K134" s="41"/>
      <c r="L134" s="45"/>
      <c r="M134" s="235"/>
      <c r="N134" s="236"/>
      <c r="O134" s="92"/>
      <c r="P134" s="92"/>
      <c r="Q134" s="92"/>
      <c r="R134" s="92"/>
      <c r="S134" s="92"/>
      <c r="T134" s="93"/>
      <c r="U134" s="39"/>
      <c r="V134" s="39"/>
      <c r="W134" s="39"/>
      <c r="X134" s="39"/>
      <c r="Y134" s="39"/>
      <c r="Z134" s="39"/>
      <c r="AA134" s="39"/>
      <c r="AB134" s="39"/>
      <c r="AC134" s="39"/>
      <c r="AD134" s="39"/>
      <c r="AE134" s="39"/>
      <c r="AT134" s="18" t="s">
        <v>178</v>
      </c>
      <c r="AU134" s="18" t="s">
        <v>86</v>
      </c>
    </row>
    <row r="135" s="2" customFormat="1" ht="16.5" customHeight="1">
      <c r="A135" s="39"/>
      <c r="B135" s="40"/>
      <c r="C135" s="219" t="s">
        <v>203</v>
      </c>
      <c r="D135" s="219" t="s">
        <v>171</v>
      </c>
      <c r="E135" s="220" t="s">
        <v>203</v>
      </c>
      <c r="F135" s="221" t="s">
        <v>2525</v>
      </c>
      <c r="G135" s="222" t="s">
        <v>2411</v>
      </c>
      <c r="H135" s="223">
        <v>20</v>
      </c>
      <c r="I135" s="224"/>
      <c r="J135" s="225">
        <f>ROUND(I135*H135,2)</f>
        <v>0</v>
      </c>
      <c r="K135" s="221" t="s">
        <v>1</v>
      </c>
      <c r="L135" s="45"/>
      <c r="M135" s="226" t="s">
        <v>1</v>
      </c>
      <c r="N135" s="227" t="s">
        <v>41</v>
      </c>
      <c r="O135" s="92"/>
      <c r="P135" s="228">
        <f>O135*H135</f>
        <v>0</v>
      </c>
      <c r="Q135" s="228">
        <v>0</v>
      </c>
      <c r="R135" s="228">
        <f>Q135*H135</f>
        <v>0</v>
      </c>
      <c r="S135" s="228">
        <v>0</v>
      </c>
      <c r="T135" s="229">
        <f>S135*H135</f>
        <v>0</v>
      </c>
      <c r="U135" s="39"/>
      <c r="V135" s="39"/>
      <c r="W135" s="39"/>
      <c r="X135" s="39"/>
      <c r="Y135" s="39"/>
      <c r="Z135" s="39"/>
      <c r="AA135" s="39"/>
      <c r="AB135" s="39"/>
      <c r="AC135" s="39"/>
      <c r="AD135" s="39"/>
      <c r="AE135" s="39"/>
      <c r="AR135" s="230" t="s">
        <v>176</v>
      </c>
      <c r="AT135" s="230" t="s">
        <v>171</v>
      </c>
      <c r="AU135" s="230" t="s">
        <v>86</v>
      </c>
      <c r="AY135" s="18" t="s">
        <v>168</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176</v>
      </c>
      <c r="BM135" s="230" t="s">
        <v>237</v>
      </c>
    </row>
    <row r="136" s="2" customFormat="1">
      <c r="A136" s="39"/>
      <c r="B136" s="40"/>
      <c r="C136" s="41"/>
      <c r="D136" s="232" t="s">
        <v>178</v>
      </c>
      <c r="E136" s="41"/>
      <c r="F136" s="233" t="s">
        <v>2525</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178</v>
      </c>
      <c r="AU136" s="18" t="s">
        <v>86</v>
      </c>
    </row>
    <row r="137" s="2" customFormat="1" ht="16.5" customHeight="1">
      <c r="A137" s="39"/>
      <c r="B137" s="40"/>
      <c r="C137" s="219" t="s">
        <v>210</v>
      </c>
      <c r="D137" s="219" t="s">
        <v>171</v>
      </c>
      <c r="E137" s="220" t="s">
        <v>210</v>
      </c>
      <c r="F137" s="221" t="s">
        <v>2526</v>
      </c>
      <c r="G137" s="222" t="s">
        <v>2411</v>
      </c>
      <c r="H137" s="223">
        <v>96</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176</v>
      </c>
      <c r="AT137" s="230" t="s">
        <v>171</v>
      </c>
      <c r="AU137" s="230" t="s">
        <v>86</v>
      </c>
      <c r="AY137" s="18" t="s">
        <v>168</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176</v>
      </c>
      <c r="BM137" s="230" t="s">
        <v>8</v>
      </c>
    </row>
    <row r="138" s="2" customFormat="1">
      <c r="A138" s="39"/>
      <c r="B138" s="40"/>
      <c r="C138" s="41"/>
      <c r="D138" s="232" t="s">
        <v>178</v>
      </c>
      <c r="E138" s="41"/>
      <c r="F138" s="233" t="s">
        <v>2526</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178</v>
      </c>
      <c r="AU138" s="18" t="s">
        <v>86</v>
      </c>
    </row>
    <row r="139" s="2" customFormat="1" ht="24.15" customHeight="1">
      <c r="A139" s="39"/>
      <c r="B139" s="40"/>
      <c r="C139" s="219" t="s">
        <v>217</v>
      </c>
      <c r="D139" s="219" t="s">
        <v>171</v>
      </c>
      <c r="E139" s="220" t="s">
        <v>217</v>
      </c>
      <c r="F139" s="221" t="s">
        <v>2527</v>
      </c>
      <c r="G139" s="222" t="s">
        <v>2411</v>
      </c>
      <c r="H139" s="223">
        <v>2</v>
      </c>
      <c r="I139" s="224"/>
      <c r="J139" s="225">
        <f>ROUND(I139*H139,2)</f>
        <v>0</v>
      </c>
      <c r="K139" s="221" t="s">
        <v>1</v>
      </c>
      <c r="L139" s="45"/>
      <c r="M139" s="226" t="s">
        <v>1</v>
      </c>
      <c r="N139" s="227" t="s">
        <v>41</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176</v>
      </c>
      <c r="AT139" s="230" t="s">
        <v>171</v>
      </c>
      <c r="AU139" s="230" t="s">
        <v>86</v>
      </c>
      <c r="AY139" s="18" t="s">
        <v>168</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176</v>
      </c>
      <c r="BM139" s="230" t="s">
        <v>261</v>
      </c>
    </row>
    <row r="140" s="2" customFormat="1">
      <c r="A140" s="39"/>
      <c r="B140" s="40"/>
      <c r="C140" s="41"/>
      <c r="D140" s="232" t="s">
        <v>178</v>
      </c>
      <c r="E140" s="41"/>
      <c r="F140" s="233" t="s">
        <v>2527</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178</v>
      </c>
      <c r="AU140" s="18" t="s">
        <v>86</v>
      </c>
    </row>
    <row r="141" s="2" customFormat="1" ht="24.15" customHeight="1">
      <c r="A141" s="39"/>
      <c r="B141" s="40"/>
      <c r="C141" s="219" t="s">
        <v>223</v>
      </c>
      <c r="D141" s="219" t="s">
        <v>171</v>
      </c>
      <c r="E141" s="220" t="s">
        <v>223</v>
      </c>
      <c r="F141" s="221" t="s">
        <v>2528</v>
      </c>
      <c r="G141" s="222" t="s">
        <v>2411</v>
      </c>
      <c r="H141" s="223">
        <v>1</v>
      </c>
      <c r="I141" s="224"/>
      <c r="J141" s="225">
        <f>ROUND(I141*H141,2)</f>
        <v>0</v>
      </c>
      <c r="K141" s="221" t="s">
        <v>1</v>
      </c>
      <c r="L141" s="45"/>
      <c r="M141" s="226" t="s">
        <v>1</v>
      </c>
      <c r="N141" s="227" t="s">
        <v>41</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176</v>
      </c>
      <c r="AT141" s="230" t="s">
        <v>171</v>
      </c>
      <c r="AU141" s="230" t="s">
        <v>86</v>
      </c>
      <c r="AY141" s="18" t="s">
        <v>168</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176</v>
      </c>
      <c r="BM141" s="230" t="s">
        <v>273</v>
      </c>
    </row>
    <row r="142" s="2" customFormat="1">
      <c r="A142" s="39"/>
      <c r="B142" s="40"/>
      <c r="C142" s="41"/>
      <c r="D142" s="232" t="s">
        <v>178</v>
      </c>
      <c r="E142" s="41"/>
      <c r="F142" s="233" t="s">
        <v>2528</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178</v>
      </c>
      <c r="AU142" s="18" t="s">
        <v>86</v>
      </c>
    </row>
    <row r="143" s="2" customFormat="1" ht="24.15" customHeight="1">
      <c r="A143" s="39"/>
      <c r="B143" s="40"/>
      <c r="C143" s="219" t="s">
        <v>230</v>
      </c>
      <c r="D143" s="219" t="s">
        <v>171</v>
      </c>
      <c r="E143" s="220" t="s">
        <v>230</v>
      </c>
      <c r="F143" s="221" t="s">
        <v>2529</v>
      </c>
      <c r="G143" s="222" t="s">
        <v>2411</v>
      </c>
      <c r="H143" s="223">
        <v>5</v>
      </c>
      <c r="I143" s="224"/>
      <c r="J143" s="225">
        <f>ROUND(I143*H143,2)</f>
        <v>0</v>
      </c>
      <c r="K143" s="221" t="s">
        <v>1</v>
      </c>
      <c r="L143" s="45"/>
      <c r="M143" s="226" t="s">
        <v>1</v>
      </c>
      <c r="N143" s="227" t="s">
        <v>41</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176</v>
      </c>
      <c r="AT143" s="230" t="s">
        <v>171</v>
      </c>
      <c r="AU143" s="230" t="s">
        <v>86</v>
      </c>
      <c r="AY143" s="18" t="s">
        <v>168</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176</v>
      </c>
      <c r="BM143" s="230" t="s">
        <v>285</v>
      </c>
    </row>
    <row r="144" s="2" customFormat="1">
      <c r="A144" s="39"/>
      <c r="B144" s="40"/>
      <c r="C144" s="41"/>
      <c r="D144" s="232" t="s">
        <v>178</v>
      </c>
      <c r="E144" s="41"/>
      <c r="F144" s="233" t="s">
        <v>2529</v>
      </c>
      <c r="G144" s="41"/>
      <c r="H144" s="41"/>
      <c r="I144" s="234"/>
      <c r="J144" s="41"/>
      <c r="K144" s="41"/>
      <c r="L144" s="45"/>
      <c r="M144" s="235"/>
      <c r="N144" s="236"/>
      <c r="O144" s="92"/>
      <c r="P144" s="92"/>
      <c r="Q144" s="92"/>
      <c r="R144" s="92"/>
      <c r="S144" s="92"/>
      <c r="T144" s="93"/>
      <c r="U144" s="39"/>
      <c r="V144" s="39"/>
      <c r="W144" s="39"/>
      <c r="X144" s="39"/>
      <c r="Y144" s="39"/>
      <c r="Z144" s="39"/>
      <c r="AA144" s="39"/>
      <c r="AB144" s="39"/>
      <c r="AC144" s="39"/>
      <c r="AD144" s="39"/>
      <c r="AE144" s="39"/>
      <c r="AT144" s="18" t="s">
        <v>178</v>
      </c>
      <c r="AU144" s="18" t="s">
        <v>86</v>
      </c>
    </row>
    <row r="145" s="2" customFormat="1" ht="16.5" customHeight="1">
      <c r="A145" s="39"/>
      <c r="B145" s="40"/>
      <c r="C145" s="219" t="s">
        <v>237</v>
      </c>
      <c r="D145" s="219" t="s">
        <v>171</v>
      </c>
      <c r="E145" s="220" t="s">
        <v>237</v>
      </c>
      <c r="F145" s="221" t="s">
        <v>2530</v>
      </c>
      <c r="G145" s="222" t="s">
        <v>2411</v>
      </c>
      <c r="H145" s="223">
        <v>6</v>
      </c>
      <c r="I145" s="224"/>
      <c r="J145" s="225">
        <f>ROUND(I145*H145,2)</f>
        <v>0</v>
      </c>
      <c r="K145" s="221" t="s">
        <v>1</v>
      </c>
      <c r="L145" s="45"/>
      <c r="M145" s="226" t="s">
        <v>1</v>
      </c>
      <c r="N145" s="227" t="s">
        <v>41</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176</v>
      </c>
      <c r="AT145" s="230" t="s">
        <v>171</v>
      </c>
      <c r="AU145" s="230" t="s">
        <v>86</v>
      </c>
      <c r="AY145" s="18" t="s">
        <v>168</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176</v>
      </c>
      <c r="BM145" s="230" t="s">
        <v>297</v>
      </c>
    </row>
    <row r="146" s="2" customFormat="1">
      <c r="A146" s="39"/>
      <c r="B146" s="40"/>
      <c r="C146" s="41"/>
      <c r="D146" s="232" t="s">
        <v>178</v>
      </c>
      <c r="E146" s="41"/>
      <c r="F146" s="233" t="s">
        <v>2530</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178</v>
      </c>
      <c r="AU146" s="18" t="s">
        <v>86</v>
      </c>
    </row>
    <row r="147" s="2" customFormat="1" ht="21.75" customHeight="1">
      <c r="A147" s="39"/>
      <c r="B147" s="40"/>
      <c r="C147" s="219" t="s">
        <v>244</v>
      </c>
      <c r="D147" s="219" t="s">
        <v>171</v>
      </c>
      <c r="E147" s="220" t="s">
        <v>244</v>
      </c>
      <c r="F147" s="221" t="s">
        <v>2531</v>
      </c>
      <c r="G147" s="222" t="s">
        <v>2411</v>
      </c>
      <c r="H147" s="223">
        <v>3</v>
      </c>
      <c r="I147" s="224"/>
      <c r="J147" s="225">
        <f>ROUND(I147*H147,2)</f>
        <v>0</v>
      </c>
      <c r="K147" s="221" t="s">
        <v>1</v>
      </c>
      <c r="L147" s="45"/>
      <c r="M147" s="226" t="s">
        <v>1</v>
      </c>
      <c r="N147" s="227" t="s">
        <v>41</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176</v>
      </c>
      <c r="AT147" s="230" t="s">
        <v>171</v>
      </c>
      <c r="AU147" s="230" t="s">
        <v>86</v>
      </c>
      <c r="AY147" s="18" t="s">
        <v>168</v>
      </c>
      <c r="BE147" s="231">
        <f>IF(N147="základní",J147,0)</f>
        <v>0</v>
      </c>
      <c r="BF147" s="231">
        <f>IF(N147="snížená",J147,0)</f>
        <v>0</v>
      </c>
      <c r="BG147" s="231">
        <f>IF(N147="zákl. přenesená",J147,0)</f>
        <v>0</v>
      </c>
      <c r="BH147" s="231">
        <f>IF(N147="sníž. přenesená",J147,0)</f>
        <v>0</v>
      </c>
      <c r="BI147" s="231">
        <f>IF(N147="nulová",J147,0)</f>
        <v>0</v>
      </c>
      <c r="BJ147" s="18" t="s">
        <v>84</v>
      </c>
      <c r="BK147" s="231">
        <f>ROUND(I147*H147,2)</f>
        <v>0</v>
      </c>
      <c r="BL147" s="18" t="s">
        <v>176</v>
      </c>
      <c r="BM147" s="230" t="s">
        <v>309</v>
      </c>
    </row>
    <row r="148" s="2" customFormat="1">
      <c r="A148" s="39"/>
      <c r="B148" s="40"/>
      <c r="C148" s="41"/>
      <c r="D148" s="232" t="s">
        <v>178</v>
      </c>
      <c r="E148" s="41"/>
      <c r="F148" s="233" t="s">
        <v>2531</v>
      </c>
      <c r="G148" s="41"/>
      <c r="H148" s="41"/>
      <c r="I148" s="234"/>
      <c r="J148" s="41"/>
      <c r="K148" s="41"/>
      <c r="L148" s="45"/>
      <c r="M148" s="235"/>
      <c r="N148" s="236"/>
      <c r="O148" s="92"/>
      <c r="P148" s="92"/>
      <c r="Q148" s="92"/>
      <c r="R148" s="92"/>
      <c r="S148" s="92"/>
      <c r="T148" s="93"/>
      <c r="U148" s="39"/>
      <c r="V148" s="39"/>
      <c r="W148" s="39"/>
      <c r="X148" s="39"/>
      <c r="Y148" s="39"/>
      <c r="Z148" s="39"/>
      <c r="AA148" s="39"/>
      <c r="AB148" s="39"/>
      <c r="AC148" s="39"/>
      <c r="AD148" s="39"/>
      <c r="AE148" s="39"/>
      <c r="AT148" s="18" t="s">
        <v>178</v>
      </c>
      <c r="AU148" s="18" t="s">
        <v>86</v>
      </c>
    </row>
    <row r="149" s="2" customFormat="1" ht="16.5" customHeight="1">
      <c r="A149" s="39"/>
      <c r="B149" s="40"/>
      <c r="C149" s="219" t="s">
        <v>8</v>
      </c>
      <c r="D149" s="219" t="s">
        <v>171</v>
      </c>
      <c r="E149" s="220" t="s">
        <v>8</v>
      </c>
      <c r="F149" s="221" t="s">
        <v>2532</v>
      </c>
      <c r="G149" s="222" t="s">
        <v>2411</v>
      </c>
      <c r="H149" s="223">
        <v>66</v>
      </c>
      <c r="I149" s="224"/>
      <c r="J149" s="225">
        <f>ROUND(I149*H149,2)</f>
        <v>0</v>
      </c>
      <c r="K149" s="221" t="s">
        <v>1</v>
      </c>
      <c r="L149" s="45"/>
      <c r="M149" s="226" t="s">
        <v>1</v>
      </c>
      <c r="N149" s="227" t="s">
        <v>41</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176</v>
      </c>
      <c r="AT149" s="230" t="s">
        <v>171</v>
      </c>
      <c r="AU149" s="230" t="s">
        <v>86</v>
      </c>
      <c r="AY149" s="18" t="s">
        <v>168</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176</v>
      </c>
      <c r="BM149" s="230" t="s">
        <v>319</v>
      </c>
    </row>
    <row r="150" s="2" customFormat="1">
      <c r="A150" s="39"/>
      <c r="B150" s="40"/>
      <c r="C150" s="41"/>
      <c r="D150" s="232" t="s">
        <v>178</v>
      </c>
      <c r="E150" s="41"/>
      <c r="F150" s="233" t="s">
        <v>2532</v>
      </c>
      <c r="G150" s="41"/>
      <c r="H150" s="41"/>
      <c r="I150" s="234"/>
      <c r="J150" s="41"/>
      <c r="K150" s="41"/>
      <c r="L150" s="45"/>
      <c r="M150" s="235"/>
      <c r="N150" s="236"/>
      <c r="O150" s="92"/>
      <c r="P150" s="92"/>
      <c r="Q150" s="92"/>
      <c r="R150" s="92"/>
      <c r="S150" s="92"/>
      <c r="T150" s="93"/>
      <c r="U150" s="39"/>
      <c r="V150" s="39"/>
      <c r="W150" s="39"/>
      <c r="X150" s="39"/>
      <c r="Y150" s="39"/>
      <c r="Z150" s="39"/>
      <c r="AA150" s="39"/>
      <c r="AB150" s="39"/>
      <c r="AC150" s="39"/>
      <c r="AD150" s="39"/>
      <c r="AE150" s="39"/>
      <c r="AT150" s="18" t="s">
        <v>178</v>
      </c>
      <c r="AU150" s="18" t="s">
        <v>86</v>
      </c>
    </row>
    <row r="151" s="2" customFormat="1" ht="21.75" customHeight="1">
      <c r="A151" s="39"/>
      <c r="B151" s="40"/>
      <c r="C151" s="219" t="s">
        <v>255</v>
      </c>
      <c r="D151" s="219" t="s">
        <v>171</v>
      </c>
      <c r="E151" s="220" t="s">
        <v>255</v>
      </c>
      <c r="F151" s="221" t="s">
        <v>2533</v>
      </c>
      <c r="G151" s="222" t="s">
        <v>2411</v>
      </c>
      <c r="H151" s="223">
        <v>8</v>
      </c>
      <c r="I151" s="224"/>
      <c r="J151" s="225">
        <f>ROUND(I151*H151,2)</f>
        <v>0</v>
      </c>
      <c r="K151" s="221" t="s">
        <v>1</v>
      </c>
      <c r="L151" s="45"/>
      <c r="M151" s="226" t="s">
        <v>1</v>
      </c>
      <c r="N151" s="227"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176</v>
      </c>
      <c r="AT151" s="230" t="s">
        <v>171</v>
      </c>
      <c r="AU151" s="230" t="s">
        <v>86</v>
      </c>
      <c r="AY151" s="18" t="s">
        <v>168</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176</v>
      </c>
      <c r="BM151" s="230" t="s">
        <v>339</v>
      </c>
    </row>
    <row r="152" s="2" customFormat="1">
      <c r="A152" s="39"/>
      <c r="B152" s="40"/>
      <c r="C152" s="41"/>
      <c r="D152" s="232" t="s">
        <v>178</v>
      </c>
      <c r="E152" s="41"/>
      <c r="F152" s="233" t="s">
        <v>2533</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178</v>
      </c>
      <c r="AU152" s="18" t="s">
        <v>86</v>
      </c>
    </row>
    <row r="153" s="2" customFormat="1" ht="44.25" customHeight="1">
      <c r="A153" s="39"/>
      <c r="B153" s="40"/>
      <c r="C153" s="219" t="s">
        <v>261</v>
      </c>
      <c r="D153" s="219" t="s">
        <v>171</v>
      </c>
      <c r="E153" s="220" t="s">
        <v>261</v>
      </c>
      <c r="F153" s="221" t="s">
        <v>2534</v>
      </c>
      <c r="G153" s="222" t="s">
        <v>2411</v>
      </c>
      <c r="H153" s="223">
        <v>2</v>
      </c>
      <c r="I153" s="224"/>
      <c r="J153" s="225">
        <f>ROUND(I153*H153,2)</f>
        <v>0</v>
      </c>
      <c r="K153" s="221" t="s">
        <v>1</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176</v>
      </c>
      <c r="AT153" s="230" t="s">
        <v>171</v>
      </c>
      <c r="AU153" s="230" t="s">
        <v>86</v>
      </c>
      <c r="AY153" s="18" t="s">
        <v>168</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176</v>
      </c>
      <c r="BM153" s="230" t="s">
        <v>353</v>
      </c>
    </row>
    <row r="154" s="2" customFormat="1">
      <c r="A154" s="39"/>
      <c r="B154" s="40"/>
      <c r="C154" s="41"/>
      <c r="D154" s="232" t="s">
        <v>178</v>
      </c>
      <c r="E154" s="41"/>
      <c r="F154" s="233" t="s">
        <v>2534</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178</v>
      </c>
      <c r="AU154" s="18" t="s">
        <v>86</v>
      </c>
    </row>
    <row r="155" s="2" customFormat="1" ht="21.75" customHeight="1">
      <c r="A155" s="39"/>
      <c r="B155" s="40"/>
      <c r="C155" s="219" t="s">
        <v>267</v>
      </c>
      <c r="D155" s="219" t="s">
        <v>171</v>
      </c>
      <c r="E155" s="220" t="s">
        <v>267</v>
      </c>
      <c r="F155" s="221" t="s">
        <v>2535</v>
      </c>
      <c r="G155" s="222" t="s">
        <v>2411</v>
      </c>
      <c r="H155" s="223">
        <v>4</v>
      </c>
      <c r="I155" s="224"/>
      <c r="J155" s="225">
        <f>ROUND(I155*H155,2)</f>
        <v>0</v>
      </c>
      <c r="K155" s="221" t="s">
        <v>1</v>
      </c>
      <c r="L155" s="45"/>
      <c r="M155" s="226" t="s">
        <v>1</v>
      </c>
      <c r="N155" s="227" t="s">
        <v>41</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176</v>
      </c>
      <c r="AT155" s="230" t="s">
        <v>171</v>
      </c>
      <c r="AU155" s="230" t="s">
        <v>86</v>
      </c>
      <c r="AY155" s="18" t="s">
        <v>168</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176</v>
      </c>
      <c r="BM155" s="230" t="s">
        <v>367</v>
      </c>
    </row>
    <row r="156" s="2" customFormat="1">
      <c r="A156" s="39"/>
      <c r="B156" s="40"/>
      <c r="C156" s="41"/>
      <c r="D156" s="232" t="s">
        <v>178</v>
      </c>
      <c r="E156" s="41"/>
      <c r="F156" s="233" t="s">
        <v>2535</v>
      </c>
      <c r="G156" s="41"/>
      <c r="H156" s="41"/>
      <c r="I156" s="234"/>
      <c r="J156" s="41"/>
      <c r="K156" s="41"/>
      <c r="L156" s="45"/>
      <c r="M156" s="235"/>
      <c r="N156" s="236"/>
      <c r="O156" s="92"/>
      <c r="P156" s="92"/>
      <c r="Q156" s="92"/>
      <c r="R156" s="92"/>
      <c r="S156" s="92"/>
      <c r="T156" s="93"/>
      <c r="U156" s="39"/>
      <c r="V156" s="39"/>
      <c r="W156" s="39"/>
      <c r="X156" s="39"/>
      <c r="Y156" s="39"/>
      <c r="Z156" s="39"/>
      <c r="AA156" s="39"/>
      <c r="AB156" s="39"/>
      <c r="AC156" s="39"/>
      <c r="AD156" s="39"/>
      <c r="AE156" s="39"/>
      <c r="AT156" s="18" t="s">
        <v>178</v>
      </c>
      <c r="AU156" s="18" t="s">
        <v>86</v>
      </c>
    </row>
    <row r="157" s="2" customFormat="1" ht="16.5" customHeight="1">
      <c r="A157" s="39"/>
      <c r="B157" s="40"/>
      <c r="C157" s="219" t="s">
        <v>273</v>
      </c>
      <c r="D157" s="219" t="s">
        <v>171</v>
      </c>
      <c r="E157" s="220" t="s">
        <v>273</v>
      </c>
      <c r="F157" s="221" t="s">
        <v>2536</v>
      </c>
      <c r="G157" s="222" t="s">
        <v>2411</v>
      </c>
      <c r="H157" s="223">
        <v>1</v>
      </c>
      <c r="I157" s="224"/>
      <c r="J157" s="225">
        <f>ROUND(I157*H157,2)</f>
        <v>0</v>
      </c>
      <c r="K157" s="221" t="s">
        <v>1</v>
      </c>
      <c r="L157" s="45"/>
      <c r="M157" s="226" t="s">
        <v>1</v>
      </c>
      <c r="N157" s="227" t="s">
        <v>41</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176</v>
      </c>
      <c r="AT157" s="230" t="s">
        <v>171</v>
      </c>
      <c r="AU157" s="230" t="s">
        <v>86</v>
      </c>
      <c r="AY157" s="18" t="s">
        <v>168</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176</v>
      </c>
      <c r="BM157" s="230" t="s">
        <v>379</v>
      </c>
    </row>
    <row r="158" s="2" customFormat="1">
      <c r="A158" s="39"/>
      <c r="B158" s="40"/>
      <c r="C158" s="41"/>
      <c r="D158" s="232" t="s">
        <v>178</v>
      </c>
      <c r="E158" s="41"/>
      <c r="F158" s="233" t="s">
        <v>2536</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178</v>
      </c>
      <c r="AU158" s="18" t="s">
        <v>86</v>
      </c>
    </row>
    <row r="159" s="2" customFormat="1" ht="16.5" customHeight="1">
      <c r="A159" s="39"/>
      <c r="B159" s="40"/>
      <c r="C159" s="219" t="s">
        <v>279</v>
      </c>
      <c r="D159" s="219" t="s">
        <v>171</v>
      </c>
      <c r="E159" s="220" t="s">
        <v>279</v>
      </c>
      <c r="F159" s="221" t="s">
        <v>2537</v>
      </c>
      <c r="G159" s="222" t="s">
        <v>2411</v>
      </c>
      <c r="H159" s="223">
        <v>16</v>
      </c>
      <c r="I159" s="224"/>
      <c r="J159" s="225">
        <f>ROUND(I159*H159,2)</f>
        <v>0</v>
      </c>
      <c r="K159" s="221" t="s">
        <v>1</v>
      </c>
      <c r="L159" s="45"/>
      <c r="M159" s="226" t="s">
        <v>1</v>
      </c>
      <c r="N159" s="227" t="s">
        <v>41</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176</v>
      </c>
      <c r="AT159" s="230" t="s">
        <v>171</v>
      </c>
      <c r="AU159" s="230" t="s">
        <v>86</v>
      </c>
      <c r="AY159" s="18" t="s">
        <v>168</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176</v>
      </c>
      <c r="BM159" s="230" t="s">
        <v>389</v>
      </c>
    </row>
    <row r="160" s="2" customFormat="1">
      <c r="A160" s="39"/>
      <c r="B160" s="40"/>
      <c r="C160" s="41"/>
      <c r="D160" s="232" t="s">
        <v>178</v>
      </c>
      <c r="E160" s="41"/>
      <c r="F160" s="233" t="s">
        <v>2537</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178</v>
      </c>
      <c r="AU160" s="18" t="s">
        <v>86</v>
      </c>
    </row>
    <row r="161" s="2" customFormat="1" ht="16.5" customHeight="1">
      <c r="A161" s="39"/>
      <c r="B161" s="40"/>
      <c r="C161" s="219" t="s">
        <v>285</v>
      </c>
      <c r="D161" s="219" t="s">
        <v>171</v>
      </c>
      <c r="E161" s="220" t="s">
        <v>285</v>
      </c>
      <c r="F161" s="221" t="s">
        <v>2538</v>
      </c>
      <c r="G161" s="222" t="s">
        <v>2539</v>
      </c>
      <c r="H161" s="223">
        <v>1</v>
      </c>
      <c r="I161" s="224"/>
      <c r="J161" s="225">
        <f>ROUND(I161*H161,2)</f>
        <v>0</v>
      </c>
      <c r="K161" s="221" t="s">
        <v>1</v>
      </c>
      <c r="L161" s="45"/>
      <c r="M161" s="226" t="s">
        <v>1</v>
      </c>
      <c r="N161" s="227" t="s">
        <v>41</v>
      </c>
      <c r="O161" s="92"/>
      <c r="P161" s="228">
        <f>O161*H161</f>
        <v>0</v>
      </c>
      <c r="Q161" s="228">
        <v>0</v>
      </c>
      <c r="R161" s="228">
        <f>Q161*H161</f>
        <v>0</v>
      </c>
      <c r="S161" s="228">
        <v>0</v>
      </c>
      <c r="T161" s="229">
        <f>S161*H161</f>
        <v>0</v>
      </c>
      <c r="U161" s="39"/>
      <c r="V161" s="39"/>
      <c r="W161" s="39"/>
      <c r="X161" s="39"/>
      <c r="Y161" s="39"/>
      <c r="Z161" s="39"/>
      <c r="AA161" s="39"/>
      <c r="AB161" s="39"/>
      <c r="AC161" s="39"/>
      <c r="AD161" s="39"/>
      <c r="AE161" s="39"/>
      <c r="AR161" s="230" t="s">
        <v>176</v>
      </c>
      <c r="AT161" s="230" t="s">
        <v>171</v>
      </c>
      <c r="AU161" s="230" t="s">
        <v>86</v>
      </c>
      <c r="AY161" s="18" t="s">
        <v>168</v>
      </c>
      <c r="BE161" s="231">
        <f>IF(N161="základní",J161,0)</f>
        <v>0</v>
      </c>
      <c r="BF161" s="231">
        <f>IF(N161="snížená",J161,0)</f>
        <v>0</v>
      </c>
      <c r="BG161" s="231">
        <f>IF(N161="zákl. přenesená",J161,0)</f>
        <v>0</v>
      </c>
      <c r="BH161" s="231">
        <f>IF(N161="sníž. přenesená",J161,0)</f>
        <v>0</v>
      </c>
      <c r="BI161" s="231">
        <f>IF(N161="nulová",J161,0)</f>
        <v>0</v>
      </c>
      <c r="BJ161" s="18" t="s">
        <v>84</v>
      </c>
      <c r="BK161" s="231">
        <f>ROUND(I161*H161,2)</f>
        <v>0</v>
      </c>
      <c r="BL161" s="18" t="s">
        <v>176</v>
      </c>
      <c r="BM161" s="230" t="s">
        <v>399</v>
      </c>
    </row>
    <row r="162" s="2" customFormat="1">
      <c r="A162" s="39"/>
      <c r="B162" s="40"/>
      <c r="C162" s="41"/>
      <c r="D162" s="232" t="s">
        <v>178</v>
      </c>
      <c r="E162" s="41"/>
      <c r="F162" s="233" t="s">
        <v>2538</v>
      </c>
      <c r="G162" s="41"/>
      <c r="H162" s="41"/>
      <c r="I162" s="234"/>
      <c r="J162" s="41"/>
      <c r="K162" s="41"/>
      <c r="L162" s="45"/>
      <c r="M162" s="235"/>
      <c r="N162" s="236"/>
      <c r="O162" s="92"/>
      <c r="P162" s="92"/>
      <c r="Q162" s="92"/>
      <c r="R162" s="92"/>
      <c r="S162" s="92"/>
      <c r="T162" s="93"/>
      <c r="U162" s="39"/>
      <c r="V162" s="39"/>
      <c r="W162" s="39"/>
      <c r="X162" s="39"/>
      <c r="Y162" s="39"/>
      <c r="Z162" s="39"/>
      <c r="AA162" s="39"/>
      <c r="AB162" s="39"/>
      <c r="AC162" s="39"/>
      <c r="AD162" s="39"/>
      <c r="AE162" s="39"/>
      <c r="AT162" s="18" t="s">
        <v>178</v>
      </c>
      <c r="AU162" s="18" t="s">
        <v>86</v>
      </c>
    </row>
    <row r="163" s="12" customFormat="1" ht="22.8" customHeight="1">
      <c r="A163" s="12"/>
      <c r="B163" s="203"/>
      <c r="C163" s="204"/>
      <c r="D163" s="205" t="s">
        <v>75</v>
      </c>
      <c r="E163" s="217" t="s">
        <v>2540</v>
      </c>
      <c r="F163" s="217" t="s">
        <v>2541</v>
      </c>
      <c r="G163" s="204"/>
      <c r="H163" s="204"/>
      <c r="I163" s="207"/>
      <c r="J163" s="218">
        <f>BK163</f>
        <v>0</v>
      </c>
      <c r="K163" s="204"/>
      <c r="L163" s="209"/>
      <c r="M163" s="210"/>
      <c r="N163" s="211"/>
      <c r="O163" s="211"/>
      <c r="P163" s="212">
        <f>SUM(P164:P181)</f>
        <v>0</v>
      </c>
      <c r="Q163" s="211"/>
      <c r="R163" s="212">
        <f>SUM(R164:R181)</f>
        <v>0</v>
      </c>
      <c r="S163" s="211"/>
      <c r="T163" s="213">
        <f>SUM(T164:T181)</f>
        <v>0</v>
      </c>
      <c r="U163" s="12"/>
      <c r="V163" s="12"/>
      <c r="W163" s="12"/>
      <c r="X163" s="12"/>
      <c r="Y163" s="12"/>
      <c r="Z163" s="12"/>
      <c r="AA163" s="12"/>
      <c r="AB163" s="12"/>
      <c r="AC163" s="12"/>
      <c r="AD163" s="12"/>
      <c r="AE163" s="12"/>
      <c r="AR163" s="214" t="s">
        <v>84</v>
      </c>
      <c r="AT163" s="215" t="s">
        <v>75</v>
      </c>
      <c r="AU163" s="215" t="s">
        <v>84</v>
      </c>
      <c r="AY163" s="214" t="s">
        <v>168</v>
      </c>
      <c r="BK163" s="216">
        <f>SUM(BK164:BK181)</f>
        <v>0</v>
      </c>
    </row>
    <row r="164" s="2" customFormat="1" ht="37.8" customHeight="1">
      <c r="A164" s="39"/>
      <c r="B164" s="40"/>
      <c r="C164" s="219" t="s">
        <v>291</v>
      </c>
      <c r="D164" s="219" t="s">
        <v>171</v>
      </c>
      <c r="E164" s="220" t="s">
        <v>291</v>
      </c>
      <c r="F164" s="221" t="s">
        <v>2542</v>
      </c>
      <c r="G164" s="222" t="s">
        <v>2543</v>
      </c>
      <c r="H164" s="223">
        <v>92</v>
      </c>
      <c r="I164" s="224"/>
      <c r="J164" s="225">
        <f>ROUND(I164*H164,2)</f>
        <v>0</v>
      </c>
      <c r="K164" s="221" t="s">
        <v>1</v>
      </c>
      <c r="L164" s="45"/>
      <c r="M164" s="226" t="s">
        <v>1</v>
      </c>
      <c r="N164" s="227" t="s">
        <v>41</v>
      </c>
      <c r="O164" s="92"/>
      <c r="P164" s="228">
        <f>O164*H164</f>
        <v>0</v>
      </c>
      <c r="Q164" s="228">
        <v>0</v>
      </c>
      <c r="R164" s="228">
        <f>Q164*H164</f>
        <v>0</v>
      </c>
      <c r="S164" s="228">
        <v>0</v>
      </c>
      <c r="T164" s="229">
        <f>S164*H164</f>
        <v>0</v>
      </c>
      <c r="U164" s="39"/>
      <c r="V164" s="39"/>
      <c r="W164" s="39"/>
      <c r="X164" s="39"/>
      <c r="Y164" s="39"/>
      <c r="Z164" s="39"/>
      <c r="AA164" s="39"/>
      <c r="AB164" s="39"/>
      <c r="AC164" s="39"/>
      <c r="AD164" s="39"/>
      <c r="AE164" s="39"/>
      <c r="AR164" s="230" t="s">
        <v>176</v>
      </c>
      <c r="AT164" s="230" t="s">
        <v>171</v>
      </c>
      <c r="AU164" s="230" t="s">
        <v>86</v>
      </c>
      <c r="AY164" s="18" t="s">
        <v>168</v>
      </c>
      <c r="BE164" s="231">
        <f>IF(N164="základní",J164,0)</f>
        <v>0</v>
      </c>
      <c r="BF164" s="231">
        <f>IF(N164="snížená",J164,0)</f>
        <v>0</v>
      </c>
      <c r="BG164" s="231">
        <f>IF(N164="zákl. přenesená",J164,0)</f>
        <v>0</v>
      </c>
      <c r="BH164" s="231">
        <f>IF(N164="sníž. přenesená",J164,0)</f>
        <v>0</v>
      </c>
      <c r="BI164" s="231">
        <f>IF(N164="nulová",J164,0)</f>
        <v>0</v>
      </c>
      <c r="BJ164" s="18" t="s">
        <v>84</v>
      </c>
      <c r="BK164" s="231">
        <f>ROUND(I164*H164,2)</f>
        <v>0</v>
      </c>
      <c r="BL164" s="18" t="s">
        <v>176</v>
      </c>
      <c r="BM164" s="230" t="s">
        <v>440</v>
      </c>
    </row>
    <row r="165" s="2" customFormat="1">
      <c r="A165" s="39"/>
      <c r="B165" s="40"/>
      <c r="C165" s="41"/>
      <c r="D165" s="232" t="s">
        <v>178</v>
      </c>
      <c r="E165" s="41"/>
      <c r="F165" s="233" t="s">
        <v>2542</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178</v>
      </c>
      <c r="AU165" s="18" t="s">
        <v>86</v>
      </c>
    </row>
    <row r="166" s="2" customFormat="1" ht="37.8" customHeight="1">
      <c r="A166" s="39"/>
      <c r="B166" s="40"/>
      <c r="C166" s="219" t="s">
        <v>297</v>
      </c>
      <c r="D166" s="219" t="s">
        <v>171</v>
      </c>
      <c r="E166" s="220" t="s">
        <v>297</v>
      </c>
      <c r="F166" s="221" t="s">
        <v>2544</v>
      </c>
      <c r="G166" s="222" t="s">
        <v>2543</v>
      </c>
      <c r="H166" s="223">
        <v>22</v>
      </c>
      <c r="I166" s="224"/>
      <c r="J166" s="225">
        <f>ROUND(I166*H166,2)</f>
        <v>0</v>
      </c>
      <c r="K166" s="221" t="s">
        <v>1</v>
      </c>
      <c r="L166" s="45"/>
      <c r="M166" s="226" t="s">
        <v>1</v>
      </c>
      <c r="N166" s="227" t="s">
        <v>41</v>
      </c>
      <c r="O166" s="92"/>
      <c r="P166" s="228">
        <f>O166*H166</f>
        <v>0</v>
      </c>
      <c r="Q166" s="228">
        <v>0</v>
      </c>
      <c r="R166" s="228">
        <f>Q166*H166</f>
        <v>0</v>
      </c>
      <c r="S166" s="228">
        <v>0</v>
      </c>
      <c r="T166" s="229">
        <f>S166*H166</f>
        <v>0</v>
      </c>
      <c r="U166" s="39"/>
      <c r="V166" s="39"/>
      <c r="W166" s="39"/>
      <c r="X166" s="39"/>
      <c r="Y166" s="39"/>
      <c r="Z166" s="39"/>
      <c r="AA166" s="39"/>
      <c r="AB166" s="39"/>
      <c r="AC166" s="39"/>
      <c r="AD166" s="39"/>
      <c r="AE166" s="39"/>
      <c r="AR166" s="230" t="s">
        <v>176</v>
      </c>
      <c r="AT166" s="230" t="s">
        <v>171</v>
      </c>
      <c r="AU166" s="230" t="s">
        <v>86</v>
      </c>
      <c r="AY166" s="18" t="s">
        <v>168</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176</v>
      </c>
      <c r="BM166" s="230" t="s">
        <v>452</v>
      </c>
    </row>
    <row r="167" s="2" customFormat="1">
      <c r="A167" s="39"/>
      <c r="B167" s="40"/>
      <c r="C167" s="41"/>
      <c r="D167" s="232" t="s">
        <v>178</v>
      </c>
      <c r="E167" s="41"/>
      <c r="F167" s="233" t="s">
        <v>2544</v>
      </c>
      <c r="G167" s="41"/>
      <c r="H167" s="41"/>
      <c r="I167" s="234"/>
      <c r="J167" s="41"/>
      <c r="K167" s="41"/>
      <c r="L167" s="45"/>
      <c r="M167" s="235"/>
      <c r="N167" s="236"/>
      <c r="O167" s="92"/>
      <c r="P167" s="92"/>
      <c r="Q167" s="92"/>
      <c r="R167" s="92"/>
      <c r="S167" s="92"/>
      <c r="T167" s="93"/>
      <c r="U167" s="39"/>
      <c r="V167" s="39"/>
      <c r="W167" s="39"/>
      <c r="X167" s="39"/>
      <c r="Y167" s="39"/>
      <c r="Z167" s="39"/>
      <c r="AA167" s="39"/>
      <c r="AB167" s="39"/>
      <c r="AC167" s="39"/>
      <c r="AD167" s="39"/>
      <c r="AE167" s="39"/>
      <c r="AT167" s="18" t="s">
        <v>178</v>
      </c>
      <c r="AU167" s="18" t="s">
        <v>86</v>
      </c>
    </row>
    <row r="168" s="2" customFormat="1" ht="21.75" customHeight="1">
      <c r="A168" s="39"/>
      <c r="B168" s="40"/>
      <c r="C168" s="219" t="s">
        <v>7</v>
      </c>
      <c r="D168" s="219" t="s">
        <v>171</v>
      </c>
      <c r="E168" s="220" t="s">
        <v>7</v>
      </c>
      <c r="F168" s="221" t="s">
        <v>2545</v>
      </c>
      <c r="G168" s="222" t="s">
        <v>2543</v>
      </c>
      <c r="H168" s="223">
        <v>720</v>
      </c>
      <c r="I168" s="224"/>
      <c r="J168" s="225">
        <f>ROUND(I168*H168,2)</f>
        <v>0</v>
      </c>
      <c r="K168" s="221" t="s">
        <v>1</v>
      </c>
      <c r="L168" s="45"/>
      <c r="M168" s="226" t="s">
        <v>1</v>
      </c>
      <c r="N168" s="227" t="s">
        <v>41</v>
      </c>
      <c r="O168" s="92"/>
      <c r="P168" s="228">
        <f>O168*H168</f>
        <v>0</v>
      </c>
      <c r="Q168" s="228">
        <v>0</v>
      </c>
      <c r="R168" s="228">
        <f>Q168*H168</f>
        <v>0</v>
      </c>
      <c r="S168" s="228">
        <v>0</v>
      </c>
      <c r="T168" s="229">
        <f>S168*H168</f>
        <v>0</v>
      </c>
      <c r="U168" s="39"/>
      <c r="V168" s="39"/>
      <c r="W168" s="39"/>
      <c r="X168" s="39"/>
      <c r="Y168" s="39"/>
      <c r="Z168" s="39"/>
      <c r="AA168" s="39"/>
      <c r="AB168" s="39"/>
      <c r="AC168" s="39"/>
      <c r="AD168" s="39"/>
      <c r="AE168" s="39"/>
      <c r="AR168" s="230" t="s">
        <v>176</v>
      </c>
      <c r="AT168" s="230" t="s">
        <v>171</v>
      </c>
      <c r="AU168" s="230" t="s">
        <v>86</v>
      </c>
      <c r="AY168" s="18" t="s">
        <v>168</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176</v>
      </c>
      <c r="BM168" s="230" t="s">
        <v>465</v>
      </c>
    </row>
    <row r="169" s="2" customFormat="1">
      <c r="A169" s="39"/>
      <c r="B169" s="40"/>
      <c r="C169" s="41"/>
      <c r="D169" s="232" t="s">
        <v>178</v>
      </c>
      <c r="E169" s="41"/>
      <c r="F169" s="233" t="s">
        <v>2545</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178</v>
      </c>
      <c r="AU169" s="18" t="s">
        <v>86</v>
      </c>
    </row>
    <row r="170" s="2" customFormat="1" ht="21.75" customHeight="1">
      <c r="A170" s="39"/>
      <c r="B170" s="40"/>
      <c r="C170" s="219" t="s">
        <v>309</v>
      </c>
      <c r="D170" s="219" t="s">
        <v>171</v>
      </c>
      <c r="E170" s="220" t="s">
        <v>309</v>
      </c>
      <c r="F170" s="221" t="s">
        <v>2546</v>
      </c>
      <c r="G170" s="222" t="s">
        <v>2543</v>
      </c>
      <c r="H170" s="223">
        <v>75</v>
      </c>
      <c r="I170" s="224"/>
      <c r="J170" s="225">
        <f>ROUND(I170*H170,2)</f>
        <v>0</v>
      </c>
      <c r="K170" s="221" t="s">
        <v>1</v>
      </c>
      <c r="L170" s="45"/>
      <c r="M170" s="226" t="s">
        <v>1</v>
      </c>
      <c r="N170" s="227" t="s">
        <v>41</v>
      </c>
      <c r="O170" s="92"/>
      <c r="P170" s="228">
        <f>O170*H170</f>
        <v>0</v>
      </c>
      <c r="Q170" s="228">
        <v>0</v>
      </c>
      <c r="R170" s="228">
        <f>Q170*H170</f>
        <v>0</v>
      </c>
      <c r="S170" s="228">
        <v>0</v>
      </c>
      <c r="T170" s="229">
        <f>S170*H170</f>
        <v>0</v>
      </c>
      <c r="U170" s="39"/>
      <c r="V170" s="39"/>
      <c r="W170" s="39"/>
      <c r="X170" s="39"/>
      <c r="Y170" s="39"/>
      <c r="Z170" s="39"/>
      <c r="AA170" s="39"/>
      <c r="AB170" s="39"/>
      <c r="AC170" s="39"/>
      <c r="AD170" s="39"/>
      <c r="AE170" s="39"/>
      <c r="AR170" s="230" t="s">
        <v>176</v>
      </c>
      <c r="AT170" s="230" t="s">
        <v>171</v>
      </c>
      <c r="AU170" s="230" t="s">
        <v>86</v>
      </c>
      <c r="AY170" s="18" t="s">
        <v>168</v>
      </c>
      <c r="BE170" s="231">
        <f>IF(N170="základní",J170,0)</f>
        <v>0</v>
      </c>
      <c r="BF170" s="231">
        <f>IF(N170="snížená",J170,0)</f>
        <v>0</v>
      </c>
      <c r="BG170" s="231">
        <f>IF(N170="zákl. přenesená",J170,0)</f>
        <v>0</v>
      </c>
      <c r="BH170" s="231">
        <f>IF(N170="sníž. přenesená",J170,0)</f>
        <v>0</v>
      </c>
      <c r="BI170" s="231">
        <f>IF(N170="nulová",J170,0)</f>
        <v>0</v>
      </c>
      <c r="BJ170" s="18" t="s">
        <v>84</v>
      </c>
      <c r="BK170" s="231">
        <f>ROUND(I170*H170,2)</f>
        <v>0</v>
      </c>
      <c r="BL170" s="18" t="s">
        <v>176</v>
      </c>
      <c r="BM170" s="230" t="s">
        <v>475</v>
      </c>
    </row>
    <row r="171" s="2" customFormat="1">
      <c r="A171" s="39"/>
      <c r="B171" s="40"/>
      <c r="C171" s="41"/>
      <c r="D171" s="232" t="s">
        <v>178</v>
      </c>
      <c r="E171" s="41"/>
      <c r="F171" s="233" t="s">
        <v>2546</v>
      </c>
      <c r="G171" s="41"/>
      <c r="H171" s="41"/>
      <c r="I171" s="234"/>
      <c r="J171" s="41"/>
      <c r="K171" s="41"/>
      <c r="L171" s="45"/>
      <c r="M171" s="235"/>
      <c r="N171" s="236"/>
      <c r="O171" s="92"/>
      <c r="P171" s="92"/>
      <c r="Q171" s="92"/>
      <c r="R171" s="92"/>
      <c r="S171" s="92"/>
      <c r="T171" s="93"/>
      <c r="U171" s="39"/>
      <c r="V171" s="39"/>
      <c r="W171" s="39"/>
      <c r="X171" s="39"/>
      <c r="Y171" s="39"/>
      <c r="Z171" s="39"/>
      <c r="AA171" s="39"/>
      <c r="AB171" s="39"/>
      <c r="AC171" s="39"/>
      <c r="AD171" s="39"/>
      <c r="AE171" s="39"/>
      <c r="AT171" s="18" t="s">
        <v>178</v>
      </c>
      <c r="AU171" s="18" t="s">
        <v>86</v>
      </c>
    </row>
    <row r="172" s="2" customFormat="1" ht="24.15" customHeight="1">
      <c r="A172" s="39"/>
      <c r="B172" s="40"/>
      <c r="C172" s="219" t="s">
        <v>314</v>
      </c>
      <c r="D172" s="219" t="s">
        <v>171</v>
      </c>
      <c r="E172" s="220" t="s">
        <v>314</v>
      </c>
      <c r="F172" s="221" t="s">
        <v>2547</v>
      </c>
      <c r="G172" s="222" t="s">
        <v>2543</v>
      </c>
      <c r="H172" s="223">
        <v>6160</v>
      </c>
      <c r="I172" s="224"/>
      <c r="J172" s="225">
        <f>ROUND(I172*H172,2)</f>
        <v>0</v>
      </c>
      <c r="K172" s="221" t="s">
        <v>1</v>
      </c>
      <c r="L172" s="45"/>
      <c r="M172" s="226" t="s">
        <v>1</v>
      </c>
      <c r="N172" s="227" t="s">
        <v>41</v>
      </c>
      <c r="O172" s="92"/>
      <c r="P172" s="228">
        <f>O172*H172</f>
        <v>0</v>
      </c>
      <c r="Q172" s="228">
        <v>0</v>
      </c>
      <c r="R172" s="228">
        <f>Q172*H172</f>
        <v>0</v>
      </c>
      <c r="S172" s="228">
        <v>0</v>
      </c>
      <c r="T172" s="229">
        <f>S172*H172</f>
        <v>0</v>
      </c>
      <c r="U172" s="39"/>
      <c r="V172" s="39"/>
      <c r="W172" s="39"/>
      <c r="X172" s="39"/>
      <c r="Y172" s="39"/>
      <c r="Z172" s="39"/>
      <c r="AA172" s="39"/>
      <c r="AB172" s="39"/>
      <c r="AC172" s="39"/>
      <c r="AD172" s="39"/>
      <c r="AE172" s="39"/>
      <c r="AR172" s="230" t="s">
        <v>176</v>
      </c>
      <c r="AT172" s="230" t="s">
        <v>171</v>
      </c>
      <c r="AU172" s="230" t="s">
        <v>86</v>
      </c>
      <c r="AY172" s="18" t="s">
        <v>168</v>
      </c>
      <c r="BE172" s="231">
        <f>IF(N172="základní",J172,0)</f>
        <v>0</v>
      </c>
      <c r="BF172" s="231">
        <f>IF(N172="snížená",J172,0)</f>
        <v>0</v>
      </c>
      <c r="BG172" s="231">
        <f>IF(N172="zákl. přenesená",J172,0)</f>
        <v>0</v>
      </c>
      <c r="BH172" s="231">
        <f>IF(N172="sníž. přenesená",J172,0)</f>
        <v>0</v>
      </c>
      <c r="BI172" s="231">
        <f>IF(N172="nulová",J172,0)</f>
        <v>0</v>
      </c>
      <c r="BJ172" s="18" t="s">
        <v>84</v>
      </c>
      <c r="BK172" s="231">
        <f>ROUND(I172*H172,2)</f>
        <v>0</v>
      </c>
      <c r="BL172" s="18" t="s">
        <v>176</v>
      </c>
      <c r="BM172" s="230" t="s">
        <v>486</v>
      </c>
    </row>
    <row r="173" s="2" customFormat="1">
      <c r="A173" s="39"/>
      <c r="B173" s="40"/>
      <c r="C173" s="41"/>
      <c r="D173" s="232" t="s">
        <v>178</v>
      </c>
      <c r="E173" s="41"/>
      <c r="F173" s="233" t="s">
        <v>2547</v>
      </c>
      <c r="G173" s="41"/>
      <c r="H173" s="41"/>
      <c r="I173" s="234"/>
      <c r="J173" s="41"/>
      <c r="K173" s="41"/>
      <c r="L173" s="45"/>
      <c r="M173" s="235"/>
      <c r="N173" s="236"/>
      <c r="O173" s="92"/>
      <c r="P173" s="92"/>
      <c r="Q173" s="92"/>
      <c r="R173" s="92"/>
      <c r="S173" s="92"/>
      <c r="T173" s="93"/>
      <c r="U173" s="39"/>
      <c r="V173" s="39"/>
      <c r="W173" s="39"/>
      <c r="X173" s="39"/>
      <c r="Y173" s="39"/>
      <c r="Z173" s="39"/>
      <c r="AA173" s="39"/>
      <c r="AB173" s="39"/>
      <c r="AC173" s="39"/>
      <c r="AD173" s="39"/>
      <c r="AE173" s="39"/>
      <c r="AT173" s="18" t="s">
        <v>178</v>
      </c>
      <c r="AU173" s="18" t="s">
        <v>86</v>
      </c>
    </row>
    <row r="174" s="2" customFormat="1" ht="49.05" customHeight="1">
      <c r="A174" s="39"/>
      <c r="B174" s="40"/>
      <c r="C174" s="219" t="s">
        <v>319</v>
      </c>
      <c r="D174" s="219" t="s">
        <v>171</v>
      </c>
      <c r="E174" s="220" t="s">
        <v>319</v>
      </c>
      <c r="F174" s="221" t="s">
        <v>2548</v>
      </c>
      <c r="G174" s="222" t="s">
        <v>2543</v>
      </c>
      <c r="H174" s="223">
        <v>409</v>
      </c>
      <c r="I174" s="224"/>
      <c r="J174" s="225">
        <f>ROUND(I174*H174,2)</f>
        <v>0</v>
      </c>
      <c r="K174" s="221" t="s">
        <v>1</v>
      </c>
      <c r="L174" s="45"/>
      <c r="M174" s="226" t="s">
        <v>1</v>
      </c>
      <c r="N174" s="227" t="s">
        <v>41</v>
      </c>
      <c r="O174" s="92"/>
      <c r="P174" s="228">
        <f>O174*H174</f>
        <v>0</v>
      </c>
      <c r="Q174" s="228">
        <v>0</v>
      </c>
      <c r="R174" s="228">
        <f>Q174*H174</f>
        <v>0</v>
      </c>
      <c r="S174" s="228">
        <v>0</v>
      </c>
      <c r="T174" s="229">
        <f>S174*H174</f>
        <v>0</v>
      </c>
      <c r="U174" s="39"/>
      <c r="V174" s="39"/>
      <c r="W174" s="39"/>
      <c r="X174" s="39"/>
      <c r="Y174" s="39"/>
      <c r="Z174" s="39"/>
      <c r="AA174" s="39"/>
      <c r="AB174" s="39"/>
      <c r="AC174" s="39"/>
      <c r="AD174" s="39"/>
      <c r="AE174" s="39"/>
      <c r="AR174" s="230" t="s">
        <v>176</v>
      </c>
      <c r="AT174" s="230" t="s">
        <v>171</v>
      </c>
      <c r="AU174" s="230" t="s">
        <v>86</v>
      </c>
      <c r="AY174" s="18" t="s">
        <v>168</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176</v>
      </c>
      <c r="BM174" s="230" t="s">
        <v>501</v>
      </c>
    </row>
    <row r="175" s="2" customFormat="1">
      <c r="A175" s="39"/>
      <c r="B175" s="40"/>
      <c r="C175" s="41"/>
      <c r="D175" s="232" t="s">
        <v>178</v>
      </c>
      <c r="E175" s="41"/>
      <c r="F175" s="233" t="s">
        <v>2548</v>
      </c>
      <c r="G175" s="41"/>
      <c r="H175" s="41"/>
      <c r="I175" s="234"/>
      <c r="J175" s="41"/>
      <c r="K175" s="41"/>
      <c r="L175" s="45"/>
      <c r="M175" s="235"/>
      <c r="N175" s="236"/>
      <c r="O175" s="92"/>
      <c r="P175" s="92"/>
      <c r="Q175" s="92"/>
      <c r="R175" s="92"/>
      <c r="S175" s="92"/>
      <c r="T175" s="93"/>
      <c r="U175" s="39"/>
      <c r="V175" s="39"/>
      <c r="W175" s="39"/>
      <c r="X175" s="39"/>
      <c r="Y175" s="39"/>
      <c r="Z175" s="39"/>
      <c r="AA175" s="39"/>
      <c r="AB175" s="39"/>
      <c r="AC175" s="39"/>
      <c r="AD175" s="39"/>
      <c r="AE175" s="39"/>
      <c r="AT175" s="18" t="s">
        <v>178</v>
      </c>
      <c r="AU175" s="18" t="s">
        <v>86</v>
      </c>
    </row>
    <row r="176" s="2" customFormat="1" ht="44.25" customHeight="1">
      <c r="A176" s="39"/>
      <c r="B176" s="40"/>
      <c r="C176" s="219" t="s">
        <v>324</v>
      </c>
      <c r="D176" s="219" t="s">
        <v>171</v>
      </c>
      <c r="E176" s="220" t="s">
        <v>324</v>
      </c>
      <c r="F176" s="221" t="s">
        <v>2549</v>
      </c>
      <c r="G176" s="222" t="s">
        <v>2411</v>
      </c>
      <c r="H176" s="223">
        <v>56</v>
      </c>
      <c r="I176" s="224"/>
      <c r="J176" s="225">
        <f>ROUND(I176*H176,2)</f>
        <v>0</v>
      </c>
      <c r="K176" s="221" t="s">
        <v>1</v>
      </c>
      <c r="L176" s="45"/>
      <c r="M176" s="226" t="s">
        <v>1</v>
      </c>
      <c r="N176" s="227" t="s">
        <v>41</v>
      </c>
      <c r="O176" s="92"/>
      <c r="P176" s="228">
        <f>O176*H176</f>
        <v>0</v>
      </c>
      <c r="Q176" s="228">
        <v>0</v>
      </c>
      <c r="R176" s="228">
        <f>Q176*H176</f>
        <v>0</v>
      </c>
      <c r="S176" s="228">
        <v>0</v>
      </c>
      <c r="T176" s="229">
        <f>S176*H176</f>
        <v>0</v>
      </c>
      <c r="U176" s="39"/>
      <c r="V176" s="39"/>
      <c r="W176" s="39"/>
      <c r="X176" s="39"/>
      <c r="Y176" s="39"/>
      <c r="Z176" s="39"/>
      <c r="AA176" s="39"/>
      <c r="AB176" s="39"/>
      <c r="AC176" s="39"/>
      <c r="AD176" s="39"/>
      <c r="AE176" s="39"/>
      <c r="AR176" s="230" t="s">
        <v>176</v>
      </c>
      <c r="AT176" s="230" t="s">
        <v>171</v>
      </c>
      <c r="AU176" s="230" t="s">
        <v>86</v>
      </c>
      <c r="AY176" s="18" t="s">
        <v>168</v>
      </c>
      <c r="BE176" s="231">
        <f>IF(N176="základní",J176,0)</f>
        <v>0</v>
      </c>
      <c r="BF176" s="231">
        <f>IF(N176="snížená",J176,0)</f>
        <v>0</v>
      </c>
      <c r="BG176" s="231">
        <f>IF(N176="zákl. přenesená",J176,0)</f>
        <v>0</v>
      </c>
      <c r="BH176" s="231">
        <f>IF(N176="sníž. přenesená",J176,0)</f>
        <v>0</v>
      </c>
      <c r="BI176" s="231">
        <f>IF(N176="nulová",J176,0)</f>
        <v>0</v>
      </c>
      <c r="BJ176" s="18" t="s">
        <v>84</v>
      </c>
      <c r="BK176" s="231">
        <f>ROUND(I176*H176,2)</f>
        <v>0</v>
      </c>
      <c r="BL176" s="18" t="s">
        <v>176</v>
      </c>
      <c r="BM176" s="230" t="s">
        <v>512</v>
      </c>
    </row>
    <row r="177" s="2" customFormat="1">
      <c r="A177" s="39"/>
      <c r="B177" s="40"/>
      <c r="C177" s="41"/>
      <c r="D177" s="232" t="s">
        <v>178</v>
      </c>
      <c r="E177" s="41"/>
      <c r="F177" s="233" t="s">
        <v>2549</v>
      </c>
      <c r="G177" s="41"/>
      <c r="H177" s="41"/>
      <c r="I177" s="234"/>
      <c r="J177" s="41"/>
      <c r="K177" s="41"/>
      <c r="L177" s="45"/>
      <c r="M177" s="235"/>
      <c r="N177" s="236"/>
      <c r="O177" s="92"/>
      <c r="P177" s="92"/>
      <c r="Q177" s="92"/>
      <c r="R177" s="92"/>
      <c r="S177" s="92"/>
      <c r="T177" s="93"/>
      <c r="U177" s="39"/>
      <c r="V177" s="39"/>
      <c r="W177" s="39"/>
      <c r="X177" s="39"/>
      <c r="Y177" s="39"/>
      <c r="Z177" s="39"/>
      <c r="AA177" s="39"/>
      <c r="AB177" s="39"/>
      <c r="AC177" s="39"/>
      <c r="AD177" s="39"/>
      <c r="AE177" s="39"/>
      <c r="AT177" s="18" t="s">
        <v>178</v>
      </c>
      <c r="AU177" s="18" t="s">
        <v>86</v>
      </c>
    </row>
    <row r="178" s="2" customFormat="1" ht="24.15" customHeight="1">
      <c r="A178" s="39"/>
      <c r="B178" s="40"/>
      <c r="C178" s="219" t="s">
        <v>339</v>
      </c>
      <c r="D178" s="219" t="s">
        <v>171</v>
      </c>
      <c r="E178" s="220" t="s">
        <v>339</v>
      </c>
      <c r="F178" s="221" t="s">
        <v>2550</v>
      </c>
      <c r="G178" s="222" t="s">
        <v>2411</v>
      </c>
      <c r="H178" s="223">
        <v>9</v>
      </c>
      <c r="I178" s="224"/>
      <c r="J178" s="225">
        <f>ROUND(I178*H178,2)</f>
        <v>0</v>
      </c>
      <c r="K178" s="221" t="s">
        <v>1</v>
      </c>
      <c r="L178" s="45"/>
      <c r="M178" s="226" t="s">
        <v>1</v>
      </c>
      <c r="N178" s="227" t="s">
        <v>41</v>
      </c>
      <c r="O178" s="92"/>
      <c r="P178" s="228">
        <f>O178*H178</f>
        <v>0</v>
      </c>
      <c r="Q178" s="228">
        <v>0</v>
      </c>
      <c r="R178" s="228">
        <f>Q178*H178</f>
        <v>0</v>
      </c>
      <c r="S178" s="228">
        <v>0</v>
      </c>
      <c r="T178" s="229">
        <f>S178*H178</f>
        <v>0</v>
      </c>
      <c r="U178" s="39"/>
      <c r="V178" s="39"/>
      <c r="W178" s="39"/>
      <c r="X178" s="39"/>
      <c r="Y178" s="39"/>
      <c r="Z178" s="39"/>
      <c r="AA178" s="39"/>
      <c r="AB178" s="39"/>
      <c r="AC178" s="39"/>
      <c r="AD178" s="39"/>
      <c r="AE178" s="39"/>
      <c r="AR178" s="230" t="s">
        <v>176</v>
      </c>
      <c r="AT178" s="230" t="s">
        <v>171</v>
      </c>
      <c r="AU178" s="230" t="s">
        <v>86</v>
      </c>
      <c r="AY178" s="18" t="s">
        <v>168</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176</v>
      </c>
      <c r="BM178" s="230" t="s">
        <v>526</v>
      </c>
    </row>
    <row r="179" s="2" customFormat="1">
      <c r="A179" s="39"/>
      <c r="B179" s="40"/>
      <c r="C179" s="41"/>
      <c r="D179" s="232" t="s">
        <v>178</v>
      </c>
      <c r="E179" s="41"/>
      <c r="F179" s="233" t="s">
        <v>2550</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178</v>
      </c>
      <c r="AU179" s="18" t="s">
        <v>86</v>
      </c>
    </row>
    <row r="180" s="2" customFormat="1" ht="16.5" customHeight="1">
      <c r="A180" s="39"/>
      <c r="B180" s="40"/>
      <c r="C180" s="219" t="s">
        <v>347</v>
      </c>
      <c r="D180" s="219" t="s">
        <v>171</v>
      </c>
      <c r="E180" s="220" t="s">
        <v>347</v>
      </c>
      <c r="F180" s="221" t="s">
        <v>2551</v>
      </c>
      <c r="G180" s="222" t="s">
        <v>2411</v>
      </c>
      <c r="H180" s="223">
        <v>6</v>
      </c>
      <c r="I180" s="224"/>
      <c r="J180" s="225">
        <f>ROUND(I180*H180,2)</f>
        <v>0</v>
      </c>
      <c r="K180" s="221" t="s">
        <v>1</v>
      </c>
      <c r="L180" s="45"/>
      <c r="M180" s="226" t="s">
        <v>1</v>
      </c>
      <c r="N180" s="227" t="s">
        <v>41</v>
      </c>
      <c r="O180" s="92"/>
      <c r="P180" s="228">
        <f>O180*H180</f>
        <v>0</v>
      </c>
      <c r="Q180" s="228">
        <v>0</v>
      </c>
      <c r="R180" s="228">
        <f>Q180*H180</f>
        <v>0</v>
      </c>
      <c r="S180" s="228">
        <v>0</v>
      </c>
      <c r="T180" s="229">
        <f>S180*H180</f>
        <v>0</v>
      </c>
      <c r="U180" s="39"/>
      <c r="V180" s="39"/>
      <c r="W180" s="39"/>
      <c r="X180" s="39"/>
      <c r="Y180" s="39"/>
      <c r="Z180" s="39"/>
      <c r="AA180" s="39"/>
      <c r="AB180" s="39"/>
      <c r="AC180" s="39"/>
      <c r="AD180" s="39"/>
      <c r="AE180" s="39"/>
      <c r="AR180" s="230" t="s">
        <v>176</v>
      </c>
      <c r="AT180" s="230" t="s">
        <v>171</v>
      </c>
      <c r="AU180" s="230" t="s">
        <v>86</v>
      </c>
      <c r="AY180" s="18" t="s">
        <v>168</v>
      </c>
      <c r="BE180" s="231">
        <f>IF(N180="základní",J180,0)</f>
        <v>0</v>
      </c>
      <c r="BF180" s="231">
        <f>IF(N180="snížená",J180,0)</f>
        <v>0</v>
      </c>
      <c r="BG180" s="231">
        <f>IF(N180="zákl. přenesená",J180,0)</f>
        <v>0</v>
      </c>
      <c r="BH180" s="231">
        <f>IF(N180="sníž. přenesená",J180,0)</f>
        <v>0</v>
      </c>
      <c r="BI180" s="231">
        <f>IF(N180="nulová",J180,0)</f>
        <v>0</v>
      </c>
      <c r="BJ180" s="18" t="s">
        <v>84</v>
      </c>
      <c r="BK180" s="231">
        <f>ROUND(I180*H180,2)</f>
        <v>0</v>
      </c>
      <c r="BL180" s="18" t="s">
        <v>176</v>
      </c>
      <c r="BM180" s="230" t="s">
        <v>536</v>
      </c>
    </row>
    <row r="181" s="2" customFormat="1">
      <c r="A181" s="39"/>
      <c r="B181" s="40"/>
      <c r="C181" s="41"/>
      <c r="D181" s="232" t="s">
        <v>178</v>
      </c>
      <c r="E181" s="41"/>
      <c r="F181" s="233" t="s">
        <v>2551</v>
      </c>
      <c r="G181" s="41"/>
      <c r="H181" s="41"/>
      <c r="I181" s="234"/>
      <c r="J181" s="41"/>
      <c r="K181" s="41"/>
      <c r="L181" s="45"/>
      <c r="M181" s="235"/>
      <c r="N181" s="236"/>
      <c r="O181" s="92"/>
      <c r="P181" s="92"/>
      <c r="Q181" s="92"/>
      <c r="R181" s="92"/>
      <c r="S181" s="92"/>
      <c r="T181" s="93"/>
      <c r="U181" s="39"/>
      <c r="V181" s="39"/>
      <c r="W181" s="39"/>
      <c r="X181" s="39"/>
      <c r="Y181" s="39"/>
      <c r="Z181" s="39"/>
      <c r="AA181" s="39"/>
      <c r="AB181" s="39"/>
      <c r="AC181" s="39"/>
      <c r="AD181" s="39"/>
      <c r="AE181" s="39"/>
      <c r="AT181" s="18" t="s">
        <v>178</v>
      </c>
      <c r="AU181" s="18" t="s">
        <v>86</v>
      </c>
    </row>
    <row r="182" s="12" customFormat="1" ht="22.8" customHeight="1">
      <c r="A182" s="12"/>
      <c r="B182" s="203"/>
      <c r="C182" s="204"/>
      <c r="D182" s="205" t="s">
        <v>75</v>
      </c>
      <c r="E182" s="217" t="s">
        <v>2470</v>
      </c>
      <c r="F182" s="217" t="s">
        <v>2470</v>
      </c>
      <c r="G182" s="204"/>
      <c r="H182" s="204"/>
      <c r="I182" s="207"/>
      <c r="J182" s="218">
        <f>BK182</f>
        <v>0</v>
      </c>
      <c r="K182" s="204"/>
      <c r="L182" s="209"/>
      <c r="M182" s="210"/>
      <c r="N182" s="211"/>
      <c r="O182" s="211"/>
      <c r="P182" s="212">
        <f>SUM(P183:P188)</f>
        <v>0</v>
      </c>
      <c r="Q182" s="211"/>
      <c r="R182" s="212">
        <f>SUM(R183:R188)</f>
        <v>0</v>
      </c>
      <c r="S182" s="211"/>
      <c r="T182" s="213">
        <f>SUM(T183:T188)</f>
        <v>0</v>
      </c>
      <c r="U182" s="12"/>
      <c r="V182" s="12"/>
      <c r="W182" s="12"/>
      <c r="X182" s="12"/>
      <c r="Y182" s="12"/>
      <c r="Z182" s="12"/>
      <c r="AA182" s="12"/>
      <c r="AB182" s="12"/>
      <c r="AC182" s="12"/>
      <c r="AD182" s="12"/>
      <c r="AE182" s="12"/>
      <c r="AR182" s="214" t="s">
        <v>84</v>
      </c>
      <c r="AT182" s="215" t="s">
        <v>75</v>
      </c>
      <c r="AU182" s="215" t="s">
        <v>84</v>
      </c>
      <c r="AY182" s="214" t="s">
        <v>168</v>
      </c>
      <c r="BK182" s="216">
        <f>SUM(BK183:BK188)</f>
        <v>0</v>
      </c>
    </row>
    <row r="183" s="2" customFormat="1" ht="24.15" customHeight="1">
      <c r="A183" s="39"/>
      <c r="B183" s="40"/>
      <c r="C183" s="219" t="s">
        <v>353</v>
      </c>
      <c r="D183" s="219" t="s">
        <v>171</v>
      </c>
      <c r="E183" s="220" t="s">
        <v>353</v>
      </c>
      <c r="F183" s="221" t="s">
        <v>2552</v>
      </c>
      <c r="G183" s="222" t="s">
        <v>2411</v>
      </c>
      <c r="H183" s="223">
        <v>1</v>
      </c>
      <c r="I183" s="224"/>
      <c r="J183" s="225">
        <f>ROUND(I183*H183,2)</f>
        <v>0</v>
      </c>
      <c r="K183" s="221" t="s">
        <v>1</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176</v>
      </c>
      <c r="AT183" s="230" t="s">
        <v>171</v>
      </c>
      <c r="AU183" s="230" t="s">
        <v>86</v>
      </c>
      <c r="AY183" s="18" t="s">
        <v>168</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176</v>
      </c>
      <c r="BM183" s="230" t="s">
        <v>546</v>
      </c>
    </row>
    <row r="184" s="2" customFormat="1">
      <c r="A184" s="39"/>
      <c r="B184" s="40"/>
      <c r="C184" s="41"/>
      <c r="D184" s="232" t="s">
        <v>178</v>
      </c>
      <c r="E184" s="41"/>
      <c r="F184" s="233" t="s">
        <v>2552</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178</v>
      </c>
      <c r="AU184" s="18" t="s">
        <v>86</v>
      </c>
    </row>
    <row r="185" s="2" customFormat="1" ht="16.5" customHeight="1">
      <c r="A185" s="39"/>
      <c r="B185" s="40"/>
      <c r="C185" s="219" t="s">
        <v>358</v>
      </c>
      <c r="D185" s="219" t="s">
        <v>171</v>
      </c>
      <c r="E185" s="220" t="s">
        <v>358</v>
      </c>
      <c r="F185" s="221" t="s">
        <v>2476</v>
      </c>
      <c r="G185" s="222" t="s">
        <v>2539</v>
      </c>
      <c r="H185" s="223">
        <v>1</v>
      </c>
      <c r="I185" s="224"/>
      <c r="J185" s="225">
        <f>ROUND(I185*H185,2)</f>
        <v>0</v>
      </c>
      <c r="K185" s="221" t="s">
        <v>1</v>
      </c>
      <c r="L185" s="45"/>
      <c r="M185" s="226" t="s">
        <v>1</v>
      </c>
      <c r="N185" s="227" t="s">
        <v>41</v>
      </c>
      <c r="O185" s="92"/>
      <c r="P185" s="228">
        <f>O185*H185</f>
        <v>0</v>
      </c>
      <c r="Q185" s="228">
        <v>0</v>
      </c>
      <c r="R185" s="228">
        <f>Q185*H185</f>
        <v>0</v>
      </c>
      <c r="S185" s="228">
        <v>0</v>
      </c>
      <c r="T185" s="229">
        <f>S185*H185</f>
        <v>0</v>
      </c>
      <c r="U185" s="39"/>
      <c r="V185" s="39"/>
      <c r="W185" s="39"/>
      <c r="X185" s="39"/>
      <c r="Y185" s="39"/>
      <c r="Z185" s="39"/>
      <c r="AA185" s="39"/>
      <c r="AB185" s="39"/>
      <c r="AC185" s="39"/>
      <c r="AD185" s="39"/>
      <c r="AE185" s="39"/>
      <c r="AR185" s="230" t="s">
        <v>176</v>
      </c>
      <c r="AT185" s="230" t="s">
        <v>171</v>
      </c>
      <c r="AU185" s="230" t="s">
        <v>86</v>
      </c>
      <c r="AY185" s="18" t="s">
        <v>168</v>
      </c>
      <c r="BE185" s="231">
        <f>IF(N185="základní",J185,0)</f>
        <v>0</v>
      </c>
      <c r="BF185" s="231">
        <f>IF(N185="snížená",J185,0)</f>
        <v>0</v>
      </c>
      <c r="BG185" s="231">
        <f>IF(N185="zákl. přenesená",J185,0)</f>
        <v>0</v>
      </c>
      <c r="BH185" s="231">
        <f>IF(N185="sníž. přenesená",J185,0)</f>
        <v>0</v>
      </c>
      <c r="BI185" s="231">
        <f>IF(N185="nulová",J185,0)</f>
        <v>0</v>
      </c>
      <c r="BJ185" s="18" t="s">
        <v>84</v>
      </c>
      <c r="BK185" s="231">
        <f>ROUND(I185*H185,2)</f>
        <v>0</v>
      </c>
      <c r="BL185" s="18" t="s">
        <v>176</v>
      </c>
      <c r="BM185" s="230" t="s">
        <v>557</v>
      </c>
    </row>
    <row r="186" s="2" customFormat="1">
      <c r="A186" s="39"/>
      <c r="B186" s="40"/>
      <c r="C186" s="41"/>
      <c r="D186" s="232" t="s">
        <v>178</v>
      </c>
      <c r="E186" s="41"/>
      <c r="F186" s="233" t="s">
        <v>2476</v>
      </c>
      <c r="G186" s="41"/>
      <c r="H186" s="41"/>
      <c r="I186" s="234"/>
      <c r="J186" s="41"/>
      <c r="K186" s="41"/>
      <c r="L186" s="45"/>
      <c r="M186" s="235"/>
      <c r="N186" s="236"/>
      <c r="O186" s="92"/>
      <c r="P186" s="92"/>
      <c r="Q186" s="92"/>
      <c r="R186" s="92"/>
      <c r="S186" s="92"/>
      <c r="T186" s="93"/>
      <c r="U186" s="39"/>
      <c r="V186" s="39"/>
      <c r="W186" s="39"/>
      <c r="X186" s="39"/>
      <c r="Y186" s="39"/>
      <c r="Z186" s="39"/>
      <c r="AA186" s="39"/>
      <c r="AB186" s="39"/>
      <c r="AC186" s="39"/>
      <c r="AD186" s="39"/>
      <c r="AE186" s="39"/>
      <c r="AT186" s="18" t="s">
        <v>178</v>
      </c>
      <c r="AU186" s="18" t="s">
        <v>86</v>
      </c>
    </row>
    <row r="187" s="2" customFormat="1" ht="16.5" customHeight="1">
      <c r="A187" s="39"/>
      <c r="B187" s="40"/>
      <c r="C187" s="219" t="s">
        <v>367</v>
      </c>
      <c r="D187" s="219" t="s">
        <v>171</v>
      </c>
      <c r="E187" s="220" t="s">
        <v>367</v>
      </c>
      <c r="F187" s="221" t="s">
        <v>2553</v>
      </c>
      <c r="G187" s="222" t="s">
        <v>2539</v>
      </c>
      <c r="H187" s="223">
        <v>1</v>
      </c>
      <c r="I187" s="224"/>
      <c r="J187" s="225">
        <f>ROUND(I187*H187,2)</f>
        <v>0</v>
      </c>
      <c r="K187" s="221" t="s">
        <v>1</v>
      </c>
      <c r="L187" s="45"/>
      <c r="M187" s="226" t="s">
        <v>1</v>
      </c>
      <c r="N187" s="227" t="s">
        <v>41</v>
      </c>
      <c r="O187" s="92"/>
      <c r="P187" s="228">
        <f>O187*H187</f>
        <v>0</v>
      </c>
      <c r="Q187" s="228">
        <v>0</v>
      </c>
      <c r="R187" s="228">
        <f>Q187*H187</f>
        <v>0</v>
      </c>
      <c r="S187" s="228">
        <v>0</v>
      </c>
      <c r="T187" s="229">
        <f>S187*H187</f>
        <v>0</v>
      </c>
      <c r="U187" s="39"/>
      <c r="V187" s="39"/>
      <c r="W187" s="39"/>
      <c r="X187" s="39"/>
      <c r="Y187" s="39"/>
      <c r="Z187" s="39"/>
      <c r="AA187" s="39"/>
      <c r="AB187" s="39"/>
      <c r="AC187" s="39"/>
      <c r="AD187" s="39"/>
      <c r="AE187" s="39"/>
      <c r="AR187" s="230" t="s">
        <v>176</v>
      </c>
      <c r="AT187" s="230" t="s">
        <v>171</v>
      </c>
      <c r="AU187" s="230" t="s">
        <v>86</v>
      </c>
      <c r="AY187" s="18" t="s">
        <v>168</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176</v>
      </c>
      <c r="BM187" s="230" t="s">
        <v>577</v>
      </c>
    </row>
    <row r="188" s="2" customFormat="1">
      <c r="A188" s="39"/>
      <c r="B188" s="40"/>
      <c r="C188" s="41"/>
      <c r="D188" s="232" t="s">
        <v>178</v>
      </c>
      <c r="E188" s="41"/>
      <c r="F188" s="233" t="s">
        <v>2553</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178</v>
      </c>
      <c r="AU188" s="18" t="s">
        <v>86</v>
      </c>
    </row>
    <row r="189" s="12" customFormat="1" ht="25.92" customHeight="1">
      <c r="A189" s="12"/>
      <c r="B189" s="203"/>
      <c r="C189" s="204"/>
      <c r="D189" s="205" t="s">
        <v>75</v>
      </c>
      <c r="E189" s="206" t="s">
        <v>2483</v>
      </c>
      <c r="F189" s="206" t="s">
        <v>2484</v>
      </c>
      <c r="G189" s="204"/>
      <c r="H189" s="204"/>
      <c r="I189" s="207"/>
      <c r="J189" s="208">
        <f>BK189</f>
        <v>0</v>
      </c>
      <c r="K189" s="204"/>
      <c r="L189" s="209"/>
      <c r="M189" s="210"/>
      <c r="N189" s="211"/>
      <c r="O189" s="211"/>
      <c r="P189" s="212">
        <f>P190+P227+P246</f>
        <v>0</v>
      </c>
      <c r="Q189" s="211"/>
      <c r="R189" s="212">
        <f>R190+R227+R246</f>
        <v>0</v>
      </c>
      <c r="S189" s="211"/>
      <c r="T189" s="213">
        <f>T190+T227+T246</f>
        <v>0</v>
      </c>
      <c r="U189" s="12"/>
      <c r="V189" s="12"/>
      <c r="W189" s="12"/>
      <c r="X189" s="12"/>
      <c r="Y189" s="12"/>
      <c r="Z189" s="12"/>
      <c r="AA189" s="12"/>
      <c r="AB189" s="12"/>
      <c r="AC189" s="12"/>
      <c r="AD189" s="12"/>
      <c r="AE189" s="12"/>
      <c r="AR189" s="214" t="s">
        <v>84</v>
      </c>
      <c r="AT189" s="215" t="s">
        <v>75</v>
      </c>
      <c r="AU189" s="215" t="s">
        <v>76</v>
      </c>
      <c r="AY189" s="214" t="s">
        <v>168</v>
      </c>
      <c r="BK189" s="216">
        <f>BK190+BK227+BK246</f>
        <v>0</v>
      </c>
    </row>
    <row r="190" s="12" customFormat="1" ht="22.8" customHeight="1">
      <c r="A190" s="12"/>
      <c r="B190" s="203"/>
      <c r="C190" s="204"/>
      <c r="D190" s="205" t="s">
        <v>75</v>
      </c>
      <c r="E190" s="217" t="s">
        <v>2519</v>
      </c>
      <c r="F190" s="217" t="s">
        <v>2520</v>
      </c>
      <c r="G190" s="204"/>
      <c r="H190" s="204"/>
      <c r="I190" s="207"/>
      <c r="J190" s="218">
        <f>BK190</f>
        <v>0</v>
      </c>
      <c r="K190" s="204"/>
      <c r="L190" s="209"/>
      <c r="M190" s="210"/>
      <c r="N190" s="211"/>
      <c r="O190" s="211"/>
      <c r="P190" s="212">
        <f>SUM(P191:P226)</f>
        <v>0</v>
      </c>
      <c r="Q190" s="211"/>
      <c r="R190" s="212">
        <f>SUM(R191:R226)</f>
        <v>0</v>
      </c>
      <c r="S190" s="211"/>
      <c r="T190" s="213">
        <f>SUM(T191:T226)</f>
        <v>0</v>
      </c>
      <c r="U190" s="12"/>
      <c r="V190" s="12"/>
      <c r="W190" s="12"/>
      <c r="X190" s="12"/>
      <c r="Y190" s="12"/>
      <c r="Z190" s="12"/>
      <c r="AA190" s="12"/>
      <c r="AB190" s="12"/>
      <c r="AC190" s="12"/>
      <c r="AD190" s="12"/>
      <c r="AE190" s="12"/>
      <c r="AR190" s="214" t="s">
        <v>84</v>
      </c>
      <c r="AT190" s="215" t="s">
        <v>75</v>
      </c>
      <c r="AU190" s="215" t="s">
        <v>84</v>
      </c>
      <c r="AY190" s="214" t="s">
        <v>168</v>
      </c>
      <c r="BK190" s="216">
        <f>SUM(BK191:BK226)</f>
        <v>0</v>
      </c>
    </row>
    <row r="191" s="2" customFormat="1" ht="21.75" customHeight="1">
      <c r="A191" s="39"/>
      <c r="B191" s="40"/>
      <c r="C191" s="219" t="s">
        <v>373</v>
      </c>
      <c r="D191" s="219" t="s">
        <v>171</v>
      </c>
      <c r="E191" s="220" t="s">
        <v>373</v>
      </c>
      <c r="F191" s="221" t="s">
        <v>2554</v>
      </c>
      <c r="G191" s="222" t="s">
        <v>2411</v>
      </c>
      <c r="H191" s="223">
        <v>1</v>
      </c>
      <c r="I191" s="224"/>
      <c r="J191" s="225">
        <f>ROUND(I191*H191,2)</f>
        <v>0</v>
      </c>
      <c r="K191" s="221" t="s">
        <v>1</v>
      </c>
      <c r="L191" s="45"/>
      <c r="M191" s="226" t="s">
        <v>1</v>
      </c>
      <c r="N191" s="227" t="s">
        <v>41</v>
      </c>
      <c r="O191" s="92"/>
      <c r="P191" s="228">
        <f>O191*H191</f>
        <v>0</v>
      </c>
      <c r="Q191" s="228">
        <v>0</v>
      </c>
      <c r="R191" s="228">
        <f>Q191*H191</f>
        <v>0</v>
      </c>
      <c r="S191" s="228">
        <v>0</v>
      </c>
      <c r="T191" s="229">
        <f>S191*H191</f>
        <v>0</v>
      </c>
      <c r="U191" s="39"/>
      <c r="V191" s="39"/>
      <c r="W191" s="39"/>
      <c r="X191" s="39"/>
      <c r="Y191" s="39"/>
      <c r="Z191" s="39"/>
      <c r="AA191" s="39"/>
      <c r="AB191" s="39"/>
      <c r="AC191" s="39"/>
      <c r="AD191" s="39"/>
      <c r="AE191" s="39"/>
      <c r="AR191" s="230" t="s">
        <v>176</v>
      </c>
      <c r="AT191" s="230" t="s">
        <v>171</v>
      </c>
      <c r="AU191" s="230" t="s">
        <v>86</v>
      </c>
      <c r="AY191" s="18" t="s">
        <v>168</v>
      </c>
      <c r="BE191" s="231">
        <f>IF(N191="základní",J191,0)</f>
        <v>0</v>
      </c>
      <c r="BF191" s="231">
        <f>IF(N191="snížená",J191,0)</f>
        <v>0</v>
      </c>
      <c r="BG191" s="231">
        <f>IF(N191="zákl. přenesená",J191,0)</f>
        <v>0</v>
      </c>
      <c r="BH191" s="231">
        <f>IF(N191="sníž. přenesená",J191,0)</f>
        <v>0</v>
      </c>
      <c r="BI191" s="231">
        <f>IF(N191="nulová",J191,0)</f>
        <v>0</v>
      </c>
      <c r="BJ191" s="18" t="s">
        <v>84</v>
      </c>
      <c r="BK191" s="231">
        <f>ROUND(I191*H191,2)</f>
        <v>0</v>
      </c>
      <c r="BL191" s="18" t="s">
        <v>176</v>
      </c>
      <c r="BM191" s="230" t="s">
        <v>593</v>
      </c>
    </row>
    <row r="192" s="2" customFormat="1">
      <c r="A192" s="39"/>
      <c r="B192" s="40"/>
      <c r="C192" s="41"/>
      <c r="D192" s="232" t="s">
        <v>178</v>
      </c>
      <c r="E192" s="41"/>
      <c r="F192" s="233" t="s">
        <v>2554</v>
      </c>
      <c r="G192" s="41"/>
      <c r="H192" s="41"/>
      <c r="I192" s="234"/>
      <c r="J192" s="41"/>
      <c r="K192" s="41"/>
      <c r="L192" s="45"/>
      <c r="M192" s="235"/>
      <c r="N192" s="236"/>
      <c r="O192" s="92"/>
      <c r="P192" s="92"/>
      <c r="Q192" s="92"/>
      <c r="R192" s="92"/>
      <c r="S192" s="92"/>
      <c r="T192" s="93"/>
      <c r="U192" s="39"/>
      <c r="V192" s="39"/>
      <c r="W192" s="39"/>
      <c r="X192" s="39"/>
      <c r="Y192" s="39"/>
      <c r="Z192" s="39"/>
      <c r="AA192" s="39"/>
      <c r="AB192" s="39"/>
      <c r="AC192" s="39"/>
      <c r="AD192" s="39"/>
      <c r="AE192" s="39"/>
      <c r="AT192" s="18" t="s">
        <v>178</v>
      </c>
      <c r="AU192" s="18" t="s">
        <v>86</v>
      </c>
    </row>
    <row r="193" s="2" customFormat="1" ht="16.5" customHeight="1">
      <c r="A193" s="39"/>
      <c r="B193" s="40"/>
      <c r="C193" s="219" t="s">
        <v>379</v>
      </c>
      <c r="D193" s="219" t="s">
        <v>171</v>
      </c>
      <c r="E193" s="220" t="s">
        <v>379</v>
      </c>
      <c r="F193" s="221" t="s">
        <v>2555</v>
      </c>
      <c r="G193" s="222" t="s">
        <v>2411</v>
      </c>
      <c r="H193" s="223">
        <v>1</v>
      </c>
      <c r="I193" s="224"/>
      <c r="J193" s="225">
        <f>ROUND(I193*H193,2)</f>
        <v>0</v>
      </c>
      <c r="K193" s="221" t="s">
        <v>1</v>
      </c>
      <c r="L193" s="45"/>
      <c r="M193" s="226" t="s">
        <v>1</v>
      </c>
      <c r="N193" s="227" t="s">
        <v>41</v>
      </c>
      <c r="O193" s="92"/>
      <c r="P193" s="228">
        <f>O193*H193</f>
        <v>0</v>
      </c>
      <c r="Q193" s="228">
        <v>0</v>
      </c>
      <c r="R193" s="228">
        <f>Q193*H193</f>
        <v>0</v>
      </c>
      <c r="S193" s="228">
        <v>0</v>
      </c>
      <c r="T193" s="229">
        <f>S193*H193</f>
        <v>0</v>
      </c>
      <c r="U193" s="39"/>
      <c r="V193" s="39"/>
      <c r="W193" s="39"/>
      <c r="X193" s="39"/>
      <c r="Y193" s="39"/>
      <c r="Z193" s="39"/>
      <c r="AA193" s="39"/>
      <c r="AB193" s="39"/>
      <c r="AC193" s="39"/>
      <c r="AD193" s="39"/>
      <c r="AE193" s="39"/>
      <c r="AR193" s="230" t="s">
        <v>176</v>
      </c>
      <c r="AT193" s="230" t="s">
        <v>171</v>
      </c>
      <c r="AU193" s="230" t="s">
        <v>86</v>
      </c>
      <c r="AY193" s="18" t="s">
        <v>168</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176</v>
      </c>
      <c r="BM193" s="230" t="s">
        <v>607</v>
      </c>
    </row>
    <row r="194" s="2" customFormat="1">
      <c r="A194" s="39"/>
      <c r="B194" s="40"/>
      <c r="C194" s="41"/>
      <c r="D194" s="232" t="s">
        <v>178</v>
      </c>
      <c r="E194" s="41"/>
      <c r="F194" s="233" t="s">
        <v>2555</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178</v>
      </c>
      <c r="AU194" s="18" t="s">
        <v>86</v>
      </c>
    </row>
    <row r="195" s="2" customFormat="1" ht="16.5" customHeight="1">
      <c r="A195" s="39"/>
      <c r="B195" s="40"/>
      <c r="C195" s="219" t="s">
        <v>384</v>
      </c>
      <c r="D195" s="219" t="s">
        <v>171</v>
      </c>
      <c r="E195" s="220" t="s">
        <v>384</v>
      </c>
      <c r="F195" s="221" t="s">
        <v>2556</v>
      </c>
      <c r="G195" s="222" t="s">
        <v>2411</v>
      </c>
      <c r="H195" s="223">
        <v>1</v>
      </c>
      <c r="I195" s="224"/>
      <c r="J195" s="225">
        <f>ROUND(I195*H195,2)</f>
        <v>0</v>
      </c>
      <c r="K195" s="221" t="s">
        <v>1</v>
      </c>
      <c r="L195" s="45"/>
      <c r="M195" s="226" t="s">
        <v>1</v>
      </c>
      <c r="N195" s="227" t="s">
        <v>41</v>
      </c>
      <c r="O195" s="92"/>
      <c r="P195" s="228">
        <f>O195*H195</f>
        <v>0</v>
      </c>
      <c r="Q195" s="228">
        <v>0</v>
      </c>
      <c r="R195" s="228">
        <f>Q195*H195</f>
        <v>0</v>
      </c>
      <c r="S195" s="228">
        <v>0</v>
      </c>
      <c r="T195" s="229">
        <f>S195*H195</f>
        <v>0</v>
      </c>
      <c r="U195" s="39"/>
      <c r="V195" s="39"/>
      <c r="W195" s="39"/>
      <c r="X195" s="39"/>
      <c r="Y195" s="39"/>
      <c r="Z195" s="39"/>
      <c r="AA195" s="39"/>
      <c r="AB195" s="39"/>
      <c r="AC195" s="39"/>
      <c r="AD195" s="39"/>
      <c r="AE195" s="39"/>
      <c r="AR195" s="230" t="s">
        <v>176</v>
      </c>
      <c r="AT195" s="230" t="s">
        <v>171</v>
      </c>
      <c r="AU195" s="230" t="s">
        <v>86</v>
      </c>
      <c r="AY195" s="18" t="s">
        <v>168</v>
      </c>
      <c r="BE195" s="231">
        <f>IF(N195="základní",J195,0)</f>
        <v>0</v>
      </c>
      <c r="BF195" s="231">
        <f>IF(N195="snížená",J195,0)</f>
        <v>0</v>
      </c>
      <c r="BG195" s="231">
        <f>IF(N195="zákl. přenesená",J195,0)</f>
        <v>0</v>
      </c>
      <c r="BH195" s="231">
        <f>IF(N195="sníž. přenesená",J195,0)</f>
        <v>0</v>
      </c>
      <c r="BI195" s="231">
        <f>IF(N195="nulová",J195,0)</f>
        <v>0</v>
      </c>
      <c r="BJ195" s="18" t="s">
        <v>84</v>
      </c>
      <c r="BK195" s="231">
        <f>ROUND(I195*H195,2)</f>
        <v>0</v>
      </c>
      <c r="BL195" s="18" t="s">
        <v>176</v>
      </c>
      <c r="BM195" s="230" t="s">
        <v>619</v>
      </c>
    </row>
    <row r="196" s="2" customFormat="1">
      <c r="A196" s="39"/>
      <c r="B196" s="40"/>
      <c r="C196" s="41"/>
      <c r="D196" s="232" t="s">
        <v>178</v>
      </c>
      <c r="E196" s="41"/>
      <c r="F196" s="233" t="s">
        <v>2556</v>
      </c>
      <c r="G196" s="41"/>
      <c r="H196" s="41"/>
      <c r="I196" s="234"/>
      <c r="J196" s="41"/>
      <c r="K196" s="41"/>
      <c r="L196" s="45"/>
      <c r="M196" s="235"/>
      <c r="N196" s="236"/>
      <c r="O196" s="92"/>
      <c r="P196" s="92"/>
      <c r="Q196" s="92"/>
      <c r="R196" s="92"/>
      <c r="S196" s="92"/>
      <c r="T196" s="93"/>
      <c r="U196" s="39"/>
      <c r="V196" s="39"/>
      <c r="W196" s="39"/>
      <c r="X196" s="39"/>
      <c r="Y196" s="39"/>
      <c r="Z196" s="39"/>
      <c r="AA196" s="39"/>
      <c r="AB196" s="39"/>
      <c r="AC196" s="39"/>
      <c r="AD196" s="39"/>
      <c r="AE196" s="39"/>
      <c r="AT196" s="18" t="s">
        <v>178</v>
      </c>
      <c r="AU196" s="18" t="s">
        <v>86</v>
      </c>
    </row>
    <row r="197" s="2" customFormat="1" ht="24.15" customHeight="1">
      <c r="A197" s="39"/>
      <c r="B197" s="40"/>
      <c r="C197" s="219" t="s">
        <v>389</v>
      </c>
      <c r="D197" s="219" t="s">
        <v>171</v>
      </c>
      <c r="E197" s="220" t="s">
        <v>389</v>
      </c>
      <c r="F197" s="221" t="s">
        <v>2557</v>
      </c>
      <c r="G197" s="222" t="s">
        <v>2411</v>
      </c>
      <c r="H197" s="223">
        <v>2</v>
      </c>
      <c r="I197" s="224"/>
      <c r="J197" s="225">
        <f>ROUND(I197*H197,2)</f>
        <v>0</v>
      </c>
      <c r="K197" s="221" t="s">
        <v>1</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176</v>
      </c>
      <c r="AT197" s="230" t="s">
        <v>171</v>
      </c>
      <c r="AU197" s="230" t="s">
        <v>86</v>
      </c>
      <c r="AY197" s="18" t="s">
        <v>168</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176</v>
      </c>
      <c r="BM197" s="230" t="s">
        <v>630</v>
      </c>
    </row>
    <row r="198" s="2" customFormat="1">
      <c r="A198" s="39"/>
      <c r="B198" s="40"/>
      <c r="C198" s="41"/>
      <c r="D198" s="232" t="s">
        <v>178</v>
      </c>
      <c r="E198" s="41"/>
      <c r="F198" s="233" t="s">
        <v>2557</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178</v>
      </c>
      <c r="AU198" s="18" t="s">
        <v>86</v>
      </c>
    </row>
    <row r="199" s="2" customFormat="1" ht="24.15" customHeight="1">
      <c r="A199" s="39"/>
      <c r="B199" s="40"/>
      <c r="C199" s="219" t="s">
        <v>394</v>
      </c>
      <c r="D199" s="219" t="s">
        <v>171</v>
      </c>
      <c r="E199" s="220" t="s">
        <v>394</v>
      </c>
      <c r="F199" s="221" t="s">
        <v>2558</v>
      </c>
      <c r="G199" s="222" t="s">
        <v>2411</v>
      </c>
      <c r="H199" s="223">
        <v>2</v>
      </c>
      <c r="I199" s="224"/>
      <c r="J199" s="225">
        <f>ROUND(I199*H199,2)</f>
        <v>0</v>
      </c>
      <c r="K199" s="221" t="s">
        <v>1</v>
      </c>
      <c r="L199" s="45"/>
      <c r="M199" s="226" t="s">
        <v>1</v>
      </c>
      <c r="N199" s="227" t="s">
        <v>41</v>
      </c>
      <c r="O199" s="92"/>
      <c r="P199" s="228">
        <f>O199*H199</f>
        <v>0</v>
      </c>
      <c r="Q199" s="228">
        <v>0</v>
      </c>
      <c r="R199" s="228">
        <f>Q199*H199</f>
        <v>0</v>
      </c>
      <c r="S199" s="228">
        <v>0</v>
      </c>
      <c r="T199" s="229">
        <f>S199*H199</f>
        <v>0</v>
      </c>
      <c r="U199" s="39"/>
      <c r="V199" s="39"/>
      <c r="W199" s="39"/>
      <c r="X199" s="39"/>
      <c r="Y199" s="39"/>
      <c r="Z199" s="39"/>
      <c r="AA199" s="39"/>
      <c r="AB199" s="39"/>
      <c r="AC199" s="39"/>
      <c r="AD199" s="39"/>
      <c r="AE199" s="39"/>
      <c r="AR199" s="230" t="s">
        <v>176</v>
      </c>
      <c r="AT199" s="230" t="s">
        <v>171</v>
      </c>
      <c r="AU199" s="230" t="s">
        <v>86</v>
      </c>
      <c r="AY199" s="18" t="s">
        <v>168</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176</v>
      </c>
      <c r="BM199" s="230" t="s">
        <v>642</v>
      </c>
    </row>
    <row r="200" s="2" customFormat="1">
      <c r="A200" s="39"/>
      <c r="B200" s="40"/>
      <c r="C200" s="41"/>
      <c r="D200" s="232" t="s">
        <v>178</v>
      </c>
      <c r="E200" s="41"/>
      <c r="F200" s="233" t="s">
        <v>2558</v>
      </c>
      <c r="G200" s="41"/>
      <c r="H200" s="41"/>
      <c r="I200" s="234"/>
      <c r="J200" s="41"/>
      <c r="K200" s="41"/>
      <c r="L200" s="45"/>
      <c r="M200" s="235"/>
      <c r="N200" s="236"/>
      <c r="O200" s="92"/>
      <c r="P200" s="92"/>
      <c r="Q200" s="92"/>
      <c r="R200" s="92"/>
      <c r="S200" s="92"/>
      <c r="T200" s="93"/>
      <c r="U200" s="39"/>
      <c r="V200" s="39"/>
      <c r="W200" s="39"/>
      <c r="X200" s="39"/>
      <c r="Y200" s="39"/>
      <c r="Z200" s="39"/>
      <c r="AA200" s="39"/>
      <c r="AB200" s="39"/>
      <c r="AC200" s="39"/>
      <c r="AD200" s="39"/>
      <c r="AE200" s="39"/>
      <c r="AT200" s="18" t="s">
        <v>178</v>
      </c>
      <c r="AU200" s="18" t="s">
        <v>86</v>
      </c>
    </row>
    <row r="201" s="2" customFormat="1" ht="16.5" customHeight="1">
      <c r="A201" s="39"/>
      <c r="B201" s="40"/>
      <c r="C201" s="219" t="s">
        <v>399</v>
      </c>
      <c r="D201" s="219" t="s">
        <v>171</v>
      </c>
      <c r="E201" s="220" t="s">
        <v>399</v>
      </c>
      <c r="F201" s="221" t="s">
        <v>2559</v>
      </c>
      <c r="G201" s="222" t="s">
        <v>2411</v>
      </c>
      <c r="H201" s="223">
        <v>20</v>
      </c>
      <c r="I201" s="224"/>
      <c r="J201" s="225">
        <f>ROUND(I201*H201,2)</f>
        <v>0</v>
      </c>
      <c r="K201" s="221" t="s">
        <v>1</v>
      </c>
      <c r="L201" s="45"/>
      <c r="M201" s="226" t="s">
        <v>1</v>
      </c>
      <c r="N201" s="227" t="s">
        <v>41</v>
      </c>
      <c r="O201" s="92"/>
      <c r="P201" s="228">
        <f>O201*H201</f>
        <v>0</v>
      </c>
      <c r="Q201" s="228">
        <v>0</v>
      </c>
      <c r="R201" s="228">
        <f>Q201*H201</f>
        <v>0</v>
      </c>
      <c r="S201" s="228">
        <v>0</v>
      </c>
      <c r="T201" s="229">
        <f>S201*H201</f>
        <v>0</v>
      </c>
      <c r="U201" s="39"/>
      <c r="V201" s="39"/>
      <c r="W201" s="39"/>
      <c r="X201" s="39"/>
      <c r="Y201" s="39"/>
      <c r="Z201" s="39"/>
      <c r="AA201" s="39"/>
      <c r="AB201" s="39"/>
      <c r="AC201" s="39"/>
      <c r="AD201" s="39"/>
      <c r="AE201" s="39"/>
      <c r="AR201" s="230" t="s">
        <v>176</v>
      </c>
      <c r="AT201" s="230" t="s">
        <v>171</v>
      </c>
      <c r="AU201" s="230" t="s">
        <v>86</v>
      </c>
      <c r="AY201" s="18" t="s">
        <v>168</v>
      </c>
      <c r="BE201" s="231">
        <f>IF(N201="základní",J201,0)</f>
        <v>0</v>
      </c>
      <c r="BF201" s="231">
        <f>IF(N201="snížená",J201,0)</f>
        <v>0</v>
      </c>
      <c r="BG201" s="231">
        <f>IF(N201="zákl. přenesená",J201,0)</f>
        <v>0</v>
      </c>
      <c r="BH201" s="231">
        <f>IF(N201="sníž. přenesená",J201,0)</f>
        <v>0</v>
      </c>
      <c r="BI201" s="231">
        <f>IF(N201="nulová",J201,0)</f>
        <v>0</v>
      </c>
      <c r="BJ201" s="18" t="s">
        <v>84</v>
      </c>
      <c r="BK201" s="231">
        <f>ROUND(I201*H201,2)</f>
        <v>0</v>
      </c>
      <c r="BL201" s="18" t="s">
        <v>176</v>
      </c>
      <c r="BM201" s="230" t="s">
        <v>656</v>
      </c>
    </row>
    <row r="202" s="2" customFormat="1">
      <c r="A202" s="39"/>
      <c r="B202" s="40"/>
      <c r="C202" s="41"/>
      <c r="D202" s="232" t="s">
        <v>178</v>
      </c>
      <c r="E202" s="41"/>
      <c r="F202" s="233" t="s">
        <v>2559</v>
      </c>
      <c r="G202" s="41"/>
      <c r="H202" s="41"/>
      <c r="I202" s="234"/>
      <c r="J202" s="41"/>
      <c r="K202" s="41"/>
      <c r="L202" s="45"/>
      <c r="M202" s="235"/>
      <c r="N202" s="236"/>
      <c r="O202" s="92"/>
      <c r="P202" s="92"/>
      <c r="Q202" s="92"/>
      <c r="R202" s="92"/>
      <c r="S202" s="92"/>
      <c r="T202" s="93"/>
      <c r="U202" s="39"/>
      <c r="V202" s="39"/>
      <c r="W202" s="39"/>
      <c r="X202" s="39"/>
      <c r="Y202" s="39"/>
      <c r="Z202" s="39"/>
      <c r="AA202" s="39"/>
      <c r="AB202" s="39"/>
      <c r="AC202" s="39"/>
      <c r="AD202" s="39"/>
      <c r="AE202" s="39"/>
      <c r="AT202" s="18" t="s">
        <v>178</v>
      </c>
      <c r="AU202" s="18" t="s">
        <v>86</v>
      </c>
    </row>
    <row r="203" s="2" customFormat="1" ht="24.15" customHeight="1">
      <c r="A203" s="39"/>
      <c r="B203" s="40"/>
      <c r="C203" s="219" t="s">
        <v>415</v>
      </c>
      <c r="D203" s="219" t="s">
        <v>171</v>
      </c>
      <c r="E203" s="220" t="s">
        <v>415</v>
      </c>
      <c r="F203" s="221" t="s">
        <v>2560</v>
      </c>
      <c r="G203" s="222" t="s">
        <v>2411</v>
      </c>
      <c r="H203" s="223">
        <v>1</v>
      </c>
      <c r="I203" s="224"/>
      <c r="J203" s="225">
        <f>ROUND(I203*H203,2)</f>
        <v>0</v>
      </c>
      <c r="K203" s="221" t="s">
        <v>1</v>
      </c>
      <c r="L203" s="45"/>
      <c r="M203" s="226" t="s">
        <v>1</v>
      </c>
      <c r="N203" s="227" t="s">
        <v>41</v>
      </c>
      <c r="O203" s="92"/>
      <c r="P203" s="228">
        <f>O203*H203</f>
        <v>0</v>
      </c>
      <c r="Q203" s="228">
        <v>0</v>
      </c>
      <c r="R203" s="228">
        <f>Q203*H203</f>
        <v>0</v>
      </c>
      <c r="S203" s="228">
        <v>0</v>
      </c>
      <c r="T203" s="229">
        <f>S203*H203</f>
        <v>0</v>
      </c>
      <c r="U203" s="39"/>
      <c r="V203" s="39"/>
      <c r="W203" s="39"/>
      <c r="X203" s="39"/>
      <c r="Y203" s="39"/>
      <c r="Z203" s="39"/>
      <c r="AA203" s="39"/>
      <c r="AB203" s="39"/>
      <c r="AC203" s="39"/>
      <c r="AD203" s="39"/>
      <c r="AE203" s="39"/>
      <c r="AR203" s="230" t="s">
        <v>176</v>
      </c>
      <c r="AT203" s="230" t="s">
        <v>171</v>
      </c>
      <c r="AU203" s="230" t="s">
        <v>86</v>
      </c>
      <c r="AY203" s="18" t="s">
        <v>168</v>
      </c>
      <c r="BE203" s="231">
        <f>IF(N203="základní",J203,0)</f>
        <v>0</v>
      </c>
      <c r="BF203" s="231">
        <f>IF(N203="snížená",J203,0)</f>
        <v>0</v>
      </c>
      <c r="BG203" s="231">
        <f>IF(N203="zákl. přenesená",J203,0)</f>
        <v>0</v>
      </c>
      <c r="BH203" s="231">
        <f>IF(N203="sníž. přenesená",J203,0)</f>
        <v>0</v>
      </c>
      <c r="BI203" s="231">
        <f>IF(N203="nulová",J203,0)</f>
        <v>0</v>
      </c>
      <c r="BJ203" s="18" t="s">
        <v>84</v>
      </c>
      <c r="BK203" s="231">
        <f>ROUND(I203*H203,2)</f>
        <v>0</v>
      </c>
      <c r="BL203" s="18" t="s">
        <v>176</v>
      </c>
      <c r="BM203" s="230" t="s">
        <v>670</v>
      </c>
    </row>
    <row r="204" s="2" customFormat="1">
      <c r="A204" s="39"/>
      <c r="B204" s="40"/>
      <c r="C204" s="41"/>
      <c r="D204" s="232" t="s">
        <v>178</v>
      </c>
      <c r="E204" s="41"/>
      <c r="F204" s="233" t="s">
        <v>2560</v>
      </c>
      <c r="G204" s="41"/>
      <c r="H204" s="41"/>
      <c r="I204" s="234"/>
      <c r="J204" s="41"/>
      <c r="K204" s="41"/>
      <c r="L204" s="45"/>
      <c r="M204" s="235"/>
      <c r="N204" s="236"/>
      <c r="O204" s="92"/>
      <c r="P204" s="92"/>
      <c r="Q204" s="92"/>
      <c r="R204" s="92"/>
      <c r="S204" s="92"/>
      <c r="T204" s="93"/>
      <c r="U204" s="39"/>
      <c r="V204" s="39"/>
      <c r="W204" s="39"/>
      <c r="X204" s="39"/>
      <c r="Y204" s="39"/>
      <c r="Z204" s="39"/>
      <c r="AA204" s="39"/>
      <c r="AB204" s="39"/>
      <c r="AC204" s="39"/>
      <c r="AD204" s="39"/>
      <c r="AE204" s="39"/>
      <c r="AT204" s="18" t="s">
        <v>178</v>
      </c>
      <c r="AU204" s="18" t="s">
        <v>86</v>
      </c>
    </row>
    <row r="205" s="2" customFormat="1" ht="24.15" customHeight="1">
      <c r="A205" s="39"/>
      <c r="B205" s="40"/>
      <c r="C205" s="219" t="s">
        <v>440</v>
      </c>
      <c r="D205" s="219" t="s">
        <v>171</v>
      </c>
      <c r="E205" s="220" t="s">
        <v>440</v>
      </c>
      <c r="F205" s="221" t="s">
        <v>2561</v>
      </c>
      <c r="G205" s="222" t="s">
        <v>2411</v>
      </c>
      <c r="H205" s="223">
        <v>5</v>
      </c>
      <c r="I205" s="224"/>
      <c r="J205" s="225">
        <f>ROUND(I205*H205,2)</f>
        <v>0</v>
      </c>
      <c r="K205" s="221" t="s">
        <v>1</v>
      </c>
      <c r="L205" s="45"/>
      <c r="M205" s="226" t="s">
        <v>1</v>
      </c>
      <c r="N205" s="227" t="s">
        <v>41</v>
      </c>
      <c r="O205" s="92"/>
      <c r="P205" s="228">
        <f>O205*H205</f>
        <v>0</v>
      </c>
      <c r="Q205" s="228">
        <v>0</v>
      </c>
      <c r="R205" s="228">
        <f>Q205*H205</f>
        <v>0</v>
      </c>
      <c r="S205" s="228">
        <v>0</v>
      </c>
      <c r="T205" s="229">
        <f>S205*H205</f>
        <v>0</v>
      </c>
      <c r="U205" s="39"/>
      <c r="V205" s="39"/>
      <c r="W205" s="39"/>
      <c r="X205" s="39"/>
      <c r="Y205" s="39"/>
      <c r="Z205" s="39"/>
      <c r="AA205" s="39"/>
      <c r="AB205" s="39"/>
      <c r="AC205" s="39"/>
      <c r="AD205" s="39"/>
      <c r="AE205" s="39"/>
      <c r="AR205" s="230" t="s">
        <v>176</v>
      </c>
      <c r="AT205" s="230" t="s">
        <v>171</v>
      </c>
      <c r="AU205" s="230" t="s">
        <v>86</v>
      </c>
      <c r="AY205" s="18" t="s">
        <v>168</v>
      </c>
      <c r="BE205" s="231">
        <f>IF(N205="základní",J205,0)</f>
        <v>0</v>
      </c>
      <c r="BF205" s="231">
        <f>IF(N205="snížená",J205,0)</f>
        <v>0</v>
      </c>
      <c r="BG205" s="231">
        <f>IF(N205="zákl. přenesená",J205,0)</f>
        <v>0</v>
      </c>
      <c r="BH205" s="231">
        <f>IF(N205="sníž. přenesená",J205,0)</f>
        <v>0</v>
      </c>
      <c r="BI205" s="231">
        <f>IF(N205="nulová",J205,0)</f>
        <v>0</v>
      </c>
      <c r="BJ205" s="18" t="s">
        <v>84</v>
      </c>
      <c r="BK205" s="231">
        <f>ROUND(I205*H205,2)</f>
        <v>0</v>
      </c>
      <c r="BL205" s="18" t="s">
        <v>176</v>
      </c>
      <c r="BM205" s="230" t="s">
        <v>682</v>
      </c>
    </row>
    <row r="206" s="2" customFormat="1">
      <c r="A206" s="39"/>
      <c r="B206" s="40"/>
      <c r="C206" s="41"/>
      <c r="D206" s="232" t="s">
        <v>178</v>
      </c>
      <c r="E206" s="41"/>
      <c r="F206" s="233" t="s">
        <v>2561</v>
      </c>
      <c r="G206" s="41"/>
      <c r="H206" s="41"/>
      <c r="I206" s="234"/>
      <c r="J206" s="41"/>
      <c r="K206" s="41"/>
      <c r="L206" s="45"/>
      <c r="M206" s="235"/>
      <c r="N206" s="236"/>
      <c r="O206" s="92"/>
      <c r="P206" s="92"/>
      <c r="Q206" s="92"/>
      <c r="R206" s="92"/>
      <c r="S206" s="92"/>
      <c r="T206" s="93"/>
      <c r="U206" s="39"/>
      <c r="V206" s="39"/>
      <c r="W206" s="39"/>
      <c r="X206" s="39"/>
      <c r="Y206" s="39"/>
      <c r="Z206" s="39"/>
      <c r="AA206" s="39"/>
      <c r="AB206" s="39"/>
      <c r="AC206" s="39"/>
      <c r="AD206" s="39"/>
      <c r="AE206" s="39"/>
      <c r="AT206" s="18" t="s">
        <v>178</v>
      </c>
      <c r="AU206" s="18" t="s">
        <v>86</v>
      </c>
    </row>
    <row r="207" s="2" customFormat="1" ht="16.5" customHeight="1">
      <c r="A207" s="39"/>
      <c r="B207" s="40"/>
      <c r="C207" s="219" t="s">
        <v>445</v>
      </c>
      <c r="D207" s="219" t="s">
        <v>171</v>
      </c>
      <c r="E207" s="220" t="s">
        <v>445</v>
      </c>
      <c r="F207" s="221" t="s">
        <v>2562</v>
      </c>
      <c r="G207" s="222" t="s">
        <v>2411</v>
      </c>
      <c r="H207" s="223">
        <v>6</v>
      </c>
      <c r="I207" s="224"/>
      <c r="J207" s="225">
        <f>ROUND(I207*H207,2)</f>
        <v>0</v>
      </c>
      <c r="K207" s="221" t="s">
        <v>1</v>
      </c>
      <c r="L207" s="45"/>
      <c r="M207" s="226" t="s">
        <v>1</v>
      </c>
      <c r="N207" s="227" t="s">
        <v>41</v>
      </c>
      <c r="O207" s="92"/>
      <c r="P207" s="228">
        <f>O207*H207</f>
        <v>0</v>
      </c>
      <c r="Q207" s="228">
        <v>0</v>
      </c>
      <c r="R207" s="228">
        <f>Q207*H207</f>
        <v>0</v>
      </c>
      <c r="S207" s="228">
        <v>0</v>
      </c>
      <c r="T207" s="229">
        <f>S207*H207</f>
        <v>0</v>
      </c>
      <c r="U207" s="39"/>
      <c r="V207" s="39"/>
      <c r="W207" s="39"/>
      <c r="X207" s="39"/>
      <c r="Y207" s="39"/>
      <c r="Z207" s="39"/>
      <c r="AA207" s="39"/>
      <c r="AB207" s="39"/>
      <c r="AC207" s="39"/>
      <c r="AD207" s="39"/>
      <c r="AE207" s="39"/>
      <c r="AR207" s="230" t="s">
        <v>176</v>
      </c>
      <c r="AT207" s="230" t="s">
        <v>171</v>
      </c>
      <c r="AU207" s="230" t="s">
        <v>86</v>
      </c>
      <c r="AY207" s="18" t="s">
        <v>168</v>
      </c>
      <c r="BE207" s="231">
        <f>IF(N207="základní",J207,0)</f>
        <v>0</v>
      </c>
      <c r="BF207" s="231">
        <f>IF(N207="snížená",J207,0)</f>
        <v>0</v>
      </c>
      <c r="BG207" s="231">
        <f>IF(N207="zákl. přenesená",J207,0)</f>
        <v>0</v>
      </c>
      <c r="BH207" s="231">
        <f>IF(N207="sníž. přenesená",J207,0)</f>
        <v>0</v>
      </c>
      <c r="BI207" s="231">
        <f>IF(N207="nulová",J207,0)</f>
        <v>0</v>
      </c>
      <c r="BJ207" s="18" t="s">
        <v>84</v>
      </c>
      <c r="BK207" s="231">
        <f>ROUND(I207*H207,2)</f>
        <v>0</v>
      </c>
      <c r="BL207" s="18" t="s">
        <v>176</v>
      </c>
      <c r="BM207" s="230" t="s">
        <v>695</v>
      </c>
    </row>
    <row r="208" s="2" customFormat="1">
      <c r="A208" s="39"/>
      <c r="B208" s="40"/>
      <c r="C208" s="41"/>
      <c r="D208" s="232" t="s">
        <v>178</v>
      </c>
      <c r="E208" s="41"/>
      <c r="F208" s="233" t="s">
        <v>2562</v>
      </c>
      <c r="G208" s="41"/>
      <c r="H208" s="41"/>
      <c r="I208" s="234"/>
      <c r="J208" s="41"/>
      <c r="K208" s="41"/>
      <c r="L208" s="45"/>
      <c r="M208" s="235"/>
      <c r="N208" s="236"/>
      <c r="O208" s="92"/>
      <c r="P208" s="92"/>
      <c r="Q208" s="92"/>
      <c r="R208" s="92"/>
      <c r="S208" s="92"/>
      <c r="T208" s="93"/>
      <c r="U208" s="39"/>
      <c r="V208" s="39"/>
      <c r="W208" s="39"/>
      <c r="X208" s="39"/>
      <c r="Y208" s="39"/>
      <c r="Z208" s="39"/>
      <c r="AA208" s="39"/>
      <c r="AB208" s="39"/>
      <c r="AC208" s="39"/>
      <c r="AD208" s="39"/>
      <c r="AE208" s="39"/>
      <c r="AT208" s="18" t="s">
        <v>178</v>
      </c>
      <c r="AU208" s="18" t="s">
        <v>86</v>
      </c>
    </row>
    <row r="209" s="2" customFormat="1" ht="16.5" customHeight="1">
      <c r="A209" s="39"/>
      <c r="B209" s="40"/>
      <c r="C209" s="219" t="s">
        <v>452</v>
      </c>
      <c r="D209" s="219" t="s">
        <v>171</v>
      </c>
      <c r="E209" s="220" t="s">
        <v>452</v>
      </c>
      <c r="F209" s="221" t="s">
        <v>2563</v>
      </c>
      <c r="G209" s="222" t="s">
        <v>2411</v>
      </c>
      <c r="H209" s="223">
        <v>96</v>
      </c>
      <c r="I209" s="224"/>
      <c r="J209" s="225">
        <f>ROUND(I209*H209,2)</f>
        <v>0</v>
      </c>
      <c r="K209" s="221" t="s">
        <v>1</v>
      </c>
      <c r="L209" s="45"/>
      <c r="M209" s="226" t="s">
        <v>1</v>
      </c>
      <c r="N209" s="227" t="s">
        <v>41</v>
      </c>
      <c r="O209" s="92"/>
      <c r="P209" s="228">
        <f>O209*H209</f>
        <v>0</v>
      </c>
      <c r="Q209" s="228">
        <v>0</v>
      </c>
      <c r="R209" s="228">
        <f>Q209*H209</f>
        <v>0</v>
      </c>
      <c r="S209" s="228">
        <v>0</v>
      </c>
      <c r="T209" s="229">
        <f>S209*H209</f>
        <v>0</v>
      </c>
      <c r="U209" s="39"/>
      <c r="V209" s="39"/>
      <c r="W209" s="39"/>
      <c r="X209" s="39"/>
      <c r="Y209" s="39"/>
      <c r="Z209" s="39"/>
      <c r="AA209" s="39"/>
      <c r="AB209" s="39"/>
      <c r="AC209" s="39"/>
      <c r="AD209" s="39"/>
      <c r="AE209" s="39"/>
      <c r="AR209" s="230" t="s">
        <v>176</v>
      </c>
      <c r="AT209" s="230" t="s">
        <v>171</v>
      </c>
      <c r="AU209" s="230" t="s">
        <v>86</v>
      </c>
      <c r="AY209" s="18" t="s">
        <v>168</v>
      </c>
      <c r="BE209" s="231">
        <f>IF(N209="základní",J209,0)</f>
        <v>0</v>
      </c>
      <c r="BF209" s="231">
        <f>IF(N209="snížená",J209,0)</f>
        <v>0</v>
      </c>
      <c r="BG209" s="231">
        <f>IF(N209="zákl. přenesená",J209,0)</f>
        <v>0</v>
      </c>
      <c r="BH209" s="231">
        <f>IF(N209="sníž. přenesená",J209,0)</f>
        <v>0</v>
      </c>
      <c r="BI209" s="231">
        <f>IF(N209="nulová",J209,0)</f>
        <v>0</v>
      </c>
      <c r="BJ209" s="18" t="s">
        <v>84</v>
      </c>
      <c r="BK209" s="231">
        <f>ROUND(I209*H209,2)</f>
        <v>0</v>
      </c>
      <c r="BL209" s="18" t="s">
        <v>176</v>
      </c>
      <c r="BM209" s="230" t="s">
        <v>707</v>
      </c>
    </row>
    <row r="210" s="2" customFormat="1">
      <c r="A210" s="39"/>
      <c r="B210" s="40"/>
      <c r="C210" s="41"/>
      <c r="D210" s="232" t="s">
        <v>178</v>
      </c>
      <c r="E210" s="41"/>
      <c r="F210" s="233" t="s">
        <v>2563</v>
      </c>
      <c r="G210" s="41"/>
      <c r="H210" s="41"/>
      <c r="I210" s="234"/>
      <c r="J210" s="41"/>
      <c r="K210" s="41"/>
      <c r="L210" s="45"/>
      <c r="M210" s="235"/>
      <c r="N210" s="236"/>
      <c r="O210" s="92"/>
      <c r="P210" s="92"/>
      <c r="Q210" s="92"/>
      <c r="R210" s="92"/>
      <c r="S210" s="92"/>
      <c r="T210" s="93"/>
      <c r="U210" s="39"/>
      <c r="V210" s="39"/>
      <c r="W210" s="39"/>
      <c r="X210" s="39"/>
      <c r="Y210" s="39"/>
      <c r="Z210" s="39"/>
      <c r="AA210" s="39"/>
      <c r="AB210" s="39"/>
      <c r="AC210" s="39"/>
      <c r="AD210" s="39"/>
      <c r="AE210" s="39"/>
      <c r="AT210" s="18" t="s">
        <v>178</v>
      </c>
      <c r="AU210" s="18" t="s">
        <v>86</v>
      </c>
    </row>
    <row r="211" s="2" customFormat="1" ht="21.75" customHeight="1">
      <c r="A211" s="39"/>
      <c r="B211" s="40"/>
      <c r="C211" s="219" t="s">
        <v>458</v>
      </c>
      <c r="D211" s="219" t="s">
        <v>171</v>
      </c>
      <c r="E211" s="220" t="s">
        <v>458</v>
      </c>
      <c r="F211" s="221" t="s">
        <v>2564</v>
      </c>
      <c r="G211" s="222" t="s">
        <v>2411</v>
      </c>
      <c r="H211" s="223">
        <v>3</v>
      </c>
      <c r="I211" s="224"/>
      <c r="J211" s="225">
        <f>ROUND(I211*H211,2)</f>
        <v>0</v>
      </c>
      <c r="K211" s="221" t="s">
        <v>1</v>
      </c>
      <c r="L211" s="45"/>
      <c r="M211" s="226" t="s">
        <v>1</v>
      </c>
      <c r="N211" s="227" t="s">
        <v>41</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176</v>
      </c>
      <c r="AT211" s="230" t="s">
        <v>171</v>
      </c>
      <c r="AU211" s="230" t="s">
        <v>86</v>
      </c>
      <c r="AY211" s="18" t="s">
        <v>168</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176</v>
      </c>
      <c r="BM211" s="230" t="s">
        <v>715</v>
      </c>
    </row>
    <row r="212" s="2" customFormat="1">
      <c r="A212" s="39"/>
      <c r="B212" s="40"/>
      <c r="C212" s="41"/>
      <c r="D212" s="232" t="s">
        <v>178</v>
      </c>
      <c r="E212" s="41"/>
      <c r="F212" s="233" t="s">
        <v>2564</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178</v>
      </c>
      <c r="AU212" s="18" t="s">
        <v>86</v>
      </c>
    </row>
    <row r="213" s="2" customFormat="1" ht="16.5" customHeight="1">
      <c r="A213" s="39"/>
      <c r="B213" s="40"/>
      <c r="C213" s="219" t="s">
        <v>465</v>
      </c>
      <c r="D213" s="219" t="s">
        <v>171</v>
      </c>
      <c r="E213" s="220" t="s">
        <v>465</v>
      </c>
      <c r="F213" s="221" t="s">
        <v>2565</v>
      </c>
      <c r="G213" s="222" t="s">
        <v>2411</v>
      </c>
      <c r="H213" s="223">
        <v>66</v>
      </c>
      <c r="I213" s="224"/>
      <c r="J213" s="225">
        <f>ROUND(I213*H213,2)</f>
        <v>0</v>
      </c>
      <c r="K213" s="221" t="s">
        <v>1</v>
      </c>
      <c r="L213" s="45"/>
      <c r="M213" s="226" t="s">
        <v>1</v>
      </c>
      <c r="N213" s="227" t="s">
        <v>41</v>
      </c>
      <c r="O213" s="92"/>
      <c r="P213" s="228">
        <f>O213*H213</f>
        <v>0</v>
      </c>
      <c r="Q213" s="228">
        <v>0</v>
      </c>
      <c r="R213" s="228">
        <f>Q213*H213</f>
        <v>0</v>
      </c>
      <c r="S213" s="228">
        <v>0</v>
      </c>
      <c r="T213" s="229">
        <f>S213*H213</f>
        <v>0</v>
      </c>
      <c r="U213" s="39"/>
      <c r="V213" s="39"/>
      <c r="W213" s="39"/>
      <c r="X213" s="39"/>
      <c r="Y213" s="39"/>
      <c r="Z213" s="39"/>
      <c r="AA213" s="39"/>
      <c r="AB213" s="39"/>
      <c r="AC213" s="39"/>
      <c r="AD213" s="39"/>
      <c r="AE213" s="39"/>
      <c r="AR213" s="230" t="s">
        <v>176</v>
      </c>
      <c r="AT213" s="230" t="s">
        <v>171</v>
      </c>
      <c r="AU213" s="230" t="s">
        <v>86</v>
      </c>
      <c r="AY213" s="18" t="s">
        <v>168</v>
      </c>
      <c r="BE213" s="231">
        <f>IF(N213="základní",J213,0)</f>
        <v>0</v>
      </c>
      <c r="BF213" s="231">
        <f>IF(N213="snížená",J213,0)</f>
        <v>0</v>
      </c>
      <c r="BG213" s="231">
        <f>IF(N213="zákl. přenesená",J213,0)</f>
        <v>0</v>
      </c>
      <c r="BH213" s="231">
        <f>IF(N213="sníž. přenesená",J213,0)</f>
        <v>0</v>
      </c>
      <c r="BI213" s="231">
        <f>IF(N213="nulová",J213,0)</f>
        <v>0</v>
      </c>
      <c r="BJ213" s="18" t="s">
        <v>84</v>
      </c>
      <c r="BK213" s="231">
        <f>ROUND(I213*H213,2)</f>
        <v>0</v>
      </c>
      <c r="BL213" s="18" t="s">
        <v>176</v>
      </c>
      <c r="BM213" s="230" t="s">
        <v>725</v>
      </c>
    </row>
    <row r="214" s="2" customFormat="1">
      <c r="A214" s="39"/>
      <c r="B214" s="40"/>
      <c r="C214" s="41"/>
      <c r="D214" s="232" t="s">
        <v>178</v>
      </c>
      <c r="E214" s="41"/>
      <c r="F214" s="233" t="s">
        <v>2565</v>
      </c>
      <c r="G214" s="41"/>
      <c r="H214" s="41"/>
      <c r="I214" s="234"/>
      <c r="J214" s="41"/>
      <c r="K214" s="41"/>
      <c r="L214" s="45"/>
      <c r="M214" s="235"/>
      <c r="N214" s="236"/>
      <c r="O214" s="92"/>
      <c r="P214" s="92"/>
      <c r="Q214" s="92"/>
      <c r="R214" s="92"/>
      <c r="S214" s="92"/>
      <c r="T214" s="93"/>
      <c r="U214" s="39"/>
      <c r="V214" s="39"/>
      <c r="W214" s="39"/>
      <c r="X214" s="39"/>
      <c r="Y214" s="39"/>
      <c r="Z214" s="39"/>
      <c r="AA214" s="39"/>
      <c r="AB214" s="39"/>
      <c r="AC214" s="39"/>
      <c r="AD214" s="39"/>
      <c r="AE214" s="39"/>
      <c r="AT214" s="18" t="s">
        <v>178</v>
      </c>
      <c r="AU214" s="18" t="s">
        <v>86</v>
      </c>
    </row>
    <row r="215" s="2" customFormat="1" ht="21.75" customHeight="1">
      <c r="A215" s="39"/>
      <c r="B215" s="40"/>
      <c r="C215" s="219" t="s">
        <v>470</v>
      </c>
      <c r="D215" s="219" t="s">
        <v>171</v>
      </c>
      <c r="E215" s="220" t="s">
        <v>470</v>
      </c>
      <c r="F215" s="221" t="s">
        <v>2566</v>
      </c>
      <c r="G215" s="222" t="s">
        <v>2411</v>
      </c>
      <c r="H215" s="223">
        <v>8</v>
      </c>
      <c r="I215" s="224"/>
      <c r="J215" s="225">
        <f>ROUND(I215*H215,2)</f>
        <v>0</v>
      </c>
      <c r="K215" s="221" t="s">
        <v>1</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176</v>
      </c>
      <c r="AT215" s="230" t="s">
        <v>171</v>
      </c>
      <c r="AU215" s="230" t="s">
        <v>86</v>
      </c>
      <c r="AY215" s="18" t="s">
        <v>168</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176</v>
      </c>
      <c r="BM215" s="230" t="s">
        <v>736</v>
      </c>
    </row>
    <row r="216" s="2" customFormat="1">
      <c r="A216" s="39"/>
      <c r="B216" s="40"/>
      <c r="C216" s="41"/>
      <c r="D216" s="232" t="s">
        <v>178</v>
      </c>
      <c r="E216" s="41"/>
      <c r="F216" s="233" t="s">
        <v>2566</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178</v>
      </c>
      <c r="AU216" s="18" t="s">
        <v>86</v>
      </c>
    </row>
    <row r="217" s="2" customFormat="1" ht="44.25" customHeight="1">
      <c r="A217" s="39"/>
      <c r="B217" s="40"/>
      <c r="C217" s="219" t="s">
        <v>475</v>
      </c>
      <c r="D217" s="219" t="s">
        <v>171</v>
      </c>
      <c r="E217" s="220" t="s">
        <v>475</v>
      </c>
      <c r="F217" s="221" t="s">
        <v>2567</v>
      </c>
      <c r="G217" s="222" t="s">
        <v>2411</v>
      </c>
      <c r="H217" s="223">
        <v>2</v>
      </c>
      <c r="I217" s="224"/>
      <c r="J217" s="225">
        <f>ROUND(I217*H217,2)</f>
        <v>0</v>
      </c>
      <c r="K217" s="221" t="s">
        <v>1</v>
      </c>
      <c r="L217" s="45"/>
      <c r="M217" s="226" t="s">
        <v>1</v>
      </c>
      <c r="N217" s="227" t="s">
        <v>41</v>
      </c>
      <c r="O217" s="92"/>
      <c r="P217" s="228">
        <f>O217*H217</f>
        <v>0</v>
      </c>
      <c r="Q217" s="228">
        <v>0</v>
      </c>
      <c r="R217" s="228">
        <f>Q217*H217</f>
        <v>0</v>
      </c>
      <c r="S217" s="228">
        <v>0</v>
      </c>
      <c r="T217" s="229">
        <f>S217*H217</f>
        <v>0</v>
      </c>
      <c r="U217" s="39"/>
      <c r="V217" s="39"/>
      <c r="W217" s="39"/>
      <c r="X217" s="39"/>
      <c r="Y217" s="39"/>
      <c r="Z217" s="39"/>
      <c r="AA217" s="39"/>
      <c r="AB217" s="39"/>
      <c r="AC217" s="39"/>
      <c r="AD217" s="39"/>
      <c r="AE217" s="39"/>
      <c r="AR217" s="230" t="s">
        <v>176</v>
      </c>
      <c r="AT217" s="230" t="s">
        <v>171</v>
      </c>
      <c r="AU217" s="230" t="s">
        <v>86</v>
      </c>
      <c r="AY217" s="18" t="s">
        <v>168</v>
      </c>
      <c r="BE217" s="231">
        <f>IF(N217="základní",J217,0)</f>
        <v>0</v>
      </c>
      <c r="BF217" s="231">
        <f>IF(N217="snížená",J217,0)</f>
        <v>0</v>
      </c>
      <c r="BG217" s="231">
        <f>IF(N217="zákl. přenesená",J217,0)</f>
        <v>0</v>
      </c>
      <c r="BH217" s="231">
        <f>IF(N217="sníž. přenesená",J217,0)</f>
        <v>0</v>
      </c>
      <c r="BI217" s="231">
        <f>IF(N217="nulová",J217,0)</f>
        <v>0</v>
      </c>
      <c r="BJ217" s="18" t="s">
        <v>84</v>
      </c>
      <c r="BK217" s="231">
        <f>ROUND(I217*H217,2)</f>
        <v>0</v>
      </c>
      <c r="BL217" s="18" t="s">
        <v>176</v>
      </c>
      <c r="BM217" s="230" t="s">
        <v>751</v>
      </c>
    </row>
    <row r="218" s="2" customFormat="1">
      <c r="A218" s="39"/>
      <c r="B218" s="40"/>
      <c r="C218" s="41"/>
      <c r="D218" s="232" t="s">
        <v>178</v>
      </c>
      <c r="E218" s="41"/>
      <c r="F218" s="233" t="s">
        <v>2567</v>
      </c>
      <c r="G218" s="41"/>
      <c r="H218" s="41"/>
      <c r="I218" s="234"/>
      <c r="J218" s="41"/>
      <c r="K218" s="41"/>
      <c r="L218" s="45"/>
      <c r="M218" s="235"/>
      <c r="N218" s="236"/>
      <c r="O218" s="92"/>
      <c r="P218" s="92"/>
      <c r="Q218" s="92"/>
      <c r="R218" s="92"/>
      <c r="S218" s="92"/>
      <c r="T218" s="93"/>
      <c r="U218" s="39"/>
      <c r="V218" s="39"/>
      <c r="W218" s="39"/>
      <c r="X218" s="39"/>
      <c r="Y218" s="39"/>
      <c r="Z218" s="39"/>
      <c r="AA218" s="39"/>
      <c r="AB218" s="39"/>
      <c r="AC218" s="39"/>
      <c r="AD218" s="39"/>
      <c r="AE218" s="39"/>
      <c r="AT218" s="18" t="s">
        <v>178</v>
      </c>
      <c r="AU218" s="18" t="s">
        <v>86</v>
      </c>
    </row>
    <row r="219" s="2" customFormat="1" ht="16.5" customHeight="1">
      <c r="A219" s="39"/>
      <c r="B219" s="40"/>
      <c r="C219" s="219" t="s">
        <v>481</v>
      </c>
      <c r="D219" s="219" t="s">
        <v>171</v>
      </c>
      <c r="E219" s="220" t="s">
        <v>481</v>
      </c>
      <c r="F219" s="221" t="s">
        <v>2568</v>
      </c>
      <c r="G219" s="222" t="s">
        <v>2411</v>
      </c>
      <c r="H219" s="223">
        <v>4</v>
      </c>
      <c r="I219" s="224"/>
      <c r="J219" s="225">
        <f>ROUND(I219*H219,2)</f>
        <v>0</v>
      </c>
      <c r="K219" s="221" t="s">
        <v>1</v>
      </c>
      <c r="L219" s="45"/>
      <c r="M219" s="226" t="s">
        <v>1</v>
      </c>
      <c r="N219" s="227" t="s">
        <v>41</v>
      </c>
      <c r="O219" s="92"/>
      <c r="P219" s="228">
        <f>O219*H219</f>
        <v>0</v>
      </c>
      <c r="Q219" s="228">
        <v>0</v>
      </c>
      <c r="R219" s="228">
        <f>Q219*H219</f>
        <v>0</v>
      </c>
      <c r="S219" s="228">
        <v>0</v>
      </c>
      <c r="T219" s="229">
        <f>S219*H219</f>
        <v>0</v>
      </c>
      <c r="U219" s="39"/>
      <c r="V219" s="39"/>
      <c r="W219" s="39"/>
      <c r="X219" s="39"/>
      <c r="Y219" s="39"/>
      <c r="Z219" s="39"/>
      <c r="AA219" s="39"/>
      <c r="AB219" s="39"/>
      <c r="AC219" s="39"/>
      <c r="AD219" s="39"/>
      <c r="AE219" s="39"/>
      <c r="AR219" s="230" t="s">
        <v>176</v>
      </c>
      <c r="AT219" s="230" t="s">
        <v>171</v>
      </c>
      <c r="AU219" s="230" t="s">
        <v>86</v>
      </c>
      <c r="AY219" s="18" t="s">
        <v>168</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176</v>
      </c>
      <c r="BM219" s="230" t="s">
        <v>762</v>
      </c>
    </row>
    <row r="220" s="2" customFormat="1">
      <c r="A220" s="39"/>
      <c r="B220" s="40"/>
      <c r="C220" s="41"/>
      <c r="D220" s="232" t="s">
        <v>178</v>
      </c>
      <c r="E220" s="41"/>
      <c r="F220" s="233" t="s">
        <v>2568</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178</v>
      </c>
      <c r="AU220" s="18" t="s">
        <v>86</v>
      </c>
    </row>
    <row r="221" s="2" customFormat="1" ht="16.5" customHeight="1">
      <c r="A221" s="39"/>
      <c r="B221" s="40"/>
      <c r="C221" s="219" t="s">
        <v>486</v>
      </c>
      <c r="D221" s="219" t="s">
        <v>171</v>
      </c>
      <c r="E221" s="220" t="s">
        <v>486</v>
      </c>
      <c r="F221" s="221" t="s">
        <v>2569</v>
      </c>
      <c r="G221" s="222" t="s">
        <v>2411</v>
      </c>
      <c r="H221" s="223">
        <v>1</v>
      </c>
      <c r="I221" s="224"/>
      <c r="J221" s="225">
        <f>ROUND(I221*H221,2)</f>
        <v>0</v>
      </c>
      <c r="K221" s="221" t="s">
        <v>1</v>
      </c>
      <c r="L221" s="45"/>
      <c r="M221" s="226" t="s">
        <v>1</v>
      </c>
      <c r="N221" s="227" t="s">
        <v>41</v>
      </c>
      <c r="O221" s="92"/>
      <c r="P221" s="228">
        <f>O221*H221</f>
        <v>0</v>
      </c>
      <c r="Q221" s="228">
        <v>0</v>
      </c>
      <c r="R221" s="228">
        <f>Q221*H221</f>
        <v>0</v>
      </c>
      <c r="S221" s="228">
        <v>0</v>
      </c>
      <c r="T221" s="229">
        <f>S221*H221</f>
        <v>0</v>
      </c>
      <c r="U221" s="39"/>
      <c r="V221" s="39"/>
      <c r="W221" s="39"/>
      <c r="X221" s="39"/>
      <c r="Y221" s="39"/>
      <c r="Z221" s="39"/>
      <c r="AA221" s="39"/>
      <c r="AB221" s="39"/>
      <c r="AC221" s="39"/>
      <c r="AD221" s="39"/>
      <c r="AE221" s="39"/>
      <c r="AR221" s="230" t="s">
        <v>176</v>
      </c>
      <c r="AT221" s="230" t="s">
        <v>171</v>
      </c>
      <c r="AU221" s="230" t="s">
        <v>86</v>
      </c>
      <c r="AY221" s="18" t="s">
        <v>168</v>
      </c>
      <c r="BE221" s="231">
        <f>IF(N221="základní",J221,0)</f>
        <v>0</v>
      </c>
      <c r="BF221" s="231">
        <f>IF(N221="snížená",J221,0)</f>
        <v>0</v>
      </c>
      <c r="BG221" s="231">
        <f>IF(N221="zákl. přenesená",J221,0)</f>
        <v>0</v>
      </c>
      <c r="BH221" s="231">
        <f>IF(N221="sníž. přenesená",J221,0)</f>
        <v>0</v>
      </c>
      <c r="BI221" s="231">
        <f>IF(N221="nulová",J221,0)</f>
        <v>0</v>
      </c>
      <c r="BJ221" s="18" t="s">
        <v>84</v>
      </c>
      <c r="BK221" s="231">
        <f>ROUND(I221*H221,2)</f>
        <v>0</v>
      </c>
      <c r="BL221" s="18" t="s">
        <v>176</v>
      </c>
      <c r="BM221" s="230" t="s">
        <v>773</v>
      </c>
    </row>
    <row r="222" s="2" customFormat="1">
      <c r="A222" s="39"/>
      <c r="B222" s="40"/>
      <c r="C222" s="41"/>
      <c r="D222" s="232" t="s">
        <v>178</v>
      </c>
      <c r="E222" s="41"/>
      <c r="F222" s="233" t="s">
        <v>2569</v>
      </c>
      <c r="G222" s="41"/>
      <c r="H222" s="41"/>
      <c r="I222" s="234"/>
      <c r="J222" s="41"/>
      <c r="K222" s="41"/>
      <c r="L222" s="45"/>
      <c r="M222" s="235"/>
      <c r="N222" s="236"/>
      <c r="O222" s="92"/>
      <c r="P222" s="92"/>
      <c r="Q222" s="92"/>
      <c r="R222" s="92"/>
      <c r="S222" s="92"/>
      <c r="T222" s="93"/>
      <c r="U222" s="39"/>
      <c r="V222" s="39"/>
      <c r="W222" s="39"/>
      <c r="X222" s="39"/>
      <c r="Y222" s="39"/>
      <c r="Z222" s="39"/>
      <c r="AA222" s="39"/>
      <c r="AB222" s="39"/>
      <c r="AC222" s="39"/>
      <c r="AD222" s="39"/>
      <c r="AE222" s="39"/>
      <c r="AT222" s="18" t="s">
        <v>178</v>
      </c>
      <c r="AU222" s="18" t="s">
        <v>86</v>
      </c>
    </row>
    <row r="223" s="2" customFormat="1" ht="16.5" customHeight="1">
      <c r="A223" s="39"/>
      <c r="B223" s="40"/>
      <c r="C223" s="219" t="s">
        <v>491</v>
      </c>
      <c r="D223" s="219" t="s">
        <v>171</v>
      </c>
      <c r="E223" s="220" t="s">
        <v>491</v>
      </c>
      <c r="F223" s="221" t="s">
        <v>2570</v>
      </c>
      <c r="G223" s="222" t="s">
        <v>2411</v>
      </c>
      <c r="H223" s="223">
        <v>16</v>
      </c>
      <c r="I223" s="224"/>
      <c r="J223" s="225">
        <f>ROUND(I223*H223,2)</f>
        <v>0</v>
      </c>
      <c r="K223" s="221" t="s">
        <v>1</v>
      </c>
      <c r="L223" s="45"/>
      <c r="M223" s="226" t="s">
        <v>1</v>
      </c>
      <c r="N223" s="227" t="s">
        <v>41</v>
      </c>
      <c r="O223" s="92"/>
      <c r="P223" s="228">
        <f>O223*H223</f>
        <v>0</v>
      </c>
      <c r="Q223" s="228">
        <v>0</v>
      </c>
      <c r="R223" s="228">
        <f>Q223*H223</f>
        <v>0</v>
      </c>
      <c r="S223" s="228">
        <v>0</v>
      </c>
      <c r="T223" s="229">
        <f>S223*H223</f>
        <v>0</v>
      </c>
      <c r="U223" s="39"/>
      <c r="V223" s="39"/>
      <c r="W223" s="39"/>
      <c r="X223" s="39"/>
      <c r="Y223" s="39"/>
      <c r="Z223" s="39"/>
      <c r="AA223" s="39"/>
      <c r="AB223" s="39"/>
      <c r="AC223" s="39"/>
      <c r="AD223" s="39"/>
      <c r="AE223" s="39"/>
      <c r="AR223" s="230" t="s">
        <v>176</v>
      </c>
      <c r="AT223" s="230" t="s">
        <v>171</v>
      </c>
      <c r="AU223" s="230" t="s">
        <v>86</v>
      </c>
      <c r="AY223" s="18" t="s">
        <v>168</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176</v>
      </c>
      <c r="BM223" s="230" t="s">
        <v>783</v>
      </c>
    </row>
    <row r="224" s="2" customFormat="1">
      <c r="A224" s="39"/>
      <c r="B224" s="40"/>
      <c r="C224" s="41"/>
      <c r="D224" s="232" t="s">
        <v>178</v>
      </c>
      <c r="E224" s="41"/>
      <c r="F224" s="233" t="s">
        <v>2570</v>
      </c>
      <c r="G224" s="41"/>
      <c r="H224" s="41"/>
      <c r="I224" s="234"/>
      <c r="J224" s="41"/>
      <c r="K224" s="41"/>
      <c r="L224" s="45"/>
      <c r="M224" s="235"/>
      <c r="N224" s="236"/>
      <c r="O224" s="92"/>
      <c r="P224" s="92"/>
      <c r="Q224" s="92"/>
      <c r="R224" s="92"/>
      <c r="S224" s="92"/>
      <c r="T224" s="93"/>
      <c r="U224" s="39"/>
      <c r="V224" s="39"/>
      <c r="W224" s="39"/>
      <c r="X224" s="39"/>
      <c r="Y224" s="39"/>
      <c r="Z224" s="39"/>
      <c r="AA224" s="39"/>
      <c r="AB224" s="39"/>
      <c r="AC224" s="39"/>
      <c r="AD224" s="39"/>
      <c r="AE224" s="39"/>
      <c r="AT224" s="18" t="s">
        <v>178</v>
      </c>
      <c r="AU224" s="18" t="s">
        <v>86</v>
      </c>
    </row>
    <row r="225" s="2" customFormat="1" ht="21.75" customHeight="1">
      <c r="A225" s="39"/>
      <c r="B225" s="40"/>
      <c r="C225" s="219" t="s">
        <v>501</v>
      </c>
      <c r="D225" s="219" t="s">
        <v>171</v>
      </c>
      <c r="E225" s="220" t="s">
        <v>501</v>
      </c>
      <c r="F225" s="221" t="s">
        <v>2571</v>
      </c>
      <c r="G225" s="222" t="s">
        <v>2539</v>
      </c>
      <c r="H225" s="223">
        <v>1</v>
      </c>
      <c r="I225" s="224"/>
      <c r="J225" s="225">
        <f>ROUND(I225*H225,2)</f>
        <v>0</v>
      </c>
      <c r="K225" s="221" t="s">
        <v>1</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176</v>
      </c>
      <c r="AT225" s="230" t="s">
        <v>171</v>
      </c>
      <c r="AU225" s="230" t="s">
        <v>86</v>
      </c>
      <c r="AY225" s="18" t="s">
        <v>168</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176</v>
      </c>
      <c r="BM225" s="230" t="s">
        <v>805</v>
      </c>
    </row>
    <row r="226" s="2" customFormat="1">
      <c r="A226" s="39"/>
      <c r="B226" s="40"/>
      <c r="C226" s="41"/>
      <c r="D226" s="232" t="s">
        <v>178</v>
      </c>
      <c r="E226" s="41"/>
      <c r="F226" s="233" t="s">
        <v>2571</v>
      </c>
      <c r="G226" s="41"/>
      <c r="H226" s="41"/>
      <c r="I226" s="234"/>
      <c r="J226" s="41"/>
      <c r="K226" s="41"/>
      <c r="L226" s="45"/>
      <c r="M226" s="235"/>
      <c r="N226" s="236"/>
      <c r="O226" s="92"/>
      <c r="P226" s="92"/>
      <c r="Q226" s="92"/>
      <c r="R226" s="92"/>
      <c r="S226" s="92"/>
      <c r="T226" s="93"/>
      <c r="U226" s="39"/>
      <c r="V226" s="39"/>
      <c r="W226" s="39"/>
      <c r="X226" s="39"/>
      <c r="Y226" s="39"/>
      <c r="Z226" s="39"/>
      <c r="AA226" s="39"/>
      <c r="AB226" s="39"/>
      <c r="AC226" s="39"/>
      <c r="AD226" s="39"/>
      <c r="AE226" s="39"/>
      <c r="AT226" s="18" t="s">
        <v>178</v>
      </c>
      <c r="AU226" s="18" t="s">
        <v>86</v>
      </c>
    </row>
    <row r="227" s="12" customFormat="1" ht="22.8" customHeight="1">
      <c r="A227" s="12"/>
      <c r="B227" s="203"/>
      <c r="C227" s="204"/>
      <c r="D227" s="205" t="s">
        <v>75</v>
      </c>
      <c r="E227" s="217" t="s">
        <v>2572</v>
      </c>
      <c r="F227" s="217" t="s">
        <v>2540</v>
      </c>
      <c r="G227" s="204"/>
      <c r="H227" s="204"/>
      <c r="I227" s="207"/>
      <c r="J227" s="218">
        <f>BK227</f>
        <v>0</v>
      </c>
      <c r="K227" s="204"/>
      <c r="L227" s="209"/>
      <c r="M227" s="210"/>
      <c r="N227" s="211"/>
      <c r="O227" s="211"/>
      <c r="P227" s="212">
        <f>SUM(P228:P245)</f>
        <v>0</v>
      </c>
      <c r="Q227" s="211"/>
      <c r="R227" s="212">
        <f>SUM(R228:R245)</f>
        <v>0</v>
      </c>
      <c r="S227" s="211"/>
      <c r="T227" s="213">
        <f>SUM(T228:T245)</f>
        <v>0</v>
      </c>
      <c r="U227" s="12"/>
      <c r="V227" s="12"/>
      <c r="W227" s="12"/>
      <c r="X227" s="12"/>
      <c r="Y227" s="12"/>
      <c r="Z227" s="12"/>
      <c r="AA227" s="12"/>
      <c r="AB227" s="12"/>
      <c r="AC227" s="12"/>
      <c r="AD227" s="12"/>
      <c r="AE227" s="12"/>
      <c r="AR227" s="214" t="s">
        <v>84</v>
      </c>
      <c r="AT227" s="215" t="s">
        <v>75</v>
      </c>
      <c r="AU227" s="215" t="s">
        <v>84</v>
      </c>
      <c r="AY227" s="214" t="s">
        <v>168</v>
      </c>
      <c r="BK227" s="216">
        <f>SUM(BK228:BK245)</f>
        <v>0</v>
      </c>
    </row>
    <row r="228" s="2" customFormat="1" ht="37.8" customHeight="1">
      <c r="A228" s="39"/>
      <c r="B228" s="40"/>
      <c r="C228" s="219" t="s">
        <v>506</v>
      </c>
      <c r="D228" s="219" t="s">
        <v>171</v>
      </c>
      <c r="E228" s="220" t="s">
        <v>506</v>
      </c>
      <c r="F228" s="221" t="s">
        <v>2573</v>
      </c>
      <c r="G228" s="222" t="s">
        <v>2543</v>
      </c>
      <c r="H228" s="223">
        <v>92</v>
      </c>
      <c r="I228" s="224"/>
      <c r="J228" s="225">
        <f>ROUND(I228*H228,2)</f>
        <v>0</v>
      </c>
      <c r="K228" s="221" t="s">
        <v>1</v>
      </c>
      <c r="L228" s="45"/>
      <c r="M228" s="226" t="s">
        <v>1</v>
      </c>
      <c r="N228" s="227" t="s">
        <v>41</v>
      </c>
      <c r="O228" s="92"/>
      <c r="P228" s="228">
        <f>O228*H228</f>
        <v>0</v>
      </c>
      <c r="Q228" s="228">
        <v>0</v>
      </c>
      <c r="R228" s="228">
        <f>Q228*H228</f>
        <v>0</v>
      </c>
      <c r="S228" s="228">
        <v>0</v>
      </c>
      <c r="T228" s="229">
        <f>S228*H228</f>
        <v>0</v>
      </c>
      <c r="U228" s="39"/>
      <c r="V228" s="39"/>
      <c r="W228" s="39"/>
      <c r="X228" s="39"/>
      <c r="Y228" s="39"/>
      <c r="Z228" s="39"/>
      <c r="AA228" s="39"/>
      <c r="AB228" s="39"/>
      <c r="AC228" s="39"/>
      <c r="AD228" s="39"/>
      <c r="AE228" s="39"/>
      <c r="AR228" s="230" t="s">
        <v>176</v>
      </c>
      <c r="AT228" s="230" t="s">
        <v>171</v>
      </c>
      <c r="AU228" s="230" t="s">
        <v>86</v>
      </c>
      <c r="AY228" s="18" t="s">
        <v>168</v>
      </c>
      <c r="BE228" s="231">
        <f>IF(N228="základní",J228,0)</f>
        <v>0</v>
      </c>
      <c r="BF228" s="231">
        <f>IF(N228="snížená",J228,0)</f>
        <v>0</v>
      </c>
      <c r="BG228" s="231">
        <f>IF(N228="zákl. přenesená",J228,0)</f>
        <v>0</v>
      </c>
      <c r="BH228" s="231">
        <f>IF(N228="sníž. přenesená",J228,0)</f>
        <v>0</v>
      </c>
      <c r="BI228" s="231">
        <f>IF(N228="nulová",J228,0)</f>
        <v>0</v>
      </c>
      <c r="BJ228" s="18" t="s">
        <v>84</v>
      </c>
      <c r="BK228" s="231">
        <f>ROUND(I228*H228,2)</f>
        <v>0</v>
      </c>
      <c r="BL228" s="18" t="s">
        <v>176</v>
      </c>
      <c r="BM228" s="230" t="s">
        <v>824</v>
      </c>
    </row>
    <row r="229" s="2" customFormat="1">
      <c r="A229" s="39"/>
      <c r="B229" s="40"/>
      <c r="C229" s="41"/>
      <c r="D229" s="232" t="s">
        <v>178</v>
      </c>
      <c r="E229" s="41"/>
      <c r="F229" s="233" t="s">
        <v>2573</v>
      </c>
      <c r="G229" s="41"/>
      <c r="H229" s="41"/>
      <c r="I229" s="234"/>
      <c r="J229" s="41"/>
      <c r="K229" s="41"/>
      <c r="L229" s="45"/>
      <c r="M229" s="235"/>
      <c r="N229" s="236"/>
      <c r="O229" s="92"/>
      <c r="P229" s="92"/>
      <c r="Q229" s="92"/>
      <c r="R229" s="92"/>
      <c r="S229" s="92"/>
      <c r="T229" s="93"/>
      <c r="U229" s="39"/>
      <c r="V229" s="39"/>
      <c r="W229" s="39"/>
      <c r="X229" s="39"/>
      <c r="Y229" s="39"/>
      <c r="Z229" s="39"/>
      <c r="AA229" s="39"/>
      <c r="AB229" s="39"/>
      <c r="AC229" s="39"/>
      <c r="AD229" s="39"/>
      <c r="AE229" s="39"/>
      <c r="AT229" s="18" t="s">
        <v>178</v>
      </c>
      <c r="AU229" s="18" t="s">
        <v>86</v>
      </c>
    </row>
    <row r="230" s="2" customFormat="1" ht="37.8" customHeight="1">
      <c r="A230" s="39"/>
      <c r="B230" s="40"/>
      <c r="C230" s="219" t="s">
        <v>512</v>
      </c>
      <c r="D230" s="219" t="s">
        <v>171</v>
      </c>
      <c r="E230" s="220" t="s">
        <v>512</v>
      </c>
      <c r="F230" s="221" t="s">
        <v>2574</v>
      </c>
      <c r="G230" s="222" t="s">
        <v>2543</v>
      </c>
      <c r="H230" s="223">
        <v>22</v>
      </c>
      <c r="I230" s="224"/>
      <c r="J230" s="225">
        <f>ROUND(I230*H230,2)</f>
        <v>0</v>
      </c>
      <c r="K230" s="221" t="s">
        <v>1</v>
      </c>
      <c r="L230" s="45"/>
      <c r="M230" s="226" t="s">
        <v>1</v>
      </c>
      <c r="N230" s="227" t="s">
        <v>41</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176</v>
      </c>
      <c r="AT230" s="230" t="s">
        <v>171</v>
      </c>
      <c r="AU230" s="230" t="s">
        <v>86</v>
      </c>
      <c r="AY230" s="18" t="s">
        <v>168</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176</v>
      </c>
      <c r="BM230" s="230" t="s">
        <v>836</v>
      </c>
    </row>
    <row r="231" s="2" customFormat="1">
      <c r="A231" s="39"/>
      <c r="B231" s="40"/>
      <c r="C231" s="41"/>
      <c r="D231" s="232" t="s">
        <v>178</v>
      </c>
      <c r="E231" s="41"/>
      <c r="F231" s="233" t="s">
        <v>2574</v>
      </c>
      <c r="G231" s="41"/>
      <c r="H231" s="41"/>
      <c r="I231" s="234"/>
      <c r="J231" s="41"/>
      <c r="K231" s="41"/>
      <c r="L231" s="45"/>
      <c r="M231" s="235"/>
      <c r="N231" s="236"/>
      <c r="O231" s="92"/>
      <c r="P231" s="92"/>
      <c r="Q231" s="92"/>
      <c r="R231" s="92"/>
      <c r="S231" s="92"/>
      <c r="T231" s="93"/>
      <c r="U231" s="39"/>
      <c r="V231" s="39"/>
      <c r="W231" s="39"/>
      <c r="X231" s="39"/>
      <c r="Y231" s="39"/>
      <c r="Z231" s="39"/>
      <c r="AA231" s="39"/>
      <c r="AB231" s="39"/>
      <c r="AC231" s="39"/>
      <c r="AD231" s="39"/>
      <c r="AE231" s="39"/>
      <c r="AT231" s="18" t="s">
        <v>178</v>
      </c>
      <c r="AU231" s="18" t="s">
        <v>86</v>
      </c>
    </row>
    <row r="232" s="2" customFormat="1" ht="21.75" customHeight="1">
      <c r="A232" s="39"/>
      <c r="B232" s="40"/>
      <c r="C232" s="219" t="s">
        <v>520</v>
      </c>
      <c r="D232" s="219" t="s">
        <v>171</v>
      </c>
      <c r="E232" s="220" t="s">
        <v>520</v>
      </c>
      <c r="F232" s="221" t="s">
        <v>2575</v>
      </c>
      <c r="G232" s="222" t="s">
        <v>2543</v>
      </c>
      <c r="H232" s="223">
        <v>720</v>
      </c>
      <c r="I232" s="224"/>
      <c r="J232" s="225">
        <f>ROUND(I232*H232,2)</f>
        <v>0</v>
      </c>
      <c r="K232" s="221" t="s">
        <v>1</v>
      </c>
      <c r="L232" s="45"/>
      <c r="M232" s="226" t="s">
        <v>1</v>
      </c>
      <c r="N232" s="227" t="s">
        <v>41</v>
      </c>
      <c r="O232" s="92"/>
      <c r="P232" s="228">
        <f>O232*H232</f>
        <v>0</v>
      </c>
      <c r="Q232" s="228">
        <v>0</v>
      </c>
      <c r="R232" s="228">
        <f>Q232*H232</f>
        <v>0</v>
      </c>
      <c r="S232" s="228">
        <v>0</v>
      </c>
      <c r="T232" s="229">
        <f>S232*H232</f>
        <v>0</v>
      </c>
      <c r="U232" s="39"/>
      <c r="V232" s="39"/>
      <c r="W232" s="39"/>
      <c r="X232" s="39"/>
      <c r="Y232" s="39"/>
      <c r="Z232" s="39"/>
      <c r="AA232" s="39"/>
      <c r="AB232" s="39"/>
      <c r="AC232" s="39"/>
      <c r="AD232" s="39"/>
      <c r="AE232" s="39"/>
      <c r="AR232" s="230" t="s">
        <v>176</v>
      </c>
      <c r="AT232" s="230" t="s">
        <v>171</v>
      </c>
      <c r="AU232" s="230" t="s">
        <v>86</v>
      </c>
      <c r="AY232" s="18" t="s">
        <v>168</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176</v>
      </c>
      <c r="BM232" s="230" t="s">
        <v>847</v>
      </c>
    </row>
    <row r="233" s="2" customFormat="1">
      <c r="A233" s="39"/>
      <c r="B233" s="40"/>
      <c r="C233" s="41"/>
      <c r="D233" s="232" t="s">
        <v>178</v>
      </c>
      <c r="E233" s="41"/>
      <c r="F233" s="233" t="s">
        <v>2575</v>
      </c>
      <c r="G233" s="41"/>
      <c r="H233" s="41"/>
      <c r="I233" s="234"/>
      <c r="J233" s="41"/>
      <c r="K233" s="41"/>
      <c r="L233" s="45"/>
      <c r="M233" s="235"/>
      <c r="N233" s="236"/>
      <c r="O233" s="92"/>
      <c r="P233" s="92"/>
      <c r="Q233" s="92"/>
      <c r="R233" s="92"/>
      <c r="S233" s="92"/>
      <c r="T233" s="93"/>
      <c r="U233" s="39"/>
      <c r="V233" s="39"/>
      <c r="W233" s="39"/>
      <c r="X233" s="39"/>
      <c r="Y233" s="39"/>
      <c r="Z233" s="39"/>
      <c r="AA233" s="39"/>
      <c r="AB233" s="39"/>
      <c r="AC233" s="39"/>
      <c r="AD233" s="39"/>
      <c r="AE233" s="39"/>
      <c r="AT233" s="18" t="s">
        <v>178</v>
      </c>
      <c r="AU233" s="18" t="s">
        <v>86</v>
      </c>
    </row>
    <row r="234" s="2" customFormat="1" ht="21.75" customHeight="1">
      <c r="A234" s="39"/>
      <c r="B234" s="40"/>
      <c r="C234" s="219" t="s">
        <v>526</v>
      </c>
      <c r="D234" s="219" t="s">
        <v>171</v>
      </c>
      <c r="E234" s="220" t="s">
        <v>526</v>
      </c>
      <c r="F234" s="221" t="s">
        <v>2576</v>
      </c>
      <c r="G234" s="222" t="s">
        <v>2543</v>
      </c>
      <c r="H234" s="223">
        <v>75</v>
      </c>
      <c r="I234" s="224"/>
      <c r="J234" s="225">
        <f>ROUND(I234*H234,2)</f>
        <v>0</v>
      </c>
      <c r="K234" s="221" t="s">
        <v>1</v>
      </c>
      <c r="L234" s="45"/>
      <c r="M234" s="226" t="s">
        <v>1</v>
      </c>
      <c r="N234" s="227" t="s">
        <v>41</v>
      </c>
      <c r="O234" s="92"/>
      <c r="P234" s="228">
        <f>O234*H234</f>
        <v>0</v>
      </c>
      <c r="Q234" s="228">
        <v>0</v>
      </c>
      <c r="R234" s="228">
        <f>Q234*H234</f>
        <v>0</v>
      </c>
      <c r="S234" s="228">
        <v>0</v>
      </c>
      <c r="T234" s="229">
        <f>S234*H234</f>
        <v>0</v>
      </c>
      <c r="U234" s="39"/>
      <c r="V234" s="39"/>
      <c r="W234" s="39"/>
      <c r="X234" s="39"/>
      <c r="Y234" s="39"/>
      <c r="Z234" s="39"/>
      <c r="AA234" s="39"/>
      <c r="AB234" s="39"/>
      <c r="AC234" s="39"/>
      <c r="AD234" s="39"/>
      <c r="AE234" s="39"/>
      <c r="AR234" s="230" t="s">
        <v>176</v>
      </c>
      <c r="AT234" s="230" t="s">
        <v>171</v>
      </c>
      <c r="AU234" s="230" t="s">
        <v>86</v>
      </c>
      <c r="AY234" s="18" t="s">
        <v>168</v>
      </c>
      <c r="BE234" s="231">
        <f>IF(N234="základní",J234,0)</f>
        <v>0</v>
      </c>
      <c r="BF234" s="231">
        <f>IF(N234="snížená",J234,0)</f>
        <v>0</v>
      </c>
      <c r="BG234" s="231">
        <f>IF(N234="zákl. přenesená",J234,0)</f>
        <v>0</v>
      </c>
      <c r="BH234" s="231">
        <f>IF(N234="sníž. přenesená",J234,0)</f>
        <v>0</v>
      </c>
      <c r="BI234" s="231">
        <f>IF(N234="nulová",J234,0)</f>
        <v>0</v>
      </c>
      <c r="BJ234" s="18" t="s">
        <v>84</v>
      </c>
      <c r="BK234" s="231">
        <f>ROUND(I234*H234,2)</f>
        <v>0</v>
      </c>
      <c r="BL234" s="18" t="s">
        <v>176</v>
      </c>
      <c r="BM234" s="230" t="s">
        <v>858</v>
      </c>
    </row>
    <row r="235" s="2" customFormat="1">
      <c r="A235" s="39"/>
      <c r="B235" s="40"/>
      <c r="C235" s="41"/>
      <c r="D235" s="232" t="s">
        <v>178</v>
      </c>
      <c r="E235" s="41"/>
      <c r="F235" s="233" t="s">
        <v>2576</v>
      </c>
      <c r="G235" s="41"/>
      <c r="H235" s="41"/>
      <c r="I235" s="234"/>
      <c r="J235" s="41"/>
      <c r="K235" s="41"/>
      <c r="L235" s="45"/>
      <c r="M235" s="235"/>
      <c r="N235" s="236"/>
      <c r="O235" s="92"/>
      <c r="P235" s="92"/>
      <c r="Q235" s="92"/>
      <c r="R235" s="92"/>
      <c r="S235" s="92"/>
      <c r="T235" s="93"/>
      <c r="U235" s="39"/>
      <c r="V235" s="39"/>
      <c r="W235" s="39"/>
      <c r="X235" s="39"/>
      <c r="Y235" s="39"/>
      <c r="Z235" s="39"/>
      <c r="AA235" s="39"/>
      <c r="AB235" s="39"/>
      <c r="AC235" s="39"/>
      <c r="AD235" s="39"/>
      <c r="AE235" s="39"/>
      <c r="AT235" s="18" t="s">
        <v>178</v>
      </c>
      <c r="AU235" s="18" t="s">
        <v>86</v>
      </c>
    </row>
    <row r="236" s="2" customFormat="1" ht="24.15" customHeight="1">
      <c r="A236" s="39"/>
      <c r="B236" s="40"/>
      <c r="C236" s="219" t="s">
        <v>531</v>
      </c>
      <c r="D236" s="219" t="s">
        <v>171</v>
      </c>
      <c r="E236" s="220" t="s">
        <v>531</v>
      </c>
      <c r="F236" s="221" t="s">
        <v>2577</v>
      </c>
      <c r="G236" s="222" t="s">
        <v>2543</v>
      </c>
      <c r="H236" s="223">
        <v>6160</v>
      </c>
      <c r="I236" s="224"/>
      <c r="J236" s="225">
        <f>ROUND(I236*H236,2)</f>
        <v>0</v>
      </c>
      <c r="K236" s="221" t="s">
        <v>1</v>
      </c>
      <c r="L236" s="45"/>
      <c r="M236" s="226" t="s">
        <v>1</v>
      </c>
      <c r="N236" s="227" t="s">
        <v>41</v>
      </c>
      <c r="O236" s="92"/>
      <c r="P236" s="228">
        <f>O236*H236</f>
        <v>0</v>
      </c>
      <c r="Q236" s="228">
        <v>0</v>
      </c>
      <c r="R236" s="228">
        <f>Q236*H236</f>
        <v>0</v>
      </c>
      <c r="S236" s="228">
        <v>0</v>
      </c>
      <c r="T236" s="229">
        <f>S236*H236</f>
        <v>0</v>
      </c>
      <c r="U236" s="39"/>
      <c r="V236" s="39"/>
      <c r="W236" s="39"/>
      <c r="X236" s="39"/>
      <c r="Y236" s="39"/>
      <c r="Z236" s="39"/>
      <c r="AA236" s="39"/>
      <c r="AB236" s="39"/>
      <c r="AC236" s="39"/>
      <c r="AD236" s="39"/>
      <c r="AE236" s="39"/>
      <c r="AR236" s="230" t="s">
        <v>176</v>
      </c>
      <c r="AT236" s="230" t="s">
        <v>171</v>
      </c>
      <c r="AU236" s="230" t="s">
        <v>86</v>
      </c>
      <c r="AY236" s="18" t="s">
        <v>168</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176</v>
      </c>
      <c r="BM236" s="230" t="s">
        <v>868</v>
      </c>
    </row>
    <row r="237" s="2" customFormat="1">
      <c r="A237" s="39"/>
      <c r="B237" s="40"/>
      <c r="C237" s="41"/>
      <c r="D237" s="232" t="s">
        <v>178</v>
      </c>
      <c r="E237" s="41"/>
      <c r="F237" s="233" t="s">
        <v>2577</v>
      </c>
      <c r="G237" s="41"/>
      <c r="H237" s="41"/>
      <c r="I237" s="234"/>
      <c r="J237" s="41"/>
      <c r="K237" s="41"/>
      <c r="L237" s="45"/>
      <c r="M237" s="235"/>
      <c r="N237" s="236"/>
      <c r="O237" s="92"/>
      <c r="P237" s="92"/>
      <c r="Q237" s="92"/>
      <c r="R237" s="92"/>
      <c r="S237" s="92"/>
      <c r="T237" s="93"/>
      <c r="U237" s="39"/>
      <c r="V237" s="39"/>
      <c r="W237" s="39"/>
      <c r="X237" s="39"/>
      <c r="Y237" s="39"/>
      <c r="Z237" s="39"/>
      <c r="AA237" s="39"/>
      <c r="AB237" s="39"/>
      <c r="AC237" s="39"/>
      <c r="AD237" s="39"/>
      <c r="AE237" s="39"/>
      <c r="AT237" s="18" t="s">
        <v>178</v>
      </c>
      <c r="AU237" s="18" t="s">
        <v>86</v>
      </c>
    </row>
    <row r="238" s="2" customFormat="1" ht="49.05" customHeight="1">
      <c r="A238" s="39"/>
      <c r="B238" s="40"/>
      <c r="C238" s="219" t="s">
        <v>536</v>
      </c>
      <c r="D238" s="219" t="s">
        <v>171</v>
      </c>
      <c r="E238" s="220" t="s">
        <v>536</v>
      </c>
      <c r="F238" s="221" t="s">
        <v>2578</v>
      </c>
      <c r="G238" s="222" t="s">
        <v>2543</v>
      </c>
      <c r="H238" s="223">
        <v>409</v>
      </c>
      <c r="I238" s="224"/>
      <c r="J238" s="225">
        <f>ROUND(I238*H238,2)</f>
        <v>0</v>
      </c>
      <c r="K238" s="221" t="s">
        <v>1</v>
      </c>
      <c r="L238" s="45"/>
      <c r="M238" s="226" t="s">
        <v>1</v>
      </c>
      <c r="N238" s="227" t="s">
        <v>41</v>
      </c>
      <c r="O238" s="92"/>
      <c r="P238" s="228">
        <f>O238*H238</f>
        <v>0</v>
      </c>
      <c r="Q238" s="228">
        <v>0</v>
      </c>
      <c r="R238" s="228">
        <f>Q238*H238</f>
        <v>0</v>
      </c>
      <c r="S238" s="228">
        <v>0</v>
      </c>
      <c r="T238" s="229">
        <f>S238*H238</f>
        <v>0</v>
      </c>
      <c r="U238" s="39"/>
      <c r="V238" s="39"/>
      <c r="W238" s="39"/>
      <c r="X238" s="39"/>
      <c r="Y238" s="39"/>
      <c r="Z238" s="39"/>
      <c r="AA238" s="39"/>
      <c r="AB238" s="39"/>
      <c r="AC238" s="39"/>
      <c r="AD238" s="39"/>
      <c r="AE238" s="39"/>
      <c r="AR238" s="230" t="s">
        <v>176</v>
      </c>
      <c r="AT238" s="230" t="s">
        <v>171</v>
      </c>
      <c r="AU238" s="230" t="s">
        <v>86</v>
      </c>
      <c r="AY238" s="18" t="s">
        <v>168</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176</v>
      </c>
      <c r="BM238" s="230" t="s">
        <v>878</v>
      </c>
    </row>
    <row r="239" s="2" customFormat="1">
      <c r="A239" s="39"/>
      <c r="B239" s="40"/>
      <c r="C239" s="41"/>
      <c r="D239" s="232" t="s">
        <v>178</v>
      </c>
      <c r="E239" s="41"/>
      <c r="F239" s="233" t="s">
        <v>2578</v>
      </c>
      <c r="G239" s="41"/>
      <c r="H239" s="41"/>
      <c r="I239" s="234"/>
      <c r="J239" s="41"/>
      <c r="K239" s="41"/>
      <c r="L239" s="45"/>
      <c r="M239" s="235"/>
      <c r="N239" s="236"/>
      <c r="O239" s="92"/>
      <c r="P239" s="92"/>
      <c r="Q239" s="92"/>
      <c r="R239" s="92"/>
      <c r="S239" s="92"/>
      <c r="T239" s="93"/>
      <c r="U239" s="39"/>
      <c r="V239" s="39"/>
      <c r="W239" s="39"/>
      <c r="X239" s="39"/>
      <c r="Y239" s="39"/>
      <c r="Z239" s="39"/>
      <c r="AA239" s="39"/>
      <c r="AB239" s="39"/>
      <c r="AC239" s="39"/>
      <c r="AD239" s="39"/>
      <c r="AE239" s="39"/>
      <c r="AT239" s="18" t="s">
        <v>178</v>
      </c>
      <c r="AU239" s="18" t="s">
        <v>86</v>
      </c>
    </row>
    <row r="240" s="2" customFormat="1" ht="44.25" customHeight="1">
      <c r="A240" s="39"/>
      <c r="B240" s="40"/>
      <c r="C240" s="219" t="s">
        <v>541</v>
      </c>
      <c r="D240" s="219" t="s">
        <v>171</v>
      </c>
      <c r="E240" s="220" t="s">
        <v>541</v>
      </c>
      <c r="F240" s="221" t="s">
        <v>2579</v>
      </c>
      <c r="G240" s="222" t="s">
        <v>2411</v>
      </c>
      <c r="H240" s="223">
        <v>56</v>
      </c>
      <c r="I240" s="224"/>
      <c r="J240" s="225">
        <f>ROUND(I240*H240,2)</f>
        <v>0</v>
      </c>
      <c r="K240" s="221" t="s">
        <v>1</v>
      </c>
      <c r="L240" s="45"/>
      <c r="M240" s="226" t="s">
        <v>1</v>
      </c>
      <c r="N240" s="227" t="s">
        <v>41</v>
      </c>
      <c r="O240" s="92"/>
      <c r="P240" s="228">
        <f>O240*H240</f>
        <v>0</v>
      </c>
      <c r="Q240" s="228">
        <v>0</v>
      </c>
      <c r="R240" s="228">
        <f>Q240*H240</f>
        <v>0</v>
      </c>
      <c r="S240" s="228">
        <v>0</v>
      </c>
      <c r="T240" s="229">
        <f>S240*H240</f>
        <v>0</v>
      </c>
      <c r="U240" s="39"/>
      <c r="V240" s="39"/>
      <c r="W240" s="39"/>
      <c r="X240" s="39"/>
      <c r="Y240" s="39"/>
      <c r="Z240" s="39"/>
      <c r="AA240" s="39"/>
      <c r="AB240" s="39"/>
      <c r="AC240" s="39"/>
      <c r="AD240" s="39"/>
      <c r="AE240" s="39"/>
      <c r="AR240" s="230" t="s">
        <v>176</v>
      </c>
      <c r="AT240" s="230" t="s">
        <v>171</v>
      </c>
      <c r="AU240" s="230" t="s">
        <v>86</v>
      </c>
      <c r="AY240" s="18" t="s">
        <v>168</v>
      </c>
      <c r="BE240" s="231">
        <f>IF(N240="základní",J240,0)</f>
        <v>0</v>
      </c>
      <c r="BF240" s="231">
        <f>IF(N240="snížená",J240,0)</f>
        <v>0</v>
      </c>
      <c r="BG240" s="231">
        <f>IF(N240="zákl. přenesená",J240,0)</f>
        <v>0</v>
      </c>
      <c r="BH240" s="231">
        <f>IF(N240="sníž. přenesená",J240,0)</f>
        <v>0</v>
      </c>
      <c r="BI240" s="231">
        <f>IF(N240="nulová",J240,0)</f>
        <v>0</v>
      </c>
      <c r="BJ240" s="18" t="s">
        <v>84</v>
      </c>
      <c r="BK240" s="231">
        <f>ROUND(I240*H240,2)</f>
        <v>0</v>
      </c>
      <c r="BL240" s="18" t="s">
        <v>176</v>
      </c>
      <c r="BM240" s="230" t="s">
        <v>892</v>
      </c>
    </row>
    <row r="241" s="2" customFormat="1">
      <c r="A241" s="39"/>
      <c r="B241" s="40"/>
      <c r="C241" s="41"/>
      <c r="D241" s="232" t="s">
        <v>178</v>
      </c>
      <c r="E241" s="41"/>
      <c r="F241" s="233" t="s">
        <v>2579</v>
      </c>
      <c r="G241" s="41"/>
      <c r="H241" s="41"/>
      <c r="I241" s="234"/>
      <c r="J241" s="41"/>
      <c r="K241" s="41"/>
      <c r="L241" s="45"/>
      <c r="M241" s="235"/>
      <c r="N241" s="236"/>
      <c r="O241" s="92"/>
      <c r="P241" s="92"/>
      <c r="Q241" s="92"/>
      <c r="R241" s="92"/>
      <c r="S241" s="92"/>
      <c r="T241" s="93"/>
      <c r="U241" s="39"/>
      <c r="V241" s="39"/>
      <c r="W241" s="39"/>
      <c r="X241" s="39"/>
      <c r="Y241" s="39"/>
      <c r="Z241" s="39"/>
      <c r="AA241" s="39"/>
      <c r="AB241" s="39"/>
      <c r="AC241" s="39"/>
      <c r="AD241" s="39"/>
      <c r="AE241" s="39"/>
      <c r="AT241" s="18" t="s">
        <v>178</v>
      </c>
      <c r="AU241" s="18" t="s">
        <v>86</v>
      </c>
    </row>
    <row r="242" s="2" customFormat="1" ht="24.15" customHeight="1">
      <c r="A242" s="39"/>
      <c r="B242" s="40"/>
      <c r="C242" s="219" t="s">
        <v>546</v>
      </c>
      <c r="D242" s="219" t="s">
        <v>171</v>
      </c>
      <c r="E242" s="220" t="s">
        <v>546</v>
      </c>
      <c r="F242" s="221" t="s">
        <v>2580</v>
      </c>
      <c r="G242" s="222" t="s">
        <v>2411</v>
      </c>
      <c r="H242" s="223">
        <v>9</v>
      </c>
      <c r="I242" s="224"/>
      <c r="J242" s="225">
        <f>ROUND(I242*H242,2)</f>
        <v>0</v>
      </c>
      <c r="K242" s="221" t="s">
        <v>1</v>
      </c>
      <c r="L242" s="45"/>
      <c r="M242" s="226" t="s">
        <v>1</v>
      </c>
      <c r="N242" s="227" t="s">
        <v>41</v>
      </c>
      <c r="O242" s="92"/>
      <c r="P242" s="228">
        <f>O242*H242</f>
        <v>0</v>
      </c>
      <c r="Q242" s="228">
        <v>0</v>
      </c>
      <c r="R242" s="228">
        <f>Q242*H242</f>
        <v>0</v>
      </c>
      <c r="S242" s="228">
        <v>0</v>
      </c>
      <c r="T242" s="229">
        <f>S242*H242</f>
        <v>0</v>
      </c>
      <c r="U242" s="39"/>
      <c r="V242" s="39"/>
      <c r="W242" s="39"/>
      <c r="X242" s="39"/>
      <c r="Y242" s="39"/>
      <c r="Z242" s="39"/>
      <c r="AA242" s="39"/>
      <c r="AB242" s="39"/>
      <c r="AC242" s="39"/>
      <c r="AD242" s="39"/>
      <c r="AE242" s="39"/>
      <c r="AR242" s="230" t="s">
        <v>176</v>
      </c>
      <c r="AT242" s="230" t="s">
        <v>171</v>
      </c>
      <c r="AU242" s="230" t="s">
        <v>86</v>
      </c>
      <c r="AY242" s="18" t="s">
        <v>168</v>
      </c>
      <c r="BE242" s="231">
        <f>IF(N242="základní",J242,0)</f>
        <v>0</v>
      </c>
      <c r="BF242" s="231">
        <f>IF(N242="snížená",J242,0)</f>
        <v>0</v>
      </c>
      <c r="BG242" s="231">
        <f>IF(N242="zákl. přenesená",J242,0)</f>
        <v>0</v>
      </c>
      <c r="BH242" s="231">
        <f>IF(N242="sníž. přenesená",J242,0)</f>
        <v>0</v>
      </c>
      <c r="BI242" s="231">
        <f>IF(N242="nulová",J242,0)</f>
        <v>0</v>
      </c>
      <c r="BJ242" s="18" t="s">
        <v>84</v>
      </c>
      <c r="BK242" s="231">
        <f>ROUND(I242*H242,2)</f>
        <v>0</v>
      </c>
      <c r="BL242" s="18" t="s">
        <v>176</v>
      </c>
      <c r="BM242" s="230" t="s">
        <v>911</v>
      </c>
    </row>
    <row r="243" s="2" customFormat="1">
      <c r="A243" s="39"/>
      <c r="B243" s="40"/>
      <c r="C243" s="41"/>
      <c r="D243" s="232" t="s">
        <v>178</v>
      </c>
      <c r="E243" s="41"/>
      <c r="F243" s="233" t="s">
        <v>2580</v>
      </c>
      <c r="G243" s="41"/>
      <c r="H243" s="41"/>
      <c r="I243" s="234"/>
      <c r="J243" s="41"/>
      <c r="K243" s="41"/>
      <c r="L243" s="45"/>
      <c r="M243" s="235"/>
      <c r="N243" s="236"/>
      <c r="O243" s="92"/>
      <c r="P243" s="92"/>
      <c r="Q243" s="92"/>
      <c r="R243" s="92"/>
      <c r="S243" s="92"/>
      <c r="T243" s="93"/>
      <c r="U243" s="39"/>
      <c r="V243" s="39"/>
      <c r="W243" s="39"/>
      <c r="X243" s="39"/>
      <c r="Y243" s="39"/>
      <c r="Z243" s="39"/>
      <c r="AA243" s="39"/>
      <c r="AB243" s="39"/>
      <c r="AC243" s="39"/>
      <c r="AD243" s="39"/>
      <c r="AE243" s="39"/>
      <c r="AT243" s="18" t="s">
        <v>178</v>
      </c>
      <c r="AU243" s="18" t="s">
        <v>86</v>
      </c>
    </row>
    <row r="244" s="2" customFormat="1" ht="16.5" customHeight="1">
      <c r="A244" s="39"/>
      <c r="B244" s="40"/>
      <c r="C244" s="219" t="s">
        <v>552</v>
      </c>
      <c r="D244" s="219" t="s">
        <v>171</v>
      </c>
      <c r="E244" s="220" t="s">
        <v>552</v>
      </c>
      <c r="F244" s="221" t="s">
        <v>2551</v>
      </c>
      <c r="G244" s="222" t="s">
        <v>2411</v>
      </c>
      <c r="H244" s="223">
        <v>6</v>
      </c>
      <c r="I244" s="224"/>
      <c r="J244" s="225">
        <f>ROUND(I244*H244,2)</f>
        <v>0</v>
      </c>
      <c r="K244" s="221" t="s">
        <v>1</v>
      </c>
      <c r="L244" s="45"/>
      <c r="M244" s="226" t="s">
        <v>1</v>
      </c>
      <c r="N244" s="227" t="s">
        <v>41</v>
      </c>
      <c r="O244" s="92"/>
      <c r="P244" s="228">
        <f>O244*H244</f>
        <v>0</v>
      </c>
      <c r="Q244" s="228">
        <v>0</v>
      </c>
      <c r="R244" s="228">
        <f>Q244*H244</f>
        <v>0</v>
      </c>
      <c r="S244" s="228">
        <v>0</v>
      </c>
      <c r="T244" s="229">
        <f>S244*H244</f>
        <v>0</v>
      </c>
      <c r="U244" s="39"/>
      <c r="V244" s="39"/>
      <c r="W244" s="39"/>
      <c r="X244" s="39"/>
      <c r="Y244" s="39"/>
      <c r="Z244" s="39"/>
      <c r="AA244" s="39"/>
      <c r="AB244" s="39"/>
      <c r="AC244" s="39"/>
      <c r="AD244" s="39"/>
      <c r="AE244" s="39"/>
      <c r="AR244" s="230" t="s">
        <v>176</v>
      </c>
      <c r="AT244" s="230" t="s">
        <v>171</v>
      </c>
      <c r="AU244" s="230" t="s">
        <v>86</v>
      </c>
      <c r="AY244" s="18" t="s">
        <v>168</v>
      </c>
      <c r="BE244" s="231">
        <f>IF(N244="základní",J244,0)</f>
        <v>0</v>
      </c>
      <c r="BF244" s="231">
        <f>IF(N244="snížená",J244,0)</f>
        <v>0</v>
      </c>
      <c r="BG244" s="231">
        <f>IF(N244="zákl. přenesená",J244,0)</f>
        <v>0</v>
      </c>
      <c r="BH244" s="231">
        <f>IF(N244="sníž. přenesená",J244,0)</f>
        <v>0</v>
      </c>
      <c r="BI244" s="231">
        <f>IF(N244="nulová",J244,0)</f>
        <v>0</v>
      </c>
      <c r="BJ244" s="18" t="s">
        <v>84</v>
      </c>
      <c r="BK244" s="231">
        <f>ROUND(I244*H244,2)</f>
        <v>0</v>
      </c>
      <c r="BL244" s="18" t="s">
        <v>176</v>
      </c>
      <c r="BM244" s="230" t="s">
        <v>923</v>
      </c>
    </row>
    <row r="245" s="2" customFormat="1">
      <c r="A245" s="39"/>
      <c r="B245" s="40"/>
      <c r="C245" s="41"/>
      <c r="D245" s="232" t="s">
        <v>178</v>
      </c>
      <c r="E245" s="41"/>
      <c r="F245" s="233" t="s">
        <v>2551</v>
      </c>
      <c r="G245" s="41"/>
      <c r="H245" s="41"/>
      <c r="I245" s="234"/>
      <c r="J245" s="41"/>
      <c r="K245" s="41"/>
      <c r="L245" s="45"/>
      <c r="M245" s="235"/>
      <c r="N245" s="236"/>
      <c r="O245" s="92"/>
      <c r="P245" s="92"/>
      <c r="Q245" s="92"/>
      <c r="R245" s="92"/>
      <c r="S245" s="92"/>
      <c r="T245" s="93"/>
      <c r="U245" s="39"/>
      <c r="V245" s="39"/>
      <c r="W245" s="39"/>
      <c r="X245" s="39"/>
      <c r="Y245" s="39"/>
      <c r="Z245" s="39"/>
      <c r="AA245" s="39"/>
      <c r="AB245" s="39"/>
      <c r="AC245" s="39"/>
      <c r="AD245" s="39"/>
      <c r="AE245" s="39"/>
      <c r="AT245" s="18" t="s">
        <v>178</v>
      </c>
      <c r="AU245" s="18" t="s">
        <v>86</v>
      </c>
    </row>
    <row r="246" s="12" customFormat="1" ht="22.8" customHeight="1">
      <c r="A246" s="12"/>
      <c r="B246" s="203"/>
      <c r="C246" s="204"/>
      <c r="D246" s="205" t="s">
        <v>75</v>
      </c>
      <c r="E246" s="217" t="s">
        <v>2581</v>
      </c>
      <c r="F246" s="217" t="s">
        <v>2582</v>
      </c>
      <c r="G246" s="204"/>
      <c r="H246" s="204"/>
      <c r="I246" s="207"/>
      <c r="J246" s="218">
        <f>BK246</f>
        <v>0</v>
      </c>
      <c r="K246" s="204"/>
      <c r="L246" s="209"/>
      <c r="M246" s="210"/>
      <c r="N246" s="211"/>
      <c r="O246" s="211"/>
      <c r="P246" s="212">
        <f>SUM(P247:P264)</f>
        <v>0</v>
      </c>
      <c r="Q246" s="211"/>
      <c r="R246" s="212">
        <f>SUM(R247:R264)</f>
        <v>0</v>
      </c>
      <c r="S246" s="211"/>
      <c r="T246" s="213">
        <f>SUM(T247:T264)</f>
        <v>0</v>
      </c>
      <c r="U246" s="12"/>
      <c r="V246" s="12"/>
      <c r="W246" s="12"/>
      <c r="X246" s="12"/>
      <c r="Y246" s="12"/>
      <c r="Z246" s="12"/>
      <c r="AA246" s="12"/>
      <c r="AB246" s="12"/>
      <c r="AC246" s="12"/>
      <c r="AD246" s="12"/>
      <c r="AE246" s="12"/>
      <c r="AR246" s="214" t="s">
        <v>84</v>
      </c>
      <c r="AT246" s="215" t="s">
        <v>75</v>
      </c>
      <c r="AU246" s="215" t="s">
        <v>84</v>
      </c>
      <c r="AY246" s="214" t="s">
        <v>168</v>
      </c>
      <c r="BK246" s="216">
        <f>SUM(BK247:BK264)</f>
        <v>0</v>
      </c>
    </row>
    <row r="247" s="2" customFormat="1" ht="21.75" customHeight="1">
      <c r="A247" s="39"/>
      <c r="B247" s="40"/>
      <c r="C247" s="219" t="s">
        <v>557</v>
      </c>
      <c r="D247" s="219" t="s">
        <v>171</v>
      </c>
      <c r="E247" s="220" t="s">
        <v>557</v>
      </c>
      <c r="F247" s="221" t="s">
        <v>2583</v>
      </c>
      <c r="G247" s="222" t="s">
        <v>2539</v>
      </c>
      <c r="H247" s="223">
        <v>1</v>
      </c>
      <c r="I247" s="224"/>
      <c r="J247" s="225">
        <f>ROUND(I247*H247,2)</f>
        <v>0</v>
      </c>
      <c r="K247" s="221" t="s">
        <v>1</v>
      </c>
      <c r="L247" s="45"/>
      <c r="M247" s="226" t="s">
        <v>1</v>
      </c>
      <c r="N247" s="227" t="s">
        <v>41</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176</v>
      </c>
      <c r="AT247" s="230" t="s">
        <v>171</v>
      </c>
      <c r="AU247" s="230" t="s">
        <v>86</v>
      </c>
      <c r="AY247" s="18" t="s">
        <v>168</v>
      </c>
      <c r="BE247" s="231">
        <f>IF(N247="základní",J247,0)</f>
        <v>0</v>
      </c>
      <c r="BF247" s="231">
        <f>IF(N247="snížená",J247,0)</f>
        <v>0</v>
      </c>
      <c r="BG247" s="231">
        <f>IF(N247="zákl. přenesená",J247,0)</f>
        <v>0</v>
      </c>
      <c r="BH247" s="231">
        <f>IF(N247="sníž. přenesená",J247,0)</f>
        <v>0</v>
      </c>
      <c r="BI247" s="231">
        <f>IF(N247="nulová",J247,0)</f>
        <v>0</v>
      </c>
      <c r="BJ247" s="18" t="s">
        <v>84</v>
      </c>
      <c r="BK247" s="231">
        <f>ROUND(I247*H247,2)</f>
        <v>0</v>
      </c>
      <c r="BL247" s="18" t="s">
        <v>176</v>
      </c>
      <c r="BM247" s="230" t="s">
        <v>945</v>
      </c>
    </row>
    <row r="248" s="2" customFormat="1">
      <c r="A248" s="39"/>
      <c r="B248" s="40"/>
      <c r="C248" s="41"/>
      <c r="D248" s="232" t="s">
        <v>178</v>
      </c>
      <c r="E248" s="41"/>
      <c r="F248" s="233" t="s">
        <v>2583</v>
      </c>
      <c r="G248" s="41"/>
      <c r="H248" s="41"/>
      <c r="I248" s="234"/>
      <c r="J248" s="41"/>
      <c r="K248" s="41"/>
      <c r="L248" s="45"/>
      <c r="M248" s="235"/>
      <c r="N248" s="236"/>
      <c r="O248" s="92"/>
      <c r="P248" s="92"/>
      <c r="Q248" s="92"/>
      <c r="R248" s="92"/>
      <c r="S248" s="92"/>
      <c r="T248" s="93"/>
      <c r="U248" s="39"/>
      <c r="V248" s="39"/>
      <c r="W248" s="39"/>
      <c r="X248" s="39"/>
      <c r="Y248" s="39"/>
      <c r="Z248" s="39"/>
      <c r="AA248" s="39"/>
      <c r="AB248" s="39"/>
      <c r="AC248" s="39"/>
      <c r="AD248" s="39"/>
      <c r="AE248" s="39"/>
      <c r="AT248" s="18" t="s">
        <v>178</v>
      </c>
      <c r="AU248" s="18" t="s">
        <v>86</v>
      </c>
    </row>
    <row r="249" s="2" customFormat="1" ht="16.5" customHeight="1">
      <c r="A249" s="39"/>
      <c r="B249" s="40"/>
      <c r="C249" s="219" t="s">
        <v>568</v>
      </c>
      <c r="D249" s="219" t="s">
        <v>171</v>
      </c>
      <c r="E249" s="220" t="s">
        <v>568</v>
      </c>
      <c r="F249" s="221" t="s">
        <v>2499</v>
      </c>
      <c r="G249" s="222" t="s">
        <v>2411</v>
      </c>
      <c r="H249" s="223">
        <v>12</v>
      </c>
      <c r="I249" s="224"/>
      <c r="J249" s="225">
        <f>ROUND(I249*H249,2)</f>
        <v>0</v>
      </c>
      <c r="K249" s="221" t="s">
        <v>1</v>
      </c>
      <c r="L249" s="45"/>
      <c r="M249" s="226" t="s">
        <v>1</v>
      </c>
      <c r="N249" s="227" t="s">
        <v>41</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176</v>
      </c>
      <c r="AT249" s="230" t="s">
        <v>171</v>
      </c>
      <c r="AU249" s="230" t="s">
        <v>86</v>
      </c>
      <c r="AY249" s="18" t="s">
        <v>168</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176</v>
      </c>
      <c r="BM249" s="230" t="s">
        <v>954</v>
      </c>
    </row>
    <row r="250" s="2" customFormat="1">
      <c r="A250" s="39"/>
      <c r="B250" s="40"/>
      <c r="C250" s="41"/>
      <c r="D250" s="232" t="s">
        <v>178</v>
      </c>
      <c r="E250" s="41"/>
      <c r="F250" s="233" t="s">
        <v>2499</v>
      </c>
      <c r="G250" s="41"/>
      <c r="H250" s="41"/>
      <c r="I250" s="234"/>
      <c r="J250" s="41"/>
      <c r="K250" s="41"/>
      <c r="L250" s="45"/>
      <c r="M250" s="235"/>
      <c r="N250" s="236"/>
      <c r="O250" s="92"/>
      <c r="P250" s="92"/>
      <c r="Q250" s="92"/>
      <c r="R250" s="92"/>
      <c r="S250" s="92"/>
      <c r="T250" s="93"/>
      <c r="U250" s="39"/>
      <c r="V250" s="39"/>
      <c r="W250" s="39"/>
      <c r="X250" s="39"/>
      <c r="Y250" s="39"/>
      <c r="Z250" s="39"/>
      <c r="AA250" s="39"/>
      <c r="AB250" s="39"/>
      <c r="AC250" s="39"/>
      <c r="AD250" s="39"/>
      <c r="AE250" s="39"/>
      <c r="AT250" s="18" t="s">
        <v>178</v>
      </c>
      <c r="AU250" s="18" t="s">
        <v>86</v>
      </c>
    </row>
    <row r="251" s="2" customFormat="1" ht="16.5" customHeight="1">
      <c r="A251" s="39"/>
      <c r="B251" s="40"/>
      <c r="C251" s="219" t="s">
        <v>577</v>
      </c>
      <c r="D251" s="219" t="s">
        <v>171</v>
      </c>
      <c r="E251" s="220" t="s">
        <v>577</v>
      </c>
      <c r="F251" s="221" t="s">
        <v>2501</v>
      </c>
      <c r="G251" s="222" t="s">
        <v>2411</v>
      </c>
      <c r="H251" s="223">
        <v>5</v>
      </c>
      <c r="I251" s="224"/>
      <c r="J251" s="225">
        <f>ROUND(I251*H251,2)</f>
        <v>0</v>
      </c>
      <c r="K251" s="221" t="s">
        <v>1</v>
      </c>
      <c r="L251" s="45"/>
      <c r="M251" s="226" t="s">
        <v>1</v>
      </c>
      <c r="N251" s="227" t="s">
        <v>41</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176</v>
      </c>
      <c r="AT251" s="230" t="s">
        <v>171</v>
      </c>
      <c r="AU251" s="230" t="s">
        <v>86</v>
      </c>
      <c r="AY251" s="18" t="s">
        <v>168</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176</v>
      </c>
      <c r="BM251" s="230" t="s">
        <v>963</v>
      </c>
    </row>
    <row r="252" s="2" customFormat="1">
      <c r="A252" s="39"/>
      <c r="B252" s="40"/>
      <c r="C252" s="41"/>
      <c r="D252" s="232" t="s">
        <v>178</v>
      </c>
      <c r="E252" s="41"/>
      <c r="F252" s="233" t="s">
        <v>2501</v>
      </c>
      <c r="G252" s="41"/>
      <c r="H252" s="41"/>
      <c r="I252" s="234"/>
      <c r="J252" s="41"/>
      <c r="K252" s="41"/>
      <c r="L252" s="45"/>
      <c r="M252" s="235"/>
      <c r="N252" s="236"/>
      <c r="O252" s="92"/>
      <c r="P252" s="92"/>
      <c r="Q252" s="92"/>
      <c r="R252" s="92"/>
      <c r="S252" s="92"/>
      <c r="T252" s="93"/>
      <c r="U252" s="39"/>
      <c r="V252" s="39"/>
      <c r="W252" s="39"/>
      <c r="X252" s="39"/>
      <c r="Y252" s="39"/>
      <c r="Z252" s="39"/>
      <c r="AA252" s="39"/>
      <c r="AB252" s="39"/>
      <c r="AC252" s="39"/>
      <c r="AD252" s="39"/>
      <c r="AE252" s="39"/>
      <c r="AT252" s="18" t="s">
        <v>178</v>
      </c>
      <c r="AU252" s="18" t="s">
        <v>86</v>
      </c>
    </row>
    <row r="253" s="2" customFormat="1" ht="24.15" customHeight="1">
      <c r="A253" s="39"/>
      <c r="B253" s="40"/>
      <c r="C253" s="219" t="s">
        <v>587</v>
      </c>
      <c r="D253" s="219" t="s">
        <v>171</v>
      </c>
      <c r="E253" s="220" t="s">
        <v>587</v>
      </c>
      <c r="F253" s="221" t="s">
        <v>2584</v>
      </c>
      <c r="G253" s="222" t="s">
        <v>213</v>
      </c>
      <c r="H253" s="223">
        <v>75</v>
      </c>
      <c r="I253" s="224"/>
      <c r="J253" s="225">
        <f>ROUND(I253*H253,2)</f>
        <v>0</v>
      </c>
      <c r="K253" s="221" t="s">
        <v>1</v>
      </c>
      <c r="L253" s="45"/>
      <c r="M253" s="226" t="s">
        <v>1</v>
      </c>
      <c r="N253" s="227" t="s">
        <v>41</v>
      </c>
      <c r="O253" s="92"/>
      <c r="P253" s="228">
        <f>O253*H253</f>
        <v>0</v>
      </c>
      <c r="Q253" s="228">
        <v>0</v>
      </c>
      <c r="R253" s="228">
        <f>Q253*H253</f>
        <v>0</v>
      </c>
      <c r="S253" s="228">
        <v>0</v>
      </c>
      <c r="T253" s="229">
        <f>S253*H253</f>
        <v>0</v>
      </c>
      <c r="U253" s="39"/>
      <c r="V253" s="39"/>
      <c r="W253" s="39"/>
      <c r="X253" s="39"/>
      <c r="Y253" s="39"/>
      <c r="Z253" s="39"/>
      <c r="AA253" s="39"/>
      <c r="AB253" s="39"/>
      <c r="AC253" s="39"/>
      <c r="AD253" s="39"/>
      <c r="AE253" s="39"/>
      <c r="AR253" s="230" t="s">
        <v>176</v>
      </c>
      <c r="AT253" s="230" t="s">
        <v>171</v>
      </c>
      <c r="AU253" s="230" t="s">
        <v>86</v>
      </c>
      <c r="AY253" s="18" t="s">
        <v>168</v>
      </c>
      <c r="BE253" s="231">
        <f>IF(N253="základní",J253,0)</f>
        <v>0</v>
      </c>
      <c r="BF253" s="231">
        <f>IF(N253="snížená",J253,0)</f>
        <v>0</v>
      </c>
      <c r="BG253" s="231">
        <f>IF(N253="zákl. přenesená",J253,0)</f>
        <v>0</v>
      </c>
      <c r="BH253" s="231">
        <f>IF(N253="sníž. přenesená",J253,0)</f>
        <v>0</v>
      </c>
      <c r="BI253" s="231">
        <f>IF(N253="nulová",J253,0)</f>
        <v>0</v>
      </c>
      <c r="BJ253" s="18" t="s">
        <v>84</v>
      </c>
      <c r="BK253" s="231">
        <f>ROUND(I253*H253,2)</f>
        <v>0</v>
      </c>
      <c r="BL253" s="18" t="s">
        <v>176</v>
      </c>
      <c r="BM253" s="230" t="s">
        <v>975</v>
      </c>
    </row>
    <row r="254" s="2" customFormat="1">
      <c r="A254" s="39"/>
      <c r="B254" s="40"/>
      <c r="C254" s="41"/>
      <c r="D254" s="232" t="s">
        <v>178</v>
      </c>
      <c r="E254" s="41"/>
      <c r="F254" s="233" t="s">
        <v>2584</v>
      </c>
      <c r="G254" s="41"/>
      <c r="H254" s="41"/>
      <c r="I254" s="234"/>
      <c r="J254" s="41"/>
      <c r="K254" s="41"/>
      <c r="L254" s="45"/>
      <c r="M254" s="235"/>
      <c r="N254" s="236"/>
      <c r="O254" s="92"/>
      <c r="P254" s="92"/>
      <c r="Q254" s="92"/>
      <c r="R254" s="92"/>
      <c r="S254" s="92"/>
      <c r="T254" s="93"/>
      <c r="U254" s="39"/>
      <c r="V254" s="39"/>
      <c r="W254" s="39"/>
      <c r="X254" s="39"/>
      <c r="Y254" s="39"/>
      <c r="Z254" s="39"/>
      <c r="AA254" s="39"/>
      <c r="AB254" s="39"/>
      <c r="AC254" s="39"/>
      <c r="AD254" s="39"/>
      <c r="AE254" s="39"/>
      <c r="AT254" s="18" t="s">
        <v>178</v>
      </c>
      <c r="AU254" s="18" t="s">
        <v>86</v>
      </c>
    </row>
    <row r="255" s="2" customFormat="1" ht="21.75" customHeight="1">
      <c r="A255" s="39"/>
      <c r="B255" s="40"/>
      <c r="C255" s="219" t="s">
        <v>593</v>
      </c>
      <c r="D255" s="219" t="s">
        <v>171</v>
      </c>
      <c r="E255" s="220" t="s">
        <v>593</v>
      </c>
      <c r="F255" s="221" t="s">
        <v>2505</v>
      </c>
      <c r="G255" s="222" t="s">
        <v>1261</v>
      </c>
      <c r="H255" s="223">
        <v>100</v>
      </c>
      <c r="I255" s="224"/>
      <c r="J255" s="225">
        <f>ROUND(I255*H255,2)</f>
        <v>0</v>
      </c>
      <c r="K255" s="221" t="s">
        <v>1</v>
      </c>
      <c r="L255" s="45"/>
      <c r="M255" s="226" t="s">
        <v>1</v>
      </c>
      <c r="N255" s="227" t="s">
        <v>41</v>
      </c>
      <c r="O255" s="92"/>
      <c r="P255" s="228">
        <f>O255*H255</f>
        <v>0</v>
      </c>
      <c r="Q255" s="228">
        <v>0</v>
      </c>
      <c r="R255" s="228">
        <f>Q255*H255</f>
        <v>0</v>
      </c>
      <c r="S255" s="228">
        <v>0</v>
      </c>
      <c r="T255" s="229">
        <f>S255*H255</f>
        <v>0</v>
      </c>
      <c r="U255" s="39"/>
      <c r="V255" s="39"/>
      <c r="W255" s="39"/>
      <c r="X255" s="39"/>
      <c r="Y255" s="39"/>
      <c r="Z255" s="39"/>
      <c r="AA255" s="39"/>
      <c r="AB255" s="39"/>
      <c r="AC255" s="39"/>
      <c r="AD255" s="39"/>
      <c r="AE255" s="39"/>
      <c r="AR255" s="230" t="s">
        <v>176</v>
      </c>
      <c r="AT255" s="230" t="s">
        <v>171</v>
      </c>
      <c r="AU255" s="230" t="s">
        <v>86</v>
      </c>
      <c r="AY255" s="18" t="s">
        <v>168</v>
      </c>
      <c r="BE255" s="231">
        <f>IF(N255="základní",J255,0)</f>
        <v>0</v>
      </c>
      <c r="BF255" s="231">
        <f>IF(N255="snížená",J255,0)</f>
        <v>0</v>
      </c>
      <c r="BG255" s="231">
        <f>IF(N255="zákl. přenesená",J255,0)</f>
        <v>0</v>
      </c>
      <c r="BH255" s="231">
        <f>IF(N255="sníž. přenesená",J255,0)</f>
        <v>0</v>
      </c>
      <c r="BI255" s="231">
        <f>IF(N255="nulová",J255,0)</f>
        <v>0</v>
      </c>
      <c r="BJ255" s="18" t="s">
        <v>84</v>
      </c>
      <c r="BK255" s="231">
        <f>ROUND(I255*H255,2)</f>
        <v>0</v>
      </c>
      <c r="BL255" s="18" t="s">
        <v>176</v>
      </c>
      <c r="BM255" s="230" t="s">
        <v>988</v>
      </c>
    </row>
    <row r="256" s="2" customFormat="1">
      <c r="A256" s="39"/>
      <c r="B256" s="40"/>
      <c r="C256" s="41"/>
      <c r="D256" s="232" t="s">
        <v>178</v>
      </c>
      <c r="E256" s="41"/>
      <c r="F256" s="233" t="s">
        <v>2505</v>
      </c>
      <c r="G256" s="41"/>
      <c r="H256" s="41"/>
      <c r="I256" s="234"/>
      <c r="J256" s="41"/>
      <c r="K256" s="41"/>
      <c r="L256" s="45"/>
      <c r="M256" s="235"/>
      <c r="N256" s="236"/>
      <c r="O256" s="92"/>
      <c r="P256" s="92"/>
      <c r="Q256" s="92"/>
      <c r="R256" s="92"/>
      <c r="S256" s="92"/>
      <c r="T256" s="93"/>
      <c r="U256" s="39"/>
      <c r="V256" s="39"/>
      <c r="W256" s="39"/>
      <c r="X256" s="39"/>
      <c r="Y256" s="39"/>
      <c r="Z256" s="39"/>
      <c r="AA256" s="39"/>
      <c r="AB256" s="39"/>
      <c r="AC256" s="39"/>
      <c r="AD256" s="39"/>
      <c r="AE256" s="39"/>
      <c r="AT256" s="18" t="s">
        <v>178</v>
      </c>
      <c r="AU256" s="18" t="s">
        <v>86</v>
      </c>
    </row>
    <row r="257" s="2" customFormat="1" ht="24.15" customHeight="1">
      <c r="A257" s="39"/>
      <c r="B257" s="40"/>
      <c r="C257" s="219" t="s">
        <v>600</v>
      </c>
      <c r="D257" s="219" t="s">
        <v>171</v>
      </c>
      <c r="E257" s="220" t="s">
        <v>600</v>
      </c>
      <c r="F257" s="221" t="s">
        <v>2585</v>
      </c>
      <c r="G257" s="222" t="s">
        <v>2411</v>
      </c>
      <c r="H257" s="223">
        <v>2</v>
      </c>
      <c r="I257" s="224"/>
      <c r="J257" s="225">
        <f>ROUND(I257*H257,2)</f>
        <v>0</v>
      </c>
      <c r="K257" s="221" t="s">
        <v>1</v>
      </c>
      <c r="L257" s="45"/>
      <c r="M257" s="226" t="s">
        <v>1</v>
      </c>
      <c r="N257" s="227" t="s">
        <v>41</v>
      </c>
      <c r="O257" s="92"/>
      <c r="P257" s="228">
        <f>O257*H257</f>
        <v>0</v>
      </c>
      <c r="Q257" s="228">
        <v>0</v>
      </c>
      <c r="R257" s="228">
        <f>Q257*H257</f>
        <v>0</v>
      </c>
      <c r="S257" s="228">
        <v>0</v>
      </c>
      <c r="T257" s="229">
        <f>S257*H257</f>
        <v>0</v>
      </c>
      <c r="U257" s="39"/>
      <c r="V257" s="39"/>
      <c r="W257" s="39"/>
      <c r="X257" s="39"/>
      <c r="Y257" s="39"/>
      <c r="Z257" s="39"/>
      <c r="AA257" s="39"/>
      <c r="AB257" s="39"/>
      <c r="AC257" s="39"/>
      <c r="AD257" s="39"/>
      <c r="AE257" s="39"/>
      <c r="AR257" s="230" t="s">
        <v>176</v>
      </c>
      <c r="AT257" s="230" t="s">
        <v>171</v>
      </c>
      <c r="AU257" s="230" t="s">
        <v>86</v>
      </c>
      <c r="AY257" s="18" t="s">
        <v>168</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176</v>
      </c>
      <c r="BM257" s="230" t="s">
        <v>998</v>
      </c>
    </row>
    <row r="258" s="2" customFormat="1">
      <c r="A258" s="39"/>
      <c r="B258" s="40"/>
      <c r="C258" s="41"/>
      <c r="D258" s="232" t="s">
        <v>178</v>
      </c>
      <c r="E258" s="41"/>
      <c r="F258" s="233" t="s">
        <v>2585</v>
      </c>
      <c r="G258" s="41"/>
      <c r="H258" s="41"/>
      <c r="I258" s="234"/>
      <c r="J258" s="41"/>
      <c r="K258" s="41"/>
      <c r="L258" s="45"/>
      <c r="M258" s="235"/>
      <c r="N258" s="236"/>
      <c r="O258" s="92"/>
      <c r="P258" s="92"/>
      <c r="Q258" s="92"/>
      <c r="R258" s="92"/>
      <c r="S258" s="92"/>
      <c r="T258" s="93"/>
      <c r="U258" s="39"/>
      <c r="V258" s="39"/>
      <c r="W258" s="39"/>
      <c r="X258" s="39"/>
      <c r="Y258" s="39"/>
      <c r="Z258" s="39"/>
      <c r="AA258" s="39"/>
      <c r="AB258" s="39"/>
      <c r="AC258" s="39"/>
      <c r="AD258" s="39"/>
      <c r="AE258" s="39"/>
      <c r="AT258" s="18" t="s">
        <v>178</v>
      </c>
      <c r="AU258" s="18" t="s">
        <v>86</v>
      </c>
    </row>
    <row r="259" s="2" customFormat="1" ht="16.5" customHeight="1">
      <c r="A259" s="39"/>
      <c r="B259" s="40"/>
      <c r="C259" s="219" t="s">
        <v>607</v>
      </c>
      <c r="D259" s="219" t="s">
        <v>171</v>
      </c>
      <c r="E259" s="220" t="s">
        <v>607</v>
      </c>
      <c r="F259" s="221" t="s">
        <v>2586</v>
      </c>
      <c r="G259" s="222" t="s">
        <v>2411</v>
      </c>
      <c r="H259" s="223">
        <v>113</v>
      </c>
      <c r="I259" s="224"/>
      <c r="J259" s="225">
        <f>ROUND(I259*H259,2)</f>
        <v>0</v>
      </c>
      <c r="K259" s="221" t="s">
        <v>1</v>
      </c>
      <c r="L259" s="45"/>
      <c r="M259" s="226" t="s">
        <v>1</v>
      </c>
      <c r="N259" s="227" t="s">
        <v>41</v>
      </c>
      <c r="O259" s="92"/>
      <c r="P259" s="228">
        <f>O259*H259</f>
        <v>0</v>
      </c>
      <c r="Q259" s="228">
        <v>0</v>
      </c>
      <c r="R259" s="228">
        <f>Q259*H259</f>
        <v>0</v>
      </c>
      <c r="S259" s="228">
        <v>0</v>
      </c>
      <c r="T259" s="229">
        <f>S259*H259</f>
        <v>0</v>
      </c>
      <c r="U259" s="39"/>
      <c r="V259" s="39"/>
      <c r="W259" s="39"/>
      <c r="X259" s="39"/>
      <c r="Y259" s="39"/>
      <c r="Z259" s="39"/>
      <c r="AA259" s="39"/>
      <c r="AB259" s="39"/>
      <c r="AC259" s="39"/>
      <c r="AD259" s="39"/>
      <c r="AE259" s="39"/>
      <c r="AR259" s="230" t="s">
        <v>176</v>
      </c>
      <c r="AT259" s="230" t="s">
        <v>171</v>
      </c>
      <c r="AU259" s="230" t="s">
        <v>86</v>
      </c>
      <c r="AY259" s="18" t="s">
        <v>168</v>
      </c>
      <c r="BE259" s="231">
        <f>IF(N259="základní",J259,0)</f>
        <v>0</v>
      </c>
      <c r="BF259" s="231">
        <f>IF(N259="snížená",J259,0)</f>
        <v>0</v>
      </c>
      <c r="BG259" s="231">
        <f>IF(N259="zákl. přenesená",J259,0)</f>
        <v>0</v>
      </c>
      <c r="BH259" s="231">
        <f>IF(N259="sníž. přenesená",J259,0)</f>
        <v>0</v>
      </c>
      <c r="BI259" s="231">
        <f>IF(N259="nulová",J259,0)</f>
        <v>0</v>
      </c>
      <c r="BJ259" s="18" t="s">
        <v>84</v>
      </c>
      <c r="BK259" s="231">
        <f>ROUND(I259*H259,2)</f>
        <v>0</v>
      </c>
      <c r="BL259" s="18" t="s">
        <v>176</v>
      </c>
      <c r="BM259" s="230" t="s">
        <v>1008</v>
      </c>
    </row>
    <row r="260" s="2" customFormat="1">
      <c r="A260" s="39"/>
      <c r="B260" s="40"/>
      <c r="C260" s="41"/>
      <c r="D260" s="232" t="s">
        <v>178</v>
      </c>
      <c r="E260" s="41"/>
      <c r="F260" s="233" t="s">
        <v>2586</v>
      </c>
      <c r="G260" s="41"/>
      <c r="H260" s="41"/>
      <c r="I260" s="234"/>
      <c r="J260" s="41"/>
      <c r="K260" s="41"/>
      <c r="L260" s="45"/>
      <c r="M260" s="235"/>
      <c r="N260" s="236"/>
      <c r="O260" s="92"/>
      <c r="P260" s="92"/>
      <c r="Q260" s="92"/>
      <c r="R260" s="92"/>
      <c r="S260" s="92"/>
      <c r="T260" s="93"/>
      <c r="U260" s="39"/>
      <c r="V260" s="39"/>
      <c r="W260" s="39"/>
      <c r="X260" s="39"/>
      <c r="Y260" s="39"/>
      <c r="Z260" s="39"/>
      <c r="AA260" s="39"/>
      <c r="AB260" s="39"/>
      <c r="AC260" s="39"/>
      <c r="AD260" s="39"/>
      <c r="AE260" s="39"/>
      <c r="AT260" s="18" t="s">
        <v>178</v>
      </c>
      <c r="AU260" s="18" t="s">
        <v>86</v>
      </c>
    </row>
    <row r="261" s="2" customFormat="1" ht="16.5" customHeight="1">
      <c r="A261" s="39"/>
      <c r="B261" s="40"/>
      <c r="C261" s="219" t="s">
        <v>613</v>
      </c>
      <c r="D261" s="219" t="s">
        <v>171</v>
      </c>
      <c r="E261" s="220" t="s">
        <v>613</v>
      </c>
      <c r="F261" s="221" t="s">
        <v>2587</v>
      </c>
      <c r="G261" s="222" t="s">
        <v>2411</v>
      </c>
      <c r="H261" s="223">
        <v>42</v>
      </c>
      <c r="I261" s="224"/>
      <c r="J261" s="225">
        <f>ROUND(I261*H261,2)</f>
        <v>0</v>
      </c>
      <c r="K261" s="221" t="s">
        <v>1</v>
      </c>
      <c r="L261" s="45"/>
      <c r="M261" s="226" t="s">
        <v>1</v>
      </c>
      <c r="N261" s="227" t="s">
        <v>41</v>
      </c>
      <c r="O261" s="92"/>
      <c r="P261" s="228">
        <f>O261*H261</f>
        <v>0</v>
      </c>
      <c r="Q261" s="228">
        <v>0</v>
      </c>
      <c r="R261" s="228">
        <f>Q261*H261</f>
        <v>0</v>
      </c>
      <c r="S261" s="228">
        <v>0</v>
      </c>
      <c r="T261" s="229">
        <f>S261*H261</f>
        <v>0</v>
      </c>
      <c r="U261" s="39"/>
      <c r="V261" s="39"/>
      <c r="W261" s="39"/>
      <c r="X261" s="39"/>
      <c r="Y261" s="39"/>
      <c r="Z261" s="39"/>
      <c r="AA261" s="39"/>
      <c r="AB261" s="39"/>
      <c r="AC261" s="39"/>
      <c r="AD261" s="39"/>
      <c r="AE261" s="39"/>
      <c r="AR261" s="230" t="s">
        <v>176</v>
      </c>
      <c r="AT261" s="230" t="s">
        <v>171</v>
      </c>
      <c r="AU261" s="230" t="s">
        <v>86</v>
      </c>
      <c r="AY261" s="18" t="s">
        <v>168</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176</v>
      </c>
      <c r="BM261" s="230" t="s">
        <v>1020</v>
      </c>
    </row>
    <row r="262" s="2" customFormat="1">
      <c r="A262" s="39"/>
      <c r="B262" s="40"/>
      <c r="C262" s="41"/>
      <c r="D262" s="232" t="s">
        <v>178</v>
      </c>
      <c r="E262" s="41"/>
      <c r="F262" s="233" t="s">
        <v>2587</v>
      </c>
      <c r="G262" s="41"/>
      <c r="H262" s="41"/>
      <c r="I262" s="234"/>
      <c r="J262" s="41"/>
      <c r="K262" s="41"/>
      <c r="L262" s="45"/>
      <c r="M262" s="235"/>
      <c r="N262" s="236"/>
      <c r="O262" s="92"/>
      <c r="P262" s="92"/>
      <c r="Q262" s="92"/>
      <c r="R262" s="92"/>
      <c r="S262" s="92"/>
      <c r="T262" s="93"/>
      <c r="U262" s="39"/>
      <c r="V262" s="39"/>
      <c r="W262" s="39"/>
      <c r="X262" s="39"/>
      <c r="Y262" s="39"/>
      <c r="Z262" s="39"/>
      <c r="AA262" s="39"/>
      <c r="AB262" s="39"/>
      <c r="AC262" s="39"/>
      <c r="AD262" s="39"/>
      <c r="AE262" s="39"/>
      <c r="AT262" s="18" t="s">
        <v>178</v>
      </c>
      <c r="AU262" s="18" t="s">
        <v>86</v>
      </c>
    </row>
    <row r="263" s="2" customFormat="1" ht="21.75" customHeight="1">
      <c r="A263" s="39"/>
      <c r="B263" s="40"/>
      <c r="C263" s="219" t="s">
        <v>619</v>
      </c>
      <c r="D263" s="219" t="s">
        <v>171</v>
      </c>
      <c r="E263" s="220" t="s">
        <v>619</v>
      </c>
      <c r="F263" s="221" t="s">
        <v>2588</v>
      </c>
      <c r="G263" s="222" t="s">
        <v>2539</v>
      </c>
      <c r="H263" s="223">
        <v>1</v>
      </c>
      <c r="I263" s="224"/>
      <c r="J263" s="225">
        <f>ROUND(I263*H263,2)</f>
        <v>0</v>
      </c>
      <c r="K263" s="221" t="s">
        <v>1</v>
      </c>
      <c r="L263" s="45"/>
      <c r="M263" s="226" t="s">
        <v>1</v>
      </c>
      <c r="N263" s="227" t="s">
        <v>41</v>
      </c>
      <c r="O263" s="92"/>
      <c r="P263" s="228">
        <f>O263*H263</f>
        <v>0</v>
      </c>
      <c r="Q263" s="228">
        <v>0</v>
      </c>
      <c r="R263" s="228">
        <f>Q263*H263</f>
        <v>0</v>
      </c>
      <c r="S263" s="228">
        <v>0</v>
      </c>
      <c r="T263" s="229">
        <f>S263*H263</f>
        <v>0</v>
      </c>
      <c r="U263" s="39"/>
      <c r="V263" s="39"/>
      <c r="W263" s="39"/>
      <c r="X263" s="39"/>
      <c r="Y263" s="39"/>
      <c r="Z263" s="39"/>
      <c r="AA263" s="39"/>
      <c r="AB263" s="39"/>
      <c r="AC263" s="39"/>
      <c r="AD263" s="39"/>
      <c r="AE263" s="39"/>
      <c r="AR263" s="230" t="s">
        <v>176</v>
      </c>
      <c r="AT263" s="230" t="s">
        <v>171</v>
      </c>
      <c r="AU263" s="230" t="s">
        <v>86</v>
      </c>
      <c r="AY263" s="18" t="s">
        <v>168</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176</v>
      </c>
      <c r="BM263" s="230" t="s">
        <v>1031</v>
      </c>
    </row>
    <row r="264" s="2" customFormat="1">
      <c r="A264" s="39"/>
      <c r="B264" s="40"/>
      <c r="C264" s="41"/>
      <c r="D264" s="232" t="s">
        <v>178</v>
      </c>
      <c r="E264" s="41"/>
      <c r="F264" s="233" t="s">
        <v>2588</v>
      </c>
      <c r="G264" s="41"/>
      <c r="H264" s="41"/>
      <c r="I264" s="234"/>
      <c r="J264" s="41"/>
      <c r="K264" s="41"/>
      <c r="L264" s="45"/>
      <c r="M264" s="298"/>
      <c r="N264" s="299"/>
      <c r="O264" s="300"/>
      <c r="P264" s="300"/>
      <c r="Q264" s="300"/>
      <c r="R264" s="300"/>
      <c r="S264" s="300"/>
      <c r="T264" s="301"/>
      <c r="U264" s="39"/>
      <c r="V264" s="39"/>
      <c r="W264" s="39"/>
      <c r="X264" s="39"/>
      <c r="Y264" s="39"/>
      <c r="Z264" s="39"/>
      <c r="AA264" s="39"/>
      <c r="AB264" s="39"/>
      <c r="AC264" s="39"/>
      <c r="AD264" s="39"/>
      <c r="AE264" s="39"/>
      <c r="AT264" s="18" t="s">
        <v>178</v>
      </c>
      <c r="AU264" s="18" t="s">
        <v>86</v>
      </c>
    </row>
    <row r="265" s="2" customFormat="1" ht="6.96" customHeight="1">
      <c r="A265" s="39"/>
      <c r="B265" s="67"/>
      <c r="C265" s="68"/>
      <c r="D265" s="68"/>
      <c r="E265" s="68"/>
      <c r="F265" s="68"/>
      <c r="G265" s="68"/>
      <c r="H265" s="68"/>
      <c r="I265" s="68"/>
      <c r="J265" s="68"/>
      <c r="K265" s="68"/>
      <c r="L265" s="45"/>
      <c r="M265" s="39"/>
      <c r="O265" s="39"/>
      <c r="P265" s="39"/>
      <c r="Q265" s="39"/>
      <c r="R265" s="39"/>
      <c r="S265" s="39"/>
      <c r="T265" s="39"/>
      <c r="U265" s="39"/>
      <c r="V265" s="39"/>
      <c r="W265" s="39"/>
      <c r="X265" s="39"/>
      <c r="Y265" s="39"/>
      <c r="Z265" s="39"/>
      <c r="AA265" s="39"/>
      <c r="AB265" s="39"/>
      <c r="AC265" s="39"/>
      <c r="AD265" s="39"/>
      <c r="AE265" s="39"/>
    </row>
  </sheetData>
  <sheetProtection sheet="1" autoFilter="0" formatColumns="0" formatRows="0" objects="1" scenarios="1" spinCount="100000" saltValue="fvzAg91q2X9Hk9zCNVAtsWqcyrsa8vknU3q6KUTM2RgEnD4IjboMwsXqofudNmKzOMmbrlnCmnAUHWz7vDJxNg==" hashValue="hATOjC7PNVTGNUEl+OvJZom1hWx2sULDBF3ddx9WPLjBGIBvAX221KQVa85ihhkA8VJTmhQLke2+zdH/C4EK3g==" algorithmName="SHA-512" password="CC35"/>
  <autoFilter ref="C123:K264"/>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104</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2589</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ROUND(J126,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ROUND((SUM(BE126:BE224)),  2)</f>
        <v>0</v>
      </c>
      <c r="G33" s="39"/>
      <c r="H33" s="39"/>
      <c r="I33" s="156">
        <v>0.20999999999999999</v>
      </c>
      <c r="J33" s="155">
        <f>ROUND(((SUM(BE126:BE224))*I33),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ROUND((SUM(BF126:BF224)),  2)</f>
        <v>0</v>
      </c>
      <c r="G34" s="39"/>
      <c r="H34" s="39"/>
      <c r="I34" s="156">
        <v>0.12</v>
      </c>
      <c r="J34" s="155">
        <f>ROUND(((SUM(BF126:BF224))*I34),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ROUND((SUM(BG126:BG224)),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ROUND((SUM(BH126:BH224)),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ROUND((SUM(BI126:BI224)),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013 - SO 01 Gymnázium - SLP OSTATNÍ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J126</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2590</v>
      </c>
      <c r="E97" s="183"/>
      <c r="F97" s="183"/>
      <c r="G97" s="183"/>
      <c r="H97" s="183"/>
      <c r="I97" s="183"/>
      <c r="J97" s="184">
        <f>J127</f>
        <v>0</v>
      </c>
      <c r="K97" s="181"/>
      <c r="L97" s="185"/>
      <c r="S97" s="9"/>
      <c r="T97" s="9"/>
      <c r="U97" s="9"/>
      <c r="V97" s="9"/>
      <c r="W97" s="9"/>
      <c r="X97" s="9"/>
      <c r="Y97" s="9"/>
      <c r="Z97" s="9"/>
      <c r="AA97" s="9"/>
      <c r="AB97" s="9"/>
      <c r="AC97" s="9"/>
      <c r="AD97" s="9"/>
      <c r="AE97" s="9"/>
    </row>
    <row r="98" s="10" customFormat="1" ht="19.92" customHeight="1">
      <c r="A98" s="10"/>
      <c r="B98" s="186"/>
      <c r="C98" s="187"/>
      <c r="D98" s="188" t="s">
        <v>2591</v>
      </c>
      <c r="E98" s="189"/>
      <c r="F98" s="189"/>
      <c r="G98" s="189"/>
      <c r="H98" s="189"/>
      <c r="I98" s="189"/>
      <c r="J98" s="190">
        <f>J128</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2592</v>
      </c>
      <c r="E99" s="189"/>
      <c r="F99" s="189"/>
      <c r="G99" s="189"/>
      <c r="H99" s="189"/>
      <c r="I99" s="189"/>
      <c r="J99" s="190">
        <f>J143</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2593</v>
      </c>
      <c r="E100" s="189"/>
      <c r="F100" s="189"/>
      <c r="G100" s="189"/>
      <c r="H100" s="189"/>
      <c r="I100" s="189"/>
      <c r="J100" s="190">
        <f>J152</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2594</v>
      </c>
      <c r="E101" s="189"/>
      <c r="F101" s="189"/>
      <c r="G101" s="189"/>
      <c r="H101" s="189"/>
      <c r="I101" s="189"/>
      <c r="J101" s="190">
        <f>J163</f>
        <v>0</v>
      </c>
      <c r="K101" s="187"/>
      <c r="L101" s="191"/>
      <c r="S101" s="10"/>
      <c r="T101" s="10"/>
      <c r="U101" s="10"/>
      <c r="V101" s="10"/>
      <c r="W101" s="10"/>
      <c r="X101" s="10"/>
      <c r="Y101" s="10"/>
      <c r="Z101" s="10"/>
      <c r="AA101" s="10"/>
      <c r="AB101" s="10"/>
      <c r="AC101" s="10"/>
      <c r="AD101" s="10"/>
      <c r="AE101" s="10"/>
    </row>
    <row r="102" s="9" customFormat="1" ht="24.96" customHeight="1">
      <c r="A102" s="9"/>
      <c r="B102" s="180"/>
      <c r="C102" s="181"/>
      <c r="D102" s="182" t="s">
        <v>2404</v>
      </c>
      <c r="E102" s="183"/>
      <c r="F102" s="183"/>
      <c r="G102" s="183"/>
      <c r="H102" s="183"/>
      <c r="I102" s="183"/>
      <c r="J102" s="184">
        <f>J168</f>
        <v>0</v>
      </c>
      <c r="K102" s="181"/>
      <c r="L102" s="185"/>
      <c r="S102" s="9"/>
      <c r="T102" s="9"/>
      <c r="U102" s="9"/>
      <c r="V102" s="9"/>
      <c r="W102" s="9"/>
      <c r="X102" s="9"/>
      <c r="Y102" s="9"/>
      <c r="Z102" s="9"/>
      <c r="AA102" s="9"/>
      <c r="AB102" s="9"/>
      <c r="AC102" s="9"/>
      <c r="AD102" s="9"/>
      <c r="AE102" s="9"/>
    </row>
    <row r="103" s="10" customFormat="1" ht="19.92" customHeight="1">
      <c r="A103" s="10"/>
      <c r="B103" s="186"/>
      <c r="C103" s="187"/>
      <c r="D103" s="188" t="s">
        <v>2591</v>
      </c>
      <c r="E103" s="189"/>
      <c r="F103" s="189"/>
      <c r="G103" s="189"/>
      <c r="H103" s="189"/>
      <c r="I103" s="189"/>
      <c r="J103" s="190">
        <f>J169</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2592</v>
      </c>
      <c r="E104" s="189"/>
      <c r="F104" s="189"/>
      <c r="G104" s="189"/>
      <c r="H104" s="189"/>
      <c r="I104" s="189"/>
      <c r="J104" s="190">
        <f>J186</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2593</v>
      </c>
      <c r="E105" s="189"/>
      <c r="F105" s="189"/>
      <c r="G105" s="189"/>
      <c r="H105" s="189"/>
      <c r="I105" s="189"/>
      <c r="J105" s="190">
        <f>J201</f>
        <v>0</v>
      </c>
      <c r="K105" s="187"/>
      <c r="L105" s="191"/>
      <c r="S105" s="10"/>
      <c r="T105" s="10"/>
      <c r="U105" s="10"/>
      <c r="V105" s="10"/>
      <c r="W105" s="10"/>
      <c r="X105" s="10"/>
      <c r="Y105" s="10"/>
      <c r="Z105" s="10"/>
      <c r="AA105" s="10"/>
      <c r="AB105" s="10"/>
      <c r="AC105" s="10"/>
      <c r="AD105" s="10"/>
      <c r="AE105" s="10"/>
    </row>
    <row r="106" s="10" customFormat="1" ht="19.92" customHeight="1">
      <c r="A106" s="10"/>
      <c r="B106" s="186"/>
      <c r="C106" s="187"/>
      <c r="D106" s="188" t="s">
        <v>2594</v>
      </c>
      <c r="E106" s="189"/>
      <c r="F106" s="189"/>
      <c r="G106" s="189"/>
      <c r="H106" s="189"/>
      <c r="I106" s="189"/>
      <c r="J106" s="190">
        <f>J218</f>
        <v>0</v>
      </c>
      <c r="K106" s="187"/>
      <c r="L106" s="191"/>
      <c r="S106" s="10"/>
      <c r="T106" s="10"/>
      <c r="U106" s="10"/>
      <c r="V106" s="10"/>
      <c r="W106" s="10"/>
      <c r="X106" s="10"/>
      <c r="Y106" s="10"/>
      <c r="Z106" s="10"/>
      <c r="AA106" s="10"/>
      <c r="AB106" s="10"/>
      <c r="AC106" s="10"/>
      <c r="AD106" s="10"/>
      <c r="AE106" s="10"/>
    </row>
    <row r="107" s="2" customFormat="1" ht="21.84"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67"/>
      <c r="C108" s="68"/>
      <c r="D108" s="68"/>
      <c r="E108" s="68"/>
      <c r="F108" s="68"/>
      <c r="G108" s="68"/>
      <c r="H108" s="68"/>
      <c r="I108" s="68"/>
      <c r="J108" s="68"/>
      <c r="K108" s="68"/>
      <c r="L108" s="64"/>
      <c r="S108" s="39"/>
      <c r="T108" s="39"/>
      <c r="U108" s="39"/>
      <c r="V108" s="39"/>
      <c r="W108" s="39"/>
      <c r="X108" s="39"/>
      <c r="Y108" s="39"/>
      <c r="Z108" s="39"/>
      <c r="AA108" s="39"/>
      <c r="AB108" s="39"/>
      <c r="AC108" s="39"/>
      <c r="AD108" s="39"/>
      <c r="AE108" s="39"/>
    </row>
    <row r="112" s="2" customFormat="1" ht="6.96" customHeight="1">
      <c r="A112" s="39"/>
      <c r="B112" s="69"/>
      <c r="C112" s="70"/>
      <c r="D112" s="70"/>
      <c r="E112" s="70"/>
      <c r="F112" s="70"/>
      <c r="G112" s="70"/>
      <c r="H112" s="70"/>
      <c r="I112" s="70"/>
      <c r="J112" s="70"/>
      <c r="K112" s="70"/>
      <c r="L112" s="64"/>
      <c r="S112" s="39"/>
      <c r="T112" s="39"/>
      <c r="U112" s="39"/>
      <c r="V112" s="39"/>
      <c r="W112" s="39"/>
      <c r="X112" s="39"/>
      <c r="Y112" s="39"/>
      <c r="Z112" s="39"/>
      <c r="AA112" s="39"/>
      <c r="AB112" s="39"/>
      <c r="AC112" s="39"/>
      <c r="AD112" s="39"/>
      <c r="AE112" s="39"/>
    </row>
    <row r="113" s="2" customFormat="1" ht="24.96" customHeight="1">
      <c r="A113" s="39"/>
      <c r="B113" s="40"/>
      <c r="C113" s="24" t="s">
        <v>153</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16</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6.5" customHeight="1">
      <c r="A116" s="39"/>
      <c r="B116" s="40"/>
      <c r="C116" s="41"/>
      <c r="D116" s="41"/>
      <c r="E116" s="175" t="str">
        <f>E7</f>
        <v>Gymnázium Plasy - nástavba pavilonu č.1</v>
      </c>
      <c r="F116" s="33"/>
      <c r="G116" s="33"/>
      <c r="H116" s="33"/>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125</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77" t="str">
        <f>E9</f>
        <v>013 - SO 01 Gymnázium - SLP OSTATNÍ</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20</v>
      </c>
      <c r="D120" s="41"/>
      <c r="E120" s="41"/>
      <c r="F120" s="28" t="str">
        <f>F12</f>
        <v xml:space="preserve"> </v>
      </c>
      <c r="G120" s="41"/>
      <c r="H120" s="41"/>
      <c r="I120" s="33" t="s">
        <v>22</v>
      </c>
      <c r="J120" s="80" t="str">
        <f>IF(J12="","",J12)</f>
        <v>17. 3. 2025</v>
      </c>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5.15" customHeight="1">
      <c r="A122" s="39"/>
      <c r="B122" s="40"/>
      <c r="C122" s="33" t="s">
        <v>24</v>
      </c>
      <c r="D122" s="41"/>
      <c r="E122" s="41"/>
      <c r="F122" s="28" t="str">
        <f>E15</f>
        <v>Gymnázium a Střední odborná škola, Plasy</v>
      </c>
      <c r="G122" s="41"/>
      <c r="H122" s="41"/>
      <c r="I122" s="33" t="s">
        <v>30</v>
      </c>
      <c r="J122" s="37" t="str">
        <f>E21</f>
        <v>VKV projekt s.r.o.</v>
      </c>
      <c r="K122" s="41"/>
      <c r="L122" s="64"/>
      <c r="S122" s="39"/>
      <c r="T122" s="39"/>
      <c r="U122" s="39"/>
      <c r="V122" s="39"/>
      <c r="W122" s="39"/>
      <c r="X122" s="39"/>
      <c r="Y122" s="39"/>
      <c r="Z122" s="39"/>
      <c r="AA122" s="39"/>
      <c r="AB122" s="39"/>
      <c r="AC122" s="39"/>
      <c r="AD122" s="39"/>
      <c r="AE122" s="39"/>
    </row>
    <row r="123" s="2" customFormat="1" ht="15.15" customHeight="1">
      <c r="A123" s="39"/>
      <c r="B123" s="40"/>
      <c r="C123" s="33" t="s">
        <v>28</v>
      </c>
      <c r="D123" s="41"/>
      <c r="E123" s="41"/>
      <c r="F123" s="28" t="str">
        <f>IF(E18="","",E18)</f>
        <v>Vyplň údaj</v>
      </c>
      <c r="G123" s="41"/>
      <c r="H123" s="41"/>
      <c r="I123" s="33" t="s">
        <v>33</v>
      </c>
      <c r="J123" s="37" t="str">
        <f>E24</f>
        <v xml:space="preserve"> </v>
      </c>
      <c r="K123" s="41"/>
      <c r="L123" s="64"/>
      <c r="S123" s="39"/>
      <c r="T123" s="39"/>
      <c r="U123" s="39"/>
      <c r="V123" s="39"/>
      <c r="W123" s="39"/>
      <c r="X123" s="39"/>
      <c r="Y123" s="39"/>
      <c r="Z123" s="39"/>
      <c r="AA123" s="39"/>
      <c r="AB123" s="39"/>
      <c r="AC123" s="39"/>
      <c r="AD123" s="39"/>
      <c r="AE123" s="39"/>
    </row>
    <row r="124" s="2" customFormat="1" ht="10.32"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11" customFormat="1" ht="29.28" customHeight="1">
      <c r="A125" s="192"/>
      <c r="B125" s="193"/>
      <c r="C125" s="194" t="s">
        <v>154</v>
      </c>
      <c r="D125" s="195" t="s">
        <v>61</v>
      </c>
      <c r="E125" s="195" t="s">
        <v>57</v>
      </c>
      <c r="F125" s="195" t="s">
        <v>58</v>
      </c>
      <c r="G125" s="195" t="s">
        <v>155</v>
      </c>
      <c r="H125" s="195" t="s">
        <v>156</v>
      </c>
      <c r="I125" s="195" t="s">
        <v>157</v>
      </c>
      <c r="J125" s="195" t="s">
        <v>129</v>
      </c>
      <c r="K125" s="196" t="s">
        <v>158</v>
      </c>
      <c r="L125" s="197"/>
      <c r="M125" s="101" t="s">
        <v>1</v>
      </c>
      <c r="N125" s="102" t="s">
        <v>40</v>
      </c>
      <c r="O125" s="102" t="s">
        <v>159</v>
      </c>
      <c r="P125" s="102" t="s">
        <v>160</v>
      </c>
      <c r="Q125" s="102" t="s">
        <v>161</v>
      </c>
      <c r="R125" s="102" t="s">
        <v>162</v>
      </c>
      <c r="S125" s="102" t="s">
        <v>163</v>
      </c>
      <c r="T125" s="103" t="s">
        <v>164</v>
      </c>
      <c r="U125" s="192"/>
      <c r="V125" s="192"/>
      <c r="W125" s="192"/>
      <c r="X125" s="192"/>
      <c r="Y125" s="192"/>
      <c r="Z125" s="192"/>
      <c r="AA125" s="192"/>
      <c r="AB125" s="192"/>
      <c r="AC125" s="192"/>
      <c r="AD125" s="192"/>
      <c r="AE125" s="192"/>
    </row>
    <row r="126" s="2" customFormat="1" ht="22.8" customHeight="1">
      <c r="A126" s="39"/>
      <c r="B126" s="40"/>
      <c r="C126" s="108" t="s">
        <v>165</v>
      </c>
      <c r="D126" s="41"/>
      <c r="E126" s="41"/>
      <c r="F126" s="41"/>
      <c r="G126" s="41"/>
      <c r="H126" s="41"/>
      <c r="I126" s="41"/>
      <c r="J126" s="198">
        <f>BK126</f>
        <v>0</v>
      </c>
      <c r="K126" s="41"/>
      <c r="L126" s="45"/>
      <c r="M126" s="104"/>
      <c r="N126" s="199"/>
      <c r="O126" s="105"/>
      <c r="P126" s="200">
        <f>P127+P168</f>
        <v>0</v>
      </c>
      <c r="Q126" s="105"/>
      <c r="R126" s="200">
        <f>R127+R168</f>
        <v>0</v>
      </c>
      <c r="S126" s="105"/>
      <c r="T126" s="201">
        <f>T127+T168</f>
        <v>0</v>
      </c>
      <c r="U126" s="39"/>
      <c r="V126" s="39"/>
      <c r="W126" s="39"/>
      <c r="X126" s="39"/>
      <c r="Y126" s="39"/>
      <c r="Z126" s="39"/>
      <c r="AA126" s="39"/>
      <c r="AB126" s="39"/>
      <c r="AC126" s="39"/>
      <c r="AD126" s="39"/>
      <c r="AE126" s="39"/>
      <c r="AT126" s="18" t="s">
        <v>75</v>
      </c>
      <c r="AU126" s="18" t="s">
        <v>131</v>
      </c>
      <c r="BK126" s="202">
        <f>BK127+BK168</f>
        <v>0</v>
      </c>
    </row>
    <row r="127" s="12" customFormat="1" ht="25.92" customHeight="1">
      <c r="A127" s="12"/>
      <c r="B127" s="203"/>
      <c r="C127" s="204"/>
      <c r="D127" s="205" t="s">
        <v>75</v>
      </c>
      <c r="E127" s="206" t="s">
        <v>2406</v>
      </c>
      <c r="F127" s="206" t="s">
        <v>2595</v>
      </c>
      <c r="G127" s="204"/>
      <c r="H127" s="204"/>
      <c r="I127" s="207"/>
      <c r="J127" s="208">
        <f>BK127</f>
        <v>0</v>
      </c>
      <c r="K127" s="204"/>
      <c r="L127" s="209"/>
      <c r="M127" s="210"/>
      <c r="N127" s="211"/>
      <c r="O127" s="211"/>
      <c r="P127" s="212">
        <f>P128+P143+P152+P163</f>
        <v>0</v>
      </c>
      <c r="Q127" s="211"/>
      <c r="R127" s="212">
        <f>R128+R143+R152+R163</f>
        <v>0</v>
      </c>
      <c r="S127" s="211"/>
      <c r="T127" s="213">
        <f>T128+T143+T152+T163</f>
        <v>0</v>
      </c>
      <c r="U127" s="12"/>
      <c r="V127" s="12"/>
      <c r="W127" s="12"/>
      <c r="X127" s="12"/>
      <c r="Y127" s="12"/>
      <c r="Z127" s="12"/>
      <c r="AA127" s="12"/>
      <c r="AB127" s="12"/>
      <c r="AC127" s="12"/>
      <c r="AD127" s="12"/>
      <c r="AE127" s="12"/>
      <c r="AR127" s="214" t="s">
        <v>84</v>
      </c>
      <c r="AT127" s="215" t="s">
        <v>75</v>
      </c>
      <c r="AU127" s="215" t="s">
        <v>76</v>
      </c>
      <c r="AY127" s="214" t="s">
        <v>168</v>
      </c>
      <c r="BK127" s="216">
        <f>BK128+BK143+BK152+BK163</f>
        <v>0</v>
      </c>
    </row>
    <row r="128" s="12" customFormat="1" ht="22.8" customHeight="1">
      <c r="A128" s="12"/>
      <c r="B128" s="203"/>
      <c r="C128" s="204"/>
      <c r="D128" s="205" t="s">
        <v>75</v>
      </c>
      <c r="E128" s="217" t="s">
        <v>2596</v>
      </c>
      <c r="F128" s="217" t="s">
        <v>2597</v>
      </c>
      <c r="G128" s="204"/>
      <c r="H128" s="204"/>
      <c r="I128" s="207"/>
      <c r="J128" s="218">
        <f>BK128</f>
        <v>0</v>
      </c>
      <c r="K128" s="204"/>
      <c r="L128" s="209"/>
      <c r="M128" s="210"/>
      <c r="N128" s="211"/>
      <c r="O128" s="211"/>
      <c r="P128" s="212">
        <f>SUM(P129:P142)</f>
        <v>0</v>
      </c>
      <c r="Q128" s="211"/>
      <c r="R128" s="212">
        <f>SUM(R129:R142)</f>
        <v>0</v>
      </c>
      <c r="S128" s="211"/>
      <c r="T128" s="213">
        <f>SUM(T129:T142)</f>
        <v>0</v>
      </c>
      <c r="U128" s="12"/>
      <c r="V128" s="12"/>
      <c r="W128" s="12"/>
      <c r="X128" s="12"/>
      <c r="Y128" s="12"/>
      <c r="Z128" s="12"/>
      <c r="AA128" s="12"/>
      <c r="AB128" s="12"/>
      <c r="AC128" s="12"/>
      <c r="AD128" s="12"/>
      <c r="AE128" s="12"/>
      <c r="AR128" s="214" t="s">
        <v>84</v>
      </c>
      <c r="AT128" s="215" t="s">
        <v>75</v>
      </c>
      <c r="AU128" s="215" t="s">
        <v>84</v>
      </c>
      <c r="AY128" s="214" t="s">
        <v>168</v>
      </c>
      <c r="BK128" s="216">
        <f>SUM(BK129:BK142)</f>
        <v>0</v>
      </c>
    </row>
    <row r="129" s="2" customFormat="1" ht="24.15" customHeight="1">
      <c r="A129" s="39"/>
      <c r="B129" s="40"/>
      <c r="C129" s="219" t="s">
        <v>84</v>
      </c>
      <c r="D129" s="219" t="s">
        <v>171</v>
      </c>
      <c r="E129" s="220" t="s">
        <v>84</v>
      </c>
      <c r="F129" s="221" t="s">
        <v>2598</v>
      </c>
      <c r="G129" s="222" t="s">
        <v>2411</v>
      </c>
      <c r="H129" s="223">
        <v>11</v>
      </c>
      <c r="I129" s="224"/>
      <c r="J129" s="225">
        <f>ROUND(I129*H129,2)</f>
        <v>0</v>
      </c>
      <c r="K129" s="221" t="s">
        <v>1</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176</v>
      </c>
      <c r="AT129" s="230" t="s">
        <v>171</v>
      </c>
      <c r="AU129" s="230" t="s">
        <v>86</v>
      </c>
      <c r="AY129" s="18" t="s">
        <v>168</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176</v>
      </c>
      <c r="BM129" s="230" t="s">
        <v>86</v>
      </c>
    </row>
    <row r="130" s="2" customFormat="1">
      <c r="A130" s="39"/>
      <c r="B130" s="40"/>
      <c r="C130" s="41"/>
      <c r="D130" s="232" t="s">
        <v>178</v>
      </c>
      <c r="E130" s="41"/>
      <c r="F130" s="233" t="s">
        <v>2598</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178</v>
      </c>
      <c r="AU130" s="18" t="s">
        <v>86</v>
      </c>
    </row>
    <row r="131" s="2" customFormat="1" ht="24.15" customHeight="1">
      <c r="A131" s="39"/>
      <c r="B131" s="40"/>
      <c r="C131" s="219" t="s">
        <v>86</v>
      </c>
      <c r="D131" s="219" t="s">
        <v>171</v>
      </c>
      <c r="E131" s="220" t="s">
        <v>86</v>
      </c>
      <c r="F131" s="221" t="s">
        <v>2599</v>
      </c>
      <c r="G131" s="222" t="s">
        <v>2411</v>
      </c>
      <c r="H131" s="223">
        <v>3</v>
      </c>
      <c r="I131" s="224"/>
      <c r="J131" s="225">
        <f>ROUND(I131*H131,2)</f>
        <v>0</v>
      </c>
      <c r="K131" s="221" t="s">
        <v>1</v>
      </c>
      <c r="L131" s="45"/>
      <c r="M131" s="226" t="s">
        <v>1</v>
      </c>
      <c r="N131" s="227" t="s">
        <v>41</v>
      </c>
      <c r="O131" s="92"/>
      <c r="P131" s="228">
        <f>O131*H131</f>
        <v>0</v>
      </c>
      <c r="Q131" s="228">
        <v>0</v>
      </c>
      <c r="R131" s="228">
        <f>Q131*H131</f>
        <v>0</v>
      </c>
      <c r="S131" s="228">
        <v>0</v>
      </c>
      <c r="T131" s="229">
        <f>S131*H131</f>
        <v>0</v>
      </c>
      <c r="U131" s="39"/>
      <c r="V131" s="39"/>
      <c r="W131" s="39"/>
      <c r="X131" s="39"/>
      <c r="Y131" s="39"/>
      <c r="Z131" s="39"/>
      <c r="AA131" s="39"/>
      <c r="AB131" s="39"/>
      <c r="AC131" s="39"/>
      <c r="AD131" s="39"/>
      <c r="AE131" s="39"/>
      <c r="AR131" s="230" t="s">
        <v>176</v>
      </c>
      <c r="AT131" s="230" t="s">
        <v>171</v>
      </c>
      <c r="AU131" s="230" t="s">
        <v>86</v>
      </c>
      <c r="AY131" s="18" t="s">
        <v>168</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176</v>
      </c>
      <c r="BM131" s="230" t="s">
        <v>176</v>
      </c>
    </row>
    <row r="132" s="2" customFormat="1">
      <c r="A132" s="39"/>
      <c r="B132" s="40"/>
      <c r="C132" s="41"/>
      <c r="D132" s="232" t="s">
        <v>178</v>
      </c>
      <c r="E132" s="41"/>
      <c r="F132" s="233" t="s">
        <v>2599</v>
      </c>
      <c r="G132" s="41"/>
      <c r="H132" s="41"/>
      <c r="I132" s="234"/>
      <c r="J132" s="41"/>
      <c r="K132" s="41"/>
      <c r="L132" s="45"/>
      <c r="M132" s="235"/>
      <c r="N132" s="236"/>
      <c r="O132" s="92"/>
      <c r="P132" s="92"/>
      <c r="Q132" s="92"/>
      <c r="R132" s="92"/>
      <c r="S132" s="92"/>
      <c r="T132" s="93"/>
      <c r="U132" s="39"/>
      <c r="V132" s="39"/>
      <c r="W132" s="39"/>
      <c r="X132" s="39"/>
      <c r="Y132" s="39"/>
      <c r="Z132" s="39"/>
      <c r="AA132" s="39"/>
      <c r="AB132" s="39"/>
      <c r="AC132" s="39"/>
      <c r="AD132" s="39"/>
      <c r="AE132" s="39"/>
      <c r="AT132" s="18" t="s">
        <v>178</v>
      </c>
      <c r="AU132" s="18" t="s">
        <v>86</v>
      </c>
    </row>
    <row r="133" s="2" customFormat="1" ht="16.5" customHeight="1">
      <c r="A133" s="39"/>
      <c r="B133" s="40"/>
      <c r="C133" s="219" t="s">
        <v>169</v>
      </c>
      <c r="D133" s="219" t="s">
        <v>171</v>
      </c>
      <c r="E133" s="220" t="s">
        <v>169</v>
      </c>
      <c r="F133" s="221" t="s">
        <v>2600</v>
      </c>
      <c r="G133" s="222" t="s">
        <v>2411</v>
      </c>
      <c r="H133" s="223">
        <v>3</v>
      </c>
      <c r="I133" s="224"/>
      <c r="J133" s="225">
        <f>ROUND(I133*H133,2)</f>
        <v>0</v>
      </c>
      <c r="K133" s="221" t="s">
        <v>1</v>
      </c>
      <c r="L133" s="45"/>
      <c r="M133" s="226" t="s">
        <v>1</v>
      </c>
      <c r="N133" s="227" t="s">
        <v>41</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176</v>
      </c>
      <c r="AT133" s="230" t="s">
        <v>171</v>
      </c>
      <c r="AU133" s="230" t="s">
        <v>86</v>
      </c>
      <c r="AY133" s="18" t="s">
        <v>168</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176</v>
      </c>
      <c r="BM133" s="230" t="s">
        <v>210</v>
      </c>
    </row>
    <row r="134" s="2" customFormat="1">
      <c r="A134" s="39"/>
      <c r="B134" s="40"/>
      <c r="C134" s="41"/>
      <c r="D134" s="232" t="s">
        <v>178</v>
      </c>
      <c r="E134" s="41"/>
      <c r="F134" s="233" t="s">
        <v>2600</v>
      </c>
      <c r="G134" s="41"/>
      <c r="H134" s="41"/>
      <c r="I134" s="234"/>
      <c r="J134" s="41"/>
      <c r="K134" s="41"/>
      <c r="L134" s="45"/>
      <c r="M134" s="235"/>
      <c r="N134" s="236"/>
      <c r="O134" s="92"/>
      <c r="P134" s="92"/>
      <c r="Q134" s="92"/>
      <c r="R134" s="92"/>
      <c r="S134" s="92"/>
      <c r="T134" s="93"/>
      <c r="U134" s="39"/>
      <c r="V134" s="39"/>
      <c r="W134" s="39"/>
      <c r="X134" s="39"/>
      <c r="Y134" s="39"/>
      <c r="Z134" s="39"/>
      <c r="AA134" s="39"/>
      <c r="AB134" s="39"/>
      <c r="AC134" s="39"/>
      <c r="AD134" s="39"/>
      <c r="AE134" s="39"/>
      <c r="AT134" s="18" t="s">
        <v>178</v>
      </c>
      <c r="AU134" s="18" t="s">
        <v>86</v>
      </c>
    </row>
    <row r="135" s="2" customFormat="1" ht="16.5" customHeight="1">
      <c r="A135" s="39"/>
      <c r="B135" s="40"/>
      <c r="C135" s="219" t="s">
        <v>176</v>
      </c>
      <c r="D135" s="219" t="s">
        <v>171</v>
      </c>
      <c r="E135" s="220" t="s">
        <v>176</v>
      </c>
      <c r="F135" s="221" t="s">
        <v>2601</v>
      </c>
      <c r="G135" s="222" t="s">
        <v>2411</v>
      </c>
      <c r="H135" s="223">
        <v>11</v>
      </c>
      <c r="I135" s="224"/>
      <c r="J135" s="225">
        <f>ROUND(I135*H135,2)</f>
        <v>0</v>
      </c>
      <c r="K135" s="221" t="s">
        <v>1</v>
      </c>
      <c r="L135" s="45"/>
      <c r="M135" s="226" t="s">
        <v>1</v>
      </c>
      <c r="N135" s="227" t="s">
        <v>41</v>
      </c>
      <c r="O135" s="92"/>
      <c r="P135" s="228">
        <f>O135*H135</f>
        <v>0</v>
      </c>
      <c r="Q135" s="228">
        <v>0</v>
      </c>
      <c r="R135" s="228">
        <f>Q135*H135</f>
        <v>0</v>
      </c>
      <c r="S135" s="228">
        <v>0</v>
      </c>
      <c r="T135" s="229">
        <f>S135*H135</f>
        <v>0</v>
      </c>
      <c r="U135" s="39"/>
      <c r="V135" s="39"/>
      <c r="W135" s="39"/>
      <c r="X135" s="39"/>
      <c r="Y135" s="39"/>
      <c r="Z135" s="39"/>
      <c r="AA135" s="39"/>
      <c r="AB135" s="39"/>
      <c r="AC135" s="39"/>
      <c r="AD135" s="39"/>
      <c r="AE135" s="39"/>
      <c r="AR135" s="230" t="s">
        <v>176</v>
      </c>
      <c r="AT135" s="230" t="s">
        <v>171</v>
      </c>
      <c r="AU135" s="230" t="s">
        <v>86</v>
      </c>
      <c r="AY135" s="18" t="s">
        <v>168</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176</v>
      </c>
      <c r="BM135" s="230" t="s">
        <v>223</v>
      </c>
    </row>
    <row r="136" s="2" customFormat="1">
      <c r="A136" s="39"/>
      <c r="B136" s="40"/>
      <c r="C136" s="41"/>
      <c r="D136" s="232" t="s">
        <v>178</v>
      </c>
      <c r="E136" s="41"/>
      <c r="F136" s="233" t="s">
        <v>2601</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178</v>
      </c>
      <c r="AU136" s="18" t="s">
        <v>86</v>
      </c>
    </row>
    <row r="137" s="2" customFormat="1" ht="16.5" customHeight="1">
      <c r="A137" s="39"/>
      <c r="B137" s="40"/>
      <c r="C137" s="219" t="s">
        <v>203</v>
      </c>
      <c r="D137" s="219" t="s">
        <v>171</v>
      </c>
      <c r="E137" s="220" t="s">
        <v>203</v>
      </c>
      <c r="F137" s="221" t="s">
        <v>2602</v>
      </c>
      <c r="G137" s="222" t="s">
        <v>2411</v>
      </c>
      <c r="H137" s="223">
        <v>60</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176</v>
      </c>
      <c r="AT137" s="230" t="s">
        <v>171</v>
      </c>
      <c r="AU137" s="230" t="s">
        <v>86</v>
      </c>
      <c r="AY137" s="18" t="s">
        <v>168</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176</v>
      </c>
      <c r="BM137" s="230" t="s">
        <v>237</v>
      </c>
    </row>
    <row r="138" s="2" customFormat="1">
      <c r="A138" s="39"/>
      <c r="B138" s="40"/>
      <c r="C138" s="41"/>
      <c r="D138" s="232" t="s">
        <v>178</v>
      </c>
      <c r="E138" s="41"/>
      <c r="F138" s="233" t="s">
        <v>2602</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178</v>
      </c>
      <c r="AU138" s="18" t="s">
        <v>86</v>
      </c>
    </row>
    <row r="139" s="2" customFormat="1" ht="16.5" customHeight="1">
      <c r="A139" s="39"/>
      <c r="B139" s="40"/>
      <c r="C139" s="219" t="s">
        <v>210</v>
      </c>
      <c r="D139" s="219" t="s">
        <v>171</v>
      </c>
      <c r="E139" s="220" t="s">
        <v>210</v>
      </c>
      <c r="F139" s="221" t="s">
        <v>2603</v>
      </c>
      <c r="G139" s="222" t="s">
        <v>2411</v>
      </c>
      <c r="H139" s="223">
        <v>40</v>
      </c>
      <c r="I139" s="224"/>
      <c r="J139" s="225">
        <f>ROUND(I139*H139,2)</f>
        <v>0</v>
      </c>
      <c r="K139" s="221" t="s">
        <v>1</v>
      </c>
      <c r="L139" s="45"/>
      <c r="M139" s="226" t="s">
        <v>1</v>
      </c>
      <c r="N139" s="227" t="s">
        <v>41</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176</v>
      </c>
      <c r="AT139" s="230" t="s">
        <v>171</v>
      </c>
      <c r="AU139" s="230" t="s">
        <v>86</v>
      </c>
      <c r="AY139" s="18" t="s">
        <v>168</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176</v>
      </c>
      <c r="BM139" s="230" t="s">
        <v>8</v>
      </c>
    </row>
    <row r="140" s="2" customFormat="1">
      <c r="A140" s="39"/>
      <c r="B140" s="40"/>
      <c r="C140" s="41"/>
      <c r="D140" s="232" t="s">
        <v>178</v>
      </c>
      <c r="E140" s="41"/>
      <c r="F140" s="233" t="s">
        <v>2603</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178</v>
      </c>
      <c r="AU140" s="18" t="s">
        <v>86</v>
      </c>
    </row>
    <row r="141" s="2" customFormat="1" ht="16.5" customHeight="1">
      <c r="A141" s="39"/>
      <c r="B141" s="40"/>
      <c r="C141" s="219" t="s">
        <v>217</v>
      </c>
      <c r="D141" s="219" t="s">
        <v>171</v>
      </c>
      <c r="E141" s="220" t="s">
        <v>217</v>
      </c>
      <c r="F141" s="221" t="s">
        <v>2604</v>
      </c>
      <c r="G141" s="222" t="s">
        <v>213</v>
      </c>
      <c r="H141" s="223">
        <v>16</v>
      </c>
      <c r="I141" s="224"/>
      <c r="J141" s="225">
        <f>ROUND(I141*H141,2)</f>
        <v>0</v>
      </c>
      <c r="K141" s="221" t="s">
        <v>1</v>
      </c>
      <c r="L141" s="45"/>
      <c r="M141" s="226" t="s">
        <v>1</v>
      </c>
      <c r="N141" s="227" t="s">
        <v>41</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176</v>
      </c>
      <c r="AT141" s="230" t="s">
        <v>171</v>
      </c>
      <c r="AU141" s="230" t="s">
        <v>86</v>
      </c>
      <c r="AY141" s="18" t="s">
        <v>168</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176</v>
      </c>
      <c r="BM141" s="230" t="s">
        <v>261</v>
      </c>
    </row>
    <row r="142" s="2" customFormat="1">
      <c r="A142" s="39"/>
      <c r="B142" s="40"/>
      <c r="C142" s="41"/>
      <c r="D142" s="232" t="s">
        <v>178</v>
      </c>
      <c r="E142" s="41"/>
      <c r="F142" s="233" t="s">
        <v>2604</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178</v>
      </c>
      <c r="AU142" s="18" t="s">
        <v>86</v>
      </c>
    </row>
    <row r="143" s="12" customFormat="1" ht="22.8" customHeight="1">
      <c r="A143" s="12"/>
      <c r="B143" s="203"/>
      <c r="C143" s="204"/>
      <c r="D143" s="205" t="s">
        <v>75</v>
      </c>
      <c r="E143" s="217" t="s">
        <v>2605</v>
      </c>
      <c r="F143" s="217" t="s">
        <v>2606</v>
      </c>
      <c r="G143" s="204"/>
      <c r="H143" s="204"/>
      <c r="I143" s="207"/>
      <c r="J143" s="218">
        <f>BK143</f>
        <v>0</v>
      </c>
      <c r="K143" s="204"/>
      <c r="L143" s="209"/>
      <c r="M143" s="210"/>
      <c r="N143" s="211"/>
      <c r="O143" s="211"/>
      <c r="P143" s="212">
        <f>SUM(P144:P151)</f>
        <v>0</v>
      </c>
      <c r="Q143" s="211"/>
      <c r="R143" s="212">
        <f>SUM(R144:R151)</f>
        <v>0</v>
      </c>
      <c r="S143" s="211"/>
      <c r="T143" s="213">
        <f>SUM(T144:T151)</f>
        <v>0</v>
      </c>
      <c r="U143" s="12"/>
      <c r="V143" s="12"/>
      <c r="W143" s="12"/>
      <c r="X143" s="12"/>
      <c r="Y143" s="12"/>
      <c r="Z143" s="12"/>
      <c r="AA143" s="12"/>
      <c r="AB143" s="12"/>
      <c r="AC143" s="12"/>
      <c r="AD143" s="12"/>
      <c r="AE143" s="12"/>
      <c r="AR143" s="214" t="s">
        <v>84</v>
      </c>
      <c r="AT143" s="215" t="s">
        <v>75</v>
      </c>
      <c r="AU143" s="215" t="s">
        <v>84</v>
      </c>
      <c r="AY143" s="214" t="s">
        <v>168</v>
      </c>
      <c r="BK143" s="216">
        <f>SUM(BK144:BK151)</f>
        <v>0</v>
      </c>
    </row>
    <row r="144" s="2" customFormat="1" ht="16.5" customHeight="1">
      <c r="A144" s="39"/>
      <c r="B144" s="40"/>
      <c r="C144" s="219" t="s">
        <v>223</v>
      </c>
      <c r="D144" s="219" t="s">
        <v>171</v>
      </c>
      <c r="E144" s="220" t="s">
        <v>223</v>
      </c>
      <c r="F144" s="221" t="s">
        <v>2607</v>
      </c>
      <c r="G144" s="222" t="s">
        <v>2411</v>
      </c>
      <c r="H144" s="223">
        <v>12</v>
      </c>
      <c r="I144" s="224"/>
      <c r="J144" s="225">
        <f>ROUND(I144*H144,2)</f>
        <v>0</v>
      </c>
      <c r="K144" s="221" t="s">
        <v>1</v>
      </c>
      <c r="L144" s="45"/>
      <c r="M144" s="226" t="s">
        <v>1</v>
      </c>
      <c r="N144" s="227" t="s">
        <v>41</v>
      </c>
      <c r="O144" s="92"/>
      <c r="P144" s="228">
        <f>O144*H144</f>
        <v>0</v>
      </c>
      <c r="Q144" s="228">
        <v>0</v>
      </c>
      <c r="R144" s="228">
        <f>Q144*H144</f>
        <v>0</v>
      </c>
      <c r="S144" s="228">
        <v>0</v>
      </c>
      <c r="T144" s="229">
        <f>S144*H144</f>
        <v>0</v>
      </c>
      <c r="U144" s="39"/>
      <c r="V144" s="39"/>
      <c r="W144" s="39"/>
      <c r="X144" s="39"/>
      <c r="Y144" s="39"/>
      <c r="Z144" s="39"/>
      <c r="AA144" s="39"/>
      <c r="AB144" s="39"/>
      <c r="AC144" s="39"/>
      <c r="AD144" s="39"/>
      <c r="AE144" s="39"/>
      <c r="AR144" s="230" t="s">
        <v>176</v>
      </c>
      <c r="AT144" s="230" t="s">
        <v>171</v>
      </c>
      <c r="AU144" s="230" t="s">
        <v>86</v>
      </c>
      <c r="AY144" s="18" t="s">
        <v>168</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176</v>
      </c>
      <c r="BM144" s="230" t="s">
        <v>273</v>
      </c>
    </row>
    <row r="145" s="2" customFormat="1">
      <c r="A145" s="39"/>
      <c r="B145" s="40"/>
      <c r="C145" s="41"/>
      <c r="D145" s="232" t="s">
        <v>178</v>
      </c>
      <c r="E145" s="41"/>
      <c r="F145" s="233" t="s">
        <v>2607</v>
      </c>
      <c r="G145" s="41"/>
      <c r="H145" s="41"/>
      <c r="I145" s="234"/>
      <c r="J145" s="41"/>
      <c r="K145" s="41"/>
      <c r="L145" s="45"/>
      <c r="M145" s="235"/>
      <c r="N145" s="236"/>
      <c r="O145" s="92"/>
      <c r="P145" s="92"/>
      <c r="Q145" s="92"/>
      <c r="R145" s="92"/>
      <c r="S145" s="92"/>
      <c r="T145" s="93"/>
      <c r="U145" s="39"/>
      <c r="V145" s="39"/>
      <c r="W145" s="39"/>
      <c r="X145" s="39"/>
      <c r="Y145" s="39"/>
      <c r="Z145" s="39"/>
      <c r="AA145" s="39"/>
      <c r="AB145" s="39"/>
      <c r="AC145" s="39"/>
      <c r="AD145" s="39"/>
      <c r="AE145" s="39"/>
      <c r="AT145" s="18" t="s">
        <v>178</v>
      </c>
      <c r="AU145" s="18" t="s">
        <v>86</v>
      </c>
    </row>
    <row r="146" s="2" customFormat="1" ht="16.5" customHeight="1">
      <c r="A146" s="39"/>
      <c r="B146" s="40"/>
      <c r="C146" s="219" t="s">
        <v>230</v>
      </c>
      <c r="D146" s="219" t="s">
        <v>171</v>
      </c>
      <c r="E146" s="220" t="s">
        <v>230</v>
      </c>
      <c r="F146" s="221" t="s">
        <v>2551</v>
      </c>
      <c r="G146" s="222" t="s">
        <v>2411</v>
      </c>
      <c r="H146" s="223">
        <v>6</v>
      </c>
      <c r="I146" s="224"/>
      <c r="J146" s="225">
        <f>ROUND(I146*H146,2)</f>
        <v>0</v>
      </c>
      <c r="K146" s="221" t="s">
        <v>1</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176</v>
      </c>
      <c r="AT146" s="230" t="s">
        <v>171</v>
      </c>
      <c r="AU146" s="230" t="s">
        <v>86</v>
      </c>
      <c r="AY146" s="18" t="s">
        <v>168</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176</v>
      </c>
      <c r="BM146" s="230" t="s">
        <v>285</v>
      </c>
    </row>
    <row r="147" s="2" customFormat="1">
      <c r="A147" s="39"/>
      <c r="B147" s="40"/>
      <c r="C147" s="41"/>
      <c r="D147" s="232" t="s">
        <v>178</v>
      </c>
      <c r="E147" s="41"/>
      <c r="F147" s="233" t="s">
        <v>2551</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178</v>
      </c>
      <c r="AU147" s="18" t="s">
        <v>86</v>
      </c>
    </row>
    <row r="148" s="2" customFormat="1" ht="24.15" customHeight="1">
      <c r="A148" s="39"/>
      <c r="B148" s="40"/>
      <c r="C148" s="219" t="s">
        <v>237</v>
      </c>
      <c r="D148" s="219" t="s">
        <v>171</v>
      </c>
      <c r="E148" s="220" t="s">
        <v>237</v>
      </c>
      <c r="F148" s="221" t="s">
        <v>2608</v>
      </c>
      <c r="G148" s="222" t="s">
        <v>213</v>
      </c>
      <c r="H148" s="223">
        <v>30</v>
      </c>
      <c r="I148" s="224"/>
      <c r="J148" s="225">
        <f>ROUND(I148*H148,2)</f>
        <v>0</v>
      </c>
      <c r="K148" s="221" t="s">
        <v>1</v>
      </c>
      <c r="L148" s="45"/>
      <c r="M148" s="226" t="s">
        <v>1</v>
      </c>
      <c r="N148" s="227"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176</v>
      </c>
      <c r="AT148" s="230" t="s">
        <v>171</v>
      </c>
      <c r="AU148" s="230" t="s">
        <v>86</v>
      </c>
      <c r="AY148" s="18" t="s">
        <v>168</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176</v>
      </c>
      <c r="BM148" s="230" t="s">
        <v>297</v>
      </c>
    </row>
    <row r="149" s="2" customFormat="1">
      <c r="A149" s="39"/>
      <c r="B149" s="40"/>
      <c r="C149" s="41"/>
      <c r="D149" s="232" t="s">
        <v>178</v>
      </c>
      <c r="E149" s="41"/>
      <c r="F149" s="233" t="s">
        <v>2608</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178</v>
      </c>
      <c r="AU149" s="18" t="s">
        <v>86</v>
      </c>
    </row>
    <row r="150" s="2" customFormat="1" ht="21.75" customHeight="1">
      <c r="A150" s="39"/>
      <c r="B150" s="40"/>
      <c r="C150" s="219" t="s">
        <v>244</v>
      </c>
      <c r="D150" s="219" t="s">
        <v>171</v>
      </c>
      <c r="E150" s="220" t="s">
        <v>244</v>
      </c>
      <c r="F150" s="221" t="s">
        <v>2609</v>
      </c>
      <c r="G150" s="222" t="s">
        <v>213</v>
      </c>
      <c r="H150" s="223">
        <v>60</v>
      </c>
      <c r="I150" s="224"/>
      <c r="J150" s="225">
        <f>ROUND(I150*H150,2)</f>
        <v>0</v>
      </c>
      <c r="K150" s="221" t="s">
        <v>1</v>
      </c>
      <c r="L150" s="45"/>
      <c r="M150" s="226" t="s">
        <v>1</v>
      </c>
      <c r="N150" s="227" t="s">
        <v>41</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176</v>
      </c>
      <c r="AT150" s="230" t="s">
        <v>171</v>
      </c>
      <c r="AU150" s="230" t="s">
        <v>86</v>
      </c>
      <c r="AY150" s="18" t="s">
        <v>168</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176</v>
      </c>
      <c r="BM150" s="230" t="s">
        <v>309</v>
      </c>
    </row>
    <row r="151" s="2" customFormat="1">
      <c r="A151" s="39"/>
      <c r="B151" s="40"/>
      <c r="C151" s="41"/>
      <c r="D151" s="232" t="s">
        <v>178</v>
      </c>
      <c r="E151" s="41"/>
      <c r="F151" s="233" t="s">
        <v>2609</v>
      </c>
      <c r="G151" s="41"/>
      <c r="H151" s="41"/>
      <c r="I151" s="234"/>
      <c r="J151" s="41"/>
      <c r="K151" s="41"/>
      <c r="L151" s="45"/>
      <c r="M151" s="235"/>
      <c r="N151" s="236"/>
      <c r="O151" s="92"/>
      <c r="P151" s="92"/>
      <c r="Q151" s="92"/>
      <c r="R151" s="92"/>
      <c r="S151" s="92"/>
      <c r="T151" s="93"/>
      <c r="U151" s="39"/>
      <c r="V151" s="39"/>
      <c r="W151" s="39"/>
      <c r="X151" s="39"/>
      <c r="Y151" s="39"/>
      <c r="Z151" s="39"/>
      <c r="AA151" s="39"/>
      <c r="AB151" s="39"/>
      <c r="AC151" s="39"/>
      <c r="AD151" s="39"/>
      <c r="AE151" s="39"/>
      <c r="AT151" s="18" t="s">
        <v>178</v>
      </c>
      <c r="AU151" s="18" t="s">
        <v>86</v>
      </c>
    </row>
    <row r="152" s="12" customFormat="1" ht="22.8" customHeight="1">
      <c r="A152" s="12"/>
      <c r="B152" s="203"/>
      <c r="C152" s="204"/>
      <c r="D152" s="205" t="s">
        <v>75</v>
      </c>
      <c r="E152" s="217" t="s">
        <v>2610</v>
      </c>
      <c r="F152" s="217" t="s">
        <v>2611</v>
      </c>
      <c r="G152" s="204"/>
      <c r="H152" s="204"/>
      <c r="I152" s="207"/>
      <c r="J152" s="218">
        <f>BK152</f>
        <v>0</v>
      </c>
      <c r="K152" s="204"/>
      <c r="L152" s="209"/>
      <c r="M152" s="210"/>
      <c r="N152" s="211"/>
      <c r="O152" s="211"/>
      <c r="P152" s="212">
        <f>SUM(P153:P162)</f>
        <v>0</v>
      </c>
      <c r="Q152" s="211"/>
      <c r="R152" s="212">
        <f>SUM(R153:R162)</f>
        <v>0</v>
      </c>
      <c r="S152" s="211"/>
      <c r="T152" s="213">
        <f>SUM(T153:T162)</f>
        <v>0</v>
      </c>
      <c r="U152" s="12"/>
      <c r="V152" s="12"/>
      <c r="W152" s="12"/>
      <c r="X152" s="12"/>
      <c r="Y152" s="12"/>
      <c r="Z152" s="12"/>
      <c r="AA152" s="12"/>
      <c r="AB152" s="12"/>
      <c r="AC152" s="12"/>
      <c r="AD152" s="12"/>
      <c r="AE152" s="12"/>
      <c r="AR152" s="214" t="s">
        <v>84</v>
      </c>
      <c r="AT152" s="215" t="s">
        <v>75</v>
      </c>
      <c r="AU152" s="215" t="s">
        <v>84</v>
      </c>
      <c r="AY152" s="214" t="s">
        <v>168</v>
      </c>
      <c r="BK152" s="216">
        <f>SUM(BK153:BK162)</f>
        <v>0</v>
      </c>
    </row>
    <row r="153" s="2" customFormat="1" ht="24.15" customHeight="1">
      <c r="A153" s="39"/>
      <c r="B153" s="40"/>
      <c r="C153" s="219" t="s">
        <v>8</v>
      </c>
      <c r="D153" s="219" t="s">
        <v>171</v>
      </c>
      <c r="E153" s="220" t="s">
        <v>8</v>
      </c>
      <c r="F153" s="221" t="s">
        <v>2612</v>
      </c>
      <c r="G153" s="222" t="s">
        <v>1</v>
      </c>
      <c r="H153" s="223">
        <v>2</v>
      </c>
      <c r="I153" s="224"/>
      <c r="J153" s="225">
        <f>ROUND(I153*H153,2)</f>
        <v>0</v>
      </c>
      <c r="K153" s="221" t="s">
        <v>1</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176</v>
      </c>
      <c r="AT153" s="230" t="s">
        <v>171</v>
      </c>
      <c r="AU153" s="230" t="s">
        <v>86</v>
      </c>
      <c r="AY153" s="18" t="s">
        <v>168</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176</v>
      </c>
      <c r="BM153" s="230" t="s">
        <v>319</v>
      </c>
    </row>
    <row r="154" s="2" customFormat="1">
      <c r="A154" s="39"/>
      <c r="B154" s="40"/>
      <c r="C154" s="41"/>
      <c r="D154" s="232" t="s">
        <v>178</v>
      </c>
      <c r="E154" s="41"/>
      <c r="F154" s="233" t="s">
        <v>2612</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178</v>
      </c>
      <c r="AU154" s="18" t="s">
        <v>86</v>
      </c>
    </row>
    <row r="155" s="2" customFormat="1" ht="21.75" customHeight="1">
      <c r="A155" s="39"/>
      <c r="B155" s="40"/>
      <c r="C155" s="219" t="s">
        <v>255</v>
      </c>
      <c r="D155" s="219" t="s">
        <v>171</v>
      </c>
      <c r="E155" s="220" t="s">
        <v>255</v>
      </c>
      <c r="F155" s="221" t="s">
        <v>2613</v>
      </c>
      <c r="G155" s="222" t="s">
        <v>1</v>
      </c>
      <c r="H155" s="223">
        <v>2</v>
      </c>
      <c r="I155" s="224"/>
      <c r="J155" s="225">
        <f>ROUND(I155*H155,2)</f>
        <v>0</v>
      </c>
      <c r="K155" s="221" t="s">
        <v>1</v>
      </c>
      <c r="L155" s="45"/>
      <c r="M155" s="226" t="s">
        <v>1</v>
      </c>
      <c r="N155" s="227" t="s">
        <v>41</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176</v>
      </c>
      <c r="AT155" s="230" t="s">
        <v>171</v>
      </c>
      <c r="AU155" s="230" t="s">
        <v>86</v>
      </c>
      <c r="AY155" s="18" t="s">
        <v>168</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176</v>
      </c>
      <c r="BM155" s="230" t="s">
        <v>339</v>
      </c>
    </row>
    <row r="156" s="2" customFormat="1">
      <c r="A156" s="39"/>
      <c r="B156" s="40"/>
      <c r="C156" s="41"/>
      <c r="D156" s="232" t="s">
        <v>178</v>
      </c>
      <c r="E156" s="41"/>
      <c r="F156" s="233" t="s">
        <v>2613</v>
      </c>
      <c r="G156" s="41"/>
      <c r="H156" s="41"/>
      <c r="I156" s="234"/>
      <c r="J156" s="41"/>
      <c r="K156" s="41"/>
      <c r="L156" s="45"/>
      <c r="M156" s="235"/>
      <c r="N156" s="236"/>
      <c r="O156" s="92"/>
      <c r="P156" s="92"/>
      <c r="Q156" s="92"/>
      <c r="R156" s="92"/>
      <c r="S156" s="92"/>
      <c r="T156" s="93"/>
      <c r="U156" s="39"/>
      <c r="V156" s="39"/>
      <c r="W156" s="39"/>
      <c r="X156" s="39"/>
      <c r="Y156" s="39"/>
      <c r="Z156" s="39"/>
      <c r="AA156" s="39"/>
      <c r="AB156" s="39"/>
      <c r="AC156" s="39"/>
      <c r="AD156" s="39"/>
      <c r="AE156" s="39"/>
      <c r="AT156" s="18" t="s">
        <v>178</v>
      </c>
      <c r="AU156" s="18" t="s">
        <v>86</v>
      </c>
    </row>
    <row r="157" s="2" customFormat="1" ht="16.5" customHeight="1">
      <c r="A157" s="39"/>
      <c r="B157" s="40"/>
      <c r="C157" s="219" t="s">
        <v>261</v>
      </c>
      <c r="D157" s="219" t="s">
        <v>171</v>
      </c>
      <c r="E157" s="220" t="s">
        <v>261</v>
      </c>
      <c r="F157" s="221" t="s">
        <v>2614</v>
      </c>
      <c r="G157" s="222" t="s">
        <v>1</v>
      </c>
      <c r="H157" s="223">
        <v>5</v>
      </c>
      <c r="I157" s="224"/>
      <c r="J157" s="225">
        <f>ROUND(I157*H157,2)</f>
        <v>0</v>
      </c>
      <c r="K157" s="221" t="s">
        <v>1</v>
      </c>
      <c r="L157" s="45"/>
      <c r="M157" s="226" t="s">
        <v>1</v>
      </c>
      <c r="N157" s="227" t="s">
        <v>41</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176</v>
      </c>
      <c r="AT157" s="230" t="s">
        <v>171</v>
      </c>
      <c r="AU157" s="230" t="s">
        <v>86</v>
      </c>
      <c r="AY157" s="18" t="s">
        <v>168</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176</v>
      </c>
      <c r="BM157" s="230" t="s">
        <v>353</v>
      </c>
    </row>
    <row r="158" s="2" customFormat="1">
      <c r="A158" s="39"/>
      <c r="B158" s="40"/>
      <c r="C158" s="41"/>
      <c r="D158" s="232" t="s">
        <v>178</v>
      </c>
      <c r="E158" s="41"/>
      <c r="F158" s="233" t="s">
        <v>2614</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178</v>
      </c>
      <c r="AU158" s="18" t="s">
        <v>86</v>
      </c>
    </row>
    <row r="159" s="2" customFormat="1" ht="16.5" customHeight="1">
      <c r="A159" s="39"/>
      <c r="B159" s="40"/>
      <c r="C159" s="219" t="s">
        <v>267</v>
      </c>
      <c r="D159" s="219" t="s">
        <v>171</v>
      </c>
      <c r="E159" s="220" t="s">
        <v>267</v>
      </c>
      <c r="F159" s="221" t="s">
        <v>2615</v>
      </c>
      <c r="G159" s="222" t="s">
        <v>2411</v>
      </c>
      <c r="H159" s="223">
        <v>40</v>
      </c>
      <c r="I159" s="224"/>
      <c r="J159" s="225">
        <f>ROUND(I159*H159,2)</f>
        <v>0</v>
      </c>
      <c r="K159" s="221" t="s">
        <v>1</v>
      </c>
      <c r="L159" s="45"/>
      <c r="M159" s="226" t="s">
        <v>1</v>
      </c>
      <c r="N159" s="227" t="s">
        <v>41</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176</v>
      </c>
      <c r="AT159" s="230" t="s">
        <v>171</v>
      </c>
      <c r="AU159" s="230" t="s">
        <v>86</v>
      </c>
      <c r="AY159" s="18" t="s">
        <v>168</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176</v>
      </c>
      <c r="BM159" s="230" t="s">
        <v>367</v>
      </c>
    </row>
    <row r="160" s="2" customFormat="1">
      <c r="A160" s="39"/>
      <c r="B160" s="40"/>
      <c r="C160" s="41"/>
      <c r="D160" s="232" t="s">
        <v>178</v>
      </c>
      <c r="E160" s="41"/>
      <c r="F160" s="233" t="s">
        <v>2615</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178</v>
      </c>
      <c r="AU160" s="18" t="s">
        <v>86</v>
      </c>
    </row>
    <row r="161" s="2" customFormat="1" ht="16.5" customHeight="1">
      <c r="A161" s="39"/>
      <c r="B161" s="40"/>
      <c r="C161" s="219" t="s">
        <v>273</v>
      </c>
      <c r="D161" s="219" t="s">
        <v>171</v>
      </c>
      <c r="E161" s="220" t="s">
        <v>273</v>
      </c>
      <c r="F161" s="221" t="s">
        <v>2616</v>
      </c>
      <c r="G161" s="222" t="s">
        <v>2411</v>
      </c>
      <c r="H161" s="223">
        <v>80</v>
      </c>
      <c r="I161" s="224"/>
      <c r="J161" s="225">
        <f>ROUND(I161*H161,2)</f>
        <v>0</v>
      </c>
      <c r="K161" s="221" t="s">
        <v>1</v>
      </c>
      <c r="L161" s="45"/>
      <c r="M161" s="226" t="s">
        <v>1</v>
      </c>
      <c r="N161" s="227" t="s">
        <v>41</v>
      </c>
      <c r="O161" s="92"/>
      <c r="P161" s="228">
        <f>O161*H161</f>
        <v>0</v>
      </c>
      <c r="Q161" s="228">
        <v>0</v>
      </c>
      <c r="R161" s="228">
        <f>Q161*H161</f>
        <v>0</v>
      </c>
      <c r="S161" s="228">
        <v>0</v>
      </c>
      <c r="T161" s="229">
        <f>S161*H161</f>
        <v>0</v>
      </c>
      <c r="U161" s="39"/>
      <c r="V161" s="39"/>
      <c r="W161" s="39"/>
      <c r="X161" s="39"/>
      <c r="Y161" s="39"/>
      <c r="Z161" s="39"/>
      <c r="AA161" s="39"/>
      <c r="AB161" s="39"/>
      <c r="AC161" s="39"/>
      <c r="AD161" s="39"/>
      <c r="AE161" s="39"/>
      <c r="AR161" s="230" t="s">
        <v>176</v>
      </c>
      <c r="AT161" s="230" t="s">
        <v>171</v>
      </c>
      <c r="AU161" s="230" t="s">
        <v>86</v>
      </c>
      <c r="AY161" s="18" t="s">
        <v>168</v>
      </c>
      <c r="BE161" s="231">
        <f>IF(N161="základní",J161,0)</f>
        <v>0</v>
      </c>
      <c r="BF161" s="231">
        <f>IF(N161="snížená",J161,0)</f>
        <v>0</v>
      </c>
      <c r="BG161" s="231">
        <f>IF(N161="zákl. přenesená",J161,0)</f>
        <v>0</v>
      </c>
      <c r="BH161" s="231">
        <f>IF(N161="sníž. přenesená",J161,0)</f>
        <v>0</v>
      </c>
      <c r="BI161" s="231">
        <f>IF(N161="nulová",J161,0)</f>
        <v>0</v>
      </c>
      <c r="BJ161" s="18" t="s">
        <v>84</v>
      </c>
      <c r="BK161" s="231">
        <f>ROUND(I161*H161,2)</f>
        <v>0</v>
      </c>
      <c r="BL161" s="18" t="s">
        <v>176</v>
      </c>
      <c r="BM161" s="230" t="s">
        <v>379</v>
      </c>
    </row>
    <row r="162" s="2" customFormat="1">
      <c r="A162" s="39"/>
      <c r="B162" s="40"/>
      <c r="C162" s="41"/>
      <c r="D162" s="232" t="s">
        <v>178</v>
      </c>
      <c r="E162" s="41"/>
      <c r="F162" s="233" t="s">
        <v>2616</v>
      </c>
      <c r="G162" s="41"/>
      <c r="H162" s="41"/>
      <c r="I162" s="234"/>
      <c r="J162" s="41"/>
      <c r="K162" s="41"/>
      <c r="L162" s="45"/>
      <c r="M162" s="235"/>
      <c r="N162" s="236"/>
      <c r="O162" s="92"/>
      <c r="P162" s="92"/>
      <c r="Q162" s="92"/>
      <c r="R162" s="92"/>
      <c r="S162" s="92"/>
      <c r="T162" s="93"/>
      <c r="U162" s="39"/>
      <c r="V162" s="39"/>
      <c r="W162" s="39"/>
      <c r="X162" s="39"/>
      <c r="Y162" s="39"/>
      <c r="Z162" s="39"/>
      <c r="AA162" s="39"/>
      <c r="AB162" s="39"/>
      <c r="AC162" s="39"/>
      <c r="AD162" s="39"/>
      <c r="AE162" s="39"/>
      <c r="AT162" s="18" t="s">
        <v>178</v>
      </c>
      <c r="AU162" s="18" t="s">
        <v>86</v>
      </c>
    </row>
    <row r="163" s="12" customFormat="1" ht="22.8" customHeight="1">
      <c r="A163" s="12"/>
      <c r="B163" s="203"/>
      <c r="C163" s="204"/>
      <c r="D163" s="205" t="s">
        <v>75</v>
      </c>
      <c r="E163" s="217" t="s">
        <v>2617</v>
      </c>
      <c r="F163" s="217" t="s">
        <v>2617</v>
      </c>
      <c r="G163" s="204"/>
      <c r="H163" s="204"/>
      <c r="I163" s="207"/>
      <c r="J163" s="218">
        <f>BK163</f>
        <v>0</v>
      </c>
      <c r="K163" s="204"/>
      <c r="L163" s="209"/>
      <c r="M163" s="210"/>
      <c r="N163" s="211"/>
      <c r="O163" s="211"/>
      <c r="P163" s="212">
        <f>SUM(P164:P167)</f>
        <v>0</v>
      </c>
      <c r="Q163" s="211"/>
      <c r="R163" s="212">
        <f>SUM(R164:R167)</f>
        <v>0</v>
      </c>
      <c r="S163" s="211"/>
      <c r="T163" s="213">
        <f>SUM(T164:T167)</f>
        <v>0</v>
      </c>
      <c r="U163" s="12"/>
      <c r="V163" s="12"/>
      <c r="W163" s="12"/>
      <c r="X163" s="12"/>
      <c r="Y163" s="12"/>
      <c r="Z163" s="12"/>
      <c r="AA163" s="12"/>
      <c r="AB163" s="12"/>
      <c r="AC163" s="12"/>
      <c r="AD163" s="12"/>
      <c r="AE163" s="12"/>
      <c r="AR163" s="214" t="s">
        <v>84</v>
      </c>
      <c r="AT163" s="215" t="s">
        <v>75</v>
      </c>
      <c r="AU163" s="215" t="s">
        <v>84</v>
      </c>
      <c r="AY163" s="214" t="s">
        <v>168</v>
      </c>
      <c r="BK163" s="216">
        <f>SUM(BK164:BK167)</f>
        <v>0</v>
      </c>
    </row>
    <row r="164" s="2" customFormat="1" ht="16.5" customHeight="1">
      <c r="A164" s="39"/>
      <c r="B164" s="40"/>
      <c r="C164" s="219" t="s">
        <v>279</v>
      </c>
      <c r="D164" s="219" t="s">
        <v>171</v>
      </c>
      <c r="E164" s="220" t="s">
        <v>279</v>
      </c>
      <c r="F164" s="221" t="s">
        <v>2476</v>
      </c>
      <c r="G164" s="222" t="s">
        <v>2539</v>
      </c>
      <c r="H164" s="223">
        <v>1</v>
      </c>
      <c r="I164" s="224"/>
      <c r="J164" s="225">
        <f>ROUND(I164*H164,2)</f>
        <v>0</v>
      </c>
      <c r="K164" s="221" t="s">
        <v>1</v>
      </c>
      <c r="L164" s="45"/>
      <c r="M164" s="226" t="s">
        <v>1</v>
      </c>
      <c r="N164" s="227" t="s">
        <v>41</v>
      </c>
      <c r="O164" s="92"/>
      <c r="P164" s="228">
        <f>O164*H164</f>
        <v>0</v>
      </c>
      <c r="Q164" s="228">
        <v>0</v>
      </c>
      <c r="R164" s="228">
        <f>Q164*H164</f>
        <v>0</v>
      </c>
      <c r="S164" s="228">
        <v>0</v>
      </c>
      <c r="T164" s="229">
        <f>S164*H164</f>
        <v>0</v>
      </c>
      <c r="U164" s="39"/>
      <c r="V164" s="39"/>
      <c r="W164" s="39"/>
      <c r="X164" s="39"/>
      <c r="Y164" s="39"/>
      <c r="Z164" s="39"/>
      <c r="AA164" s="39"/>
      <c r="AB164" s="39"/>
      <c r="AC164" s="39"/>
      <c r="AD164" s="39"/>
      <c r="AE164" s="39"/>
      <c r="AR164" s="230" t="s">
        <v>176</v>
      </c>
      <c r="AT164" s="230" t="s">
        <v>171</v>
      </c>
      <c r="AU164" s="230" t="s">
        <v>86</v>
      </c>
      <c r="AY164" s="18" t="s">
        <v>168</v>
      </c>
      <c r="BE164" s="231">
        <f>IF(N164="základní",J164,0)</f>
        <v>0</v>
      </c>
      <c r="BF164" s="231">
        <f>IF(N164="snížená",J164,0)</f>
        <v>0</v>
      </c>
      <c r="BG164" s="231">
        <f>IF(N164="zákl. přenesená",J164,0)</f>
        <v>0</v>
      </c>
      <c r="BH164" s="231">
        <f>IF(N164="sníž. přenesená",J164,0)</f>
        <v>0</v>
      </c>
      <c r="BI164" s="231">
        <f>IF(N164="nulová",J164,0)</f>
        <v>0</v>
      </c>
      <c r="BJ164" s="18" t="s">
        <v>84</v>
      </c>
      <c r="BK164" s="231">
        <f>ROUND(I164*H164,2)</f>
        <v>0</v>
      </c>
      <c r="BL164" s="18" t="s">
        <v>176</v>
      </c>
      <c r="BM164" s="230" t="s">
        <v>389</v>
      </c>
    </row>
    <row r="165" s="2" customFormat="1">
      <c r="A165" s="39"/>
      <c r="B165" s="40"/>
      <c r="C165" s="41"/>
      <c r="D165" s="232" t="s">
        <v>178</v>
      </c>
      <c r="E165" s="41"/>
      <c r="F165" s="233" t="s">
        <v>2476</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178</v>
      </c>
      <c r="AU165" s="18" t="s">
        <v>86</v>
      </c>
    </row>
    <row r="166" s="2" customFormat="1" ht="16.5" customHeight="1">
      <c r="A166" s="39"/>
      <c r="B166" s="40"/>
      <c r="C166" s="219" t="s">
        <v>285</v>
      </c>
      <c r="D166" s="219" t="s">
        <v>171</v>
      </c>
      <c r="E166" s="220" t="s">
        <v>285</v>
      </c>
      <c r="F166" s="221" t="s">
        <v>2553</v>
      </c>
      <c r="G166" s="222" t="s">
        <v>2539</v>
      </c>
      <c r="H166" s="223">
        <v>1</v>
      </c>
      <c r="I166" s="224"/>
      <c r="J166" s="225">
        <f>ROUND(I166*H166,2)</f>
        <v>0</v>
      </c>
      <c r="K166" s="221" t="s">
        <v>1</v>
      </c>
      <c r="L166" s="45"/>
      <c r="M166" s="226" t="s">
        <v>1</v>
      </c>
      <c r="N166" s="227" t="s">
        <v>41</v>
      </c>
      <c r="O166" s="92"/>
      <c r="P166" s="228">
        <f>O166*H166</f>
        <v>0</v>
      </c>
      <c r="Q166" s="228">
        <v>0</v>
      </c>
      <c r="R166" s="228">
        <f>Q166*H166</f>
        <v>0</v>
      </c>
      <c r="S166" s="228">
        <v>0</v>
      </c>
      <c r="T166" s="229">
        <f>S166*H166</f>
        <v>0</v>
      </c>
      <c r="U166" s="39"/>
      <c r="V166" s="39"/>
      <c r="W166" s="39"/>
      <c r="X166" s="39"/>
      <c r="Y166" s="39"/>
      <c r="Z166" s="39"/>
      <c r="AA166" s="39"/>
      <c r="AB166" s="39"/>
      <c r="AC166" s="39"/>
      <c r="AD166" s="39"/>
      <c r="AE166" s="39"/>
      <c r="AR166" s="230" t="s">
        <v>176</v>
      </c>
      <c r="AT166" s="230" t="s">
        <v>171</v>
      </c>
      <c r="AU166" s="230" t="s">
        <v>86</v>
      </c>
      <c r="AY166" s="18" t="s">
        <v>168</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176</v>
      </c>
      <c r="BM166" s="230" t="s">
        <v>399</v>
      </c>
    </row>
    <row r="167" s="2" customFormat="1">
      <c r="A167" s="39"/>
      <c r="B167" s="40"/>
      <c r="C167" s="41"/>
      <c r="D167" s="232" t="s">
        <v>178</v>
      </c>
      <c r="E167" s="41"/>
      <c r="F167" s="233" t="s">
        <v>2553</v>
      </c>
      <c r="G167" s="41"/>
      <c r="H167" s="41"/>
      <c r="I167" s="234"/>
      <c r="J167" s="41"/>
      <c r="K167" s="41"/>
      <c r="L167" s="45"/>
      <c r="M167" s="235"/>
      <c r="N167" s="236"/>
      <c r="O167" s="92"/>
      <c r="P167" s="92"/>
      <c r="Q167" s="92"/>
      <c r="R167" s="92"/>
      <c r="S167" s="92"/>
      <c r="T167" s="93"/>
      <c r="U167" s="39"/>
      <c r="V167" s="39"/>
      <c r="W167" s="39"/>
      <c r="X167" s="39"/>
      <c r="Y167" s="39"/>
      <c r="Z167" s="39"/>
      <c r="AA167" s="39"/>
      <c r="AB167" s="39"/>
      <c r="AC167" s="39"/>
      <c r="AD167" s="39"/>
      <c r="AE167" s="39"/>
      <c r="AT167" s="18" t="s">
        <v>178</v>
      </c>
      <c r="AU167" s="18" t="s">
        <v>86</v>
      </c>
    </row>
    <row r="168" s="12" customFormat="1" ht="25.92" customHeight="1">
      <c r="A168" s="12"/>
      <c r="B168" s="203"/>
      <c r="C168" s="204"/>
      <c r="D168" s="205" t="s">
        <v>75</v>
      </c>
      <c r="E168" s="206" t="s">
        <v>2483</v>
      </c>
      <c r="F168" s="206" t="s">
        <v>2484</v>
      </c>
      <c r="G168" s="204"/>
      <c r="H168" s="204"/>
      <c r="I168" s="207"/>
      <c r="J168" s="208">
        <f>BK168</f>
        <v>0</v>
      </c>
      <c r="K168" s="204"/>
      <c r="L168" s="209"/>
      <c r="M168" s="210"/>
      <c r="N168" s="211"/>
      <c r="O168" s="211"/>
      <c r="P168" s="212">
        <f>P169+P186+P201+P218</f>
        <v>0</v>
      </c>
      <c r="Q168" s="211"/>
      <c r="R168" s="212">
        <f>R169+R186+R201+R218</f>
        <v>0</v>
      </c>
      <c r="S168" s="211"/>
      <c r="T168" s="213">
        <f>T169+T186+T201+T218</f>
        <v>0</v>
      </c>
      <c r="U168" s="12"/>
      <c r="V168" s="12"/>
      <c r="W168" s="12"/>
      <c r="X168" s="12"/>
      <c r="Y168" s="12"/>
      <c r="Z168" s="12"/>
      <c r="AA168" s="12"/>
      <c r="AB168" s="12"/>
      <c r="AC168" s="12"/>
      <c r="AD168" s="12"/>
      <c r="AE168" s="12"/>
      <c r="AR168" s="214" t="s">
        <v>84</v>
      </c>
      <c r="AT168" s="215" t="s">
        <v>75</v>
      </c>
      <c r="AU168" s="215" t="s">
        <v>76</v>
      </c>
      <c r="AY168" s="214" t="s">
        <v>168</v>
      </c>
      <c r="BK168" s="216">
        <f>BK169+BK186+BK201+BK218</f>
        <v>0</v>
      </c>
    </row>
    <row r="169" s="12" customFormat="1" ht="22.8" customHeight="1">
      <c r="A169" s="12"/>
      <c r="B169" s="203"/>
      <c r="C169" s="204"/>
      <c r="D169" s="205" t="s">
        <v>75</v>
      </c>
      <c r="E169" s="217" t="s">
        <v>2596</v>
      </c>
      <c r="F169" s="217" t="s">
        <v>2597</v>
      </c>
      <c r="G169" s="204"/>
      <c r="H169" s="204"/>
      <c r="I169" s="207"/>
      <c r="J169" s="218">
        <f>BK169</f>
        <v>0</v>
      </c>
      <c r="K169" s="204"/>
      <c r="L169" s="209"/>
      <c r="M169" s="210"/>
      <c r="N169" s="211"/>
      <c r="O169" s="211"/>
      <c r="P169" s="212">
        <f>SUM(P170:P185)</f>
        <v>0</v>
      </c>
      <c r="Q169" s="211"/>
      <c r="R169" s="212">
        <f>SUM(R170:R185)</f>
        <v>0</v>
      </c>
      <c r="S169" s="211"/>
      <c r="T169" s="213">
        <f>SUM(T170:T185)</f>
        <v>0</v>
      </c>
      <c r="U169" s="12"/>
      <c r="V169" s="12"/>
      <c r="W169" s="12"/>
      <c r="X169" s="12"/>
      <c r="Y169" s="12"/>
      <c r="Z169" s="12"/>
      <c r="AA169" s="12"/>
      <c r="AB169" s="12"/>
      <c r="AC169" s="12"/>
      <c r="AD169" s="12"/>
      <c r="AE169" s="12"/>
      <c r="AR169" s="214" t="s">
        <v>84</v>
      </c>
      <c r="AT169" s="215" t="s">
        <v>75</v>
      </c>
      <c r="AU169" s="215" t="s">
        <v>84</v>
      </c>
      <c r="AY169" s="214" t="s">
        <v>168</v>
      </c>
      <c r="BK169" s="216">
        <f>SUM(BK170:BK185)</f>
        <v>0</v>
      </c>
    </row>
    <row r="170" s="2" customFormat="1" ht="24.15" customHeight="1">
      <c r="A170" s="39"/>
      <c r="B170" s="40"/>
      <c r="C170" s="219" t="s">
        <v>291</v>
      </c>
      <c r="D170" s="219" t="s">
        <v>171</v>
      </c>
      <c r="E170" s="220" t="s">
        <v>291</v>
      </c>
      <c r="F170" s="221" t="s">
        <v>2618</v>
      </c>
      <c r="G170" s="222" t="s">
        <v>2411</v>
      </c>
      <c r="H170" s="223">
        <v>11</v>
      </c>
      <c r="I170" s="224"/>
      <c r="J170" s="225">
        <f>ROUND(I170*H170,2)</f>
        <v>0</v>
      </c>
      <c r="K170" s="221" t="s">
        <v>1</v>
      </c>
      <c r="L170" s="45"/>
      <c r="M170" s="226" t="s">
        <v>1</v>
      </c>
      <c r="N170" s="227" t="s">
        <v>41</v>
      </c>
      <c r="O170" s="92"/>
      <c r="P170" s="228">
        <f>O170*H170</f>
        <v>0</v>
      </c>
      <c r="Q170" s="228">
        <v>0</v>
      </c>
      <c r="R170" s="228">
        <f>Q170*H170</f>
        <v>0</v>
      </c>
      <c r="S170" s="228">
        <v>0</v>
      </c>
      <c r="T170" s="229">
        <f>S170*H170</f>
        <v>0</v>
      </c>
      <c r="U170" s="39"/>
      <c r="V170" s="39"/>
      <c r="W170" s="39"/>
      <c r="X170" s="39"/>
      <c r="Y170" s="39"/>
      <c r="Z170" s="39"/>
      <c r="AA170" s="39"/>
      <c r="AB170" s="39"/>
      <c r="AC170" s="39"/>
      <c r="AD170" s="39"/>
      <c r="AE170" s="39"/>
      <c r="AR170" s="230" t="s">
        <v>176</v>
      </c>
      <c r="AT170" s="230" t="s">
        <v>171</v>
      </c>
      <c r="AU170" s="230" t="s">
        <v>86</v>
      </c>
      <c r="AY170" s="18" t="s">
        <v>168</v>
      </c>
      <c r="BE170" s="231">
        <f>IF(N170="základní",J170,0)</f>
        <v>0</v>
      </c>
      <c r="BF170" s="231">
        <f>IF(N170="snížená",J170,0)</f>
        <v>0</v>
      </c>
      <c r="BG170" s="231">
        <f>IF(N170="zákl. přenesená",J170,0)</f>
        <v>0</v>
      </c>
      <c r="BH170" s="231">
        <f>IF(N170="sníž. přenesená",J170,0)</f>
        <v>0</v>
      </c>
      <c r="BI170" s="231">
        <f>IF(N170="nulová",J170,0)</f>
        <v>0</v>
      </c>
      <c r="BJ170" s="18" t="s">
        <v>84</v>
      </c>
      <c r="BK170" s="231">
        <f>ROUND(I170*H170,2)</f>
        <v>0</v>
      </c>
      <c r="BL170" s="18" t="s">
        <v>176</v>
      </c>
      <c r="BM170" s="230" t="s">
        <v>440</v>
      </c>
    </row>
    <row r="171" s="2" customFormat="1">
      <c r="A171" s="39"/>
      <c r="B171" s="40"/>
      <c r="C171" s="41"/>
      <c r="D171" s="232" t="s">
        <v>178</v>
      </c>
      <c r="E171" s="41"/>
      <c r="F171" s="233" t="s">
        <v>2618</v>
      </c>
      <c r="G171" s="41"/>
      <c r="H171" s="41"/>
      <c r="I171" s="234"/>
      <c r="J171" s="41"/>
      <c r="K171" s="41"/>
      <c r="L171" s="45"/>
      <c r="M171" s="235"/>
      <c r="N171" s="236"/>
      <c r="O171" s="92"/>
      <c r="P171" s="92"/>
      <c r="Q171" s="92"/>
      <c r="R171" s="92"/>
      <c r="S171" s="92"/>
      <c r="T171" s="93"/>
      <c r="U171" s="39"/>
      <c r="V171" s="39"/>
      <c r="W171" s="39"/>
      <c r="X171" s="39"/>
      <c r="Y171" s="39"/>
      <c r="Z171" s="39"/>
      <c r="AA171" s="39"/>
      <c r="AB171" s="39"/>
      <c r="AC171" s="39"/>
      <c r="AD171" s="39"/>
      <c r="AE171" s="39"/>
      <c r="AT171" s="18" t="s">
        <v>178</v>
      </c>
      <c r="AU171" s="18" t="s">
        <v>86</v>
      </c>
    </row>
    <row r="172" s="2" customFormat="1" ht="24.15" customHeight="1">
      <c r="A172" s="39"/>
      <c r="B172" s="40"/>
      <c r="C172" s="219" t="s">
        <v>297</v>
      </c>
      <c r="D172" s="219" t="s">
        <v>171</v>
      </c>
      <c r="E172" s="220" t="s">
        <v>297</v>
      </c>
      <c r="F172" s="221" t="s">
        <v>2619</v>
      </c>
      <c r="G172" s="222" t="s">
        <v>2411</v>
      </c>
      <c r="H172" s="223">
        <v>3</v>
      </c>
      <c r="I172" s="224"/>
      <c r="J172" s="225">
        <f>ROUND(I172*H172,2)</f>
        <v>0</v>
      </c>
      <c r="K172" s="221" t="s">
        <v>1</v>
      </c>
      <c r="L172" s="45"/>
      <c r="M172" s="226" t="s">
        <v>1</v>
      </c>
      <c r="N172" s="227" t="s">
        <v>41</v>
      </c>
      <c r="O172" s="92"/>
      <c r="P172" s="228">
        <f>O172*H172</f>
        <v>0</v>
      </c>
      <c r="Q172" s="228">
        <v>0</v>
      </c>
      <c r="R172" s="228">
        <f>Q172*H172</f>
        <v>0</v>
      </c>
      <c r="S172" s="228">
        <v>0</v>
      </c>
      <c r="T172" s="229">
        <f>S172*H172</f>
        <v>0</v>
      </c>
      <c r="U172" s="39"/>
      <c r="V172" s="39"/>
      <c r="W172" s="39"/>
      <c r="X172" s="39"/>
      <c r="Y172" s="39"/>
      <c r="Z172" s="39"/>
      <c r="AA172" s="39"/>
      <c r="AB172" s="39"/>
      <c r="AC172" s="39"/>
      <c r="AD172" s="39"/>
      <c r="AE172" s="39"/>
      <c r="AR172" s="230" t="s">
        <v>176</v>
      </c>
      <c r="AT172" s="230" t="s">
        <v>171</v>
      </c>
      <c r="AU172" s="230" t="s">
        <v>86</v>
      </c>
      <c r="AY172" s="18" t="s">
        <v>168</v>
      </c>
      <c r="BE172" s="231">
        <f>IF(N172="základní",J172,0)</f>
        <v>0</v>
      </c>
      <c r="BF172" s="231">
        <f>IF(N172="snížená",J172,0)</f>
        <v>0</v>
      </c>
      <c r="BG172" s="231">
        <f>IF(N172="zákl. přenesená",J172,0)</f>
        <v>0</v>
      </c>
      <c r="BH172" s="231">
        <f>IF(N172="sníž. přenesená",J172,0)</f>
        <v>0</v>
      </c>
      <c r="BI172" s="231">
        <f>IF(N172="nulová",J172,0)</f>
        <v>0</v>
      </c>
      <c r="BJ172" s="18" t="s">
        <v>84</v>
      </c>
      <c r="BK172" s="231">
        <f>ROUND(I172*H172,2)</f>
        <v>0</v>
      </c>
      <c r="BL172" s="18" t="s">
        <v>176</v>
      </c>
      <c r="BM172" s="230" t="s">
        <v>452</v>
      </c>
    </row>
    <row r="173" s="2" customFormat="1">
      <c r="A173" s="39"/>
      <c r="B173" s="40"/>
      <c r="C173" s="41"/>
      <c r="D173" s="232" t="s">
        <v>178</v>
      </c>
      <c r="E173" s="41"/>
      <c r="F173" s="233" t="s">
        <v>2619</v>
      </c>
      <c r="G173" s="41"/>
      <c r="H173" s="41"/>
      <c r="I173" s="234"/>
      <c r="J173" s="41"/>
      <c r="K173" s="41"/>
      <c r="L173" s="45"/>
      <c r="M173" s="235"/>
      <c r="N173" s="236"/>
      <c r="O173" s="92"/>
      <c r="P173" s="92"/>
      <c r="Q173" s="92"/>
      <c r="R173" s="92"/>
      <c r="S173" s="92"/>
      <c r="T173" s="93"/>
      <c r="U173" s="39"/>
      <c r="V173" s="39"/>
      <c r="W173" s="39"/>
      <c r="X173" s="39"/>
      <c r="Y173" s="39"/>
      <c r="Z173" s="39"/>
      <c r="AA173" s="39"/>
      <c r="AB173" s="39"/>
      <c r="AC173" s="39"/>
      <c r="AD173" s="39"/>
      <c r="AE173" s="39"/>
      <c r="AT173" s="18" t="s">
        <v>178</v>
      </c>
      <c r="AU173" s="18" t="s">
        <v>86</v>
      </c>
    </row>
    <row r="174" s="2" customFormat="1" ht="16.5" customHeight="1">
      <c r="A174" s="39"/>
      <c r="B174" s="40"/>
      <c r="C174" s="219" t="s">
        <v>7</v>
      </c>
      <c r="D174" s="219" t="s">
        <v>171</v>
      </c>
      <c r="E174" s="220" t="s">
        <v>7</v>
      </c>
      <c r="F174" s="221" t="s">
        <v>2620</v>
      </c>
      <c r="G174" s="222" t="s">
        <v>2411</v>
      </c>
      <c r="H174" s="223">
        <v>3</v>
      </c>
      <c r="I174" s="224"/>
      <c r="J174" s="225">
        <f>ROUND(I174*H174,2)</f>
        <v>0</v>
      </c>
      <c r="K174" s="221" t="s">
        <v>1</v>
      </c>
      <c r="L174" s="45"/>
      <c r="M174" s="226" t="s">
        <v>1</v>
      </c>
      <c r="N174" s="227" t="s">
        <v>41</v>
      </c>
      <c r="O174" s="92"/>
      <c r="P174" s="228">
        <f>O174*H174</f>
        <v>0</v>
      </c>
      <c r="Q174" s="228">
        <v>0</v>
      </c>
      <c r="R174" s="228">
        <f>Q174*H174</f>
        <v>0</v>
      </c>
      <c r="S174" s="228">
        <v>0</v>
      </c>
      <c r="T174" s="229">
        <f>S174*H174</f>
        <v>0</v>
      </c>
      <c r="U174" s="39"/>
      <c r="V174" s="39"/>
      <c r="W174" s="39"/>
      <c r="X174" s="39"/>
      <c r="Y174" s="39"/>
      <c r="Z174" s="39"/>
      <c r="AA174" s="39"/>
      <c r="AB174" s="39"/>
      <c r="AC174" s="39"/>
      <c r="AD174" s="39"/>
      <c r="AE174" s="39"/>
      <c r="AR174" s="230" t="s">
        <v>176</v>
      </c>
      <c r="AT174" s="230" t="s">
        <v>171</v>
      </c>
      <c r="AU174" s="230" t="s">
        <v>86</v>
      </c>
      <c r="AY174" s="18" t="s">
        <v>168</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176</v>
      </c>
      <c r="BM174" s="230" t="s">
        <v>465</v>
      </c>
    </row>
    <row r="175" s="2" customFormat="1">
      <c r="A175" s="39"/>
      <c r="B175" s="40"/>
      <c r="C175" s="41"/>
      <c r="D175" s="232" t="s">
        <v>178</v>
      </c>
      <c r="E175" s="41"/>
      <c r="F175" s="233" t="s">
        <v>2620</v>
      </c>
      <c r="G175" s="41"/>
      <c r="H175" s="41"/>
      <c r="I175" s="234"/>
      <c r="J175" s="41"/>
      <c r="K175" s="41"/>
      <c r="L175" s="45"/>
      <c r="M175" s="235"/>
      <c r="N175" s="236"/>
      <c r="O175" s="92"/>
      <c r="P175" s="92"/>
      <c r="Q175" s="92"/>
      <c r="R175" s="92"/>
      <c r="S175" s="92"/>
      <c r="T175" s="93"/>
      <c r="U175" s="39"/>
      <c r="V175" s="39"/>
      <c r="W175" s="39"/>
      <c r="X175" s="39"/>
      <c r="Y175" s="39"/>
      <c r="Z175" s="39"/>
      <c r="AA175" s="39"/>
      <c r="AB175" s="39"/>
      <c r="AC175" s="39"/>
      <c r="AD175" s="39"/>
      <c r="AE175" s="39"/>
      <c r="AT175" s="18" t="s">
        <v>178</v>
      </c>
      <c r="AU175" s="18" t="s">
        <v>86</v>
      </c>
    </row>
    <row r="176" s="2" customFormat="1" ht="16.5" customHeight="1">
      <c r="A176" s="39"/>
      <c r="B176" s="40"/>
      <c r="C176" s="219" t="s">
        <v>309</v>
      </c>
      <c r="D176" s="219" t="s">
        <v>171</v>
      </c>
      <c r="E176" s="220" t="s">
        <v>309</v>
      </c>
      <c r="F176" s="221" t="s">
        <v>2621</v>
      </c>
      <c r="G176" s="222" t="s">
        <v>2411</v>
      </c>
      <c r="H176" s="223">
        <v>11</v>
      </c>
      <c r="I176" s="224"/>
      <c r="J176" s="225">
        <f>ROUND(I176*H176,2)</f>
        <v>0</v>
      </c>
      <c r="K176" s="221" t="s">
        <v>1</v>
      </c>
      <c r="L176" s="45"/>
      <c r="M176" s="226" t="s">
        <v>1</v>
      </c>
      <c r="N176" s="227" t="s">
        <v>41</v>
      </c>
      <c r="O176" s="92"/>
      <c r="P176" s="228">
        <f>O176*H176</f>
        <v>0</v>
      </c>
      <c r="Q176" s="228">
        <v>0</v>
      </c>
      <c r="R176" s="228">
        <f>Q176*H176</f>
        <v>0</v>
      </c>
      <c r="S176" s="228">
        <v>0</v>
      </c>
      <c r="T176" s="229">
        <f>S176*H176</f>
        <v>0</v>
      </c>
      <c r="U176" s="39"/>
      <c r="V176" s="39"/>
      <c r="W176" s="39"/>
      <c r="X176" s="39"/>
      <c r="Y176" s="39"/>
      <c r="Z176" s="39"/>
      <c r="AA176" s="39"/>
      <c r="AB176" s="39"/>
      <c r="AC176" s="39"/>
      <c r="AD176" s="39"/>
      <c r="AE176" s="39"/>
      <c r="AR176" s="230" t="s">
        <v>176</v>
      </c>
      <c r="AT176" s="230" t="s">
        <v>171</v>
      </c>
      <c r="AU176" s="230" t="s">
        <v>86</v>
      </c>
      <c r="AY176" s="18" t="s">
        <v>168</v>
      </c>
      <c r="BE176" s="231">
        <f>IF(N176="základní",J176,0)</f>
        <v>0</v>
      </c>
      <c r="BF176" s="231">
        <f>IF(N176="snížená",J176,0)</f>
        <v>0</v>
      </c>
      <c r="BG176" s="231">
        <f>IF(N176="zákl. přenesená",J176,0)</f>
        <v>0</v>
      </c>
      <c r="BH176" s="231">
        <f>IF(N176="sníž. přenesená",J176,0)</f>
        <v>0</v>
      </c>
      <c r="BI176" s="231">
        <f>IF(N176="nulová",J176,0)</f>
        <v>0</v>
      </c>
      <c r="BJ176" s="18" t="s">
        <v>84</v>
      </c>
      <c r="BK176" s="231">
        <f>ROUND(I176*H176,2)</f>
        <v>0</v>
      </c>
      <c r="BL176" s="18" t="s">
        <v>176</v>
      </c>
      <c r="BM176" s="230" t="s">
        <v>475</v>
      </c>
    </row>
    <row r="177" s="2" customFormat="1">
      <c r="A177" s="39"/>
      <c r="B177" s="40"/>
      <c r="C177" s="41"/>
      <c r="D177" s="232" t="s">
        <v>178</v>
      </c>
      <c r="E177" s="41"/>
      <c r="F177" s="233" t="s">
        <v>2621</v>
      </c>
      <c r="G177" s="41"/>
      <c r="H177" s="41"/>
      <c r="I177" s="234"/>
      <c r="J177" s="41"/>
      <c r="K177" s="41"/>
      <c r="L177" s="45"/>
      <c r="M177" s="235"/>
      <c r="N177" s="236"/>
      <c r="O177" s="92"/>
      <c r="P177" s="92"/>
      <c r="Q177" s="92"/>
      <c r="R177" s="92"/>
      <c r="S177" s="92"/>
      <c r="T177" s="93"/>
      <c r="U177" s="39"/>
      <c r="V177" s="39"/>
      <c r="W177" s="39"/>
      <c r="X177" s="39"/>
      <c r="Y177" s="39"/>
      <c r="Z177" s="39"/>
      <c r="AA177" s="39"/>
      <c r="AB177" s="39"/>
      <c r="AC177" s="39"/>
      <c r="AD177" s="39"/>
      <c r="AE177" s="39"/>
      <c r="AT177" s="18" t="s">
        <v>178</v>
      </c>
      <c r="AU177" s="18" t="s">
        <v>86</v>
      </c>
    </row>
    <row r="178" s="2" customFormat="1" ht="21.75" customHeight="1">
      <c r="A178" s="39"/>
      <c r="B178" s="40"/>
      <c r="C178" s="219" t="s">
        <v>314</v>
      </c>
      <c r="D178" s="219" t="s">
        <v>171</v>
      </c>
      <c r="E178" s="220" t="s">
        <v>314</v>
      </c>
      <c r="F178" s="221" t="s">
        <v>2622</v>
      </c>
      <c r="G178" s="222" t="s">
        <v>2411</v>
      </c>
      <c r="H178" s="223">
        <v>60</v>
      </c>
      <c r="I178" s="224"/>
      <c r="J178" s="225">
        <f>ROUND(I178*H178,2)</f>
        <v>0</v>
      </c>
      <c r="K178" s="221" t="s">
        <v>1</v>
      </c>
      <c r="L178" s="45"/>
      <c r="M178" s="226" t="s">
        <v>1</v>
      </c>
      <c r="N178" s="227" t="s">
        <v>41</v>
      </c>
      <c r="O178" s="92"/>
      <c r="P178" s="228">
        <f>O178*H178</f>
        <v>0</v>
      </c>
      <c r="Q178" s="228">
        <v>0</v>
      </c>
      <c r="R178" s="228">
        <f>Q178*H178</f>
        <v>0</v>
      </c>
      <c r="S178" s="228">
        <v>0</v>
      </c>
      <c r="T178" s="229">
        <f>S178*H178</f>
        <v>0</v>
      </c>
      <c r="U178" s="39"/>
      <c r="V178" s="39"/>
      <c r="W178" s="39"/>
      <c r="X178" s="39"/>
      <c r="Y178" s="39"/>
      <c r="Z178" s="39"/>
      <c r="AA178" s="39"/>
      <c r="AB178" s="39"/>
      <c r="AC178" s="39"/>
      <c r="AD178" s="39"/>
      <c r="AE178" s="39"/>
      <c r="AR178" s="230" t="s">
        <v>176</v>
      </c>
      <c r="AT178" s="230" t="s">
        <v>171</v>
      </c>
      <c r="AU178" s="230" t="s">
        <v>86</v>
      </c>
      <c r="AY178" s="18" t="s">
        <v>168</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176</v>
      </c>
      <c r="BM178" s="230" t="s">
        <v>486</v>
      </c>
    </row>
    <row r="179" s="2" customFormat="1">
      <c r="A179" s="39"/>
      <c r="B179" s="40"/>
      <c r="C179" s="41"/>
      <c r="D179" s="232" t="s">
        <v>178</v>
      </c>
      <c r="E179" s="41"/>
      <c r="F179" s="233" t="s">
        <v>2622</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178</v>
      </c>
      <c r="AU179" s="18" t="s">
        <v>86</v>
      </c>
    </row>
    <row r="180" s="2" customFormat="1" ht="21.75" customHeight="1">
      <c r="A180" s="39"/>
      <c r="B180" s="40"/>
      <c r="C180" s="219" t="s">
        <v>319</v>
      </c>
      <c r="D180" s="219" t="s">
        <v>171</v>
      </c>
      <c r="E180" s="220" t="s">
        <v>319</v>
      </c>
      <c r="F180" s="221" t="s">
        <v>2623</v>
      </c>
      <c r="G180" s="222" t="s">
        <v>2411</v>
      </c>
      <c r="H180" s="223">
        <v>40</v>
      </c>
      <c r="I180" s="224"/>
      <c r="J180" s="225">
        <f>ROUND(I180*H180,2)</f>
        <v>0</v>
      </c>
      <c r="K180" s="221" t="s">
        <v>1</v>
      </c>
      <c r="L180" s="45"/>
      <c r="M180" s="226" t="s">
        <v>1</v>
      </c>
      <c r="N180" s="227" t="s">
        <v>41</v>
      </c>
      <c r="O180" s="92"/>
      <c r="P180" s="228">
        <f>O180*H180</f>
        <v>0</v>
      </c>
      <c r="Q180" s="228">
        <v>0</v>
      </c>
      <c r="R180" s="228">
        <f>Q180*H180</f>
        <v>0</v>
      </c>
      <c r="S180" s="228">
        <v>0</v>
      </c>
      <c r="T180" s="229">
        <f>S180*H180</f>
        <v>0</v>
      </c>
      <c r="U180" s="39"/>
      <c r="V180" s="39"/>
      <c r="W180" s="39"/>
      <c r="X180" s="39"/>
      <c r="Y180" s="39"/>
      <c r="Z180" s="39"/>
      <c r="AA180" s="39"/>
      <c r="AB180" s="39"/>
      <c r="AC180" s="39"/>
      <c r="AD180" s="39"/>
      <c r="AE180" s="39"/>
      <c r="AR180" s="230" t="s">
        <v>176</v>
      </c>
      <c r="AT180" s="230" t="s">
        <v>171</v>
      </c>
      <c r="AU180" s="230" t="s">
        <v>86</v>
      </c>
      <c r="AY180" s="18" t="s">
        <v>168</v>
      </c>
      <c r="BE180" s="231">
        <f>IF(N180="základní",J180,0)</f>
        <v>0</v>
      </c>
      <c r="BF180" s="231">
        <f>IF(N180="snížená",J180,0)</f>
        <v>0</v>
      </c>
      <c r="BG180" s="231">
        <f>IF(N180="zákl. přenesená",J180,0)</f>
        <v>0</v>
      </c>
      <c r="BH180" s="231">
        <f>IF(N180="sníž. přenesená",J180,0)</f>
        <v>0</v>
      </c>
      <c r="BI180" s="231">
        <f>IF(N180="nulová",J180,0)</f>
        <v>0</v>
      </c>
      <c r="BJ180" s="18" t="s">
        <v>84</v>
      </c>
      <c r="BK180" s="231">
        <f>ROUND(I180*H180,2)</f>
        <v>0</v>
      </c>
      <c r="BL180" s="18" t="s">
        <v>176</v>
      </c>
      <c r="BM180" s="230" t="s">
        <v>501</v>
      </c>
    </row>
    <row r="181" s="2" customFormat="1">
      <c r="A181" s="39"/>
      <c r="B181" s="40"/>
      <c r="C181" s="41"/>
      <c r="D181" s="232" t="s">
        <v>178</v>
      </c>
      <c r="E181" s="41"/>
      <c r="F181" s="233" t="s">
        <v>2623</v>
      </c>
      <c r="G181" s="41"/>
      <c r="H181" s="41"/>
      <c r="I181" s="234"/>
      <c r="J181" s="41"/>
      <c r="K181" s="41"/>
      <c r="L181" s="45"/>
      <c r="M181" s="235"/>
      <c r="N181" s="236"/>
      <c r="O181" s="92"/>
      <c r="P181" s="92"/>
      <c r="Q181" s="92"/>
      <c r="R181" s="92"/>
      <c r="S181" s="92"/>
      <c r="T181" s="93"/>
      <c r="U181" s="39"/>
      <c r="V181" s="39"/>
      <c r="W181" s="39"/>
      <c r="X181" s="39"/>
      <c r="Y181" s="39"/>
      <c r="Z181" s="39"/>
      <c r="AA181" s="39"/>
      <c r="AB181" s="39"/>
      <c r="AC181" s="39"/>
      <c r="AD181" s="39"/>
      <c r="AE181" s="39"/>
      <c r="AT181" s="18" t="s">
        <v>178</v>
      </c>
      <c r="AU181" s="18" t="s">
        <v>86</v>
      </c>
    </row>
    <row r="182" s="2" customFormat="1" ht="16.5" customHeight="1">
      <c r="A182" s="39"/>
      <c r="B182" s="40"/>
      <c r="C182" s="219" t="s">
        <v>324</v>
      </c>
      <c r="D182" s="219" t="s">
        <v>171</v>
      </c>
      <c r="E182" s="220" t="s">
        <v>324</v>
      </c>
      <c r="F182" s="221" t="s">
        <v>2624</v>
      </c>
      <c r="G182" s="222" t="s">
        <v>213</v>
      </c>
      <c r="H182" s="223">
        <v>16</v>
      </c>
      <c r="I182" s="224"/>
      <c r="J182" s="225">
        <f>ROUND(I182*H182,2)</f>
        <v>0</v>
      </c>
      <c r="K182" s="221" t="s">
        <v>1</v>
      </c>
      <c r="L182" s="45"/>
      <c r="M182" s="226" t="s">
        <v>1</v>
      </c>
      <c r="N182" s="227" t="s">
        <v>41</v>
      </c>
      <c r="O182" s="92"/>
      <c r="P182" s="228">
        <f>O182*H182</f>
        <v>0</v>
      </c>
      <c r="Q182" s="228">
        <v>0</v>
      </c>
      <c r="R182" s="228">
        <f>Q182*H182</f>
        <v>0</v>
      </c>
      <c r="S182" s="228">
        <v>0</v>
      </c>
      <c r="T182" s="229">
        <f>S182*H182</f>
        <v>0</v>
      </c>
      <c r="U182" s="39"/>
      <c r="V182" s="39"/>
      <c r="W182" s="39"/>
      <c r="X182" s="39"/>
      <c r="Y182" s="39"/>
      <c r="Z182" s="39"/>
      <c r="AA182" s="39"/>
      <c r="AB182" s="39"/>
      <c r="AC182" s="39"/>
      <c r="AD182" s="39"/>
      <c r="AE182" s="39"/>
      <c r="AR182" s="230" t="s">
        <v>176</v>
      </c>
      <c r="AT182" s="230" t="s">
        <v>171</v>
      </c>
      <c r="AU182" s="230" t="s">
        <v>86</v>
      </c>
      <c r="AY182" s="18" t="s">
        <v>168</v>
      </c>
      <c r="BE182" s="231">
        <f>IF(N182="základní",J182,0)</f>
        <v>0</v>
      </c>
      <c r="BF182" s="231">
        <f>IF(N182="snížená",J182,0)</f>
        <v>0</v>
      </c>
      <c r="BG182" s="231">
        <f>IF(N182="zákl. přenesená",J182,0)</f>
        <v>0</v>
      </c>
      <c r="BH182" s="231">
        <f>IF(N182="sníž. přenesená",J182,0)</f>
        <v>0</v>
      </c>
      <c r="BI182" s="231">
        <f>IF(N182="nulová",J182,0)</f>
        <v>0</v>
      </c>
      <c r="BJ182" s="18" t="s">
        <v>84</v>
      </c>
      <c r="BK182" s="231">
        <f>ROUND(I182*H182,2)</f>
        <v>0</v>
      </c>
      <c r="BL182" s="18" t="s">
        <v>176</v>
      </c>
      <c r="BM182" s="230" t="s">
        <v>512</v>
      </c>
    </row>
    <row r="183" s="2" customFormat="1">
      <c r="A183" s="39"/>
      <c r="B183" s="40"/>
      <c r="C183" s="41"/>
      <c r="D183" s="232" t="s">
        <v>178</v>
      </c>
      <c r="E183" s="41"/>
      <c r="F183" s="233" t="s">
        <v>2624</v>
      </c>
      <c r="G183" s="41"/>
      <c r="H183" s="41"/>
      <c r="I183" s="234"/>
      <c r="J183" s="41"/>
      <c r="K183" s="41"/>
      <c r="L183" s="45"/>
      <c r="M183" s="235"/>
      <c r="N183" s="236"/>
      <c r="O183" s="92"/>
      <c r="P183" s="92"/>
      <c r="Q183" s="92"/>
      <c r="R183" s="92"/>
      <c r="S183" s="92"/>
      <c r="T183" s="93"/>
      <c r="U183" s="39"/>
      <c r="V183" s="39"/>
      <c r="W183" s="39"/>
      <c r="X183" s="39"/>
      <c r="Y183" s="39"/>
      <c r="Z183" s="39"/>
      <c r="AA183" s="39"/>
      <c r="AB183" s="39"/>
      <c r="AC183" s="39"/>
      <c r="AD183" s="39"/>
      <c r="AE183" s="39"/>
      <c r="AT183" s="18" t="s">
        <v>178</v>
      </c>
      <c r="AU183" s="18" t="s">
        <v>86</v>
      </c>
    </row>
    <row r="184" s="2" customFormat="1" ht="21.75" customHeight="1">
      <c r="A184" s="39"/>
      <c r="B184" s="40"/>
      <c r="C184" s="219" t="s">
        <v>339</v>
      </c>
      <c r="D184" s="219" t="s">
        <v>171</v>
      </c>
      <c r="E184" s="220" t="s">
        <v>339</v>
      </c>
      <c r="F184" s="221" t="s">
        <v>2625</v>
      </c>
      <c r="G184" s="222" t="s">
        <v>2411</v>
      </c>
      <c r="H184" s="223">
        <v>1</v>
      </c>
      <c r="I184" s="224"/>
      <c r="J184" s="225">
        <f>ROUND(I184*H184,2)</f>
        <v>0</v>
      </c>
      <c r="K184" s="221" t="s">
        <v>1</v>
      </c>
      <c r="L184" s="45"/>
      <c r="M184" s="226" t="s">
        <v>1</v>
      </c>
      <c r="N184" s="227" t="s">
        <v>41</v>
      </c>
      <c r="O184" s="92"/>
      <c r="P184" s="228">
        <f>O184*H184</f>
        <v>0</v>
      </c>
      <c r="Q184" s="228">
        <v>0</v>
      </c>
      <c r="R184" s="228">
        <f>Q184*H184</f>
        <v>0</v>
      </c>
      <c r="S184" s="228">
        <v>0</v>
      </c>
      <c r="T184" s="229">
        <f>S184*H184</f>
        <v>0</v>
      </c>
      <c r="U184" s="39"/>
      <c r="V184" s="39"/>
      <c r="W184" s="39"/>
      <c r="X184" s="39"/>
      <c r="Y184" s="39"/>
      <c r="Z184" s="39"/>
      <c r="AA184" s="39"/>
      <c r="AB184" s="39"/>
      <c r="AC184" s="39"/>
      <c r="AD184" s="39"/>
      <c r="AE184" s="39"/>
      <c r="AR184" s="230" t="s">
        <v>176</v>
      </c>
      <c r="AT184" s="230" t="s">
        <v>171</v>
      </c>
      <c r="AU184" s="230" t="s">
        <v>86</v>
      </c>
      <c r="AY184" s="18" t="s">
        <v>168</v>
      </c>
      <c r="BE184" s="231">
        <f>IF(N184="základní",J184,0)</f>
        <v>0</v>
      </c>
      <c r="BF184" s="231">
        <f>IF(N184="snížená",J184,0)</f>
        <v>0</v>
      </c>
      <c r="BG184" s="231">
        <f>IF(N184="zákl. přenesená",J184,0)</f>
        <v>0</v>
      </c>
      <c r="BH184" s="231">
        <f>IF(N184="sníž. přenesená",J184,0)</f>
        <v>0</v>
      </c>
      <c r="BI184" s="231">
        <f>IF(N184="nulová",J184,0)</f>
        <v>0</v>
      </c>
      <c r="BJ184" s="18" t="s">
        <v>84</v>
      </c>
      <c r="BK184" s="231">
        <f>ROUND(I184*H184,2)</f>
        <v>0</v>
      </c>
      <c r="BL184" s="18" t="s">
        <v>176</v>
      </c>
      <c r="BM184" s="230" t="s">
        <v>526</v>
      </c>
    </row>
    <row r="185" s="2" customFormat="1">
      <c r="A185" s="39"/>
      <c r="B185" s="40"/>
      <c r="C185" s="41"/>
      <c r="D185" s="232" t="s">
        <v>178</v>
      </c>
      <c r="E185" s="41"/>
      <c r="F185" s="233" t="s">
        <v>2625</v>
      </c>
      <c r="G185" s="41"/>
      <c r="H185" s="41"/>
      <c r="I185" s="234"/>
      <c r="J185" s="41"/>
      <c r="K185" s="41"/>
      <c r="L185" s="45"/>
      <c r="M185" s="235"/>
      <c r="N185" s="236"/>
      <c r="O185" s="92"/>
      <c r="P185" s="92"/>
      <c r="Q185" s="92"/>
      <c r="R185" s="92"/>
      <c r="S185" s="92"/>
      <c r="T185" s="93"/>
      <c r="U185" s="39"/>
      <c r="V185" s="39"/>
      <c r="W185" s="39"/>
      <c r="X185" s="39"/>
      <c r="Y185" s="39"/>
      <c r="Z185" s="39"/>
      <c r="AA185" s="39"/>
      <c r="AB185" s="39"/>
      <c r="AC185" s="39"/>
      <c r="AD185" s="39"/>
      <c r="AE185" s="39"/>
      <c r="AT185" s="18" t="s">
        <v>178</v>
      </c>
      <c r="AU185" s="18" t="s">
        <v>86</v>
      </c>
    </row>
    <row r="186" s="12" customFormat="1" ht="22.8" customHeight="1">
      <c r="A186" s="12"/>
      <c r="B186" s="203"/>
      <c r="C186" s="204"/>
      <c r="D186" s="205" t="s">
        <v>75</v>
      </c>
      <c r="E186" s="217" t="s">
        <v>2605</v>
      </c>
      <c r="F186" s="217" t="s">
        <v>2606</v>
      </c>
      <c r="G186" s="204"/>
      <c r="H186" s="204"/>
      <c r="I186" s="207"/>
      <c r="J186" s="218">
        <f>BK186</f>
        <v>0</v>
      </c>
      <c r="K186" s="204"/>
      <c r="L186" s="209"/>
      <c r="M186" s="210"/>
      <c r="N186" s="211"/>
      <c r="O186" s="211"/>
      <c r="P186" s="212">
        <f>SUM(P187:P200)</f>
        <v>0</v>
      </c>
      <c r="Q186" s="211"/>
      <c r="R186" s="212">
        <f>SUM(R187:R200)</f>
        <v>0</v>
      </c>
      <c r="S186" s="211"/>
      <c r="T186" s="213">
        <f>SUM(T187:T200)</f>
        <v>0</v>
      </c>
      <c r="U186" s="12"/>
      <c r="V186" s="12"/>
      <c r="W186" s="12"/>
      <c r="X186" s="12"/>
      <c r="Y186" s="12"/>
      <c r="Z186" s="12"/>
      <c r="AA186" s="12"/>
      <c r="AB186" s="12"/>
      <c r="AC186" s="12"/>
      <c r="AD186" s="12"/>
      <c r="AE186" s="12"/>
      <c r="AR186" s="214" t="s">
        <v>84</v>
      </c>
      <c r="AT186" s="215" t="s">
        <v>75</v>
      </c>
      <c r="AU186" s="215" t="s">
        <v>84</v>
      </c>
      <c r="AY186" s="214" t="s">
        <v>168</v>
      </c>
      <c r="BK186" s="216">
        <f>SUM(BK187:BK200)</f>
        <v>0</v>
      </c>
    </row>
    <row r="187" s="2" customFormat="1" ht="16.5" customHeight="1">
      <c r="A187" s="39"/>
      <c r="B187" s="40"/>
      <c r="C187" s="219" t="s">
        <v>347</v>
      </c>
      <c r="D187" s="219" t="s">
        <v>171</v>
      </c>
      <c r="E187" s="220" t="s">
        <v>347</v>
      </c>
      <c r="F187" s="221" t="s">
        <v>2626</v>
      </c>
      <c r="G187" s="222" t="s">
        <v>2411</v>
      </c>
      <c r="H187" s="223">
        <v>12</v>
      </c>
      <c r="I187" s="224"/>
      <c r="J187" s="225">
        <f>ROUND(I187*H187,2)</f>
        <v>0</v>
      </c>
      <c r="K187" s="221" t="s">
        <v>1</v>
      </c>
      <c r="L187" s="45"/>
      <c r="M187" s="226" t="s">
        <v>1</v>
      </c>
      <c r="N187" s="227" t="s">
        <v>41</v>
      </c>
      <c r="O187" s="92"/>
      <c r="P187" s="228">
        <f>O187*H187</f>
        <v>0</v>
      </c>
      <c r="Q187" s="228">
        <v>0</v>
      </c>
      <c r="R187" s="228">
        <f>Q187*H187</f>
        <v>0</v>
      </c>
      <c r="S187" s="228">
        <v>0</v>
      </c>
      <c r="T187" s="229">
        <f>S187*H187</f>
        <v>0</v>
      </c>
      <c r="U187" s="39"/>
      <c r="V187" s="39"/>
      <c r="W187" s="39"/>
      <c r="X187" s="39"/>
      <c r="Y187" s="39"/>
      <c r="Z187" s="39"/>
      <c r="AA187" s="39"/>
      <c r="AB187" s="39"/>
      <c r="AC187" s="39"/>
      <c r="AD187" s="39"/>
      <c r="AE187" s="39"/>
      <c r="AR187" s="230" t="s">
        <v>176</v>
      </c>
      <c r="AT187" s="230" t="s">
        <v>171</v>
      </c>
      <c r="AU187" s="230" t="s">
        <v>86</v>
      </c>
      <c r="AY187" s="18" t="s">
        <v>168</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176</v>
      </c>
      <c r="BM187" s="230" t="s">
        <v>536</v>
      </c>
    </row>
    <row r="188" s="2" customFormat="1">
      <c r="A188" s="39"/>
      <c r="B188" s="40"/>
      <c r="C188" s="41"/>
      <c r="D188" s="232" t="s">
        <v>178</v>
      </c>
      <c r="E188" s="41"/>
      <c r="F188" s="233" t="s">
        <v>2626</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178</v>
      </c>
      <c r="AU188" s="18" t="s">
        <v>86</v>
      </c>
    </row>
    <row r="189" s="2" customFormat="1" ht="16.5" customHeight="1">
      <c r="A189" s="39"/>
      <c r="B189" s="40"/>
      <c r="C189" s="219" t="s">
        <v>353</v>
      </c>
      <c r="D189" s="219" t="s">
        <v>171</v>
      </c>
      <c r="E189" s="220" t="s">
        <v>353</v>
      </c>
      <c r="F189" s="221" t="s">
        <v>2627</v>
      </c>
      <c r="G189" s="222" t="s">
        <v>2411</v>
      </c>
      <c r="H189" s="223">
        <v>6</v>
      </c>
      <c r="I189" s="224"/>
      <c r="J189" s="225">
        <f>ROUND(I189*H189,2)</f>
        <v>0</v>
      </c>
      <c r="K189" s="221" t="s">
        <v>1</v>
      </c>
      <c r="L189" s="45"/>
      <c r="M189" s="226" t="s">
        <v>1</v>
      </c>
      <c r="N189" s="227" t="s">
        <v>41</v>
      </c>
      <c r="O189" s="92"/>
      <c r="P189" s="228">
        <f>O189*H189</f>
        <v>0</v>
      </c>
      <c r="Q189" s="228">
        <v>0</v>
      </c>
      <c r="R189" s="228">
        <f>Q189*H189</f>
        <v>0</v>
      </c>
      <c r="S189" s="228">
        <v>0</v>
      </c>
      <c r="T189" s="229">
        <f>S189*H189</f>
        <v>0</v>
      </c>
      <c r="U189" s="39"/>
      <c r="V189" s="39"/>
      <c r="W189" s="39"/>
      <c r="X189" s="39"/>
      <c r="Y189" s="39"/>
      <c r="Z189" s="39"/>
      <c r="AA189" s="39"/>
      <c r="AB189" s="39"/>
      <c r="AC189" s="39"/>
      <c r="AD189" s="39"/>
      <c r="AE189" s="39"/>
      <c r="AR189" s="230" t="s">
        <v>176</v>
      </c>
      <c r="AT189" s="230" t="s">
        <v>171</v>
      </c>
      <c r="AU189" s="230" t="s">
        <v>86</v>
      </c>
      <c r="AY189" s="18" t="s">
        <v>168</v>
      </c>
      <c r="BE189" s="231">
        <f>IF(N189="základní",J189,0)</f>
        <v>0</v>
      </c>
      <c r="BF189" s="231">
        <f>IF(N189="snížená",J189,0)</f>
        <v>0</v>
      </c>
      <c r="BG189" s="231">
        <f>IF(N189="zákl. přenesená",J189,0)</f>
        <v>0</v>
      </c>
      <c r="BH189" s="231">
        <f>IF(N189="sníž. přenesená",J189,0)</f>
        <v>0</v>
      </c>
      <c r="BI189" s="231">
        <f>IF(N189="nulová",J189,0)</f>
        <v>0</v>
      </c>
      <c r="BJ189" s="18" t="s">
        <v>84</v>
      </c>
      <c r="BK189" s="231">
        <f>ROUND(I189*H189,2)</f>
        <v>0</v>
      </c>
      <c r="BL189" s="18" t="s">
        <v>176</v>
      </c>
      <c r="BM189" s="230" t="s">
        <v>546</v>
      </c>
    </row>
    <row r="190" s="2" customFormat="1">
      <c r="A190" s="39"/>
      <c r="B190" s="40"/>
      <c r="C190" s="41"/>
      <c r="D190" s="232" t="s">
        <v>178</v>
      </c>
      <c r="E190" s="41"/>
      <c r="F190" s="233" t="s">
        <v>2627</v>
      </c>
      <c r="G190" s="41"/>
      <c r="H190" s="41"/>
      <c r="I190" s="234"/>
      <c r="J190" s="41"/>
      <c r="K190" s="41"/>
      <c r="L190" s="45"/>
      <c r="M190" s="235"/>
      <c r="N190" s="236"/>
      <c r="O190" s="92"/>
      <c r="P190" s="92"/>
      <c r="Q190" s="92"/>
      <c r="R190" s="92"/>
      <c r="S190" s="92"/>
      <c r="T190" s="93"/>
      <c r="U190" s="39"/>
      <c r="V190" s="39"/>
      <c r="W190" s="39"/>
      <c r="X190" s="39"/>
      <c r="Y190" s="39"/>
      <c r="Z190" s="39"/>
      <c r="AA190" s="39"/>
      <c r="AB190" s="39"/>
      <c r="AC190" s="39"/>
      <c r="AD190" s="39"/>
      <c r="AE190" s="39"/>
      <c r="AT190" s="18" t="s">
        <v>178</v>
      </c>
      <c r="AU190" s="18" t="s">
        <v>86</v>
      </c>
    </row>
    <row r="191" s="2" customFormat="1" ht="24.15" customHeight="1">
      <c r="A191" s="39"/>
      <c r="B191" s="40"/>
      <c r="C191" s="219" t="s">
        <v>358</v>
      </c>
      <c r="D191" s="219" t="s">
        <v>171</v>
      </c>
      <c r="E191" s="220" t="s">
        <v>358</v>
      </c>
      <c r="F191" s="221" t="s">
        <v>2628</v>
      </c>
      <c r="G191" s="222" t="s">
        <v>213</v>
      </c>
      <c r="H191" s="223">
        <v>30</v>
      </c>
      <c r="I191" s="224"/>
      <c r="J191" s="225">
        <f>ROUND(I191*H191,2)</f>
        <v>0</v>
      </c>
      <c r="K191" s="221" t="s">
        <v>1</v>
      </c>
      <c r="L191" s="45"/>
      <c r="M191" s="226" t="s">
        <v>1</v>
      </c>
      <c r="N191" s="227" t="s">
        <v>41</v>
      </c>
      <c r="O191" s="92"/>
      <c r="P191" s="228">
        <f>O191*H191</f>
        <v>0</v>
      </c>
      <c r="Q191" s="228">
        <v>0</v>
      </c>
      <c r="R191" s="228">
        <f>Q191*H191</f>
        <v>0</v>
      </c>
      <c r="S191" s="228">
        <v>0</v>
      </c>
      <c r="T191" s="229">
        <f>S191*H191</f>
        <v>0</v>
      </c>
      <c r="U191" s="39"/>
      <c r="V191" s="39"/>
      <c r="W191" s="39"/>
      <c r="X191" s="39"/>
      <c r="Y191" s="39"/>
      <c r="Z191" s="39"/>
      <c r="AA191" s="39"/>
      <c r="AB191" s="39"/>
      <c r="AC191" s="39"/>
      <c r="AD191" s="39"/>
      <c r="AE191" s="39"/>
      <c r="AR191" s="230" t="s">
        <v>176</v>
      </c>
      <c r="AT191" s="230" t="s">
        <v>171</v>
      </c>
      <c r="AU191" s="230" t="s">
        <v>86</v>
      </c>
      <c r="AY191" s="18" t="s">
        <v>168</v>
      </c>
      <c r="BE191" s="231">
        <f>IF(N191="základní",J191,0)</f>
        <v>0</v>
      </c>
      <c r="BF191" s="231">
        <f>IF(N191="snížená",J191,0)</f>
        <v>0</v>
      </c>
      <c r="BG191" s="231">
        <f>IF(N191="zákl. přenesená",J191,0)</f>
        <v>0</v>
      </c>
      <c r="BH191" s="231">
        <f>IF(N191="sníž. přenesená",J191,0)</f>
        <v>0</v>
      </c>
      <c r="BI191" s="231">
        <f>IF(N191="nulová",J191,0)</f>
        <v>0</v>
      </c>
      <c r="BJ191" s="18" t="s">
        <v>84</v>
      </c>
      <c r="BK191" s="231">
        <f>ROUND(I191*H191,2)</f>
        <v>0</v>
      </c>
      <c r="BL191" s="18" t="s">
        <v>176</v>
      </c>
      <c r="BM191" s="230" t="s">
        <v>557</v>
      </c>
    </row>
    <row r="192" s="2" customFormat="1">
      <c r="A192" s="39"/>
      <c r="B192" s="40"/>
      <c r="C192" s="41"/>
      <c r="D192" s="232" t="s">
        <v>178</v>
      </c>
      <c r="E192" s="41"/>
      <c r="F192" s="233" t="s">
        <v>2628</v>
      </c>
      <c r="G192" s="41"/>
      <c r="H192" s="41"/>
      <c r="I192" s="234"/>
      <c r="J192" s="41"/>
      <c r="K192" s="41"/>
      <c r="L192" s="45"/>
      <c r="M192" s="235"/>
      <c r="N192" s="236"/>
      <c r="O192" s="92"/>
      <c r="P192" s="92"/>
      <c r="Q192" s="92"/>
      <c r="R192" s="92"/>
      <c r="S192" s="92"/>
      <c r="T192" s="93"/>
      <c r="U192" s="39"/>
      <c r="V192" s="39"/>
      <c r="W192" s="39"/>
      <c r="X192" s="39"/>
      <c r="Y192" s="39"/>
      <c r="Z192" s="39"/>
      <c r="AA192" s="39"/>
      <c r="AB192" s="39"/>
      <c r="AC192" s="39"/>
      <c r="AD192" s="39"/>
      <c r="AE192" s="39"/>
      <c r="AT192" s="18" t="s">
        <v>178</v>
      </c>
      <c r="AU192" s="18" t="s">
        <v>86</v>
      </c>
    </row>
    <row r="193" s="2" customFormat="1" ht="21.75" customHeight="1">
      <c r="A193" s="39"/>
      <c r="B193" s="40"/>
      <c r="C193" s="219" t="s">
        <v>367</v>
      </c>
      <c r="D193" s="219" t="s">
        <v>171</v>
      </c>
      <c r="E193" s="220" t="s">
        <v>367</v>
      </c>
      <c r="F193" s="221" t="s">
        <v>2629</v>
      </c>
      <c r="G193" s="222" t="s">
        <v>213</v>
      </c>
      <c r="H193" s="223">
        <v>60</v>
      </c>
      <c r="I193" s="224"/>
      <c r="J193" s="225">
        <f>ROUND(I193*H193,2)</f>
        <v>0</v>
      </c>
      <c r="K193" s="221" t="s">
        <v>1</v>
      </c>
      <c r="L193" s="45"/>
      <c r="M193" s="226" t="s">
        <v>1</v>
      </c>
      <c r="N193" s="227" t="s">
        <v>41</v>
      </c>
      <c r="O193" s="92"/>
      <c r="P193" s="228">
        <f>O193*H193</f>
        <v>0</v>
      </c>
      <c r="Q193" s="228">
        <v>0</v>
      </c>
      <c r="R193" s="228">
        <f>Q193*H193</f>
        <v>0</v>
      </c>
      <c r="S193" s="228">
        <v>0</v>
      </c>
      <c r="T193" s="229">
        <f>S193*H193</f>
        <v>0</v>
      </c>
      <c r="U193" s="39"/>
      <c r="V193" s="39"/>
      <c r="W193" s="39"/>
      <c r="X193" s="39"/>
      <c r="Y193" s="39"/>
      <c r="Z193" s="39"/>
      <c r="AA193" s="39"/>
      <c r="AB193" s="39"/>
      <c r="AC193" s="39"/>
      <c r="AD193" s="39"/>
      <c r="AE193" s="39"/>
      <c r="AR193" s="230" t="s">
        <v>176</v>
      </c>
      <c r="AT193" s="230" t="s">
        <v>171</v>
      </c>
      <c r="AU193" s="230" t="s">
        <v>86</v>
      </c>
      <c r="AY193" s="18" t="s">
        <v>168</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176</v>
      </c>
      <c r="BM193" s="230" t="s">
        <v>577</v>
      </c>
    </row>
    <row r="194" s="2" customFormat="1">
      <c r="A194" s="39"/>
      <c r="B194" s="40"/>
      <c r="C194" s="41"/>
      <c r="D194" s="232" t="s">
        <v>178</v>
      </c>
      <c r="E194" s="41"/>
      <c r="F194" s="233" t="s">
        <v>2629</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178</v>
      </c>
      <c r="AU194" s="18" t="s">
        <v>86</v>
      </c>
    </row>
    <row r="195" s="2" customFormat="1" ht="24.15" customHeight="1">
      <c r="A195" s="39"/>
      <c r="B195" s="40"/>
      <c r="C195" s="219" t="s">
        <v>373</v>
      </c>
      <c r="D195" s="219" t="s">
        <v>171</v>
      </c>
      <c r="E195" s="220" t="s">
        <v>373</v>
      </c>
      <c r="F195" s="221" t="s">
        <v>2584</v>
      </c>
      <c r="G195" s="222" t="s">
        <v>213</v>
      </c>
      <c r="H195" s="223">
        <v>60</v>
      </c>
      <c r="I195" s="224"/>
      <c r="J195" s="225">
        <f>ROUND(I195*H195,2)</f>
        <v>0</v>
      </c>
      <c r="K195" s="221" t="s">
        <v>1</v>
      </c>
      <c r="L195" s="45"/>
      <c r="M195" s="226" t="s">
        <v>1</v>
      </c>
      <c r="N195" s="227" t="s">
        <v>41</v>
      </c>
      <c r="O195" s="92"/>
      <c r="P195" s="228">
        <f>O195*H195</f>
        <v>0</v>
      </c>
      <c r="Q195" s="228">
        <v>0</v>
      </c>
      <c r="R195" s="228">
        <f>Q195*H195</f>
        <v>0</v>
      </c>
      <c r="S195" s="228">
        <v>0</v>
      </c>
      <c r="T195" s="229">
        <f>S195*H195</f>
        <v>0</v>
      </c>
      <c r="U195" s="39"/>
      <c r="V195" s="39"/>
      <c r="W195" s="39"/>
      <c r="X195" s="39"/>
      <c r="Y195" s="39"/>
      <c r="Z195" s="39"/>
      <c r="AA195" s="39"/>
      <c r="AB195" s="39"/>
      <c r="AC195" s="39"/>
      <c r="AD195" s="39"/>
      <c r="AE195" s="39"/>
      <c r="AR195" s="230" t="s">
        <v>176</v>
      </c>
      <c r="AT195" s="230" t="s">
        <v>171</v>
      </c>
      <c r="AU195" s="230" t="s">
        <v>86</v>
      </c>
      <c r="AY195" s="18" t="s">
        <v>168</v>
      </c>
      <c r="BE195" s="231">
        <f>IF(N195="základní",J195,0)</f>
        <v>0</v>
      </c>
      <c r="BF195" s="231">
        <f>IF(N195="snížená",J195,0)</f>
        <v>0</v>
      </c>
      <c r="BG195" s="231">
        <f>IF(N195="zákl. přenesená",J195,0)</f>
        <v>0</v>
      </c>
      <c r="BH195" s="231">
        <f>IF(N195="sníž. přenesená",J195,0)</f>
        <v>0</v>
      </c>
      <c r="BI195" s="231">
        <f>IF(N195="nulová",J195,0)</f>
        <v>0</v>
      </c>
      <c r="BJ195" s="18" t="s">
        <v>84</v>
      </c>
      <c r="BK195" s="231">
        <f>ROUND(I195*H195,2)</f>
        <v>0</v>
      </c>
      <c r="BL195" s="18" t="s">
        <v>176</v>
      </c>
      <c r="BM195" s="230" t="s">
        <v>593</v>
      </c>
    </row>
    <row r="196" s="2" customFormat="1">
      <c r="A196" s="39"/>
      <c r="B196" s="40"/>
      <c r="C196" s="41"/>
      <c r="D196" s="232" t="s">
        <v>178</v>
      </c>
      <c r="E196" s="41"/>
      <c r="F196" s="233" t="s">
        <v>2584</v>
      </c>
      <c r="G196" s="41"/>
      <c r="H196" s="41"/>
      <c r="I196" s="234"/>
      <c r="J196" s="41"/>
      <c r="K196" s="41"/>
      <c r="L196" s="45"/>
      <c r="M196" s="235"/>
      <c r="N196" s="236"/>
      <c r="O196" s="92"/>
      <c r="P196" s="92"/>
      <c r="Q196" s="92"/>
      <c r="R196" s="92"/>
      <c r="S196" s="92"/>
      <c r="T196" s="93"/>
      <c r="U196" s="39"/>
      <c r="V196" s="39"/>
      <c r="W196" s="39"/>
      <c r="X196" s="39"/>
      <c r="Y196" s="39"/>
      <c r="Z196" s="39"/>
      <c r="AA196" s="39"/>
      <c r="AB196" s="39"/>
      <c r="AC196" s="39"/>
      <c r="AD196" s="39"/>
      <c r="AE196" s="39"/>
      <c r="AT196" s="18" t="s">
        <v>178</v>
      </c>
      <c r="AU196" s="18" t="s">
        <v>86</v>
      </c>
    </row>
    <row r="197" s="2" customFormat="1" ht="24.15" customHeight="1">
      <c r="A197" s="39"/>
      <c r="B197" s="40"/>
      <c r="C197" s="219" t="s">
        <v>379</v>
      </c>
      <c r="D197" s="219" t="s">
        <v>171</v>
      </c>
      <c r="E197" s="220" t="s">
        <v>379</v>
      </c>
      <c r="F197" s="221" t="s">
        <v>2630</v>
      </c>
      <c r="G197" s="222" t="s">
        <v>213</v>
      </c>
      <c r="H197" s="223">
        <v>30</v>
      </c>
      <c r="I197" s="224"/>
      <c r="J197" s="225">
        <f>ROUND(I197*H197,2)</f>
        <v>0</v>
      </c>
      <c r="K197" s="221" t="s">
        <v>1</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176</v>
      </c>
      <c r="AT197" s="230" t="s">
        <v>171</v>
      </c>
      <c r="AU197" s="230" t="s">
        <v>86</v>
      </c>
      <c r="AY197" s="18" t="s">
        <v>168</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176</v>
      </c>
      <c r="BM197" s="230" t="s">
        <v>607</v>
      </c>
    </row>
    <row r="198" s="2" customFormat="1">
      <c r="A198" s="39"/>
      <c r="B198" s="40"/>
      <c r="C198" s="41"/>
      <c r="D198" s="232" t="s">
        <v>178</v>
      </c>
      <c r="E198" s="41"/>
      <c r="F198" s="233" t="s">
        <v>2630</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178</v>
      </c>
      <c r="AU198" s="18" t="s">
        <v>86</v>
      </c>
    </row>
    <row r="199" s="2" customFormat="1" ht="16.5" customHeight="1">
      <c r="A199" s="39"/>
      <c r="B199" s="40"/>
      <c r="C199" s="219" t="s">
        <v>384</v>
      </c>
      <c r="D199" s="219" t="s">
        <v>171</v>
      </c>
      <c r="E199" s="220" t="s">
        <v>384</v>
      </c>
      <c r="F199" s="221" t="s">
        <v>2631</v>
      </c>
      <c r="G199" s="222" t="s">
        <v>1261</v>
      </c>
      <c r="H199" s="223">
        <v>150</v>
      </c>
      <c r="I199" s="224"/>
      <c r="J199" s="225">
        <f>ROUND(I199*H199,2)</f>
        <v>0</v>
      </c>
      <c r="K199" s="221" t="s">
        <v>1</v>
      </c>
      <c r="L199" s="45"/>
      <c r="M199" s="226" t="s">
        <v>1</v>
      </c>
      <c r="N199" s="227" t="s">
        <v>41</v>
      </c>
      <c r="O199" s="92"/>
      <c r="P199" s="228">
        <f>O199*H199</f>
        <v>0</v>
      </c>
      <c r="Q199" s="228">
        <v>0</v>
      </c>
      <c r="R199" s="228">
        <f>Q199*H199</f>
        <v>0</v>
      </c>
      <c r="S199" s="228">
        <v>0</v>
      </c>
      <c r="T199" s="229">
        <f>S199*H199</f>
        <v>0</v>
      </c>
      <c r="U199" s="39"/>
      <c r="V199" s="39"/>
      <c r="W199" s="39"/>
      <c r="X199" s="39"/>
      <c r="Y199" s="39"/>
      <c r="Z199" s="39"/>
      <c r="AA199" s="39"/>
      <c r="AB199" s="39"/>
      <c r="AC199" s="39"/>
      <c r="AD199" s="39"/>
      <c r="AE199" s="39"/>
      <c r="AR199" s="230" t="s">
        <v>176</v>
      </c>
      <c r="AT199" s="230" t="s">
        <v>171</v>
      </c>
      <c r="AU199" s="230" t="s">
        <v>86</v>
      </c>
      <c r="AY199" s="18" t="s">
        <v>168</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176</v>
      </c>
      <c r="BM199" s="230" t="s">
        <v>619</v>
      </c>
    </row>
    <row r="200" s="2" customFormat="1">
      <c r="A200" s="39"/>
      <c r="B200" s="40"/>
      <c r="C200" s="41"/>
      <c r="D200" s="232" t="s">
        <v>178</v>
      </c>
      <c r="E200" s="41"/>
      <c r="F200" s="233" t="s">
        <v>2631</v>
      </c>
      <c r="G200" s="41"/>
      <c r="H200" s="41"/>
      <c r="I200" s="234"/>
      <c r="J200" s="41"/>
      <c r="K200" s="41"/>
      <c r="L200" s="45"/>
      <c r="M200" s="235"/>
      <c r="N200" s="236"/>
      <c r="O200" s="92"/>
      <c r="P200" s="92"/>
      <c r="Q200" s="92"/>
      <c r="R200" s="92"/>
      <c r="S200" s="92"/>
      <c r="T200" s="93"/>
      <c r="U200" s="39"/>
      <c r="V200" s="39"/>
      <c r="W200" s="39"/>
      <c r="X200" s="39"/>
      <c r="Y200" s="39"/>
      <c r="Z200" s="39"/>
      <c r="AA200" s="39"/>
      <c r="AB200" s="39"/>
      <c r="AC200" s="39"/>
      <c r="AD200" s="39"/>
      <c r="AE200" s="39"/>
      <c r="AT200" s="18" t="s">
        <v>178</v>
      </c>
      <c r="AU200" s="18" t="s">
        <v>86</v>
      </c>
    </row>
    <row r="201" s="12" customFormat="1" ht="22.8" customHeight="1">
      <c r="A201" s="12"/>
      <c r="B201" s="203"/>
      <c r="C201" s="204"/>
      <c r="D201" s="205" t="s">
        <v>75</v>
      </c>
      <c r="E201" s="217" t="s">
        <v>2610</v>
      </c>
      <c r="F201" s="217" t="s">
        <v>2611</v>
      </c>
      <c r="G201" s="204"/>
      <c r="H201" s="204"/>
      <c r="I201" s="207"/>
      <c r="J201" s="218">
        <f>BK201</f>
        <v>0</v>
      </c>
      <c r="K201" s="204"/>
      <c r="L201" s="209"/>
      <c r="M201" s="210"/>
      <c r="N201" s="211"/>
      <c r="O201" s="211"/>
      <c r="P201" s="212">
        <f>SUM(P202:P217)</f>
        <v>0</v>
      </c>
      <c r="Q201" s="211"/>
      <c r="R201" s="212">
        <f>SUM(R202:R217)</f>
        <v>0</v>
      </c>
      <c r="S201" s="211"/>
      <c r="T201" s="213">
        <f>SUM(T202:T217)</f>
        <v>0</v>
      </c>
      <c r="U201" s="12"/>
      <c r="V201" s="12"/>
      <c r="W201" s="12"/>
      <c r="X201" s="12"/>
      <c r="Y201" s="12"/>
      <c r="Z201" s="12"/>
      <c r="AA201" s="12"/>
      <c r="AB201" s="12"/>
      <c r="AC201" s="12"/>
      <c r="AD201" s="12"/>
      <c r="AE201" s="12"/>
      <c r="AR201" s="214" t="s">
        <v>84</v>
      </c>
      <c r="AT201" s="215" t="s">
        <v>75</v>
      </c>
      <c r="AU201" s="215" t="s">
        <v>84</v>
      </c>
      <c r="AY201" s="214" t="s">
        <v>168</v>
      </c>
      <c r="BK201" s="216">
        <f>SUM(BK202:BK217)</f>
        <v>0</v>
      </c>
    </row>
    <row r="202" s="2" customFormat="1" ht="24.15" customHeight="1">
      <c r="A202" s="39"/>
      <c r="B202" s="40"/>
      <c r="C202" s="219" t="s">
        <v>389</v>
      </c>
      <c r="D202" s="219" t="s">
        <v>171</v>
      </c>
      <c r="E202" s="220" t="s">
        <v>389</v>
      </c>
      <c r="F202" s="221" t="s">
        <v>2632</v>
      </c>
      <c r="G202" s="222" t="s">
        <v>1</v>
      </c>
      <c r="H202" s="223">
        <v>2</v>
      </c>
      <c r="I202" s="224"/>
      <c r="J202" s="225">
        <f>ROUND(I202*H202,2)</f>
        <v>0</v>
      </c>
      <c r="K202" s="221" t="s">
        <v>1</v>
      </c>
      <c r="L202" s="45"/>
      <c r="M202" s="226" t="s">
        <v>1</v>
      </c>
      <c r="N202" s="227" t="s">
        <v>41</v>
      </c>
      <c r="O202" s="92"/>
      <c r="P202" s="228">
        <f>O202*H202</f>
        <v>0</v>
      </c>
      <c r="Q202" s="228">
        <v>0</v>
      </c>
      <c r="R202" s="228">
        <f>Q202*H202</f>
        <v>0</v>
      </c>
      <c r="S202" s="228">
        <v>0</v>
      </c>
      <c r="T202" s="229">
        <f>S202*H202</f>
        <v>0</v>
      </c>
      <c r="U202" s="39"/>
      <c r="V202" s="39"/>
      <c r="W202" s="39"/>
      <c r="X202" s="39"/>
      <c r="Y202" s="39"/>
      <c r="Z202" s="39"/>
      <c r="AA202" s="39"/>
      <c r="AB202" s="39"/>
      <c r="AC202" s="39"/>
      <c r="AD202" s="39"/>
      <c r="AE202" s="39"/>
      <c r="AR202" s="230" t="s">
        <v>176</v>
      </c>
      <c r="AT202" s="230" t="s">
        <v>171</v>
      </c>
      <c r="AU202" s="230" t="s">
        <v>86</v>
      </c>
      <c r="AY202" s="18" t="s">
        <v>168</v>
      </c>
      <c r="BE202" s="231">
        <f>IF(N202="základní",J202,0)</f>
        <v>0</v>
      </c>
      <c r="BF202" s="231">
        <f>IF(N202="snížená",J202,0)</f>
        <v>0</v>
      </c>
      <c r="BG202" s="231">
        <f>IF(N202="zákl. přenesená",J202,0)</f>
        <v>0</v>
      </c>
      <c r="BH202" s="231">
        <f>IF(N202="sníž. přenesená",J202,0)</f>
        <v>0</v>
      </c>
      <c r="BI202" s="231">
        <f>IF(N202="nulová",J202,0)</f>
        <v>0</v>
      </c>
      <c r="BJ202" s="18" t="s">
        <v>84</v>
      </c>
      <c r="BK202" s="231">
        <f>ROUND(I202*H202,2)</f>
        <v>0</v>
      </c>
      <c r="BL202" s="18" t="s">
        <v>176</v>
      </c>
      <c r="BM202" s="230" t="s">
        <v>630</v>
      </c>
    </row>
    <row r="203" s="2" customFormat="1">
      <c r="A203" s="39"/>
      <c r="B203" s="40"/>
      <c r="C203" s="41"/>
      <c r="D203" s="232" t="s">
        <v>178</v>
      </c>
      <c r="E203" s="41"/>
      <c r="F203" s="233" t="s">
        <v>2632</v>
      </c>
      <c r="G203" s="41"/>
      <c r="H203" s="41"/>
      <c r="I203" s="234"/>
      <c r="J203" s="41"/>
      <c r="K203" s="41"/>
      <c r="L203" s="45"/>
      <c r="M203" s="235"/>
      <c r="N203" s="236"/>
      <c r="O203" s="92"/>
      <c r="P203" s="92"/>
      <c r="Q203" s="92"/>
      <c r="R203" s="92"/>
      <c r="S203" s="92"/>
      <c r="T203" s="93"/>
      <c r="U203" s="39"/>
      <c r="V203" s="39"/>
      <c r="W203" s="39"/>
      <c r="X203" s="39"/>
      <c r="Y203" s="39"/>
      <c r="Z203" s="39"/>
      <c r="AA203" s="39"/>
      <c r="AB203" s="39"/>
      <c r="AC203" s="39"/>
      <c r="AD203" s="39"/>
      <c r="AE203" s="39"/>
      <c r="AT203" s="18" t="s">
        <v>178</v>
      </c>
      <c r="AU203" s="18" t="s">
        <v>86</v>
      </c>
    </row>
    <row r="204" s="2" customFormat="1" ht="21.75" customHeight="1">
      <c r="A204" s="39"/>
      <c r="B204" s="40"/>
      <c r="C204" s="219" t="s">
        <v>394</v>
      </c>
      <c r="D204" s="219" t="s">
        <v>171</v>
      </c>
      <c r="E204" s="220" t="s">
        <v>394</v>
      </c>
      <c r="F204" s="221" t="s">
        <v>2633</v>
      </c>
      <c r="G204" s="222" t="s">
        <v>1</v>
      </c>
      <c r="H204" s="223">
        <v>2</v>
      </c>
      <c r="I204" s="224"/>
      <c r="J204" s="225">
        <f>ROUND(I204*H204,2)</f>
        <v>0</v>
      </c>
      <c r="K204" s="221" t="s">
        <v>1</v>
      </c>
      <c r="L204" s="45"/>
      <c r="M204" s="226" t="s">
        <v>1</v>
      </c>
      <c r="N204" s="227" t="s">
        <v>41</v>
      </c>
      <c r="O204" s="92"/>
      <c r="P204" s="228">
        <f>O204*H204</f>
        <v>0</v>
      </c>
      <c r="Q204" s="228">
        <v>0</v>
      </c>
      <c r="R204" s="228">
        <f>Q204*H204</f>
        <v>0</v>
      </c>
      <c r="S204" s="228">
        <v>0</v>
      </c>
      <c r="T204" s="229">
        <f>S204*H204</f>
        <v>0</v>
      </c>
      <c r="U204" s="39"/>
      <c r="V204" s="39"/>
      <c r="W204" s="39"/>
      <c r="X204" s="39"/>
      <c r="Y204" s="39"/>
      <c r="Z204" s="39"/>
      <c r="AA204" s="39"/>
      <c r="AB204" s="39"/>
      <c r="AC204" s="39"/>
      <c r="AD204" s="39"/>
      <c r="AE204" s="39"/>
      <c r="AR204" s="230" t="s">
        <v>176</v>
      </c>
      <c r="AT204" s="230" t="s">
        <v>171</v>
      </c>
      <c r="AU204" s="230" t="s">
        <v>86</v>
      </c>
      <c r="AY204" s="18" t="s">
        <v>168</v>
      </c>
      <c r="BE204" s="231">
        <f>IF(N204="základní",J204,0)</f>
        <v>0</v>
      </c>
      <c r="BF204" s="231">
        <f>IF(N204="snížená",J204,0)</f>
        <v>0</v>
      </c>
      <c r="BG204" s="231">
        <f>IF(N204="zákl. přenesená",J204,0)</f>
        <v>0</v>
      </c>
      <c r="BH204" s="231">
        <f>IF(N204="sníž. přenesená",J204,0)</f>
        <v>0</v>
      </c>
      <c r="BI204" s="231">
        <f>IF(N204="nulová",J204,0)</f>
        <v>0</v>
      </c>
      <c r="BJ204" s="18" t="s">
        <v>84</v>
      </c>
      <c r="BK204" s="231">
        <f>ROUND(I204*H204,2)</f>
        <v>0</v>
      </c>
      <c r="BL204" s="18" t="s">
        <v>176</v>
      </c>
      <c r="BM204" s="230" t="s">
        <v>642</v>
      </c>
    </row>
    <row r="205" s="2" customFormat="1">
      <c r="A205" s="39"/>
      <c r="B205" s="40"/>
      <c r="C205" s="41"/>
      <c r="D205" s="232" t="s">
        <v>178</v>
      </c>
      <c r="E205" s="41"/>
      <c r="F205" s="233" t="s">
        <v>2633</v>
      </c>
      <c r="G205" s="41"/>
      <c r="H205" s="41"/>
      <c r="I205" s="234"/>
      <c r="J205" s="41"/>
      <c r="K205" s="41"/>
      <c r="L205" s="45"/>
      <c r="M205" s="235"/>
      <c r="N205" s="236"/>
      <c r="O205" s="92"/>
      <c r="P205" s="92"/>
      <c r="Q205" s="92"/>
      <c r="R205" s="92"/>
      <c r="S205" s="92"/>
      <c r="T205" s="93"/>
      <c r="U205" s="39"/>
      <c r="V205" s="39"/>
      <c r="W205" s="39"/>
      <c r="X205" s="39"/>
      <c r="Y205" s="39"/>
      <c r="Z205" s="39"/>
      <c r="AA205" s="39"/>
      <c r="AB205" s="39"/>
      <c r="AC205" s="39"/>
      <c r="AD205" s="39"/>
      <c r="AE205" s="39"/>
      <c r="AT205" s="18" t="s">
        <v>178</v>
      </c>
      <c r="AU205" s="18" t="s">
        <v>86</v>
      </c>
    </row>
    <row r="206" s="2" customFormat="1" ht="16.5" customHeight="1">
      <c r="A206" s="39"/>
      <c r="B206" s="40"/>
      <c r="C206" s="219" t="s">
        <v>399</v>
      </c>
      <c r="D206" s="219" t="s">
        <v>171</v>
      </c>
      <c r="E206" s="220" t="s">
        <v>399</v>
      </c>
      <c r="F206" s="221" t="s">
        <v>2634</v>
      </c>
      <c r="G206" s="222" t="s">
        <v>1</v>
      </c>
      <c r="H206" s="223">
        <v>5</v>
      </c>
      <c r="I206" s="224"/>
      <c r="J206" s="225">
        <f>ROUND(I206*H206,2)</f>
        <v>0</v>
      </c>
      <c r="K206" s="221" t="s">
        <v>1</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176</v>
      </c>
      <c r="AT206" s="230" t="s">
        <v>171</v>
      </c>
      <c r="AU206" s="230" t="s">
        <v>86</v>
      </c>
      <c r="AY206" s="18" t="s">
        <v>168</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176</v>
      </c>
      <c r="BM206" s="230" t="s">
        <v>656</v>
      </c>
    </row>
    <row r="207" s="2" customFormat="1">
      <c r="A207" s="39"/>
      <c r="B207" s="40"/>
      <c r="C207" s="41"/>
      <c r="D207" s="232" t="s">
        <v>178</v>
      </c>
      <c r="E207" s="41"/>
      <c r="F207" s="233" t="s">
        <v>2634</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178</v>
      </c>
      <c r="AU207" s="18" t="s">
        <v>86</v>
      </c>
    </row>
    <row r="208" s="2" customFormat="1" ht="16.5" customHeight="1">
      <c r="A208" s="39"/>
      <c r="B208" s="40"/>
      <c r="C208" s="219" t="s">
        <v>415</v>
      </c>
      <c r="D208" s="219" t="s">
        <v>171</v>
      </c>
      <c r="E208" s="220" t="s">
        <v>415</v>
      </c>
      <c r="F208" s="221" t="s">
        <v>2635</v>
      </c>
      <c r="G208" s="222" t="s">
        <v>2411</v>
      </c>
      <c r="H208" s="223">
        <v>40</v>
      </c>
      <c r="I208" s="224"/>
      <c r="J208" s="225">
        <f>ROUND(I208*H208,2)</f>
        <v>0</v>
      </c>
      <c r="K208" s="221" t="s">
        <v>1</v>
      </c>
      <c r="L208" s="45"/>
      <c r="M208" s="226" t="s">
        <v>1</v>
      </c>
      <c r="N208" s="227" t="s">
        <v>41</v>
      </c>
      <c r="O208" s="92"/>
      <c r="P208" s="228">
        <f>O208*H208</f>
        <v>0</v>
      </c>
      <c r="Q208" s="228">
        <v>0</v>
      </c>
      <c r="R208" s="228">
        <f>Q208*H208</f>
        <v>0</v>
      </c>
      <c r="S208" s="228">
        <v>0</v>
      </c>
      <c r="T208" s="229">
        <f>S208*H208</f>
        <v>0</v>
      </c>
      <c r="U208" s="39"/>
      <c r="V208" s="39"/>
      <c r="W208" s="39"/>
      <c r="X208" s="39"/>
      <c r="Y208" s="39"/>
      <c r="Z208" s="39"/>
      <c r="AA208" s="39"/>
      <c r="AB208" s="39"/>
      <c r="AC208" s="39"/>
      <c r="AD208" s="39"/>
      <c r="AE208" s="39"/>
      <c r="AR208" s="230" t="s">
        <v>176</v>
      </c>
      <c r="AT208" s="230" t="s">
        <v>171</v>
      </c>
      <c r="AU208" s="230" t="s">
        <v>86</v>
      </c>
      <c r="AY208" s="18" t="s">
        <v>168</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176</v>
      </c>
      <c r="BM208" s="230" t="s">
        <v>670</v>
      </c>
    </row>
    <row r="209" s="2" customFormat="1">
      <c r="A209" s="39"/>
      <c r="B209" s="40"/>
      <c r="C209" s="41"/>
      <c r="D209" s="232" t="s">
        <v>178</v>
      </c>
      <c r="E209" s="41"/>
      <c r="F209" s="233" t="s">
        <v>2635</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178</v>
      </c>
      <c r="AU209" s="18" t="s">
        <v>86</v>
      </c>
    </row>
    <row r="210" s="2" customFormat="1" ht="16.5" customHeight="1">
      <c r="A210" s="39"/>
      <c r="B210" s="40"/>
      <c r="C210" s="219" t="s">
        <v>440</v>
      </c>
      <c r="D210" s="219" t="s">
        <v>171</v>
      </c>
      <c r="E210" s="220" t="s">
        <v>440</v>
      </c>
      <c r="F210" s="221" t="s">
        <v>2636</v>
      </c>
      <c r="G210" s="222" t="s">
        <v>2411</v>
      </c>
      <c r="H210" s="223">
        <v>80</v>
      </c>
      <c r="I210" s="224"/>
      <c r="J210" s="225">
        <f>ROUND(I210*H210,2)</f>
        <v>0</v>
      </c>
      <c r="K210" s="221" t="s">
        <v>1</v>
      </c>
      <c r="L210" s="45"/>
      <c r="M210" s="226" t="s">
        <v>1</v>
      </c>
      <c r="N210" s="227" t="s">
        <v>41</v>
      </c>
      <c r="O210" s="92"/>
      <c r="P210" s="228">
        <f>O210*H210</f>
        <v>0</v>
      </c>
      <c r="Q210" s="228">
        <v>0</v>
      </c>
      <c r="R210" s="228">
        <f>Q210*H210</f>
        <v>0</v>
      </c>
      <c r="S210" s="228">
        <v>0</v>
      </c>
      <c r="T210" s="229">
        <f>S210*H210</f>
        <v>0</v>
      </c>
      <c r="U210" s="39"/>
      <c r="V210" s="39"/>
      <c r="W210" s="39"/>
      <c r="X210" s="39"/>
      <c r="Y210" s="39"/>
      <c r="Z210" s="39"/>
      <c r="AA210" s="39"/>
      <c r="AB210" s="39"/>
      <c r="AC210" s="39"/>
      <c r="AD210" s="39"/>
      <c r="AE210" s="39"/>
      <c r="AR210" s="230" t="s">
        <v>176</v>
      </c>
      <c r="AT210" s="230" t="s">
        <v>171</v>
      </c>
      <c r="AU210" s="230" t="s">
        <v>86</v>
      </c>
      <c r="AY210" s="18" t="s">
        <v>168</v>
      </c>
      <c r="BE210" s="231">
        <f>IF(N210="základní",J210,0)</f>
        <v>0</v>
      </c>
      <c r="BF210" s="231">
        <f>IF(N210="snížená",J210,0)</f>
        <v>0</v>
      </c>
      <c r="BG210" s="231">
        <f>IF(N210="zákl. přenesená",J210,0)</f>
        <v>0</v>
      </c>
      <c r="BH210" s="231">
        <f>IF(N210="sníž. přenesená",J210,0)</f>
        <v>0</v>
      </c>
      <c r="BI210" s="231">
        <f>IF(N210="nulová",J210,0)</f>
        <v>0</v>
      </c>
      <c r="BJ210" s="18" t="s">
        <v>84</v>
      </c>
      <c r="BK210" s="231">
        <f>ROUND(I210*H210,2)</f>
        <v>0</v>
      </c>
      <c r="BL210" s="18" t="s">
        <v>176</v>
      </c>
      <c r="BM210" s="230" t="s">
        <v>682</v>
      </c>
    </row>
    <row r="211" s="2" customFormat="1">
      <c r="A211" s="39"/>
      <c r="B211" s="40"/>
      <c r="C211" s="41"/>
      <c r="D211" s="232" t="s">
        <v>178</v>
      </c>
      <c r="E211" s="41"/>
      <c r="F211" s="233" t="s">
        <v>2636</v>
      </c>
      <c r="G211" s="41"/>
      <c r="H211" s="41"/>
      <c r="I211" s="234"/>
      <c r="J211" s="41"/>
      <c r="K211" s="41"/>
      <c r="L211" s="45"/>
      <c r="M211" s="235"/>
      <c r="N211" s="236"/>
      <c r="O211" s="92"/>
      <c r="P211" s="92"/>
      <c r="Q211" s="92"/>
      <c r="R211" s="92"/>
      <c r="S211" s="92"/>
      <c r="T211" s="93"/>
      <c r="U211" s="39"/>
      <c r="V211" s="39"/>
      <c r="W211" s="39"/>
      <c r="X211" s="39"/>
      <c r="Y211" s="39"/>
      <c r="Z211" s="39"/>
      <c r="AA211" s="39"/>
      <c r="AB211" s="39"/>
      <c r="AC211" s="39"/>
      <c r="AD211" s="39"/>
      <c r="AE211" s="39"/>
      <c r="AT211" s="18" t="s">
        <v>178</v>
      </c>
      <c r="AU211" s="18" t="s">
        <v>86</v>
      </c>
    </row>
    <row r="212" s="2" customFormat="1" ht="24.15" customHeight="1">
      <c r="A212" s="39"/>
      <c r="B212" s="40"/>
      <c r="C212" s="219" t="s">
        <v>445</v>
      </c>
      <c r="D212" s="219" t="s">
        <v>171</v>
      </c>
      <c r="E212" s="220" t="s">
        <v>445</v>
      </c>
      <c r="F212" s="221" t="s">
        <v>2584</v>
      </c>
      <c r="G212" s="222" t="s">
        <v>213</v>
      </c>
      <c r="H212" s="223">
        <v>120</v>
      </c>
      <c r="I212" s="224"/>
      <c r="J212" s="225">
        <f>ROUND(I212*H212,2)</f>
        <v>0</v>
      </c>
      <c r="K212" s="221" t="s">
        <v>1</v>
      </c>
      <c r="L212" s="45"/>
      <c r="M212" s="226" t="s">
        <v>1</v>
      </c>
      <c r="N212" s="227" t="s">
        <v>41</v>
      </c>
      <c r="O212" s="92"/>
      <c r="P212" s="228">
        <f>O212*H212</f>
        <v>0</v>
      </c>
      <c r="Q212" s="228">
        <v>0</v>
      </c>
      <c r="R212" s="228">
        <f>Q212*H212</f>
        <v>0</v>
      </c>
      <c r="S212" s="228">
        <v>0</v>
      </c>
      <c r="T212" s="229">
        <f>S212*H212</f>
        <v>0</v>
      </c>
      <c r="U212" s="39"/>
      <c r="V212" s="39"/>
      <c r="W212" s="39"/>
      <c r="X212" s="39"/>
      <c r="Y212" s="39"/>
      <c r="Z212" s="39"/>
      <c r="AA212" s="39"/>
      <c r="AB212" s="39"/>
      <c r="AC212" s="39"/>
      <c r="AD212" s="39"/>
      <c r="AE212" s="39"/>
      <c r="AR212" s="230" t="s">
        <v>176</v>
      </c>
      <c r="AT212" s="230" t="s">
        <v>171</v>
      </c>
      <c r="AU212" s="230" t="s">
        <v>86</v>
      </c>
      <c r="AY212" s="18" t="s">
        <v>168</v>
      </c>
      <c r="BE212" s="231">
        <f>IF(N212="základní",J212,0)</f>
        <v>0</v>
      </c>
      <c r="BF212" s="231">
        <f>IF(N212="snížená",J212,0)</f>
        <v>0</v>
      </c>
      <c r="BG212" s="231">
        <f>IF(N212="zákl. přenesená",J212,0)</f>
        <v>0</v>
      </c>
      <c r="BH212" s="231">
        <f>IF(N212="sníž. přenesená",J212,0)</f>
        <v>0</v>
      </c>
      <c r="BI212" s="231">
        <f>IF(N212="nulová",J212,0)</f>
        <v>0</v>
      </c>
      <c r="BJ212" s="18" t="s">
        <v>84</v>
      </c>
      <c r="BK212" s="231">
        <f>ROUND(I212*H212,2)</f>
        <v>0</v>
      </c>
      <c r="BL212" s="18" t="s">
        <v>176</v>
      </c>
      <c r="BM212" s="230" t="s">
        <v>695</v>
      </c>
    </row>
    <row r="213" s="2" customFormat="1">
      <c r="A213" s="39"/>
      <c r="B213" s="40"/>
      <c r="C213" s="41"/>
      <c r="D213" s="232" t="s">
        <v>178</v>
      </c>
      <c r="E213" s="41"/>
      <c r="F213" s="233" t="s">
        <v>2584</v>
      </c>
      <c r="G213" s="41"/>
      <c r="H213" s="41"/>
      <c r="I213" s="234"/>
      <c r="J213" s="41"/>
      <c r="K213" s="41"/>
      <c r="L213" s="45"/>
      <c r="M213" s="235"/>
      <c r="N213" s="236"/>
      <c r="O213" s="92"/>
      <c r="P213" s="92"/>
      <c r="Q213" s="92"/>
      <c r="R213" s="92"/>
      <c r="S213" s="92"/>
      <c r="T213" s="93"/>
      <c r="U213" s="39"/>
      <c r="V213" s="39"/>
      <c r="W213" s="39"/>
      <c r="X213" s="39"/>
      <c r="Y213" s="39"/>
      <c r="Z213" s="39"/>
      <c r="AA213" s="39"/>
      <c r="AB213" s="39"/>
      <c r="AC213" s="39"/>
      <c r="AD213" s="39"/>
      <c r="AE213" s="39"/>
      <c r="AT213" s="18" t="s">
        <v>178</v>
      </c>
      <c r="AU213" s="18" t="s">
        <v>86</v>
      </c>
    </row>
    <row r="214" s="2" customFormat="1" ht="16.5" customHeight="1">
      <c r="A214" s="39"/>
      <c r="B214" s="40"/>
      <c r="C214" s="219" t="s">
        <v>452</v>
      </c>
      <c r="D214" s="219" t="s">
        <v>171</v>
      </c>
      <c r="E214" s="220" t="s">
        <v>452</v>
      </c>
      <c r="F214" s="221" t="s">
        <v>2637</v>
      </c>
      <c r="G214" s="222" t="s">
        <v>2411</v>
      </c>
      <c r="H214" s="223">
        <v>1</v>
      </c>
      <c r="I214" s="224"/>
      <c r="J214" s="225">
        <f>ROUND(I214*H214,2)</f>
        <v>0</v>
      </c>
      <c r="K214" s="221" t="s">
        <v>1</v>
      </c>
      <c r="L214" s="45"/>
      <c r="M214" s="226" t="s">
        <v>1</v>
      </c>
      <c r="N214" s="227" t="s">
        <v>41</v>
      </c>
      <c r="O214" s="92"/>
      <c r="P214" s="228">
        <f>O214*H214</f>
        <v>0</v>
      </c>
      <c r="Q214" s="228">
        <v>0</v>
      </c>
      <c r="R214" s="228">
        <f>Q214*H214</f>
        <v>0</v>
      </c>
      <c r="S214" s="228">
        <v>0</v>
      </c>
      <c r="T214" s="229">
        <f>S214*H214</f>
        <v>0</v>
      </c>
      <c r="U214" s="39"/>
      <c r="V214" s="39"/>
      <c r="W214" s="39"/>
      <c r="X214" s="39"/>
      <c r="Y214" s="39"/>
      <c r="Z214" s="39"/>
      <c r="AA214" s="39"/>
      <c r="AB214" s="39"/>
      <c r="AC214" s="39"/>
      <c r="AD214" s="39"/>
      <c r="AE214" s="39"/>
      <c r="AR214" s="230" t="s">
        <v>176</v>
      </c>
      <c r="AT214" s="230" t="s">
        <v>171</v>
      </c>
      <c r="AU214" s="230" t="s">
        <v>86</v>
      </c>
      <c r="AY214" s="18" t="s">
        <v>168</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176</v>
      </c>
      <c r="BM214" s="230" t="s">
        <v>707</v>
      </c>
    </row>
    <row r="215" s="2" customFormat="1">
      <c r="A215" s="39"/>
      <c r="B215" s="40"/>
      <c r="C215" s="41"/>
      <c r="D215" s="232" t="s">
        <v>178</v>
      </c>
      <c r="E215" s="41"/>
      <c r="F215" s="233" t="s">
        <v>2637</v>
      </c>
      <c r="G215" s="41"/>
      <c r="H215" s="41"/>
      <c r="I215" s="234"/>
      <c r="J215" s="41"/>
      <c r="K215" s="41"/>
      <c r="L215" s="45"/>
      <c r="M215" s="235"/>
      <c r="N215" s="236"/>
      <c r="O215" s="92"/>
      <c r="P215" s="92"/>
      <c r="Q215" s="92"/>
      <c r="R215" s="92"/>
      <c r="S215" s="92"/>
      <c r="T215" s="93"/>
      <c r="U215" s="39"/>
      <c r="V215" s="39"/>
      <c r="W215" s="39"/>
      <c r="X215" s="39"/>
      <c r="Y215" s="39"/>
      <c r="Z215" s="39"/>
      <c r="AA215" s="39"/>
      <c r="AB215" s="39"/>
      <c r="AC215" s="39"/>
      <c r="AD215" s="39"/>
      <c r="AE215" s="39"/>
      <c r="AT215" s="18" t="s">
        <v>178</v>
      </c>
      <c r="AU215" s="18" t="s">
        <v>86</v>
      </c>
    </row>
    <row r="216" s="2" customFormat="1" ht="16.5" customHeight="1">
      <c r="A216" s="39"/>
      <c r="B216" s="40"/>
      <c r="C216" s="219" t="s">
        <v>458</v>
      </c>
      <c r="D216" s="219" t="s">
        <v>171</v>
      </c>
      <c r="E216" s="220" t="s">
        <v>458</v>
      </c>
      <c r="F216" s="221" t="s">
        <v>2638</v>
      </c>
      <c r="G216" s="222" t="s">
        <v>2639</v>
      </c>
      <c r="H216" s="223">
        <v>1</v>
      </c>
      <c r="I216" s="224"/>
      <c r="J216" s="225">
        <f>ROUND(I216*H216,2)</f>
        <v>0</v>
      </c>
      <c r="K216" s="221" t="s">
        <v>1</v>
      </c>
      <c r="L216" s="45"/>
      <c r="M216" s="226" t="s">
        <v>1</v>
      </c>
      <c r="N216" s="227" t="s">
        <v>41</v>
      </c>
      <c r="O216" s="92"/>
      <c r="P216" s="228">
        <f>O216*H216</f>
        <v>0</v>
      </c>
      <c r="Q216" s="228">
        <v>0</v>
      </c>
      <c r="R216" s="228">
        <f>Q216*H216</f>
        <v>0</v>
      </c>
      <c r="S216" s="228">
        <v>0</v>
      </c>
      <c r="T216" s="229">
        <f>S216*H216</f>
        <v>0</v>
      </c>
      <c r="U216" s="39"/>
      <c r="V216" s="39"/>
      <c r="W216" s="39"/>
      <c r="X216" s="39"/>
      <c r="Y216" s="39"/>
      <c r="Z216" s="39"/>
      <c r="AA216" s="39"/>
      <c r="AB216" s="39"/>
      <c r="AC216" s="39"/>
      <c r="AD216" s="39"/>
      <c r="AE216" s="39"/>
      <c r="AR216" s="230" t="s">
        <v>176</v>
      </c>
      <c r="AT216" s="230" t="s">
        <v>171</v>
      </c>
      <c r="AU216" s="230" t="s">
        <v>86</v>
      </c>
      <c r="AY216" s="18" t="s">
        <v>168</v>
      </c>
      <c r="BE216" s="231">
        <f>IF(N216="základní",J216,0)</f>
        <v>0</v>
      </c>
      <c r="BF216" s="231">
        <f>IF(N216="snížená",J216,0)</f>
        <v>0</v>
      </c>
      <c r="BG216" s="231">
        <f>IF(N216="zákl. přenesená",J216,0)</f>
        <v>0</v>
      </c>
      <c r="BH216" s="231">
        <f>IF(N216="sníž. přenesená",J216,0)</f>
        <v>0</v>
      </c>
      <c r="BI216" s="231">
        <f>IF(N216="nulová",J216,0)</f>
        <v>0</v>
      </c>
      <c r="BJ216" s="18" t="s">
        <v>84</v>
      </c>
      <c r="BK216" s="231">
        <f>ROUND(I216*H216,2)</f>
        <v>0</v>
      </c>
      <c r="BL216" s="18" t="s">
        <v>176</v>
      </c>
      <c r="BM216" s="230" t="s">
        <v>715</v>
      </c>
    </row>
    <row r="217" s="2" customFormat="1">
      <c r="A217" s="39"/>
      <c r="B217" s="40"/>
      <c r="C217" s="41"/>
      <c r="D217" s="232" t="s">
        <v>178</v>
      </c>
      <c r="E217" s="41"/>
      <c r="F217" s="233" t="s">
        <v>2638</v>
      </c>
      <c r="G217" s="41"/>
      <c r="H217" s="41"/>
      <c r="I217" s="234"/>
      <c r="J217" s="41"/>
      <c r="K217" s="41"/>
      <c r="L217" s="45"/>
      <c r="M217" s="235"/>
      <c r="N217" s="236"/>
      <c r="O217" s="92"/>
      <c r="P217" s="92"/>
      <c r="Q217" s="92"/>
      <c r="R217" s="92"/>
      <c r="S217" s="92"/>
      <c r="T217" s="93"/>
      <c r="U217" s="39"/>
      <c r="V217" s="39"/>
      <c r="W217" s="39"/>
      <c r="X217" s="39"/>
      <c r="Y217" s="39"/>
      <c r="Z217" s="39"/>
      <c r="AA217" s="39"/>
      <c r="AB217" s="39"/>
      <c r="AC217" s="39"/>
      <c r="AD217" s="39"/>
      <c r="AE217" s="39"/>
      <c r="AT217" s="18" t="s">
        <v>178</v>
      </c>
      <c r="AU217" s="18" t="s">
        <v>86</v>
      </c>
    </row>
    <row r="218" s="12" customFormat="1" ht="22.8" customHeight="1">
      <c r="A218" s="12"/>
      <c r="B218" s="203"/>
      <c r="C218" s="204"/>
      <c r="D218" s="205" t="s">
        <v>75</v>
      </c>
      <c r="E218" s="217" t="s">
        <v>2617</v>
      </c>
      <c r="F218" s="217" t="s">
        <v>2617</v>
      </c>
      <c r="G218" s="204"/>
      <c r="H218" s="204"/>
      <c r="I218" s="207"/>
      <c r="J218" s="218">
        <f>BK218</f>
        <v>0</v>
      </c>
      <c r="K218" s="204"/>
      <c r="L218" s="209"/>
      <c r="M218" s="210"/>
      <c r="N218" s="211"/>
      <c r="O218" s="211"/>
      <c r="P218" s="212">
        <f>SUM(P219:P224)</f>
        <v>0</v>
      </c>
      <c r="Q218" s="211"/>
      <c r="R218" s="212">
        <f>SUM(R219:R224)</f>
        <v>0</v>
      </c>
      <c r="S218" s="211"/>
      <c r="T218" s="213">
        <f>SUM(T219:T224)</f>
        <v>0</v>
      </c>
      <c r="U218" s="12"/>
      <c r="V218" s="12"/>
      <c r="W218" s="12"/>
      <c r="X218" s="12"/>
      <c r="Y218" s="12"/>
      <c r="Z218" s="12"/>
      <c r="AA218" s="12"/>
      <c r="AB218" s="12"/>
      <c r="AC218" s="12"/>
      <c r="AD218" s="12"/>
      <c r="AE218" s="12"/>
      <c r="AR218" s="214" t="s">
        <v>84</v>
      </c>
      <c r="AT218" s="215" t="s">
        <v>75</v>
      </c>
      <c r="AU218" s="215" t="s">
        <v>84</v>
      </c>
      <c r="AY218" s="214" t="s">
        <v>168</v>
      </c>
      <c r="BK218" s="216">
        <f>SUM(BK219:BK224)</f>
        <v>0</v>
      </c>
    </row>
    <row r="219" s="2" customFormat="1" ht="24.15" customHeight="1">
      <c r="A219" s="39"/>
      <c r="B219" s="40"/>
      <c r="C219" s="219" t="s">
        <v>465</v>
      </c>
      <c r="D219" s="219" t="s">
        <v>171</v>
      </c>
      <c r="E219" s="220" t="s">
        <v>465</v>
      </c>
      <c r="F219" s="221" t="s">
        <v>2640</v>
      </c>
      <c r="G219" s="222" t="s">
        <v>2539</v>
      </c>
      <c r="H219" s="223">
        <v>1</v>
      </c>
      <c r="I219" s="224"/>
      <c r="J219" s="225">
        <f>ROUND(I219*H219,2)</f>
        <v>0</v>
      </c>
      <c r="K219" s="221" t="s">
        <v>1</v>
      </c>
      <c r="L219" s="45"/>
      <c r="M219" s="226" t="s">
        <v>1</v>
      </c>
      <c r="N219" s="227" t="s">
        <v>41</v>
      </c>
      <c r="O219" s="92"/>
      <c r="P219" s="228">
        <f>O219*H219</f>
        <v>0</v>
      </c>
      <c r="Q219" s="228">
        <v>0</v>
      </c>
      <c r="R219" s="228">
        <f>Q219*H219</f>
        <v>0</v>
      </c>
      <c r="S219" s="228">
        <v>0</v>
      </c>
      <c r="T219" s="229">
        <f>S219*H219</f>
        <v>0</v>
      </c>
      <c r="U219" s="39"/>
      <c r="V219" s="39"/>
      <c r="W219" s="39"/>
      <c r="X219" s="39"/>
      <c r="Y219" s="39"/>
      <c r="Z219" s="39"/>
      <c r="AA219" s="39"/>
      <c r="AB219" s="39"/>
      <c r="AC219" s="39"/>
      <c r="AD219" s="39"/>
      <c r="AE219" s="39"/>
      <c r="AR219" s="230" t="s">
        <v>176</v>
      </c>
      <c r="AT219" s="230" t="s">
        <v>171</v>
      </c>
      <c r="AU219" s="230" t="s">
        <v>86</v>
      </c>
      <c r="AY219" s="18" t="s">
        <v>168</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176</v>
      </c>
      <c r="BM219" s="230" t="s">
        <v>725</v>
      </c>
    </row>
    <row r="220" s="2" customFormat="1">
      <c r="A220" s="39"/>
      <c r="B220" s="40"/>
      <c r="C220" s="41"/>
      <c r="D220" s="232" t="s">
        <v>178</v>
      </c>
      <c r="E220" s="41"/>
      <c r="F220" s="233" t="s">
        <v>2640</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178</v>
      </c>
      <c r="AU220" s="18" t="s">
        <v>86</v>
      </c>
    </row>
    <row r="221" s="2" customFormat="1" ht="21.75" customHeight="1">
      <c r="A221" s="39"/>
      <c r="B221" s="40"/>
      <c r="C221" s="219" t="s">
        <v>470</v>
      </c>
      <c r="D221" s="219" t="s">
        <v>171</v>
      </c>
      <c r="E221" s="220" t="s">
        <v>470</v>
      </c>
      <c r="F221" s="221" t="s">
        <v>2505</v>
      </c>
      <c r="G221" s="222" t="s">
        <v>1261</v>
      </c>
      <c r="H221" s="223">
        <v>250</v>
      </c>
      <c r="I221" s="224"/>
      <c r="J221" s="225">
        <f>ROUND(I221*H221,2)</f>
        <v>0</v>
      </c>
      <c r="K221" s="221" t="s">
        <v>1</v>
      </c>
      <c r="L221" s="45"/>
      <c r="M221" s="226" t="s">
        <v>1</v>
      </c>
      <c r="N221" s="227" t="s">
        <v>41</v>
      </c>
      <c r="O221" s="92"/>
      <c r="P221" s="228">
        <f>O221*H221</f>
        <v>0</v>
      </c>
      <c r="Q221" s="228">
        <v>0</v>
      </c>
      <c r="R221" s="228">
        <f>Q221*H221</f>
        <v>0</v>
      </c>
      <c r="S221" s="228">
        <v>0</v>
      </c>
      <c r="T221" s="229">
        <f>S221*H221</f>
        <v>0</v>
      </c>
      <c r="U221" s="39"/>
      <c r="V221" s="39"/>
      <c r="W221" s="39"/>
      <c r="X221" s="39"/>
      <c r="Y221" s="39"/>
      <c r="Z221" s="39"/>
      <c r="AA221" s="39"/>
      <c r="AB221" s="39"/>
      <c r="AC221" s="39"/>
      <c r="AD221" s="39"/>
      <c r="AE221" s="39"/>
      <c r="AR221" s="230" t="s">
        <v>176</v>
      </c>
      <c r="AT221" s="230" t="s">
        <v>171</v>
      </c>
      <c r="AU221" s="230" t="s">
        <v>86</v>
      </c>
      <c r="AY221" s="18" t="s">
        <v>168</v>
      </c>
      <c r="BE221" s="231">
        <f>IF(N221="základní",J221,0)</f>
        <v>0</v>
      </c>
      <c r="BF221" s="231">
        <f>IF(N221="snížená",J221,0)</f>
        <v>0</v>
      </c>
      <c r="BG221" s="231">
        <f>IF(N221="zákl. přenesená",J221,0)</f>
        <v>0</v>
      </c>
      <c r="BH221" s="231">
        <f>IF(N221="sníž. přenesená",J221,0)</f>
        <v>0</v>
      </c>
      <c r="BI221" s="231">
        <f>IF(N221="nulová",J221,0)</f>
        <v>0</v>
      </c>
      <c r="BJ221" s="18" t="s">
        <v>84</v>
      </c>
      <c r="BK221" s="231">
        <f>ROUND(I221*H221,2)</f>
        <v>0</v>
      </c>
      <c r="BL221" s="18" t="s">
        <v>176</v>
      </c>
      <c r="BM221" s="230" t="s">
        <v>736</v>
      </c>
    </row>
    <row r="222" s="2" customFormat="1">
      <c r="A222" s="39"/>
      <c r="B222" s="40"/>
      <c r="C222" s="41"/>
      <c r="D222" s="232" t="s">
        <v>178</v>
      </c>
      <c r="E222" s="41"/>
      <c r="F222" s="233" t="s">
        <v>2505</v>
      </c>
      <c r="G222" s="41"/>
      <c r="H222" s="41"/>
      <c r="I222" s="234"/>
      <c r="J222" s="41"/>
      <c r="K222" s="41"/>
      <c r="L222" s="45"/>
      <c r="M222" s="235"/>
      <c r="N222" s="236"/>
      <c r="O222" s="92"/>
      <c r="P222" s="92"/>
      <c r="Q222" s="92"/>
      <c r="R222" s="92"/>
      <c r="S222" s="92"/>
      <c r="T222" s="93"/>
      <c r="U222" s="39"/>
      <c r="V222" s="39"/>
      <c r="W222" s="39"/>
      <c r="X222" s="39"/>
      <c r="Y222" s="39"/>
      <c r="Z222" s="39"/>
      <c r="AA222" s="39"/>
      <c r="AB222" s="39"/>
      <c r="AC222" s="39"/>
      <c r="AD222" s="39"/>
      <c r="AE222" s="39"/>
      <c r="AT222" s="18" t="s">
        <v>178</v>
      </c>
      <c r="AU222" s="18" t="s">
        <v>86</v>
      </c>
    </row>
    <row r="223" s="2" customFormat="1" ht="21.75" customHeight="1">
      <c r="A223" s="39"/>
      <c r="B223" s="40"/>
      <c r="C223" s="219" t="s">
        <v>475</v>
      </c>
      <c r="D223" s="219" t="s">
        <v>171</v>
      </c>
      <c r="E223" s="220" t="s">
        <v>475</v>
      </c>
      <c r="F223" s="221" t="s">
        <v>2641</v>
      </c>
      <c r="G223" s="222" t="s">
        <v>2411</v>
      </c>
      <c r="H223" s="223">
        <v>1</v>
      </c>
      <c r="I223" s="224"/>
      <c r="J223" s="225">
        <f>ROUND(I223*H223,2)</f>
        <v>0</v>
      </c>
      <c r="K223" s="221" t="s">
        <v>1</v>
      </c>
      <c r="L223" s="45"/>
      <c r="M223" s="226" t="s">
        <v>1</v>
      </c>
      <c r="N223" s="227" t="s">
        <v>41</v>
      </c>
      <c r="O223" s="92"/>
      <c r="P223" s="228">
        <f>O223*H223</f>
        <v>0</v>
      </c>
      <c r="Q223" s="228">
        <v>0</v>
      </c>
      <c r="R223" s="228">
        <f>Q223*H223</f>
        <v>0</v>
      </c>
      <c r="S223" s="228">
        <v>0</v>
      </c>
      <c r="T223" s="229">
        <f>S223*H223</f>
        <v>0</v>
      </c>
      <c r="U223" s="39"/>
      <c r="V223" s="39"/>
      <c r="W223" s="39"/>
      <c r="X223" s="39"/>
      <c r="Y223" s="39"/>
      <c r="Z223" s="39"/>
      <c r="AA223" s="39"/>
      <c r="AB223" s="39"/>
      <c r="AC223" s="39"/>
      <c r="AD223" s="39"/>
      <c r="AE223" s="39"/>
      <c r="AR223" s="230" t="s">
        <v>176</v>
      </c>
      <c r="AT223" s="230" t="s">
        <v>171</v>
      </c>
      <c r="AU223" s="230" t="s">
        <v>86</v>
      </c>
      <c r="AY223" s="18" t="s">
        <v>168</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176</v>
      </c>
      <c r="BM223" s="230" t="s">
        <v>751</v>
      </c>
    </row>
    <row r="224" s="2" customFormat="1">
      <c r="A224" s="39"/>
      <c r="B224" s="40"/>
      <c r="C224" s="41"/>
      <c r="D224" s="232" t="s">
        <v>178</v>
      </c>
      <c r="E224" s="41"/>
      <c r="F224" s="233" t="s">
        <v>2641</v>
      </c>
      <c r="G224" s="41"/>
      <c r="H224" s="41"/>
      <c r="I224" s="234"/>
      <c r="J224" s="41"/>
      <c r="K224" s="41"/>
      <c r="L224" s="45"/>
      <c r="M224" s="298"/>
      <c r="N224" s="299"/>
      <c r="O224" s="300"/>
      <c r="P224" s="300"/>
      <c r="Q224" s="300"/>
      <c r="R224" s="300"/>
      <c r="S224" s="300"/>
      <c r="T224" s="301"/>
      <c r="U224" s="39"/>
      <c r="V224" s="39"/>
      <c r="W224" s="39"/>
      <c r="X224" s="39"/>
      <c r="Y224" s="39"/>
      <c r="Z224" s="39"/>
      <c r="AA224" s="39"/>
      <c r="AB224" s="39"/>
      <c r="AC224" s="39"/>
      <c r="AD224" s="39"/>
      <c r="AE224" s="39"/>
      <c r="AT224" s="18" t="s">
        <v>178</v>
      </c>
      <c r="AU224" s="18" t="s">
        <v>86</v>
      </c>
    </row>
    <row r="225" s="2" customFormat="1" ht="6.96" customHeight="1">
      <c r="A225" s="39"/>
      <c r="B225" s="67"/>
      <c r="C225" s="68"/>
      <c r="D225" s="68"/>
      <c r="E225" s="68"/>
      <c r="F225" s="68"/>
      <c r="G225" s="68"/>
      <c r="H225" s="68"/>
      <c r="I225" s="68"/>
      <c r="J225" s="68"/>
      <c r="K225" s="68"/>
      <c r="L225" s="45"/>
      <c r="M225" s="39"/>
      <c r="O225" s="39"/>
      <c r="P225" s="39"/>
      <c r="Q225" s="39"/>
      <c r="R225" s="39"/>
      <c r="S225" s="39"/>
      <c r="T225" s="39"/>
      <c r="U225" s="39"/>
      <c r="V225" s="39"/>
      <c r="W225" s="39"/>
      <c r="X225" s="39"/>
      <c r="Y225" s="39"/>
      <c r="Z225" s="39"/>
      <c r="AA225" s="39"/>
      <c r="AB225" s="39"/>
      <c r="AC225" s="39"/>
      <c r="AD225" s="39"/>
      <c r="AE225" s="39"/>
    </row>
  </sheetData>
  <sheetProtection sheet="1" autoFilter="0" formatColumns="0" formatRows="0" objects="1" scenarios="1" spinCount="100000" saltValue="UURMDKNPkTAMEHTmnrWZ/7r3Q6hd/zLbzoX8XprkxUA7emN/JUkav1JSTFYbe21pbRhba4Bmt+s+yYQCpqs6fA==" hashValue="7wbFWsU+AShPQQ76FipdIQsmRzGZPHzef1vidX72bIYjPWjh2cDQWglyobCa3emdhSKrJwl/eq+Q8Hh6IlhRNw==" algorithmName="SHA-512" password="CC35"/>
  <autoFilter ref="C125:K224"/>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107</v>
      </c>
    </row>
    <row r="3" s="1" customFormat="1" ht="6.96" customHeight="1">
      <c r="B3" s="137"/>
      <c r="C3" s="138"/>
      <c r="D3" s="138"/>
      <c r="E3" s="138"/>
      <c r="F3" s="138"/>
      <c r="G3" s="138"/>
      <c r="H3" s="138"/>
      <c r="I3" s="138"/>
      <c r="J3" s="138"/>
      <c r="K3" s="138"/>
      <c r="L3" s="21"/>
      <c r="AT3" s="18" t="s">
        <v>86</v>
      </c>
    </row>
    <row r="4" s="1" customFormat="1" ht="24.96" customHeight="1">
      <c r="B4" s="21"/>
      <c r="D4" s="139" t="s">
        <v>124</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Gymnázium Plasy - nástavba pavilonu č.1</v>
      </c>
      <c r="F7" s="141"/>
      <c r="G7" s="141"/>
      <c r="H7" s="141"/>
      <c r="L7" s="21"/>
    </row>
    <row r="8" s="2" customFormat="1" ht="12" customHeight="1">
      <c r="A8" s="39"/>
      <c r="B8" s="45"/>
      <c r="C8" s="39"/>
      <c r="D8" s="141" t="s">
        <v>125</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2642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34</v>
      </c>
      <c r="G12" s="39"/>
      <c r="H12" s="39"/>
      <c r="I12" s="141" t="s">
        <v>22</v>
      </c>
      <c r="J12" s="145" t="str">
        <f>'Rekapitulace stavby'!AN8</f>
        <v>17. 3. 2025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Gymnázium a Střední odborná škola, Plasy</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VKV projekt s.r.o.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ROUND(J121,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ROUND((SUM(BE121:BE168)),  2)</f>
        <v>0</v>
      </c>
      <c r="G33" s="39"/>
      <c r="H33" s="39"/>
      <c r="I33" s="156">
        <v>0.20999999999999999</v>
      </c>
      <c r="J33" s="155">
        <f>ROUND(((SUM(BE121:BE168))*I33),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ROUND((SUM(BF121:BF168)),  2)</f>
        <v>0</v>
      </c>
      <c r="G34" s="39"/>
      <c r="H34" s="39"/>
      <c r="I34" s="156">
        <v>0.12</v>
      </c>
      <c r="J34" s="155">
        <f>ROUND(((SUM(BF121:BF168))*I34),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ROUND((SUM(BG121:BG168)),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ROUND((SUM(BH121:BH168)),  2)</f>
        <v>0</v>
      </c>
      <c r="G36" s="39"/>
      <c r="H36" s="39"/>
      <c r="I36" s="156">
        <v>0.12</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ROUND((SUM(BI121:BI168)),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127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Gymnázium Plasy - nástavba pavilonu č.1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125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014 - SO 01 Gymnázium - VZT</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17. 3. 2025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Gymnázium a Střední odborná škola, Plasy</v>
      </c>
      <c r="G91" s="41"/>
      <c r="H91" s="41"/>
      <c r="I91" s="33" t="s">
        <v>30</v>
      </c>
      <c r="J91" s="37" t="str">
        <f>E21</f>
        <v>VKV projekt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128</v>
      </c>
      <c r="D94" s="177"/>
      <c r="E94" s="177"/>
      <c r="F94" s="177"/>
      <c r="G94" s="177"/>
      <c r="H94" s="177"/>
      <c r="I94" s="177"/>
      <c r="J94" s="178" t="s">
        <v>129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130</v>
      </c>
      <c r="D96" s="41"/>
      <c r="E96" s="41"/>
      <c r="F96" s="41"/>
      <c r="G96" s="41"/>
      <c r="H96" s="41"/>
      <c r="I96" s="41"/>
      <c r="J96" s="111">
        <f>J121</f>
        <v>0</v>
      </c>
      <c r="K96" s="41"/>
      <c r="L96" s="64"/>
      <c r="S96" s="39"/>
      <c r="T96" s="39"/>
      <c r="U96" s="39"/>
      <c r="V96" s="39"/>
      <c r="W96" s="39"/>
      <c r="X96" s="39"/>
      <c r="Y96" s="39"/>
      <c r="Z96" s="39"/>
      <c r="AA96" s="39"/>
      <c r="AB96" s="39"/>
      <c r="AC96" s="39"/>
      <c r="AD96" s="39"/>
      <c r="AE96" s="39"/>
      <c r="AU96" s="18" t="s">
        <v>131</v>
      </c>
    </row>
    <row r="97" s="9" customFormat="1" ht="24.96" customHeight="1">
      <c r="A97" s="9"/>
      <c r="B97" s="180"/>
      <c r="C97" s="181"/>
      <c r="D97" s="182" t="s">
        <v>2643</v>
      </c>
      <c r="E97" s="183"/>
      <c r="F97" s="183"/>
      <c r="G97" s="183"/>
      <c r="H97" s="183"/>
      <c r="I97" s="183"/>
      <c r="J97" s="184">
        <f>J122</f>
        <v>0</v>
      </c>
      <c r="K97" s="181"/>
      <c r="L97" s="185"/>
      <c r="S97" s="9"/>
      <c r="T97" s="9"/>
      <c r="U97" s="9"/>
      <c r="V97" s="9"/>
      <c r="W97" s="9"/>
      <c r="X97" s="9"/>
      <c r="Y97" s="9"/>
      <c r="Z97" s="9"/>
      <c r="AA97" s="9"/>
      <c r="AB97" s="9"/>
      <c r="AC97" s="9"/>
      <c r="AD97" s="9"/>
      <c r="AE97" s="9"/>
    </row>
    <row r="98" s="9" customFormat="1" ht="24.96" customHeight="1">
      <c r="A98" s="9"/>
      <c r="B98" s="180"/>
      <c r="C98" s="181"/>
      <c r="D98" s="182" t="s">
        <v>2644</v>
      </c>
      <c r="E98" s="183"/>
      <c r="F98" s="183"/>
      <c r="G98" s="183"/>
      <c r="H98" s="183"/>
      <c r="I98" s="183"/>
      <c r="J98" s="184">
        <f>J137</f>
        <v>0</v>
      </c>
      <c r="K98" s="181"/>
      <c r="L98" s="185"/>
      <c r="S98" s="9"/>
      <c r="T98" s="9"/>
      <c r="U98" s="9"/>
      <c r="V98" s="9"/>
      <c r="W98" s="9"/>
      <c r="X98" s="9"/>
      <c r="Y98" s="9"/>
      <c r="Z98" s="9"/>
      <c r="AA98" s="9"/>
      <c r="AB98" s="9"/>
      <c r="AC98" s="9"/>
      <c r="AD98" s="9"/>
      <c r="AE98" s="9"/>
    </row>
    <row r="99" s="9" customFormat="1" ht="24.96" customHeight="1">
      <c r="A99" s="9"/>
      <c r="B99" s="180"/>
      <c r="C99" s="181"/>
      <c r="D99" s="182" t="s">
        <v>2645</v>
      </c>
      <c r="E99" s="183"/>
      <c r="F99" s="183"/>
      <c r="G99" s="183"/>
      <c r="H99" s="183"/>
      <c r="I99" s="183"/>
      <c r="J99" s="184">
        <f>J154</f>
        <v>0</v>
      </c>
      <c r="K99" s="181"/>
      <c r="L99" s="185"/>
      <c r="S99" s="9"/>
      <c r="T99" s="9"/>
      <c r="U99" s="9"/>
      <c r="V99" s="9"/>
      <c r="W99" s="9"/>
      <c r="X99" s="9"/>
      <c r="Y99" s="9"/>
      <c r="Z99" s="9"/>
      <c r="AA99" s="9"/>
      <c r="AB99" s="9"/>
      <c r="AC99" s="9"/>
      <c r="AD99" s="9"/>
      <c r="AE99" s="9"/>
    </row>
    <row r="100" s="9" customFormat="1" ht="24.96" customHeight="1">
      <c r="A100" s="9"/>
      <c r="B100" s="180"/>
      <c r="C100" s="181"/>
      <c r="D100" s="182" t="s">
        <v>2646</v>
      </c>
      <c r="E100" s="183"/>
      <c r="F100" s="183"/>
      <c r="G100" s="183"/>
      <c r="H100" s="183"/>
      <c r="I100" s="183"/>
      <c r="J100" s="184">
        <f>J161</f>
        <v>0</v>
      </c>
      <c r="K100" s="181"/>
      <c r="L100" s="185"/>
      <c r="S100" s="9"/>
      <c r="T100" s="9"/>
      <c r="U100" s="9"/>
      <c r="V100" s="9"/>
      <c r="W100" s="9"/>
      <c r="X100" s="9"/>
      <c r="Y100" s="9"/>
      <c r="Z100" s="9"/>
      <c r="AA100" s="9"/>
      <c r="AB100" s="9"/>
      <c r="AC100" s="9"/>
      <c r="AD100" s="9"/>
      <c r="AE100" s="9"/>
    </row>
    <row r="101" s="9" customFormat="1" ht="24.96" customHeight="1">
      <c r="A101" s="9"/>
      <c r="B101" s="180"/>
      <c r="C101" s="181"/>
      <c r="D101" s="182" t="s">
        <v>2647</v>
      </c>
      <c r="E101" s="183"/>
      <c r="F101" s="183"/>
      <c r="G101" s="183"/>
      <c r="H101" s="183"/>
      <c r="I101" s="183"/>
      <c r="J101" s="184">
        <f>J164</f>
        <v>0</v>
      </c>
      <c r="K101" s="181"/>
      <c r="L101" s="185"/>
      <c r="S101" s="9"/>
      <c r="T101" s="9"/>
      <c r="U101" s="9"/>
      <c r="V101" s="9"/>
      <c r="W101" s="9"/>
      <c r="X101" s="9"/>
      <c r="Y101" s="9"/>
      <c r="Z101" s="9"/>
      <c r="AA101" s="9"/>
      <c r="AB101" s="9"/>
      <c r="AC101" s="9"/>
      <c r="AD101" s="9"/>
      <c r="AE101" s="9"/>
    </row>
    <row r="102" s="2" customFormat="1" ht="21.84" customHeight="1">
      <c r="A102" s="39"/>
      <c r="B102" s="40"/>
      <c r="C102" s="41"/>
      <c r="D102" s="41"/>
      <c r="E102" s="41"/>
      <c r="F102" s="41"/>
      <c r="G102" s="41"/>
      <c r="H102" s="41"/>
      <c r="I102" s="41"/>
      <c r="J102" s="41"/>
      <c r="K102" s="41"/>
      <c r="L102" s="64"/>
      <c r="S102" s="39"/>
      <c r="T102" s="39"/>
      <c r="U102" s="39"/>
      <c r="V102" s="39"/>
      <c r="W102" s="39"/>
      <c r="X102" s="39"/>
      <c r="Y102" s="39"/>
      <c r="Z102" s="39"/>
      <c r="AA102" s="39"/>
      <c r="AB102" s="39"/>
      <c r="AC102" s="39"/>
      <c r="AD102" s="39"/>
      <c r="AE102" s="39"/>
    </row>
    <row r="103" s="2" customFormat="1" ht="6.96" customHeight="1">
      <c r="A103" s="39"/>
      <c r="B103" s="67"/>
      <c r="C103" s="68"/>
      <c r="D103" s="68"/>
      <c r="E103" s="68"/>
      <c r="F103" s="68"/>
      <c r="G103" s="68"/>
      <c r="H103" s="68"/>
      <c r="I103" s="68"/>
      <c r="J103" s="68"/>
      <c r="K103" s="68"/>
      <c r="L103" s="64"/>
      <c r="S103" s="39"/>
      <c r="T103" s="39"/>
      <c r="U103" s="39"/>
      <c r="V103" s="39"/>
      <c r="W103" s="39"/>
      <c r="X103" s="39"/>
      <c r="Y103" s="39"/>
      <c r="Z103" s="39"/>
      <c r="AA103" s="39"/>
      <c r="AB103" s="39"/>
      <c r="AC103" s="39"/>
      <c r="AD103" s="39"/>
      <c r="AE103" s="39"/>
    </row>
    <row r="107" s="2" customFormat="1" ht="6.96" customHeight="1">
      <c r="A107" s="39"/>
      <c r="B107" s="69"/>
      <c r="C107" s="70"/>
      <c r="D107" s="70"/>
      <c r="E107" s="70"/>
      <c r="F107" s="70"/>
      <c r="G107" s="70"/>
      <c r="H107" s="70"/>
      <c r="I107" s="70"/>
      <c r="J107" s="70"/>
      <c r="K107" s="70"/>
      <c r="L107" s="64"/>
      <c r="S107" s="39"/>
      <c r="T107" s="39"/>
      <c r="U107" s="39"/>
      <c r="V107" s="39"/>
      <c r="W107" s="39"/>
      <c r="X107" s="39"/>
      <c r="Y107" s="39"/>
      <c r="Z107" s="39"/>
      <c r="AA107" s="39"/>
      <c r="AB107" s="39"/>
      <c r="AC107" s="39"/>
      <c r="AD107" s="39"/>
      <c r="AE107" s="39"/>
    </row>
    <row r="108" s="2" customFormat="1" ht="24.96" customHeight="1">
      <c r="A108" s="39"/>
      <c r="B108" s="40"/>
      <c r="C108" s="24" t="s">
        <v>153</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16</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6.5" customHeight="1">
      <c r="A111" s="39"/>
      <c r="B111" s="40"/>
      <c r="C111" s="41"/>
      <c r="D111" s="41"/>
      <c r="E111" s="175" t="str">
        <f>E7</f>
        <v>Gymnázium Plasy - nástavba pavilonu č.1</v>
      </c>
      <c r="F111" s="33"/>
      <c r="G111" s="33"/>
      <c r="H111" s="33"/>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125</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77" t="str">
        <f>E9</f>
        <v>014 - SO 01 Gymnázium - VZT</v>
      </c>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20</v>
      </c>
      <c r="D115" s="41"/>
      <c r="E115" s="41"/>
      <c r="F115" s="28" t="str">
        <f>F12</f>
        <v xml:space="preserve"> </v>
      </c>
      <c r="G115" s="41"/>
      <c r="H115" s="41"/>
      <c r="I115" s="33" t="s">
        <v>22</v>
      </c>
      <c r="J115" s="80" t="str">
        <f>IF(J12="","",J12)</f>
        <v>17. 3. 2025</v>
      </c>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5.15" customHeight="1">
      <c r="A117" s="39"/>
      <c r="B117" s="40"/>
      <c r="C117" s="33" t="s">
        <v>24</v>
      </c>
      <c r="D117" s="41"/>
      <c r="E117" s="41"/>
      <c r="F117" s="28" t="str">
        <f>E15</f>
        <v>Gymnázium a Střední odborná škola, Plasy</v>
      </c>
      <c r="G117" s="41"/>
      <c r="H117" s="41"/>
      <c r="I117" s="33" t="s">
        <v>30</v>
      </c>
      <c r="J117" s="37" t="str">
        <f>E21</f>
        <v>VKV projekt s.r.o.</v>
      </c>
      <c r="K117" s="41"/>
      <c r="L117" s="64"/>
      <c r="S117" s="39"/>
      <c r="T117" s="39"/>
      <c r="U117" s="39"/>
      <c r="V117" s="39"/>
      <c r="W117" s="39"/>
      <c r="X117" s="39"/>
      <c r="Y117" s="39"/>
      <c r="Z117" s="39"/>
      <c r="AA117" s="39"/>
      <c r="AB117" s="39"/>
      <c r="AC117" s="39"/>
      <c r="AD117" s="39"/>
      <c r="AE117" s="39"/>
    </row>
    <row r="118" s="2" customFormat="1" ht="15.15" customHeight="1">
      <c r="A118" s="39"/>
      <c r="B118" s="40"/>
      <c r="C118" s="33" t="s">
        <v>28</v>
      </c>
      <c r="D118" s="41"/>
      <c r="E118" s="41"/>
      <c r="F118" s="28" t="str">
        <f>IF(E18="","",E18)</f>
        <v>Vyplň údaj</v>
      </c>
      <c r="G118" s="41"/>
      <c r="H118" s="41"/>
      <c r="I118" s="33" t="s">
        <v>33</v>
      </c>
      <c r="J118" s="37" t="str">
        <f>E24</f>
        <v xml:space="preserve"> </v>
      </c>
      <c r="K118" s="41"/>
      <c r="L118" s="64"/>
      <c r="S118" s="39"/>
      <c r="T118" s="39"/>
      <c r="U118" s="39"/>
      <c r="V118" s="39"/>
      <c r="W118" s="39"/>
      <c r="X118" s="39"/>
      <c r="Y118" s="39"/>
      <c r="Z118" s="39"/>
      <c r="AA118" s="39"/>
      <c r="AB118" s="39"/>
      <c r="AC118" s="39"/>
      <c r="AD118" s="39"/>
      <c r="AE118" s="39"/>
    </row>
    <row r="119" s="2" customFormat="1" ht="10.32"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11" customFormat="1" ht="29.28" customHeight="1">
      <c r="A120" s="192"/>
      <c r="B120" s="193"/>
      <c r="C120" s="194" t="s">
        <v>154</v>
      </c>
      <c r="D120" s="195" t="s">
        <v>61</v>
      </c>
      <c r="E120" s="195" t="s">
        <v>57</v>
      </c>
      <c r="F120" s="195" t="s">
        <v>58</v>
      </c>
      <c r="G120" s="195" t="s">
        <v>155</v>
      </c>
      <c r="H120" s="195" t="s">
        <v>156</v>
      </c>
      <c r="I120" s="195" t="s">
        <v>157</v>
      </c>
      <c r="J120" s="195" t="s">
        <v>129</v>
      </c>
      <c r="K120" s="196" t="s">
        <v>158</v>
      </c>
      <c r="L120" s="197"/>
      <c r="M120" s="101" t="s">
        <v>1</v>
      </c>
      <c r="N120" s="102" t="s">
        <v>40</v>
      </c>
      <c r="O120" s="102" t="s">
        <v>159</v>
      </c>
      <c r="P120" s="102" t="s">
        <v>160</v>
      </c>
      <c r="Q120" s="102" t="s">
        <v>161</v>
      </c>
      <c r="R120" s="102" t="s">
        <v>162</v>
      </c>
      <c r="S120" s="102" t="s">
        <v>163</v>
      </c>
      <c r="T120" s="103" t="s">
        <v>164</v>
      </c>
      <c r="U120" s="192"/>
      <c r="V120" s="192"/>
      <c r="W120" s="192"/>
      <c r="X120" s="192"/>
      <c r="Y120" s="192"/>
      <c r="Z120" s="192"/>
      <c r="AA120" s="192"/>
      <c r="AB120" s="192"/>
      <c r="AC120" s="192"/>
      <c r="AD120" s="192"/>
      <c r="AE120" s="192"/>
    </row>
    <row r="121" s="2" customFormat="1" ht="22.8" customHeight="1">
      <c r="A121" s="39"/>
      <c r="B121" s="40"/>
      <c r="C121" s="108" t="s">
        <v>165</v>
      </c>
      <c r="D121" s="41"/>
      <c r="E121" s="41"/>
      <c r="F121" s="41"/>
      <c r="G121" s="41"/>
      <c r="H121" s="41"/>
      <c r="I121" s="41"/>
      <c r="J121" s="198">
        <f>BK121</f>
        <v>0</v>
      </c>
      <c r="K121" s="41"/>
      <c r="L121" s="45"/>
      <c r="M121" s="104"/>
      <c r="N121" s="199"/>
      <c r="O121" s="105"/>
      <c r="P121" s="200">
        <f>P122+P137+P154+P161+P164</f>
        <v>0</v>
      </c>
      <c r="Q121" s="105"/>
      <c r="R121" s="200">
        <f>R122+R137+R154+R161+R164</f>
        <v>0</v>
      </c>
      <c r="S121" s="105"/>
      <c r="T121" s="201">
        <f>T122+T137+T154+T161+T164</f>
        <v>0</v>
      </c>
      <c r="U121" s="39"/>
      <c r="V121" s="39"/>
      <c r="W121" s="39"/>
      <c r="X121" s="39"/>
      <c r="Y121" s="39"/>
      <c r="Z121" s="39"/>
      <c r="AA121" s="39"/>
      <c r="AB121" s="39"/>
      <c r="AC121" s="39"/>
      <c r="AD121" s="39"/>
      <c r="AE121" s="39"/>
      <c r="AT121" s="18" t="s">
        <v>75</v>
      </c>
      <c r="AU121" s="18" t="s">
        <v>131</v>
      </c>
      <c r="BK121" s="202">
        <f>BK122+BK137+BK154+BK161+BK164</f>
        <v>0</v>
      </c>
    </row>
    <row r="122" s="12" customFormat="1" ht="25.92" customHeight="1">
      <c r="A122" s="12"/>
      <c r="B122" s="203"/>
      <c r="C122" s="204"/>
      <c r="D122" s="205" t="s">
        <v>75</v>
      </c>
      <c r="E122" s="206" t="s">
        <v>2406</v>
      </c>
      <c r="F122" s="206" t="s">
        <v>2648</v>
      </c>
      <c r="G122" s="204"/>
      <c r="H122" s="204"/>
      <c r="I122" s="207"/>
      <c r="J122" s="208">
        <f>BK122</f>
        <v>0</v>
      </c>
      <c r="K122" s="204"/>
      <c r="L122" s="209"/>
      <c r="M122" s="210"/>
      <c r="N122" s="211"/>
      <c r="O122" s="211"/>
      <c r="P122" s="212">
        <f>SUM(P123:P136)</f>
        <v>0</v>
      </c>
      <c r="Q122" s="211"/>
      <c r="R122" s="212">
        <f>SUM(R123:R136)</f>
        <v>0</v>
      </c>
      <c r="S122" s="211"/>
      <c r="T122" s="213">
        <f>SUM(T123:T136)</f>
        <v>0</v>
      </c>
      <c r="U122" s="12"/>
      <c r="V122" s="12"/>
      <c r="W122" s="12"/>
      <c r="X122" s="12"/>
      <c r="Y122" s="12"/>
      <c r="Z122" s="12"/>
      <c r="AA122" s="12"/>
      <c r="AB122" s="12"/>
      <c r="AC122" s="12"/>
      <c r="AD122" s="12"/>
      <c r="AE122" s="12"/>
      <c r="AR122" s="214" t="s">
        <v>84</v>
      </c>
      <c r="AT122" s="215" t="s">
        <v>75</v>
      </c>
      <c r="AU122" s="215" t="s">
        <v>76</v>
      </c>
      <c r="AY122" s="214" t="s">
        <v>168</v>
      </c>
      <c r="BK122" s="216">
        <f>SUM(BK123:BK136)</f>
        <v>0</v>
      </c>
    </row>
    <row r="123" s="2" customFormat="1" ht="21.75" customHeight="1">
      <c r="A123" s="39"/>
      <c r="B123" s="40"/>
      <c r="C123" s="219" t="s">
        <v>84</v>
      </c>
      <c r="D123" s="219" t="s">
        <v>171</v>
      </c>
      <c r="E123" s="220" t="s">
        <v>2649</v>
      </c>
      <c r="F123" s="221" t="s">
        <v>2650</v>
      </c>
      <c r="G123" s="222" t="s">
        <v>2411</v>
      </c>
      <c r="H123" s="223">
        <v>1</v>
      </c>
      <c r="I123" s="224"/>
      <c r="J123" s="225">
        <f>ROUND(I123*H123,2)</f>
        <v>0</v>
      </c>
      <c r="K123" s="221" t="s">
        <v>1</v>
      </c>
      <c r="L123" s="45"/>
      <c r="M123" s="226" t="s">
        <v>1</v>
      </c>
      <c r="N123" s="227" t="s">
        <v>41</v>
      </c>
      <c r="O123" s="92"/>
      <c r="P123" s="228">
        <f>O123*H123</f>
        <v>0</v>
      </c>
      <c r="Q123" s="228">
        <v>0</v>
      </c>
      <c r="R123" s="228">
        <f>Q123*H123</f>
        <v>0</v>
      </c>
      <c r="S123" s="228">
        <v>0</v>
      </c>
      <c r="T123" s="229">
        <f>S123*H123</f>
        <v>0</v>
      </c>
      <c r="U123" s="39"/>
      <c r="V123" s="39"/>
      <c r="W123" s="39"/>
      <c r="X123" s="39"/>
      <c r="Y123" s="39"/>
      <c r="Z123" s="39"/>
      <c r="AA123" s="39"/>
      <c r="AB123" s="39"/>
      <c r="AC123" s="39"/>
      <c r="AD123" s="39"/>
      <c r="AE123" s="39"/>
      <c r="AR123" s="230" t="s">
        <v>176</v>
      </c>
      <c r="AT123" s="230" t="s">
        <v>171</v>
      </c>
      <c r="AU123" s="230" t="s">
        <v>84</v>
      </c>
      <c r="AY123" s="18" t="s">
        <v>168</v>
      </c>
      <c r="BE123" s="231">
        <f>IF(N123="základní",J123,0)</f>
        <v>0</v>
      </c>
      <c r="BF123" s="231">
        <f>IF(N123="snížená",J123,0)</f>
        <v>0</v>
      </c>
      <c r="BG123" s="231">
        <f>IF(N123="zákl. přenesená",J123,0)</f>
        <v>0</v>
      </c>
      <c r="BH123" s="231">
        <f>IF(N123="sníž. přenesená",J123,0)</f>
        <v>0</v>
      </c>
      <c r="BI123" s="231">
        <f>IF(N123="nulová",J123,0)</f>
        <v>0</v>
      </c>
      <c r="BJ123" s="18" t="s">
        <v>84</v>
      </c>
      <c r="BK123" s="231">
        <f>ROUND(I123*H123,2)</f>
        <v>0</v>
      </c>
      <c r="BL123" s="18" t="s">
        <v>176</v>
      </c>
      <c r="BM123" s="230" t="s">
        <v>86</v>
      </c>
    </row>
    <row r="124" s="2" customFormat="1">
      <c r="A124" s="39"/>
      <c r="B124" s="40"/>
      <c r="C124" s="41"/>
      <c r="D124" s="232" t="s">
        <v>178</v>
      </c>
      <c r="E124" s="41"/>
      <c r="F124" s="233" t="s">
        <v>2650</v>
      </c>
      <c r="G124" s="41"/>
      <c r="H124" s="41"/>
      <c r="I124" s="234"/>
      <c r="J124" s="41"/>
      <c r="K124" s="41"/>
      <c r="L124" s="45"/>
      <c r="M124" s="235"/>
      <c r="N124" s="236"/>
      <c r="O124" s="92"/>
      <c r="P124" s="92"/>
      <c r="Q124" s="92"/>
      <c r="R124" s="92"/>
      <c r="S124" s="92"/>
      <c r="T124" s="93"/>
      <c r="U124" s="39"/>
      <c r="V124" s="39"/>
      <c r="W124" s="39"/>
      <c r="X124" s="39"/>
      <c r="Y124" s="39"/>
      <c r="Z124" s="39"/>
      <c r="AA124" s="39"/>
      <c r="AB124" s="39"/>
      <c r="AC124" s="39"/>
      <c r="AD124" s="39"/>
      <c r="AE124" s="39"/>
      <c r="AT124" s="18" t="s">
        <v>178</v>
      </c>
      <c r="AU124" s="18" t="s">
        <v>84</v>
      </c>
    </row>
    <row r="125" s="2" customFormat="1" ht="21.75" customHeight="1">
      <c r="A125" s="39"/>
      <c r="B125" s="40"/>
      <c r="C125" s="219" t="s">
        <v>86</v>
      </c>
      <c r="D125" s="219" t="s">
        <v>171</v>
      </c>
      <c r="E125" s="220" t="s">
        <v>2651</v>
      </c>
      <c r="F125" s="221" t="s">
        <v>2652</v>
      </c>
      <c r="G125" s="222" t="s">
        <v>2411</v>
      </c>
      <c r="H125" s="223">
        <v>1</v>
      </c>
      <c r="I125" s="224"/>
      <c r="J125" s="225">
        <f>ROUND(I125*H125,2)</f>
        <v>0</v>
      </c>
      <c r="K125" s="221" t="s">
        <v>1</v>
      </c>
      <c r="L125" s="45"/>
      <c r="M125" s="226" t="s">
        <v>1</v>
      </c>
      <c r="N125" s="227" t="s">
        <v>41</v>
      </c>
      <c r="O125" s="92"/>
      <c r="P125" s="228">
        <f>O125*H125</f>
        <v>0</v>
      </c>
      <c r="Q125" s="228">
        <v>0</v>
      </c>
      <c r="R125" s="228">
        <f>Q125*H125</f>
        <v>0</v>
      </c>
      <c r="S125" s="228">
        <v>0</v>
      </c>
      <c r="T125" s="229">
        <f>S125*H125</f>
        <v>0</v>
      </c>
      <c r="U125" s="39"/>
      <c r="V125" s="39"/>
      <c r="W125" s="39"/>
      <c r="X125" s="39"/>
      <c r="Y125" s="39"/>
      <c r="Z125" s="39"/>
      <c r="AA125" s="39"/>
      <c r="AB125" s="39"/>
      <c r="AC125" s="39"/>
      <c r="AD125" s="39"/>
      <c r="AE125" s="39"/>
      <c r="AR125" s="230" t="s">
        <v>176</v>
      </c>
      <c r="AT125" s="230" t="s">
        <v>171</v>
      </c>
      <c r="AU125" s="230" t="s">
        <v>84</v>
      </c>
      <c r="AY125" s="18" t="s">
        <v>168</v>
      </c>
      <c r="BE125" s="231">
        <f>IF(N125="základní",J125,0)</f>
        <v>0</v>
      </c>
      <c r="BF125" s="231">
        <f>IF(N125="snížená",J125,0)</f>
        <v>0</v>
      </c>
      <c r="BG125" s="231">
        <f>IF(N125="zákl. přenesená",J125,0)</f>
        <v>0</v>
      </c>
      <c r="BH125" s="231">
        <f>IF(N125="sníž. přenesená",J125,0)</f>
        <v>0</v>
      </c>
      <c r="BI125" s="231">
        <f>IF(N125="nulová",J125,0)</f>
        <v>0</v>
      </c>
      <c r="BJ125" s="18" t="s">
        <v>84</v>
      </c>
      <c r="BK125" s="231">
        <f>ROUND(I125*H125,2)</f>
        <v>0</v>
      </c>
      <c r="BL125" s="18" t="s">
        <v>176</v>
      </c>
      <c r="BM125" s="230" t="s">
        <v>176</v>
      </c>
    </row>
    <row r="126" s="2" customFormat="1">
      <c r="A126" s="39"/>
      <c r="B126" s="40"/>
      <c r="C126" s="41"/>
      <c r="D126" s="232" t="s">
        <v>178</v>
      </c>
      <c r="E126" s="41"/>
      <c r="F126" s="233" t="s">
        <v>2652</v>
      </c>
      <c r="G126" s="41"/>
      <c r="H126" s="41"/>
      <c r="I126" s="234"/>
      <c r="J126" s="41"/>
      <c r="K126" s="41"/>
      <c r="L126" s="45"/>
      <c r="M126" s="235"/>
      <c r="N126" s="236"/>
      <c r="O126" s="92"/>
      <c r="P126" s="92"/>
      <c r="Q126" s="92"/>
      <c r="R126" s="92"/>
      <c r="S126" s="92"/>
      <c r="T126" s="93"/>
      <c r="U126" s="39"/>
      <c r="V126" s="39"/>
      <c r="W126" s="39"/>
      <c r="X126" s="39"/>
      <c r="Y126" s="39"/>
      <c r="Z126" s="39"/>
      <c r="AA126" s="39"/>
      <c r="AB126" s="39"/>
      <c r="AC126" s="39"/>
      <c r="AD126" s="39"/>
      <c r="AE126" s="39"/>
      <c r="AT126" s="18" t="s">
        <v>178</v>
      </c>
      <c r="AU126" s="18" t="s">
        <v>84</v>
      </c>
    </row>
    <row r="127" s="2" customFormat="1" ht="21.75" customHeight="1">
      <c r="A127" s="39"/>
      <c r="B127" s="40"/>
      <c r="C127" s="219" t="s">
        <v>169</v>
      </c>
      <c r="D127" s="219" t="s">
        <v>171</v>
      </c>
      <c r="E127" s="220" t="s">
        <v>2653</v>
      </c>
      <c r="F127" s="221" t="s">
        <v>2654</v>
      </c>
      <c r="G127" s="222" t="s">
        <v>2411</v>
      </c>
      <c r="H127" s="223">
        <v>4</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176</v>
      </c>
      <c r="AT127" s="230" t="s">
        <v>171</v>
      </c>
      <c r="AU127" s="230" t="s">
        <v>84</v>
      </c>
      <c r="AY127" s="18" t="s">
        <v>168</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176</v>
      </c>
      <c r="BM127" s="230" t="s">
        <v>210</v>
      </c>
    </row>
    <row r="128" s="2" customFormat="1">
      <c r="A128" s="39"/>
      <c r="B128" s="40"/>
      <c r="C128" s="41"/>
      <c r="D128" s="232" t="s">
        <v>178</v>
      </c>
      <c r="E128" s="41"/>
      <c r="F128" s="233" t="s">
        <v>2654</v>
      </c>
      <c r="G128" s="41"/>
      <c r="H128" s="41"/>
      <c r="I128" s="234"/>
      <c r="J128" s="41"/>
      <c r="K128" s="41"/>
      <c r="L128" s="45"/>
      <c r="M128" s="235"/>
      <c r="N128" s="236"/>
      <c r="O128" s="92"/>
      <c r="P128" s="92"/>
      <c r="Q128" s="92"/>
      <c r="R128" s="92"/>
      <c r="S128" s="92"/>
      <c r="T128" s="93"/>
      <c r="U128" s="39"/>
      <c r="V128" s="39"/>
      <c r="W128" s="39"/>
      <c r="X128" s="39"/>
      <c r="Y128" s="39"/>
      <c r="Z128" s="39"/>
      <c r="AA128" s="39"/>
      <c r="AB128" s="39"/>
      <c r="AC128" s="39"/>
      <c r="AD128" s="39"/>
      <c r="AE128" s="39"/>
      <c r="AT128" s="18" t="s">
        <v>178</v>
      </c>
      <c r="AU128" s="18" t="s">
        <v>84</v>
      </c>
    </row>
    <row r="129" s="2" customFormat="1" ht="24.15" customHeight="1">
      <c r="A129" s="39"/>
      <c r="B129" s="40"/>
      <c r="C129" s="219" t="s">
        <v>176</v>
      </c>
      <c r="D129" s="219" t="s">
        <v>171</v>
      </c>
      <c r="E129" s="220" t="s">
        <v>2655</v>
      </c>
      <c r="F129" s="221" t="s">
        <v>2656</v>
      </c>
      <c r="G129" s="222" t="s">
        <v>2411</v>
      </c>
      <c r="H129" s="223">
        <v>4</v>
      </c>
      <c r="I129" s="224"/>
      <c r="J129" s="225">
        <f>ROUND(I129*H129,2)</f>
        <v>0</v>
      </c>
      <c r="K129" s="221" t="s">
        <v>1</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176</v>
      </c>
      <c r="AT129" s="230" t="s">
        <v>171</v>
      </c>
      <c r="AU129" s="230" t="s">
        <v>84</v>
      </c>
      <c r="AY129" s="18" t="s">
        <v>168</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176</v>
      </c>
      <c r="BM129" s="230" t="s">
        <v>223</v>
      </c>
    </row>
    <row r="130" s="2" customFormat="1">
      <c r="A130" s="39"/>
      <c r="B130" s="40"/>
      <c r="C130" s="41"/>
      <c r="D130" s="232" t="s">
        <v>178</v>
      </c>
      <c r="E130" s="41"/>
      <c r="F130" s="233" t="s">
        <v>2656</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178</v>
      </c>
      <c r="AU130" s="18" t="s">
        <v>84</v>
      </c>
    </row>
    <row r="131" s="2" customFormat="1" ht="21.75" customHeight="1">
      <c r="A131" s="39"/>
      <c r="B131" s="40"/>
      <c r="C131" s="219" t="s">
        <v>203</v>
      </c>
      <c r="D131" s="219" t="s">
        <v>171</v>
      </c>
      <c r="E131" s="220" t="s">
        <v>2657</v>
      </c>
      <c r="F131" s="221" t="s">
        <v>2658</v>
      </c>
      <c r="G131" s="222" t="s">
        <v>2411</v>
      </c>
      <c r="H131" s="223">
        <v>2</v>
      </c>
      <c r="I131" s="224"/>
      <c r="J131" s="225">
        <f>ROUND(I131*H131,2)</f>
        <v>0</v>
      </c>
      <c r="K131" s="221" t="s">
        <v>1</v>
      </c>
      <c r="L131" s="45"/>
      <c r="M131" s="226" t="s">
        <v>1</v>
      </c>
      <c r="N131" s="227" t="s">
        <v>41</v>
      </c>
      <c r="O131" s="92"/>
      <c r="P131" s="228">
        <f>O131*H131</f>
        <v>0</v>
      </c>
      <c r="Q131" s="228">
        <v>0</v>
      </c>
      <c r="R131" s="228">
        <f>Q131*H131</f>
        <v>0</v>
      </c>
      <c r="S131" s="228">
        <v>0</v>
      </c>
      <c r="T131" s="229">
        <f>S131*H131</f>
        <v>0</v>
      </c>
      <c r="U131" s="39"/>
      <c r="V131" s="39"/>
      <c r="W131" s="39"/>
      <c r="X131" s="39"/>
      <c r="Y131" s="39"/>
      <c r="Z131" s="39"/>
      <c r="AA131" s="39"/>
      <c r="AB131" s="39"/>
      <c r="AC131" s="39"/>
      <c r="AD131" s="39"/>
      <c r="AE131" s="39"/>
      <c r="AR131" s="230" t="s">
        <v>176</v>
      </c>
      <c r="AT131" s="230" t="s">
        <v>171</v>
      </c>
      <c r="AU131" s="230" t="s">
        <v>84</v>
      </c>
      <c r="AY131" s="18" t="s">
        <v>168</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176</v>
      </c>
      <c r="BM131" s="230" t="s">
        <v>237</v>
      </c>
    </row>
    <row r="132" s="2" customFormat="1">
      <c r="A132" s="39"/>
      <c r="B132" s="40"/>
      <c r="C132" s="41"/>
      <c r="D132" s="232" t="s">
        <v>178</v>
      </c>
      <c r="E132" s="41"/>
      <c r="F132" s="233" t="s">
        <v>2658</v>
      </c>
      <c r="G132" s="41"/>
      <c r="H132" s="41"/>
      <c r="I132" s="234"/>
      <c r="J132" s="41"/>
      <c r="K132" s="41"/>
      <c r="L132" s="45"/>
      <c r="M132" s="235"/>
      <c r="N132" s="236"/>
      <c r="O132" s="92"/>
      <c r="P132" s="92"/>
      <c r="Q132" s="92"/>
      <c r="R132" s="92"/>
      <c r="S132" s="92"/>
      <c r="T132" s="93"/>
      <c r="U132" s="39"/>
      <c r="V132" s="39"/>
      <c r="W132" s="39"/>
      <c r="X132" s="39"/>
      <c r="Y132" s="39"/>
      <c r="Z132" s="39"/>
      <c r="AA132" s="39"/>
      <c r="AB132" s="39"/>
      <c r="AC132" s="39"/>
      <c r="AD132" s="39"/>
      <c r="AE132" s="39"/>
      <c r="AT132" s="18" t="s">
        <v>178</v>
      </c>
      <c r="AU132" s="18" t="s">
        <v>84</v>
      </c>
    </row>
    <row r="133" s="2" customFormat="1" ht="21.75" customHeight="1">
      <c r="A133" s="39"/>
      <c r="B133" s="40"/>
      <c r="C133" s="219" t="s">
        <v>210</v>
      </c>
      <c r="D133" s="219" t="s">
        <v>171</v>
      </c>
      <c r="E133" s="220" t="s">
        <v>2659</v>
      </c>
      <c r="F133" s="221" t="s">
        <v>2652</v>
      </c>
      <c r="G133" s="222" t="s">
        <v>2411</v>
      </c>
      <c r="H133" s="223">
        <v>2</v>
      </c>
      <c r="I133" s="224"/>
      <c r="J133" s="225">
        <f>ROUND(I133*H133,2)</f>
        <v>0</v>
      </c>
      <c r="K133" s="221" t="s">
        <v>1</v>
      </c>
      <c r="L133" s="45"/>
      <c r="M133" s="226" t="s">
        <v>1</v>
      </c>
      <c r="N133" s="227" t="s">
        <v>41</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176</v>
      </c>
      <c r="AT133" s="230" t="s">
        <v>171</v>
      </c>
      <c r="AU133" s="230" t="s">
        <v>84</v>
      </c>
      <c r="AY133" s="18" t="s">
        <v>168</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176</v>
      </c>
      <c r="BM133" s="230" t="s">
        <v>8</v>
      </c>
    </row>
    <row r="134" s="2" customFormat="1">
      <c r="A134" s="39"/>
      <c r="B134" s="40"/>
      <c r="C134" s="41"/>
      <c r="D134" s="232" t="s">
        <v>178</v>
      </c>
      <c r="E134" s="41"/>
      <c r="F134" s="233" t="s">
        <v>2652</v>
      </c>
      <c r="G134" s="41"/>
      <c r="H134" s="41"/>
      <c r="I134" s="234"/>
      <c r="J134" s="41"/>
      <c r="K134" s="41"/>
      <c r="L134" s="45"/>
      <c r="M134" s="235"/>
      <c r="N134" s="236"/>
      <c r="O134" s="92"/>
      <c r="P134" s="92"/>
      <c r="Q134" s="92"/>
      <c r="R134" s="92"/>
      <c r="S134" s="92"/>
      <c r="T134" s="93"/>
      <c r="U134" s="39"/>
      <c r="V134" s="39"/>
      <c r="W134" s="39"/>
      <c r="X134" s="39"/>
      <c r="Y134" s="39"/>
      <c r="Z134" s="39"/>
      <c r="AA134" s="39"/>
      <c r="AB134" s="39"/>
      <c r="AC134" s="39"/>
      <c r="AD134" s="39"/>
      <c r="AE134" s="39"/>
      <c r="AT134" s="18" t="s">
        <v>178</v>
      </c>
      <c r="AU134" s="18" t="s">
        <v>84</v>
      </c>
    </row>
    <row r="135" s="2" customFormat="1" ht="24.15" customHeight="1">
      <c r="A135" s="39"/>
      <c r="B135" s="40"/>
      <c r="C135" s="219" t="s">
        <v>217</v>
      </c>
      <c r="D135" s="219" t="s">
        <v>171</v>
      </c>
      <c r="E135" s="220" t="s">
        <v>2660</v>
      </c>
      <c r="F135" s="221" t="s">
        <v>2661</v>
      </c>
      <c r="G135" s="222" t="s">
        <v>2543</v>
      </c>
      <c r="H135" s="223">
        <v>90</v>
      </c>
      <c r="I135" s="224"/>
      <c r="J135" s="225">
        <f>ROUND(I135*H135,2)</f>
        <v>0</v>
      </c>
      <c r="K135" s="221" t="s">
        <v>1</v>
      </c>
      <c r="L135" s="45"/>
      <c r="M135" s="226" t="s">
        <v>1</v>
      </c>
      <c r="N135" s="227" t="s">
        <v>41</v>
      </c>
      <c r="O135" s="92"/>
      <c r="P135" s="228">
        <f>O135*H135</f>
        <v>0</v>
      </c>
      <c r="Q135" s="228">
        <v>0</v>
      </c>
      <c r="R135" s="228">
        <f>Q135*H135</f>
        <v>0</v>
      </c>
      <c r="S135" s="228">
        <v>0</v>
      </c>
      <c r="T135" s="229">
        <f>S135*H135</f>
        <v>0</v>
      </c>
      <c r="U135" s="39"/>
      <c r="V135" s="39"/>
      <c r="W135" s="39"/>
      <c r="X135" s="39"/>
      <c r="Y135" s="39"/>
      <c r="Z135" s="39"/>
      <c r="AA135" s="39"/>
      <c r="AB135" s="39"/>
      <c r="AC135" s="39"/>
      <c r="AD135" s="39"/>
      <c r="AE135" s="39"/>
      <c r="AR135" s="230" t="s">
        <v>176</v>
      </c>
      <c r="AT135" s="230" t="s">
        <v>171</v>
      </c>
      <c r="AU135" s="230" t="s">
        <v>84</v>
      </c>
      <c r="AY135" s="18" t="s">
        <v>168</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176</v>
      </c>
      <c r="BM135" s="230" t="s">
        <v>261</v>
      </c>
    </row>
    <row r="136" s="2" customFormat="1">
      <c r="A136" s="39"/>
      <c r="B136" s="40"/>
      <c r="C136" s="41"/>
      <c r="D136" s="232" t="s">
        <v>178</v>
      </c>
      <c r="E136" s="41"/>
      <c r="F136" s="233" t="s">
        <v>2661</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178</v>
      </c>
      <c r="AU136" s="18" t="s">
        <v>84</v>
      </c>
    </row>
    <row r="137" s="12" customFormat="1" ht="25.92" customHeight="1">
      <c r="A137" s="12"/>
      <c r="B137" s="203"/>
      <c r="C137" s="204"/>
      <c r="D137" s="205" t="s">
        <v>75</v>
      </c>
      <c r="E137" s="206" t="s">
        <v>2483</v>
      </c>
      <c r="F137" s="206" t="s">
        <v>2662</v>
      </c>
      <c r="G137" s="204"/>
      <c r="H137" s="204"/>
      <c r="I137" s="207"/>
      <c r="J137" s="208">
        <f>BK137</f>
        <v>0</v>
      </c>
      <c r="K137" s="204"/>
      <c r="L137" s="209"/>
      <c r="M137" s="210"/>
      <c r="N137" s="211"/>
      <c r="O137" s="211"/>
      <c r="P137" s="212">
        <f>SUM(P138:P153)</f>
        <v>0</v>
      </c>
      <c r="Q137" s="211"/>
      <c r="R137" s="212">
        <f>SUM(R138:R153)</f>
        <v>0</v>
      </c>
      <c r="S137" s="211"/>
      <c r="T137" s="213">
        <f>SUM(T138:T153)</f>
        <v>0</v>
      </c>
      <c r="U137" s="12"/>
      <c r="V137" s="12"/>
      <c r="W137" s="12"/>
      <c r="X137" s="12"/>
      <c r="Y137" s="12"/>
      <c r="Z137" s="12"/>
      <c r="AA137" s="12"/>
      <c r="AB137" s="12"/>
      <c r="AC137" s="12"/>
      <c r="AD137" s="12"/>
      <c r="AE137" s="12"/>
      <c r="AR137" s="214" t="s">
        <v>84</v>
      </c>
      <c r="AT137" s="215" t="s">
        <v>75</v>
      </c>
      <c r="AU137" s="215" t="s">
        <v>76</v>
      </c>
      <c r="AY137" s="214" t="s">
        <v>168</v>
      </c>
      <c r="BK137" s="216">
        <f>SUM(BK138:BK153)</f>
        <v>0</v>
      </c>
    </row>
    <row r="138" s="2" customFormat="1" ht="16.5" customHeight="1">
      <c r="A138" s="39"/>
      <c r="B138" s="40"/>
      <c r="C138" s="219" t="s">
        <v>223</v>
      </c>
      <c r="D138" s="219" t="s">
        <v>171</v>
      </c>
      <c r="E138" s="220" t="s">
        <v>2663</v>
      </c>
      <c r="F138" s="221" t="s">
        <v>2664</v>
      </c>
      <c r="G138" s="222" t="s">
        <v>2411</v>
      </c>
      <c r="H138" s="223">
        <v>1</v>
      </c>
      <c r="I138" s="224"/>
      <c r="J138" s="225">
        <f>ROUND(I138*H138,2)</f>
        <v>0</v>
      </c>
      <c r="K138" s="221" t="s">
        <v>1</v>
      </c>
      <c r="L138" s="45"/>
      <c r="M138" s="226" t="s">
        <v>1</v>
      </c>
      <c r="N138" s="227"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176</v>
      </c>
      <c r="AT138" s="230" t="s">
        <v>171</v>
      </c>
      <c r="AU138" s="230" t="s">
        <v>84</v>
      </c>
      <c r="AY138" s="18" t="s">
        <v>168</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176</v>
      </c>
      <c r="BM138" s="230" t="s">
        <v>273</v>
      </c>
    </row>
    <row r="139" s="2" customFormat="1">
      <c r="A139" s="39"/>
      <c r="B139" s="40"/>
      <c r="C139" s="41"/>
      <c r="D139" s="232" t="s">
        <v>178</v>
      </c>
      <c r="E139" s="41"/>
      <c r="F139" s="233" t="s">
        <v>2664</v>
      </c>
      <c r="G139" s="41"/>
      <c r="H139" s="41"/>
      <c r="I139" s="234"/>
      <c r="J139" s="41"/>
      <c r="K139" s="41"/>
      <c r="L139" s="45"/>
      <c r="M139" s="235"/>
      <c r="N139" s="236"/>
      <c r="O139" s="92"/>
      <c r="P139" s="92"/>
      <c r="Q139" s="92"/>
      <c r="R139" s="92"/>
      <c r="S139" s="92"/>
      <c r="T139" s="93"/>
      <c r="U139" s="39"/>
      <c r="V139" s="39"/>
      <c r="W139" s="39"/>
      <c r="X139" s="39"/>
      <c r="Y139" s="39"/>
      <c r="Z139" s="39"/>
      <c r="AA139" s="39"/>
      <c r="AB139" s="39"/>
      <c r="AC139" s="39"/>
      <c r="AD139" s="39"/>
      <c r="AE139" s="39"/>
      <c r="AT139" s="18" t="s">
        <v>178</v>
      </c>
      <c r="AU139" s="18" t="s">
        <v>84</v>
      </c>
    </row>
    <row r="140" s="2" customFormat="1" ht="16.5" customHeight="1">
      <c r="A140" s="39"/>
      <c r="B140" s="40"/>
      <c r="C140" s="219" t="s">
        <v>230</v>
      </c>
      <c r="D140" s="219" t="s">
        <v>171</v>
      </c>
      <c r="E140" s="220" t="s">
        <v>2665</v>
      </c>
      <c r="F140" s="221" t="s">
        <v>2666</v>
      </c>
      <c r="G140" s="222" t="s">
        <v>2411</v>
      </c>
      <c r="H140" s="223">
        <v>1</v>
      </c>
      <c r="I140" s="224"/>
      <c r="J140" s="225">
        <f>ROUND(I140*H140,2)</f>
        <v>0</v>
      </c>
      <c r="K140" s="221" t="s">
        <v>1</v>
      </c>
      <c r="L140" s="45"/>
      <c r="M140" s="226" t="s">
        <v>1</v>
      </c>
      <c r="N140" s="227"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176</v>
      </c>
      <c r="AT140" s="230" t="s">
        <v>171</v>
      </c>
      <c r="AU140" s="230" t="s">
        <v>84</v>
      </c>
      <c r="AY140" s="18" t="s">
        <v>168</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176</v>
      </c>
      <c r="BM140" s="230" t="s">
        <v>285</v>
      </c>
    </row>
    <row r="141" s="2" customFormat="1">
      <c r="A141" s="39"/>
      <c r="B141" s="40"/>
      <c r="C141" s="41"/>
      <c r="D141" s="232" t="s">
        <v>178</v>
      </c>
      <c r="E141" s="41"/>
      <c r="F141" s="233" t="s">
        <v>2666</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178</v>
      </c>
      <c r="AU141" s="18" t="s">
        <v>84</v>
      </c>
    </row>
    <row r="142" s="2" customFormat="1" ht="16.5" customHeight="1">
      <c r="A142" s="39"/>
      <c r="B142" s="40"/>
      <c r="C142" s="219" t="s">
        <v>237</v>
      </c>
      <c r="D142" s="219" t="s">
        <v>171</v>
      </c>
      <c r="E142" s="220" t="s">
        <v>2667</v>
      </c>
      <c r="F142" s="221" t="s">
        <v>2668</v>
      </c>
      <c r="G142" s="222" t="s">
        <v>2411</v>
      </c>
      <c r="H142" s="223">
        <v>2</v>
      </c>
      <c r="I142" s="224"/>
      <c r="J142" s="225">
        <f>ROUND(I142*H142,2)</f>
        <v>0</v>
      </c>
      <c r="K142" s="221" t="s">
        <v>1</v>
      </c>
      <c r="L142" s="45"/>
      <c r="M142" s="226" t="s">
        <v>1</v>
      </c>
      <c r="N142" s="227" t="s">
        <v>41</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176</v>
      </c>
      <c r="AT142" s="230" t="s">
        <v>171</v>
      </c>
      <c r="AU142" s="230" t="s">
        <v>84</v>
      </c>
      <c r="AY142" s="18" t="s">
        <v>168</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176</v>
      </c>
      <c r="BM142" s="230" t="s">
        <v>297</v>
      </c>
    </row>
    <row r="143" s="2" customFormat="1">
      <c r="A143" s="39"/>
      <c r="B143" s="40"/>
      <c r="C143" s="41"/>
      <c r="D143" s="232" t="s">
        <v>178</v>
      </c>
      <c r="E143" s="41"/>
      <c r="F143" s="233" t="s">
        <v>2668</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178</v>
      </c>
      <c r="AU143" s="18" t="s">
        <v>84</v>
      </c>
    </row>
    <row r="144" s="2" customFormat="1" ht="16.5" customHeight="1">
      <c r="A144" s="39"/>
      <c r="B144" s="40"/>
      <c r="C144" s="219" t="s">
        <v>244</v>
      </c>
      <c r="D144" s="219" t="s">
        <v>171</v>
      </c>
      <c r="E144" s="220" t="s">
        <v>2669</v>
      </c>
      <c r="F144" s="221" t="s">
        <v>2670</v>
      </c>
      <c r="G144" s="222" t="s">
        <v>2411</v>
      </c>
      <c r="H144" s="223">
        <v>1</v>
      </c>
      <c r="I144" s="224"/>
      <c r="J144" s="225">
        <f>ROUND(I144*H144,2)</f>
        <v>0</v>
      </c>
      <c r="K144" s="221" t="s">
        <v>1</v>
      </c>
      <c r="L144" s="45"/>
      <c r="M144" s="226" t="s">
        <v>1</v>
      </c>
      <c r="N144" s="227" t="s">
        <v>41</v>
      </c>
      <c r="O144" s="92"/>
      <c r="P144" s="228">
        <f>O144*H144</f>
        <v>0</v>
      </c>
      <c r="Q144" s="228">
        <v>0</v>
      </c>
      <c r="R144" s="228">
        <f>Q144*H144</f>
        <v>0</v>
      </c>
      <c r="S144" s="228">
        <v>0</v>
      </c>
      <c r="T144" s="229">
        <f>S144*H144</f>
        <v>0</v>
      </c>
      <c r="U144" s="39"/>
      <c r="V144" s="39"/>
      <c r="W144" s="39"/>
      <c r="X144" s="39"/>
      <c r="Y144" s="39"/>
      <c r="Z144" s="39"/>
      <c r="AA144" s="39"/>
      <c r="AB144" s="39"/>
      <c r="AC144" s="39"/>
      <c r="AD144" s="39"/>
      <c r="AE144" s="39"/>
      <c r="AR144" s="230" t="s">
        <v>176</v>
      </c>
      <c r="AT144" s="230" t="s">
        <v>171</v>
      </c>
      <c r="AU144" s="230" t="s">
        <v>84</v>
      </c>
      <c r="AY144" s="18" t="s">
        <v>168</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176</v>
      </c>
      <c r="BM144" s="230" t="s">
        <v>309</v>
      </c>
    </row>
    <row r="145" s="2" customFormat="1">
      <c r="A145" s="39"/>
      <c r="B145" s="40"/>
      <c r="C145" s="41"/>
      <c r="D145" s="232" t="s">
        <v>178</v>
      </c>
      <c r="E145" s="41"/>
      <c r="F145" s="233" t="s">
        <v>2670</v>
      </c>
      <c r="G145" s="41"/>
      <c r="H145" s="41"/>
      <c r="I145" s="234"/>
      <c r="J145" s="41"/>
      <c r="K145" s="41"/>
      <c r="L145" s="45"/>
      <c r="M145" s="235"/>
      <c r="N145" s="236"/>
      <c r="O145" s="92"/>
      <c r="P145" s="92"/>
      <c r="Q145" s="92"/>
      <c r="R145" s="92"/>
      <c r="S145" s="92"/>
      <c r="T145" s="93"/>
      <c r="U145" s="39"/>
      <c r="V145" s="39"/>
      <c r="W145" s="39"/>
      <c r="X145" s="39"/>
      <c r="Y145" s="39"/>
      <c r="Z145" s="39"/>
      <c r="AA145" s="39"/>
      <c r="AB145" s="39"/>
      <c r="AC145" s="39"/>
      <c r="AD145" s="39"/>
      <c r="AE145" s="39"/>
      <c r="AT145" s="18" t="s">
        <v>178</v>
      </c>
      <c r="AU145" s="18" t="s">
        <v>84</v>
      </c>
    </row>
    <row r="146" s="2" customFormat="1" ht="16.5" customHeight="1">
      <c r="A146" s="39"/>
      <c r="B146" s="40"/>
      <c r="C146" s="219" t="s">
        <v>8</v>
      </c>
      <c r="D146" s="219" t="s">
        <v>171</v>
      </c>
      <c r="E146" s="220" t="s">
        <v>2671</v>
      </c>
      <c r="F146" s="221" t="s">
        <v>2672</v>
      </c>
      <c r="G146" s="222" t="s">
        <v>2543</v>
      </c>
      <c r="H146" s="223">
        <v>7</v>
      </c>
      <c r="I146" s="224"/>
      <c r="J146" s="225">
        <f>ROUND(I146*H146,2)</f>
        <v>0</v>
      </c>
      <c r="K146" s="221" t="s">
        <v>1</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176</v>
      </c>
      <c r="AT146" s="230" t="s">
        <v>171</v>
      </c>
      <c r="AU146" s="230" t="s">
        <v>84</v>
      </c>
      <c r="AY146" s="18" t="s">
        <v>168</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176</v>
      </c>
      <c r="BM146" s="230" t="s">
        <v>319</v>
      </c>
    </row>
    <row r="147" s="2" customFormat="1">
      <c r="A147" s="39"/>
      <c r="B147" s="40"/>
      <c r="C147" s="41"/>
      <c r="D147" s="232" t="s">
        <v>178</v>
      </c>
      <c r="E147" s="41"/>
      <c r="F147" s="233" t="s">
        <v>2672</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178</v>
      </c>
      <c r="AU147" s="18" t="s">
        <v>84</v>
      </c>
    </row>
    <row r="148" s="2" customFormat="1" ht="16.5" customHeight="1">
      <c r="A148" s="39"/>
      <c r="B148" s="40"/>
      <c r="C148" s="219" t="s">
        <v>255</v>
      </c>
      <c r="D148" s="219" t="s">
        <v>171</v>
      </c>
      <c r="E148" s="220" t="s">
        <v>2673</v>
      </c>
      <c r="F148" s="221" t="s">
        <v>2674</v>
      </c>
      <c r="G148" s="222" t="s">
        <v>2411</v>
      </c>
      <c r="H148" s="223">
        <v>1</v>
      </c>
      <c r="I148" s="224"/>
      <c r="J148" s="225">
        <f>ROUND(I148*H148,2)</f>
        <v>0</v>
      </c>
      <c r="K148" s="221" t="s">
        <v>1</v>
      </c>
      <c r="L148" s="45"/>
      <c r="M148" s="226" t="s">
        <v>1</v>
      </c>
      <c r="N148" s="227"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176</v>
      </c>
      <c r="AT148" s="230" t="s">
        <v>171</v>
      </c>
      <c r="AU148" s="230" t="s">
        <v>84</v>
      </c>
      <c r="AY148" s="18" t="s">
        <v>168</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176</v>
      </c>
      <c r="BM148" s="230" t="s">
        <v>339</v>
      </c>
    </row>
    <row r="149" s="2" customFormat="1">
      <c r="A149" s="39"/>
      <c r="B149" s="40"/>
      <c r="C149" s="41"/>
      <c r="D149" s="232" t="s">
        <v>178</v>
      </c>
      <c r="E149" s="41"/>
      <c r="F149" s="233" t="s">
        <v>2674</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178</v>
      </c>
      <c r="AU149" s="18" t="s">
        <v>84</v>
      </c>
    </row>
    <row r="150" s="2" customFormat="1" ht="16.5" customHeight="1">
      <c r="A150" s="39"/>
      <c r="B150" s="40"/>
      <c r="C150" s="219" t="s">
        <v>261</v>
      </c>
      <c r="D150" s="219" t="s">
        <v>171</v>
      </c>
      <c r="E150" s="220" t="s">
        <v>2675</v>
      </c>
      <c r="F150" s="221" t="s">
        <v>2676</v>
      </c>
      <c r="G150" s="222" t="s">
        <v>2411</v>
      </c>
      <c r="H150" s="223">
        <v>1</v>
      </c>
      <c r="I150" s="224"/>
      <c r="J150" s="225">
        <f>ROUND(I150*H150,2)</f>
        <v>0</v>
      </c>
      <c r="K150" s="221" t="s">
        <v>1</v>
      </c>
      <c r="L150" s="45"/>
      <c r="M150" s="226" t="s">
        <v>1</v>
      </c>
      <c r="N150" s="227" t="s">
        <v>41</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176</v>
      </c>
      <c r="AT150" s="230" t="s">
        <v>171</v>
      </c>
      <c r="AU150" s="230" t="s">
        <v>84</v>
      </c>
      <c r="AY150" s="18" t="s">
        <v>168</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176</v>
      </c>
      <c r="BM150" s="230" t="s">
        <v>353</v>
      </c>
    </row>
    <row r="151" s="2" customFormat="1">
      <c r="A151" s="39"/>
      <c r="B151" s="40"/>
      <c r="C151" s="41"/>
      <c r="D151" s="232" t="s">
        <v>178</v>
      </c>
      <c r="E151" s="41"/>
      <c r="F151" s="233" t="s">
        <v>2676</v>
      </c>
      <c r="G151" s="41"/>
      <c r="H151" s="41"/>
      <c r="I151" s="234"/>
      <c r="J151" s="41"/>
      <c r="K151" s="41"/>
      <c r="L151" s="45"/>
      <c r="M151" s="235"/>
      <c r="N151" s="236"/>
      <c r="O151" s="92"/>
      <c r="P151" s="92"/>
      <c r="Q151" s="92"/>
      <c r="R151" s="92"/>
      <c r="S151" s="92"/>
      <c r="T151" s="93"/>
      <c r="U151" s="39"/>
      <c r="V151" s="39"/>
      <c r="W151" s="39"/>
      <c r="X151" s="39"/>
      <c r="Y151" s="39"/>
      <c r="Z151" s="39"/>
      <c r="AA151" s="39"/>
      <c r="AB151" s="39"/>
      <c r="AC151" s="39"/>
      <c r="AD151" s="39"/>
      <c r="AE151" s="39"/>
      <c r="AT151" s="18" t="s">
        <v>178</v>
      </c>
      <c r="AU151" s="18" t="s">
        <v>84</v>
      </c>
    </row>
    <row r="152" s="2" customFormat="1" ht="24.15" customHeight="1">
      <c r="A152" s="39"/>
      <c r="B152" s="40"/>
      <c r="C152" s="219" t="s">
        <v>267</v>
      </c>
      <c r="D152" s="219" t="s">
        <v>171</v>
      </c>
      <c r="E152" s="220" t="s">
        <v>2677</v>
      </c>
      <c r="F152" s="221" t="s">
        <v>2678</v>
      </c>
      <c r="G152" s="222" t="s">
        <v>174</v>
      </c>
      <c r="H152" s="223">
        <v>2</v>
      </c>
      <c r="I152" s="224"/>
      <c r="J152" s="225">
        <f>ROUND(I152*H152,2)</f>
        <v>0</v>
      </c>
      <c r="K152" s="221" t="s">
        <v>1</v>
      </c>
      <c r="L152" s="45"/>
      <c r="M152" s="226" t="s">
        <v>1</v>
      </c>
      <c r="N152" s="227" t="s">
        <v>41</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176</v>
      </c>
      <c r="AT152" s="230" t="s">
        <v>171</v>
      </c>
      <c r="AU152" s="230" t="s">
        <v>84</v>
      </c>
      <c r="AY152" s="18" t="s">
        <v>168</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176</v>
      </c>
      <c r="BM152" s="230" t="s">
        <v>367</v>
      </c>
    </row>
    <row r="153" s="2" customFormat="1">
      <c r="A153" s="39"/>
      <c r="B153" s="40"/>
      <c r="C153" s="41"/>
      <c r="D153" s="232" t="s">
        <v>178</v>
      </c>
      <c r="E153" s="41"/>
      <c r="F153" s="233" t="s">
        <v>2678</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178</v>
      </c>
      <c r="AU153" s="18" t="s">
        <v>84</v>
      </c>
    </row>
    <row r="154" s="12" customFormat="1" ht="25.92" customHeight="1">
      <c r="A154" s="12"/>
      <c r="B154" s="203"/>
      <c r="C154" s="204"/>
      <c r="D154" s="205" t="s">
        <v>75</v>
      </c>
      <c r="E154" s="206" t="s">
        <v>2572</v>
      </c>
      <c r="F154" s="206" t="s">
        <v>2679</v>
      </c>
      <c r="G154" s="204"/>
      <c r="H154" s="204"/>
      <c r="I154" s="207"/>
      <c r="J154" s="208">
        <f>BK154</f>
        <v>0</v>
      </c>
      <c r="K154" s="204"/>
      <c r="L154" s="209"/>
      <c r="M154" s="210"/>
      <c r="N154" s="211"/>
      <c r="O154" s="211"/>
      <c r="P154" s="212">
        <f>SUM(P155:P160)</f>
        <v>0</v>
      </c>
      <c r="Q154" s="211"/>
      <c r="R154" s="212">
        <f>SUM(R155:R160)</f>
        <v>0</v>
      </c>
      <c r="S154" s="211"/>
      <c r="T154" s="213">
        <f>SUM(T155:T160)</f>
        <v>0</v>
      </c>
      <c r="U154" s="12"/>
      <c r="V154" s="12"/>
      <c r="W154" s="12"/>
      <c r="X154" s="12"/>
      <c r="Y154" s="12"/>
      <c r="Z154" s="12"/>
      <c r="AA154" s="12"/>
      <c r="AB154" s="12"/>
      <c r="AC154" s="12"/>
      <c r="AD154" s="12"/>
      <c r="AE154" s="12"/>
      <c r="AR154" s="214" t="s">
        <v>84</v>
      </c>
      <c r="AT154" s="215" t="s">
        <v>75</v>
      </c>
      <c r="AU154" s="215" t="s">
        <v>76</v>
      </c>
      <c r="AY154" s="214" t="s">
        <v>168</v>
      </c>
      <c r="BK154" s="216">
        <f>SUM(BK155:BK160)</f>
        <v>0</v>
      </c>
    </row>
    <row r="155" s="2" customFormat="1" ht="16.5" customHeight="1">
      <c r="A155" s="39"/>
      <c r="B155" s="40"/>
      <c r="C155" s="219" t="s">
        <v>273</v>
      </c>
      <c r="D155" s="219" t="s">
        <v>171</v>
      </c>
      <c r="E155" s="220" t="s">
        <v>2680</v>
      </c>
      <c r="F155" s="221" t="s">
        <v>2681</v>
      </c>
      <c r="G155" s="222" t="s">
        <v>2411</v>
      </c>
      <c r="H155" s="223">
        <v>1</v>
      </c>
      <c r="I155" s="224"/>
      <c r="J155" s="225">
        <f>ROUND(I155*H155,2)</f>
        <v>0</v>
      </c>
      <c r="K155" s="221" t="s">
        <v>1</v>
      </c>
      <c r="L155" s="45"/>
      <c r="M155" s="226" t="s">
        <v>1</v>
      </c>
      <c r="N155" s="227" t="s">
        <v>41</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176</v>
      </c>
      <c r="AT155" s="230" t="s">
        <v>171</v>
      </c>
      <c r="AU155" s="230" t="s">
        <v>84</v>
      </c>
      <c r="AY155" s="18" t="s">
        <v>168</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176</v>
      </c>
      <c r="BM155" s="230" t="s">
        <v>379</v>
      </c>
    </row>
    <row r="156" s="2" customFormat="1">
      <c r="A156" s="39"/>
      <c r="B156" s="40"/>
      <c r="C156" s="41"/>
      <c r="D156" s="232" t="s">
        <v>178</v>
      </c>
      <c r="E156" s="41"/>
      <c r="F156" s="233" t="s">
        <v>2681</v>
      </c>
      <c r="G156" s="41"/>
      <c r="H156" s="41"/>
      <c r="I156" s="234"/>
      <c r="J156" s="41"/>
      <c r="K156" s="41"/>
      <c r="L156" s="45"/>
      <c r="M156" s="235"/>
      <c r="N156" s="236"/>
      <c r="O156" s="92"/>
      <c r="P156" s="92"/>
      <c r="Q156" s="92"/>
      <c r="R156" s="92"/>
      <c r="S156" s="92"/>
      <c r="T156" s="93"/>
      <c r="U156" s="39"/>
      <c r="V156" s="39"/>
      <c r="W156" s="39"/>
      <c r="X156" s="39"/>
      <c r="Y156" s="39"/>
      <c r="Z156" s="39"/>
      <c r="AA156" s="39"/>
      <c r="AB156" s="39"/>
      <c r="AC156" s="39"/>
      <c r="AD156" s="39"/>
      <c r="AE156" s="39"/>
      <c r="AT156" s="18" t="s">
        <v>178</v>
      </c>
      <c r="AU156" s="18" t="s">
        <v>84</v>
      </c>
    </row>
    <row r="157" s="2" customFormat="1" ht="16.5" customHeight="1">
      <c r="A157" s="39"/>
      <c r="B157" s="40"/>
      <c r="C157" s="219" t="s">
        <v>279</v>
      </c>
      <c r="D157" s="219" t="s">
        <v>171</v>
      </c>
      <c r="E157" s="220" t="s">
        <v>2682</v>
      </c>
      <c r="F157" s="221" t="s">
        <v>2683</v>
      </c>
      <c r="G157" s="222" t="s">
        <v>2543</v>
      </c>
      <c r="H157" s="223">
        <v>2</v>
      </c>
      <c r="I157" s="224"/>
      <c r="J157" s="225">
        <f>ROUND(I157*H157,2)</f>
        <v>0</v>
      </c>
      <c r="K157" s="221" t="s">
        <v>1</v>
      </c>
      <c r="L157" s="45"/>
      <c r="M157" s="226" t="s">
        <v>1</v>
      </c>
      <c r="N157" s="227" t="s">
        <v>41</v>
      </c>
      <c r="O157" s="92"/>
      <c r="P157" s="228">
        <f>O157*H157</f>
        <v>0</v>
      </c>
      <c r="Q157" s="228">
        <v>0</v>
      </c>
      <c r="R157" s="228">
        <f>Q157*H157</f>
        <v>0</v>
      </c>
      <c r="S157" s="228">
        <v>0</v>
      </c>
      <c r="T157" s="229">
        <f>S157*H157</f>
        <v>0</v>
      </c>
      <c r="U157" s="39"/>
      <c r="V157" s="39"/>
      <c r="W157" s="39"/>
      <c r="X157" s="39"/>
      <c r="Y157" s="39"/>
      <c r="Z157" s="39"/>
      <c r="AA157" s="39"/>
      <c r="AB157" s="39"/>
      <c r="AC157" s="39"/>
      <c r="AD157" s="39"/>
      <c r="AE157" s="39"/>
      <c r="AR157" s="230" t="s">
        <v>176</v>
      </c>
      <c r="AT157" s="230" t="s">
        <v>171</v>
      </c>
      <c r="AU157" s="230" t="s">
        <v>84</v>
      </c>
      <c r="AY157" s="18" t="s">
        <v>168</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176</v>
      </c>
      <c r="BM157" s="230" t="s">
        <v>389</v>
      </c>
    </row>
    <row r="158" s="2" customFormat="1">
      <c r="A158" s="39"/>
      <c r="B158" s="40"/>
      <c r="C158" s="41"/>
      <c r="D158" s="232" t="s">
        <v>178</v>
      </c>
      <c r="E158" s="41"/>
      <c r="F158" s="233" t="s">
        <v>2683</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178</v>
      </c>
      <c r="AU158" s="18" t="s">
        <v>84</v>
      </c>
    </row>
    <row r="159" s="2" customFormat="1" ht="37.8" customHeight="1">
      <c r="A159" s="39"/>
      <c r="B159" s="40"/>
      <c r="C159" s="219" t="s">
        <v>285</v>
      </c>
      <c r="D159" s="219" t="s">
        <v>171</v>
      </c>
      <c r="E159" s="220" t="s">
        <v>2684</v>
      </c>
      <c r="F159" s="221" t="s">
        <v>2685</v>
      </c>
      <c r="G159" s="222" t="s">
        <v>174</v>
      </c>
      <c r="H159" s="223">
        <v>1</v>
      </c>
      <c r="I159" s="224"/>
      <c r="J159" s="225">
        <f>ROUND(I159*H159,2)</f>
        <v>0</v>
      </c>
      <c r="K159" s="221" t="s">
        <v>1</v>
      </c>
      <c r="L159" s="45"/>
      <c r="M159" s="226" t="s">
        <v>1</v>
      </c>
      <c r="N159" s="227" t="s">
        <v>41</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176</v>
      </c>
      <c r="AT159" s="230" t="s">
        <v>171</v>
      </c>
      <c r="AU159" s="230" t="s">
        <v>84</v>
      </c>
      <c r="AY159" s="18" t="s">
        <v>168</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176</v>
      </c>
      <c r="BM159" s="230" t="s">
        <v>399</v>
      </c>
    </row>
    <row r="160" s="2" customFormat="1">
      <c r="A160" s="39"/>
      <c r="B160" s="40"/>
      <c r="C160" s="41"/>
      <c r="D160" s="232" t="s">
        <v>178</v>
      </c>
      <c r="E160" s="41"/>
      <c r="F160" s="233" t="s">
        <v>2685</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178</v>
      </c>
      <c r="AU160" s="18" t="s">
        <v>84</v>
      </c>
    </row>
    <row r="161" s="12" customFormat="1" ht="25.92" customHeight="1">
      <c r="A161" s="12"/>
      <c r="B161" s="203"/>
      <c r="C161" s="204"/>
      <c r="D161" s="205" t="s">
        <v>75</v>
      </c>
      <c r="E161" s="206" t="s">
        <v>2686</v>
      </c>
      <c r="F161" s="206" t="s">
        <v>2687</v>
      </c>
      <c r="G161" s="204"/>
      <c r="H161" s="204"/>
      <c r="I161" s="207"/>
      <c r="J161" s="208">
        <f>BK161</f>
        <v>0</v>
      </c>
      <c r="K161" s="204"/>
      <c r="L161" s="209"/>
      <c r="M161" s="210"/>
      <c r="N161" s="211"/>
      <c r="O161" s="211"/>
      <c r="P161" s="212">
        <f>SUM(P162:P163)</f>
        <v>0</v>
      </c>
      <c r="Q161" s="211"/>
      <c r="R161" s="212">
        <f>SUM(R162:R163)</f>
        <v>0</v>
      </c>
      <c r="S161" s="211"/>
      <c r="T161" s="213">
        <f>SUM(T162:T163)</f>
        <v>0</v>
      </c>
      <c r="U161" s="12"/>
      <c r="V161" s="12"/>
      <c r="W161" s="12"/>
      <c r="X161" s="12"/>
      <c r="Y161" s="12"/>
      <c r="Z161" s="12"/>
      <c r="AA161" s="12"/>
      <c r="AB161" s="12"/>
      <c r="AC161" s="12"/>
      <c r="AD161" s="12"/>
      <c r="AE161" s="12"/>
      <c r="AR161" s="214" t="s">
        <v>84</v>
      </c>
      <c r="AT161" s="215" t="s">
        <v>75</v>
      </c>
      <c r="AU161" s="215" t="s">
        <v>76</v>
      </c>
      <c r="AY161" s="214" t="s">
        <v>168</v>
      </c>
      <c r="BK161" s="216">
        <f>SUM(BK162:BK163)</f>
        <v>0</v>
      </c>
    </row>
    <row r="162" s="2" customFormat="1" ht="21.75" customHeight="1">
      <c r="A162" s="39"/>
      <c r="B162" s="40"/>
      <c r="C162" s="219" t="s">
        <v>291</v>
      </c>
      <c r="D162" s="219" t="s">
        <v>171</v>
      </c>
      <c r="E162" s="220" t="s">
        <v>2688</v>
      </c>
      <c r="F162" s="221" t="s">
        <v>2689</v>
      </c>
      <c r="G162" s="222" t="s">
        <v>1261</v>
      </c>
      <c r="H162" s="223">
        <v>40</v>
      </c>
      <c r="I162" s="224"/>
      <c r="J162" s="225">
        <f>ROUND(I162*H162,2)</f>
        <v>0</v>
      </c>
      <c r="K162" s="221" t="s">
        <v>1</v>
      </c>
      <c r="L162" s="45"/>
      <c r="M162" s="226" t="s">
        <v>1</v>
      </c>
      <c r="N162" s="227" t="s">
        <v>41</v>
      </c>
      <c r="O162" s="92"/>
      <c r="P162" s="228">
        <f>O162*H162</f>
        <v>0</v>
      </c>
      <c r="Q162" s="228">
        <v>0</v>
      </c>
      <c r="R162" s="228">
        <f>Q162*H162</f>
        <v>0</v>
      </c>
      <c r="S162" s="228">
        <v>0</v>
      </c>
      <c r="T162" s="229">
        <f>S162*H162</f>
        <v>0</v>
      </c>
      <c r="U162" s="39"/>
      <c r="V162" s="39"/>
      <c r="W162" s="39"/>
      <c r="X162" s="39"/>
      <c r="Y162" s="39"/>
      <c r="Z162" s="39"/>
      <c r="AA162" s="39"/>
      <c r="AB162" s="39"/>
      <c r="AC162" s="39"/>
      <c r="AD162" s="39"/>
      <c r="AE162" s="39"/>
      <c r="AR162" s="230" t="s">
        <v>176</v>
      </c>
      <c r="AT162" s="230" t="s">
        <v>171</v>
      </c>
      <c r="AU162" s="230" t="s">
        <v>84</v>
      </c>
      <c r="AY162" s="18" t="s">
        <v>168</v>
      </c>
      <c r="BE162" s="231">
        <f>IF(N162="základní",J162,0)</f>
        <v>0</v>
      </c>
      <c r="BF162" s="231">
        <f>IF(N162="snížená",J162,0)</f>
        <v>0</v>
      </c>
      <c r="BG162" s="231">
        <f>IF(N162="zákl. přenesená",J162,0)</f>
        <v>0</v>
      </c>
      <c r="BH162" s="231">
        <f>IF(N162="sníž. přenesená",J162,0)</f>
        <v>0</v>
      </c>
      <c r="BI162" s="231">
        <f>IF(N162="nulová",J162,0)</f>
        <v>0</v>
      </c>
      <c r="BJ162" s="18" t="s">
        <v>84</v>
      </c>
      <c r="BK162" s="231">
        <f>ROUND(I162*H162,2)</f>
        <v>0</v>
      </c>
      <c r="BL162" s="18" t="s">
        <v>176</v>
      </c>
      <c r="BM162" s="230" t="s">
        <v>440</v>
      </c>
    </row>
    <row r="163" s="2" customFormat="1">
      <c r="A163" s="39"/>
      <c r="B163" s="40"/>
      <c r="C163" s="41"/>
      <c r="D163" s="232" t="s">
        <v>178</v>
      </c>
      <c r="E163" s="41"/>
      <c r="F163" s="233" t="s">
        <v>2689</v>
      </c>
      <c r="G163" s="41"/>
      <c r="H163" s="41"/>
      <c r="I163" s="234"/>
      <c r="J163" s="41"/>
      <c r="K163" s="41"/>
      <c r="L163" s="45"/>
      <c r="M163" s="235"/>
      <c r="N163" s="236"/>
      <c r="O163" s="92"/>
      <c r="P163" s="92"/>
      <c r="Q163" s="92"/>
      <c r="R163" s="92"/>
      <c r="S163" s="92"/>
      <c r="T163" s="93"/>
      <c r="U163" s="39"/>
      <c r="V163" s="39"/>
      <c r="W163" s="39"/>
      <c r="X163" s="39"/>
      <c r="Y163" s="39"/>
      <c r="Z163" s="39"/>
      <c r="AA163" s="39"/>
      <c r="AB163" s="39"/>
      <c r="AC163" s="39"/>
      <c r="AD163" s="39"/>
      <c r="AE163" s="39"/>
      <c r="AT163" s="18" t="s">
        <v>178</v>
      </c>
      <c r="AU163" s="18" t="s">
        <v>84</v>
      </c>
    </row>
    <row r="164" s="12" customFormat="1" ht="25.92" customHeight="1">
      <c r="A164" s="12"/>
      <c r="B164" s="203"/>
      <c r="C164" s="204"/>
      <c r="D164" s="205" t="s">
        <v>75</v>
      </c>
      <c r="E164" s="206" t="s">
        <v>2690</v>
      </c>
      <c r="F164" s="206" t="s">
        <v>2691</v>
      </c>
      <c r="G164" s="204"/>
      <c r="H164" s="204"/>
      <c r="I164" s="207"/>
      <c r="J164" s="208">
        <f>BK164</f>
        <v>0</v>
      </c>
      <c r="K164" s="204"/>
      <c r="L164" s="209"/>
      <c r="M164" s="210"/>
      <c r="N164" s="211"/>
      <c r="O164" s="211"/>
      <c r="P164" s="212">
        <f>SUM(P165:P168)</f>
        <v>0</v>
      </c>
      <c r="Q164" s="211"/>
      <c r="R164" s="212">
        <f>SUM(R165:R168)</f>
        <v>0</v>
      </c>
      <c r="S164" s="211"/>
      <c r="T164" s="213">
        <f>SUM(T165:T168)</f>
        <v>0</v>
      </c>
      <c r="U164" s="12"/>
      <c r="V164" s="12"/>
      <c r="W164" s="12"/>
      <c r="X164" s="12"/>
      <c r="Y164" s="12"/>
      <c r="Z164" s="12"/>
      <c r="AA164" s="12"/>
      <c r="AB164" s="12"/>
      <c r="AC164" s="12"/>
      <c r="AD164" s="12"/>
      <c r="AE164" s="12"/>
      <c r="AR164" s="214" t="s">
        <v>84</v>
      </c>
      <c r="AT164" s="215" t="s">
        <v>75</v>
      </c>
      <c r="AU164" s="215" t="s">
        <v>76</v>
      </c>
      <c r="AY164" s="214" t="s">
        <v>168</v>
      </c>
      <c r="BK164" s="216">
        <f>SUM(BK165:BK168)</f>
        <v>0</v>
      </c>
    </row>
    <row r="165" s="2" customFormat="1" ht="16.5" customHeight="1">
      <c r="A165" s="39"/>
      <c r="B165" s="40"/>
      <c r="C165" s="219" t="s">
        <v>297</v>
      </c>
      <c r="D165" s="219" t="s">
        <v>171</v>
      </c>
      <c r="E165" s="220" t="s">
        <v>2692</v>
      </c>
      <c r="F165" s="221" t="s">
        <v>2693</v>
      </c>
      <c r="G165" s="222" t="s">
        <v>957</v>
      </c>
      <c r="H165" s="223">
        <v>1</v>
      </c>
      <c r="I165" s="224"/>
      <c r="J165" s="225">
        <f>ROUND(I165*H165,2)</f>
        <v>0</v>
      </c>
      <c r="K165" s="221" t="s">
        <v>1</v>
      </c>
      <c r="L165" s="45"/>
      <c r="M165" s="226" t="s">
        <v>1</v>
      </c>
      <c r="N165" s="227" t="s">
        <v>41</v>
      </c>
      <c r="O165" s="92"/>
      <c r="P165" s="228">
        <f>O165*H165</f>
        <v>0</v>
      </c>
      <c r="Q165" s="228">
        <v>0</v>
      </c>
      <c r="R165" s="228">
        <f>Q165*H165</f>
        <v>0</v>
      </c>
      <c r="S165" s="228">
        <v>0</v>
      </c>
      <c r="T165" s="229">
        <f>S165*H165</f>
        <v>0</v>
      </c>
      <c r="U165" s="39"/>
      <c r="V165" s="39"/>
      <c r="W165" s="39"/>
      <c r="X165" s="39"/>
      <c r="Y165" s="39"/>
      <c r="Z165" s="39"/>
      <c r="AA165" s="39"/>
      <c r="AB165" s="39"/>
      <c r="AC165" s="39"/>
      <c r="AD165" s="39"/>
      <c r="AE165" s="39"/>
      <c r="AR165" s="230" t="s">
        <v>176</v>
      </c>
      <c r="AT165" s="230" t="s">
        <v>171</v>
      </c>
      <c r="AU165" s="230" t="s">
        <v>84</v>
      </c>
      <c r="AY165" s="18" t="s">
        <v>168</v>
      </c>
      <c r="BE165" s="231">
        <f>IF(N165="základní",J165,0)</f>
        <v>0</v>
      </c>
      <c r="BF165" s="231">
        <f>IF(N165="snížená",J165,0)</f>
        <v>0</v>
      </c>
      <c r="BG165" s="231">
        <f>IF(N165="zákl. přenesená",J165,0)</f>
        <v>0</v>
      </c>
      <c r="BH165" s="231">
        <f>IF(N165="sníž. přenesená",J165,0)</f>
        <v>0</v>
      </c>
      <c r="BI165" s="231">
        <f>IF(N165="nulová",J165,0)</f>
        <v>0</v>
      </c>
      <c r="BJ165" s="18" t="s">
        <v>84</v>
      </c>
      <c r="BK165" s="231">
        <f>ROUND(I165*H165,2)</f>
        <v>0</v>
      </c>
      <c r="BL165" s="18" t="s">
        <v>176</v>
      </c>
      <c r="BM165" s="230" t="s">
        <v>452</v>
      </c>
    </row>
    <row r="166" s="2" customFormat="1">
      <c r="A166" s="39"/>
      <c r="B166" s="40"/>
      <c r="C166" s="41"/>
      <c r="D166" s="232" t="s">
        <v>178</v>
      </c>
      <c r="E166" s="41"/>
      <c r="F166" s="233" t="s">
        <v>2693</v>
      </c>
      <c r="G166" s="41"/>
      <c r="H166" s="41"/>
      <c r="I166" s="234"/>
      <c r="J166" s="41"/>
      <c r="K166" s="41"/>
      <c r="L166" s="45"/>
      <c r="M166" s="235"/>
      <c r="N166" s="236"/>
      <c r="O166" s="92"/>
      <c r="P166" s="92"/>
      <c r="Q166" s="92"/>
      <c r="R166" s="92"/>
      <c r="S166" s="92"/>
      <c r="T166" s="93"/>
      <c r="U166" s="39"/>
      <c r="V166" s="39"/>
      <c r="W166" s="39"/>
      <c r="X166" s="39"/>
      <c r="Y166" s="39"/>
      <c r="Z166" s="39"/>
      <c r="AA166" s="39"/>
      <c r="AB166" s="39"/>
      <c r="AC166" s="39"/>
      <c r="AD166" s="39"/>
      <c r="AE166" s="39"/>
      <c r="AT166" s="18" t="s">
        <v>178</v>
      </c>
      <c r="AU166" s="18" t="s">
        <v>84</v>
      </c>
    </row>
    <row r="167" s="2" customFormat="1" ht="21.75" customHeight="1">
      <c r="A167" s="39"/>
      <c r="B167" s="40"/>
      <c r="C167" s="219" t="s">
        <v>309</v>
      </c>
      <c r="D167" s="219" t="s">
        <v>171</v>
      </c>
      <c r="E167" s="220" t="s">
        <v>2694</v>
      </c>
      <c r="F167" s="221" t="s">
        <v>2695</v>
      </c>
      <c r="G167" s="222" t="s">
        <v>957</v>
      </c>
      <c r="H167" s="223">
        <v>1</v>
      </c>
      <c r="I167" s="224"/>
      <c r="J167" s="225">
        <f>ROUND(I167*H167,2)</f>
        <v>0</v>
      </c>
      <c r="K167" s="221" t="s">
        <v>1</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176</v>
      </c>
      <c r="AT167" s="230" t="s">
        <v>171</v>
      </c>
      <c r="AU167" s="230" t="s">
        <v>84</v>
      </c>
      <c r="AY167" s="18" t="s">
        <v>168</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176</v>
      </c>
      <c r="BM167" s="230" t="s">
        <v>465</v>
      </c>
    </row>
    <row r="168" s="2" customFormat="1">
      <c r="A168" s="39"/>
      <c r="B168" s="40"/>
      <c r="C168" s="41"/>
      <c r="D168" s="232" t="s">
        <v>178</v>
      </c>
      <c r="E168" s="41"/>
      <c r="F168" s="233" t="s">
        <v>2695</v>
      </c>
      <c r="G168" s="41"/>
      <c r="H168" s="41"/>
      <c r="I168" s="234"/>
      <c r="J168" s="41"/>
      <c r="K168" s="41"/>
      <c r="L168" s="45"/>
      <c r="M168" s="298"/>
      <c r="N168" s="299"/>
      <c r="O168" s="300"/>
      <c r="P168" s="300"/>
      <c r="Q168" s="300"/>
      <c r="R168" s="300"/>
      <c r="S168" s="300"/>
      <c r="T168" s="301"/>
      <c r="U168" s="39"/>
      <c r="V168" s="39"/>
      <c r="W168" s="39"/>
      <c r="X168" s="39"/>
      <c r="Y168" s="39"/>
      <c r="Z168" s="39"/>
      <c r="AA168" s="39"/>
      <c r="AB168" s="39"/>
      <c r="AC168" s="39"/>
      <c r="AD168" s="39"/>
      <c r="AE168" s="39"/>
      <c r="AT168" s="18" t="s">
        <v>178</v>
      </c>
      <c r="AU168" s="18" t="s">
        <v>84</v>
      </c>
    </row>
    <row r="169" s="2" customFormat="1" ht="6.96" customHeight="1">
      <c r="A169" s="39"/>
      <c r="B169" s="67"/>
      <c r="C169" s="68"/>
      <c r="D169" s="68"/>
      <c r="E169" s="68"/>
      <c r="F169" s="68"/>
      <c r="G169" s="68"/>
      <c r="H169" s="68"/>
      <c r="I169" s="68"/>
      <c r="J169" s="68"/>
      <c r="K169" s="68"/>
      <c r="L169" s="45"/>
      <c r="M169" s="39"/>
      <c r="O169" s="39"/>
      <c r="P169" s="39"/>
      <c r="Q169" s="39"/>
      <c r="R169" s="39"/>
      <c r="S169" s="39"/>
      <c r="T169" s="39"/>
      <c r="U169" s="39"/>
      <c r="V169" s="39"/>
      <c r="W169" s="39"/>
      <c r="X169" s="39"/>
      <c r="Y169" s="39"/>
      <c r="Z169" s="39"/>
      <c r="AA169" s="39"/>
      <c r="AB169" s="39"/>
      <c r="AC169" s="39"/>
      <c r="AD169" s="39"/>
      <c r="AE169" s="39"/>
    </row>
  </sheetData>
  <sheetProtection sheet="1" autoFilter="0" formatColumns="0" formatRows="0" objects="1" scenarios="1" spinCount="100000" saltValue="ym0zRwS+6Zv/NZvCQobleRq+OUHAYWJIgNLlR5Dmd9hecSpQdVB95SaglOoxNoUPhmn9gCvbKFfBS9kW30ThJQ==" hashValue="IjnsvQ7UlMhSxr8VINjySUTP7NxHza54h+FzAQz47IE7tWfi2JKE3VHZTsj9Kyn4L4z/wlQ17MbrwM/bmGaaaA==" algorithmName="SHA-512" password="CC35"/>
  <autoFilter ref="C120:K168"/>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DESKTOP-IK1IEJH\Hartman</dc:creator>
  <cp:lastModifiedBy>DESKTOP-IK1IEJH\Hartman</cp:lastModifiedBy>
  <dcterms:created xsi:type="dcterms:W3CDTF">2025-03-17T18:50:19Z</dcterms:created>
  <dcterms:modified xsi:type="dcterms:W3CDTF">2025-03-17T18:50:50Z</dcterms:modified>
</cp:coreProperties>
</file>