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gpie\Desktop\Kros export 2025\"/>
    </mc:Choice>
  </mc:AlternateContent>
  <bookViews>
    <workbookView xWindow="0" yWindow="0" windowWidth="0" windowHeight="0"/>
  </bookViews>
  <sheets>
    <sheet name="Rekapitulace stavby" sheetId="1" r:id="rId1"/>
    <sheet name="SKB3501 - Most ev.č. 2042..." sheetId="2" r:id="rId2"/>
    <sheet name="SKB3502 - V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'SKB3501 - Most ev.č. 2042...'!$C$86:$K$417</definedName>
    <definedName name="_xlnm.Print_Area" localSheetId="1">'SKB3501 - Most ev.č. 2042...'!$C$4:$J$39,'SKB3501 - Most ev.č. 2042...'!$C$45:$J$68,'SKB3501 - Most ev.č. 2042...'!$C$74:$K$417</definedName>
    <definedName name="_xlnm.Print_Titles" localSheetId="1">'SKB3501 - Most ev.č. 2042...'!$86:$86</definedName>
    <definedName name="_xlnm._FilterDatabase" localSheetId="2" hidden="1">'SKB3502 - VON'!$C$84:$K$104</definedName>
    <definedName name="_xlnm.Print_Area" localSheetId="2">'SKB3502 - VON'!$C$4:$J$39,'SKB3502 - VON'!$C$45:$J$66,'SKB3502 - VON'!$C$72:$K$104</definedName>
    <definedName name="_xlnm.Print_Titles" localSheetId="2">'SKB3502 - VON'!$84:$84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3"/>
  <c r="BH103"/>
  <c r="BG103"/>
  <c r="BF103"/>
  <c r="T103"/>
  <c r="T102"/>
  <c r="R103"/>
  <c r="R102"/>
  <c r="P103"/>
  <c r="P102"/>
  <c r="BI101"/>
  <c r="BH101"/>
  <c r="BG101"/>
  <c r="BF101"/>
  <c r="T101"/>
  <c r="T100"/>
  <c r="R101"/>
  <c r="R100"/>
  <c r="P101"/>
  <c r="P100"/>
  <c r="BI98"/>
  <c r="BH98"/>
  <c r="BG98"/>
  <c r="BF98"/>
  <c r="T98"/>
  <c r="T97"/>
  <c r="R98"/>
  <c r="R97"/>
  <c r="P98"/>
  <c r="P97"/>
  <c r="BI96"/>
  <c r="BH96"/>
  <c r="BG96"/>
  <c r="BF96"/>
  <c r="T96"/>
  <c r="T95"/>
  <c r="R96"/>
  <c r="R95"/>
  <c r="P96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48"/>
  <c i="2" r="J37"/>
  <c r="J36"/>
  <c i="1" r="AY55"/>
  <c i="2" r="J35"/>
  <c i="1" r="AX55"/>
  <c i="2" r="BI416"/>
  <c r="BH416"/>
  <c r="BG416"/>
  <c r="BF416"/>
  <c r="T416"/>
  <c r="T415"/>
  <c r="R416"/>
  <c r="R415"/>
  <c r="P416"/>
  <c r="P415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74"/>
  <c r="BH374"/>
  <c r="BG374"/>
  <c r="BF374"/>
  <c r="T374"/>
  <c r="R374"/>
  <c r="P374"/>
  <c r="BI369"/>
  <c r="BH369"/>
  <c r="BG369"/>
  <c r="BF369"/>
  <c r="T369"/>
  <c r="R369"/>
  <c r="P369"/>
  <c r="BI365"/>
  <c r="BH365"/>
  <c r="BG365"/>
  <c r="BF365"/>
  <c r="T365"/>
  <c r="R365"/>
  <c r="P365"/>
  <c r="BI360"/>
  <c r="BH360"/>
  <c r="BG360"/>
  <c r="BF360"/>
  <c r="T360"/>
  <c r="R360"/>
  <c r="P360"/>
  <c r="BI354"/>
  <c r="BH354"/>
  <c r="BG354"/>
  <c r="BF354"/>
  <c r="T354"/>
  <c r="R354"/>
  <c r="P354"/>
  <c r="BI349"/>
  <c r="BH349"/>
  <c r="BG349"/>
  <c r="BF349"/>
  <c r="T349"/>
  <c r="R349"/>
  <c r="P349"/>
  <c r="BI343"/>
  <c r="BH343"/>
  <c r="BG343"/>
  <c r="BF343"/>
  <c r="T343"/>
  <c r="R343"/>
  <c r="P343"/>
  <c r="BI339"/>
  <c r="BH339"/>
  <c r="BG339"/>
  <c r="BF339"/>
  <c r="T339"/>
  <c r="R339"/>
  <c r="P339"/>
  <c r="BI334"/>
  <c r="BH334"/>
  <c r="BG334"/>
  <c r="BF334"/>
  <c r="T334"/>
  <c r="R334"/>
  <c r="P334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1"/>
  <c r="BH261"/>
  <c r="BG261"/>
  <c r="BF261"/>
  <c r="T261"/>
  <c r="R261"/>
  <c r="P261"/>
  <c r="BI256"/>
  <c r="BH256"/>
  <c r="BG256"/>
  <c r="BF256"/>
  <c r="T256"/>
  <c r="R256"/>
  <c r="P256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1" r="L50"/>
  <c r="AM50"/>
  <c r="AM49"/>
  <c r="L49"/>
  <c r="AM47"/>
  <c r="L47"/>
  <c r="L45"/>
  <c r="L44"/>
  <c i="2" r="J312"/>
  <c i="3" r="J101"/>
  <c i="2" r="J155"/>
  <c r="J256"/>
  <c r="J133"/>
  <c r="J401"/>
  <c r="J267"/>
  <c r="BK90"/>
  <c r="BK339"/>
  <c r="J114"/>
  <c r="BK123"/>
  <c r="J397"/>
  <c r="BK397"/>
  <c r="BK250"/>
  <c r="J199"/>
  <c r="J277"/>
  <c i="3" r="BK88"/>
  <c i="2" r="J195"/>
  <c r="BK133"/>
  <c r="BK354"/>
  <c i="3" r="BK98"/>
  <c i="2" r="J239"/>
  <c r="J123"/>
  <c r="J148"/>
  <c r="BK272"/>
  <c r="J179"/>
  <c i="3" r="BK93"/>
  <c i="2" r="BK163"/>
  <c r="BK384"/>
  <c r="BK217"/>
  <c r="BK277"/>
  <c r="J183"/>
  <c i="3" r="BK103"/>
  <c i="2" r="BK183"/>
  <c r="J392"/>
  <c r="J369"/>
  <c r="BK349"/>
  <c i="3" r="BK101"/>
  <c i="2" r="J328"/>
  <c r="J159"/>
  <c r="J334"/>
  <c i="3" r="BK91"/>
  <c i="2" r="BK255"/>
  <c r="BK128"/>
  <c r="BK323"/>
  <c r="J329"/>
  <c r="J245"/>
  <c r="BK114"/>
  <c r="BK302"/>
  <c i="3" r="F37"/>
  <c i="2" r="J138"/>
  <c r="BK388"/>
  <c r="BK233"/>
  <c r="J222"/>
  <c r="BK104"/>
  <c r="BK409"/>
  <c r="BK267"/>
  <c r="J204"/>
  <c r="BK256"/>
  <c r="BK143"/>
  <c r="J143"/>
  <c r="J388"/>
  <c r="J224"/>
  <c i="3" r="J98"/>
  <c i="2" r="BK365"/>
  <c i="3" r="BK89"/>
  <c i="2" r="BK210"/>
  <c r="BK405"/>
  <c i="3" r="J91"/>
  <c i="2" r="J210"/>
  <c r="BK297"/>
  <c r="BK204"/>
  <c r="J167"/>
  <c r="BK191"/>
  <c r="J175"/>
  <c r="J99"/>
  <c r="J217"/>
  <c r="J349"/>
  <c r="BK292"/>
  <c i="3" r="J93"/>
  <c i="2" r="J255"/>
  <c r="BK374"/>
  <c r="J191"/>
  <c r="BK157"/>
  <c r="J212"/>
  <c r="BK328"/>
  <c r="BK212"/>
  <c r="BK159"/>
  <c r="BK119"/>
  <c r="J354"/>
  <c r="BK307"/>
  <c r="J360"/>
  <c r="BK109"/>
  <c r="BK287"/>
  <c r="BK187"/>
  <c r="BK343"/>
  <c r="BK167"/>
  <c r="J128"/>
  <c r="J228"/>
  <c r="BK138"/>
  <c r="BK95"/>
  <c r="BK312"/>
  <c r="BK171"/>
  <c r="BK195"/>
  <c r="J416"/>
  <c r="BK329"/>
  <c i="3" r="J103"/>
  <c i="2" r="BK175"/>
  <c r="BK369"/>
  <c r="J374"/>
  <c r="BK334"/>
  <c r="J261"/>
  <c r="BK99"/>
  <c r="BK148"/>
  <c r="J323"/>
  <c r="J233"/>
  <c r="J409"/>
  <c r="BK199"/>
  <c r="BK179"/>
  <c i="3" r="J89"/>
  <c i="2" r="BK282"/>
  <c r="J343"/>
  <c r="J365"/>
  <c r="J282"/>
  <c i="1" r="AS54"/>
  <c i="2" r="J292"/>
  <c r="J250"/>
  <c r="J297"/>
  <c r="BK245"/>
  <c r="BK261"/>
  <c r="J405"/>
  <c r="J119"/>
  <c r="J153"/>
  <c r="J157"/>
  <c r="J272"/>
  <c r="J95"/>
  <c i="3" r="J88"/>
  <c i="2" r="J171"/>
  <c r="J109"/>
  <c r="J339"/>
  <c r="BK222"/>
  <c r="J90"/>
  <c i="3" r="BK96"/>
  <c i="2" r="BK153"/>
  <c r="J302"/>
  <c r="J318"/>
  <c r="J307"/>
  <c r="BK224"/>
  <c r="BK360"/>
  <c r="BK401"/>
  <c r="BK155"/>
  <c r="J187"/>
  <c r="BK416"/>
  <c r="BK327"/>
  <c r="J327"/>
  <c r="BK318"/>
  <c r="BK239"/>
  <c r="BK228"/>
  <c r="J384"/>
  <c r="J287"/>
  <c i="3" r="J96"/>
  <c i="2" r="J163"/>
  <c r="BK392"/>
  <c r="J104"/>
  <c l="1" r="T244"/>
  <c r="BK89"/>
  <c r="J89"/>
  <c r="J61"/>
  <c r="R266"/>
  <c r="P317"/>
  <c r="P266"/>
  <c r="P244"/>
  <c r="T317"/>
  <c r="T266"/>
  <c r="R244"/>
  <c r="BK359"/>
  <c r="J359"/>
  <c r="J66"/>
  <c r="R359"/>
  <c r="BK266"/>
  <c r="J266"/>
  <c r="J64"/>
  <c r="R89"/>
  <c r="R88"/>
  <c r="R87"/>
  <c r="R317"/>
  <c r="BK244"/>
  <c r="J244"/>
  <c r="J63"/>
  <c r="BK317"/>
  <c r="J317"/>
  <c r="J65"/>
  <c r="P89"/>
  <c r="T359"/>
  <c i="3" r="BK87"/>
  <c r="J87"/>
  <c r="J61"/>
  <c r="R87"/>
  <c r="R86"/>
  <c r="R85"/>
  <c i="2" r="T89"/>
  <c r="T88"/>
  <c r="T87"/>
  <c r="P359"/>
  <c i="3" r="P87"/>
  <c r="P86"/>
  <c r="P85"/>
  <c i="1" r="AU56"/>
  <c i="3" r="T87"/>
  <c r="T86"/>
  <c r="T85"/>
  <c i="2" r="BK415"/>
  <c r="J415"/>
  <c r="J67"/>
  <c r="BK238"/>
  <c r="J238"/>
  <c r="J62"/>
  <c i="3" r="BK95"/>
  <c r="J95"/>
  <c r="J62"/>
  <c r="BK97"/>
  <c r="J97"/>
  <c r="J63"/>
  <c r="BK100"/>
  <c r="J100"/>
  <c r="J64"/>
  <c r="BK102"/>
  <c r="J102"/>
  <c r="J65"/>
  <c r="E75"/>
  <c r="F55"/>
  <c r="J79"/>
  <c r="BE89"/>
  <c r="BE88"/>
  <c r="BE96"/>
  <c r="BE101"/>
  <c r="BE103"/>
  <c r="BE93"/>
  <c i="1" r="BD56"/>
  <c i="3" r="BE91"/>
  <c r="BE98"/>
  <c i="2" r="BE159"/>
  <c r="BE163"/>
  <c r="BE187"/>
  <c r="BE261"/>
  <c r="BE297"/>
  <c r="BE302"/>
  <c r="BE318"/>
  <c r="BE99"/>
  <c r="BE109"/>
  <c r="BE153"/>
  <c r="BE224"/>
  <c r="BE228"/>
  <c r="BE233"/>
  <c r="BE239"/>
  <c r="BE277"/>
  <c r="BE312"/>
  <c r="BE328"/>
  <c r="BE360"/>
  <c r="BE369"/>
  <c r="BE392"/>
  <c r="BE416"/>
  <c r="J52"/>
  <c r="BE138"/>
  <c r="BE143"/>
  <c r="BE287"/>
  <c r="BE307"/>
  <c r="BE365"/>
  <c r="BE374"/>
  <c r="BE405"/>
  <c r="BE397"/>
  <c r="BE343"/>
  <c r="BE409"/>
  <c r="BE104"/>
  <c r="BE195"/>
  <c r="BE267"/>
  <c r="BE272"/>
  <c r="BE282"/>
  <c r="BE292"/>
  <c r="BE323"/>
  <c r="BE329"/>
  <c r="BE334"/>
  <c r="BE384"/>
  <c r="BE388"/>
  <c r="BE401"/>
  <c r="F55"/>
  <c r="BE95"/>
  <c r="BE114"/>
  <c r="BE119"/>
  <c r="BE212"/>
  <c r="BE217"/>
  <c r="BE327"/>
  <c r="BE339"/>
  <c r="BE167"/>
  <c r="BE171"/>
  <c r="BE191"/>
  <c r="E77"/>
  <c r="BE128"/>
  <c r="BE148"/>
  <c r="BE155"/>
  <c r="BE183"/>
  <c r="BE222"/>
  <c r="BE256"/>
  <c r="BE245"/>
  <c r="BE179"/>
  <c r="BE204"/>
  <c r="BE199"/>
  <c r="BE210"/>
  <c r="BE90"/>
  <c r="BE123"/>
  <c r="BE133"/>
  <c r="BE157"/>
  <c r="BE175"/>
  <c r="BE250"/>
  <c r="BE255"/>
  <c r="BE349"/>
  <c r="BE354"/>
  <c i="3" r="F35"/>
  <c i="1" r="BB56"/>
  <c i="2" r="F35"/>
  <c i="1" r="BB55"/>
  <c i="3" r="F34"/>
  <c i="1" r="BA56"/>
  <c i="2" r="F37"/>
  <c i="1" r="BD55"/>
  <c r="BD54"/>
  <c r="W33"/>
  <c i="2" r="J34"/>
  <c i="1" r="AW55"/>
  <c i="2" r="F36"/>
  <c i="1" r="BC55"/>
  <c i="2" r="F34"/>
  <c i="1" r="BA55"/>
  <c i="3" r="J34"/>
  <c i="1" r="AW56"/>
  <c i="3" r="F36"/>
  <c i="1" r="BC56"/>
  <c i="2" l="1" r="P88"/>
  <c r="P87"/>
  <c i="1" r="AU55"/>
  <c i="2" r="BK88"/>
  <c r="BK87"/>
  <c r="J87"/>
  <c i="3" r="BK86"/>
  <c r="J86"/>
  <c r="J60"/>
  <c i="2" r="F33"/>
  <c i="1" r="AZ55"/>
  <c r="BB54"/>
  <c r="AX54"/>
  <c i="2" r="J33"/>
  <c i="1" r="AV55"/>
  <c r="AT55"/>
  <c r="BA54"/>
  <c r="W30"/>
  <c i="3" r="F33"/>
  <c i="1" r="AZ56"/>
  <c r="BC54"/>
  <c r="AY54"/>
  <c i="3" r="J33"/>
  <c i="1" r="AV56"/>
  <c r="AT56"/>
  <c r="AU54"/>
  <c i="2" r="J30"/>
  <c l="1" r="J59"/>
  <c i="1" r="AG55"/>
  <c i="2" r="J88"/>
  <c r="J60"/>
  <c i="3" r="BK85"/>
  <c r="J85"/>
  <c r="J59"/>
  <c i="2" r="J39"/>
  <c i="1" r="AN55"/>
  <c r="W32"/>
  <c r="AW54"/>
  <c r="AK30"/>
  <c r="AZ54"/>
  <c r="W29"/>
  <c r="W31"/>
  <c i="3" l="1" r="J30"/>
  <c i="1" r="AG56"/>
  <c r="AG54"/>
  <c r="AK26"/>
  <c r="AV54"/>
  <c r="AK29"/>
  <c r="AK35"/>
  <c i="3" l="1" r="J39"/>
  <c i="1" r="AN56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<sst xmlns="http://schemas.openxmlformats.org/spreadsheetml/2006/main">
  <si>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</si>
  <si>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</si>
  <si>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</si>
  <si>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</si>
  <si>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</si>
  <si>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{43463688-b434-4a26-b915-d811722d0ecd}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</si>
  <si>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</si>
  <si>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</si>
  <si>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</si>
  <si>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</si>
  <si>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</si>
  <si>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</si>
  <si>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</si>
  <si>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</si>
  <si>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SKB35B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</si>
  <si>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</si>
  <si>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</si>
  <si>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Most ev. č. 2042-4 přes potok před obcí Bažatnice</t>
  </si>
  <si>
    <t>KSO:</t>
  </si>
  <si>
    <t>821</t>
  </si>
  <si>
    <t>CC-CZ:</t>
  </si>
  <si>
    <t>2</t>
  </si>
  <si>
    <t>Místo:</t>
  </si>
  <si>
    <t xml:space="preserve"> </t>
  </si>
  <si>
    <t>Datum:</t>
  </si>
  <si>
    <t>27. 1. 2025</t>
  </si>
  <si>
    <t>CZ-CPV:</t>
  </si>
  <si>
    <t>45000000-7</t>
  </si>
  <si>
    <t>CZ-CPA:</t>
  </si>
  <si>
    <t>42</t>
  </si>
  <si>
    <t>Zadavatel:</t>
  </si>
  <si>
    <t>IČ:</t>
  </si>
  <si>
    <t/>
  </si>
  <si>
    <t>SÚS PK příspěvková organizace</t>
  </si>
  <si>
    <t>DIČ:</t>
  </si>
  <si>
    <t>Účastník: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</si>
  <si>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</si>
  <si>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</si>
  <si>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</si>
  <si>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</si>
  <si>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</si>
  <si>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</si>
  <si>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</si>
  <si>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</si>
  <si>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</si>
  <si>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</si>
  <si>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</si>
  <si>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</si>
  <si>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</si>
  <si>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</si>
  <si>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</si>
  <si>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</si>
  <si>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</si>
  <si>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</si>
  <si>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</si>
  <si>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</si>
  <si>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</si>
  <si>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</si>
  <si>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</si>
  <si>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</si>
  <si>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</si>
  <si>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</si>
  <si>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</si>
  <si>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</si>
  <si>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</si>
  <si>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</si>
  <si>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</si>
  <si>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</si>
  <si>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</si>
  <si>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</si>
  <si>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</si>
  <si>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</si>
  <si>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</si>
  <si>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</si>
  <si>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</si>
  <si>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</si>
  <si>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</si>
  <si>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</si>
  <si>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</si>
  <si>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</si>
  <si>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</si>
  <si>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</si>
  <si>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</si>
  <si>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</si>
  <si>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</si>
  <si>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</si>
  <si>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</si>
  <si>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SKB3501</t>
  </si>
  <si>
    <t>Most ev.č. 2042 - 4</t>
  </si>
  <si>
    <t>STA</t>
  </si>
  <si>
    <t>1</t>
  </si>
  <si>
    <t>{5150582d-3deb-4c78-926b-fc1dca48d593}</t>
  </si>
  <si>
    <t>SKB3502</t>
  </si>
  <si>
    <t>VON</t>
  </si>
  <si>
    <t>{9cf52814-9df8-48ba-9639-4598223f90b1}</t>
  </si>
  <si>
    <t>KRYCÍ LIST SOUPISU PRACÍ</t>
  </si>
  <si>
    <t>Objekt:</t>
  </si>
  <si>
    <t>SKB3501 - Most ev.č. 2042 - 4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</si>
  <si>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</si>
  <si>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</si>
  <si>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</si>
  <si>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</si>
  <si>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</si>
  <si>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</si>
  <si>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</si>
  <si>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</si>
  <si>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</si>
  <si>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</si>
  <si>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</si>
  <si>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</si>
  <si>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</si>
  <si>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</si>
  <si>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</si>
  <si>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</si>
  <si>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</si>
  <si>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</si>
  <si>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</si>
  <si>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</si>
  <si>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</si>
  <si>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</si>
  <si>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</si>
  <si>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</si>
  <si>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</si>
  <si>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</si>
  <si>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</si>
  <si>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</si>
  <si>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</si>
  <si>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</si>
  <si>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</si>
  <si>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</si>
  <si>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</si>
  <si>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2025 01</t>
  </si>
  <si>
    <t>4</t>
  </si>
  <si>
    <t>814749579</t>
  </si>
  <si>
    <t>Online PSC</t>
  </si>
  <si>
    <t>https://podminky.urs.cz/item/CS_URS_2025_01/111211101</t>
  </si>
  <si>
    <t>VV</t>
  </si>
  <si>
    <t>30</t>
  </si>
  <si>
    <t>dle výpisu hl.výměr</t>
  </si>
  <si>
    <t>Součet</t>
  </si>
  <si>
    <t>111301111R</t>
  </si>
  <si>
    <t>Sejmutí drnu tl. do 200 mm, v jakékoliv ploše</t>
  </si>
  <si>
    <t>579622978</t>
  </si>
  <si>
    <t>200</t>
  </si>
  <si>
    <t>3</t>
  </si>
  <si>
    <t>112101101</t>
  </si>
  <si>
    <t>Odstranění stromů s odřezáním kmene a s odvětvením listnatých, průměru kmene přes 100 do 300 mm</t>
  </si>
  <si>
    <t>kus</t>
  </si>
  <si>
    <t>1556462863</t>
  </si>
  <si>
    <t>https://podminky.urs.cz/item/CS_URS_2025_01/112101101</t>
  </si>
  <si>
    <t>112251101</t>
  </si>
  <si>
    <t>Odstranění pařezů strojně s jejich vykopáním nebo vytrháním průměru přes 100 do 300 mm</t>
  </si>
  <si>
    <t>-152729553</t>
  </si>
  <si>
    <t>https://podminky.urs.cz/item/CS_URS_2025_01/112251101</t>
  </si>
  <si>
    <t>5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</si>
  <si>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</si>
  <si>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</si>
  <si>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-1631535301</t>
  </si>
  <si>
    <t>https://podminky.urs.cz/item/CS_URS_2025_01/113107163</t>
  </si>
  <si>
    <t>15*5,2</t>
  </si>
  <si>
    <t>6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</si>
  <si>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</si>
  <si>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</si>
  <si>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-672396731</t>
  </si>
  <si>
    <t>https://podminky.urs.cz/item/CS_URS_2025_01/113107183</t>
  </si>
  <si>
    <t>78</t>
  </si>
  <si>
    <t>7</t>
  </si>
  <si>
    <t>113154528</t>
  </si>
  <si>
    <t>Frézování živičného podkladu nebo krytu s naložením na dopravní prostředek plochy do 500 m2 bez překážek v trase pruhu šířky přes 0,5 m do 1 m, tloušťky vrstvy 100 mm</t>
  </si>
  <si>
    <t>1145680938</t>
  </si>
  <si>
    <t>35*5</t>
  </si>
  <si>
    <t>8</t>
  </si>
  <si>
    <t>115001106</t>
  </si>
  <si>
    <t>Převedení vody potrubím průměru DN 800, montáž i demontáž</t>
  </si>
  <si>
    <t>m</t>
  </si>
  <si>
    <t>1961509515</t>
  </si>
  <si>
    <t>https://podminky.urs.cz/item/CS_URS_2025_01/115001106</t>
  </si>
  <si>
    <t>25</t>
  </si>
  <si>
    <t>9</t>
  </si>
  <si>
    <t>115101201</t>
  </si>
  <si>
    <t>Čerpání vody na dopravní výšku do 10 m s uvažovaným průměrným přítokem do 500 l/min</t>
  </si>
  <si>
    <t>hod</t>
  </si>
  <si>
    <t>413013921</t>
  </si>
  <si>
    <t>https://podminky.urs.cz/item/CS_URS_2025_01/115101201</t>
  </si>
  <si>
    <t>1440</t>
  </si>
  <si>
    <t>10</t>
  </si>
  <si>
    <t>115101301</t>
  </si>
  <si>
    <t>Pohotovost záložní čerpací soupravy pro dopravní výšku do 10 m s uvažovaným průměrným přítokem do 500 l/min</t>
  </si>
  <si>
    <t>den</t>
  </si>
  <si>
    <t>-795196249</t>
  </si>
  <si>
    <t>https://podminky.urs.cz/item/CS_URS_2025_01/115101301</t>
  </si>
  <si>
    <t>30*2</t>
  </si>
  <si>
    <t>11</t>
  </si>
  <si>
    <t>121151113</t>
  </si>
  <si>
    <t>Sejmutí ornice strojně při souvislé ploše přes 100 do 500 m2, tl. vrstvy do 200 mm</t>
  </si>
  <si>
    <t>-1854402412</t>
  </si>
  <si>
    <t>https://podminky.urs.cz/item/CS_URS_2025_01/121151113</t>
  </si>
  <si>
    <t>129353101</t>
  </si>
  <si>
    <t>Čištění otevřených koryt vodotečí strojně s přehozením rozpojeného nánosu do 3 m nebo s naložením na dopravní prostředek při šířce původního dna do 5 m a hloubce koryta do 2,5 m v hornině třídy těžitelnosti II skupiny 4</t>
  </si>
  <si>
    <t>m3</t>
  </si>
  <si>
    <t>-140136481</t>
  </si>
  <si>
    <t>https://podminky.urs.cz/item/CS_URS_2025_01/129353101</t>
  </si>
  <si>
    <t>25*4*0,3</t>
  </si>
  <si>
    <t>13</t>
  </si>
  <si>
    <t>131351104</t>
  </si>
  <si>
    <t>Hloubení nezapažených jam a zářezů strojně s urovnáním dna do předepsaného profilu a spádu v hornině třídy těžitelnosti II skupiny 4 přes 100 do 500 m3</t>
  </si>
  <si>
    <t>83290724</t>
  </si>
  <si>
    <t>https://podminky.urs.cz/item/CS_URS_2025_01/131351104</t>
  </si>
  <si>
    <t>(3,5+10)/2*3*10+2*26*3,5</t>
  </si>
  <si>
    <t>14</t>
  </si>
  <si>
    <t>162201401</t>
  </si>
  <si>
    <t>Vodorovné přemístění větví, kmenů nebo pařezů s naložením, složením a dopravou do 1000 m větví stromů listnatých, průměru kmene přes 100 do 300 mm</t>
  </si>
  <si>
    <t>-400845784</t>
  </si>
  <si>
    <t>https://podminky.urs.cz/item/CS_URS_2025_01/162201401</t>
  </si>
  <si>
    <t>15</t>
  </si>
  <si>
    <t>162201411</t>
  </si>
  <si>
    <t>Vodorovné přemístění větví, kmenů nebo pařezů s naložením, složením a dopravou do 1000 m kmenů stromů listnatých, průměru přes 100 do 300 mm</t>
  </si>
  <si>
    <t>2096489048</t>
  </si>
  <si>
    <t>https://podminky.urs.cz/item/CS_URS_2025_01/162201411</t>
  </si>
  <si>
    <t>16</t>
  </si>
  <si>
    <t>162201421</t>
  </si>
  <si>
    <t>Vodorovné přemístění větví, kmenů nebo pařezů s naložením, složením a dopravou do 1000 m pařezů kmenů, průměru přes 100 do 300 mm</t>
  </si>
  <si>
    <t>755162421</t>
  </si>
  <si>
    <t>https://podminky.urs.cz/item/CS_URS_2025_01/162201421</t>
  </si>
  <si>
    <t>17</t>
  </si>
  <si>
    <t>162301501</t>
  </si>
  <si>
    <t>Vodorovné přemístění smýcených křovin do průměru kmene 100 mm na vzdálenost do 5 000 m</t>
  </si>
  <si>
    <t>738850337</t>
  </si>
  <si>
    <t>https://podminky.urs.cz/item/CS_URS_2025_01/162301501</t>
  </si>
  <si>
    <t>18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</si>
  <si>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</si>
  <si>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</si>
  <si>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76676702</t>
  </si>
  <si>
    <t>https://podminky.urs.cz/item/CS_URS_2025_01/162301931</t>
  </si>
  <si>
    <t>3*14</t>
  </si>
  <si>
    <t>19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</si>
  <si>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</si>
  <si>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</si>
  <si>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-304763184</t>
  </si>
  <si>
    <t>https://podminky.urs.cz/item/CS_URS_2025_01/162301951</t>
  </si>
  <si>
    <t>20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</si>
  <si>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</si>
  <si>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</si>
  <si>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-2016683733</t>
  </si>
  <si>
    <t>https://podminky.urs.cz/item/CS_URS_2025_01/162301971</t>
  </si>
  <si>
    <t>162301981</t>
  </si>
  <si>
    <t>Vodorovné přemístění smýcených křovin Příplatek k ceně za každých dalších i započatých 1 000 m</t>
  </si>
  <si>
    <t>-17930600</t>
  </si>
  <si>
    <t>https://podminky.urs.cz/item/CS_URS_2025_01/162301981</t>
  </si>
  <si>
    <t>(15-5)*3</t>
  </si>
  <si>
    <t>22</t>
  </si>
  <si>
    <t>162702111</t>
  </si>
  <si>
    <t>Vodorovné přemístění drnu na suchu na vzdálenost přes 5000 do 6000 m</t>
  </si>
  <si>
    <t>1802861527</t>
  </si>
  <si>
    <t>https://podminky.urs.cz/item/CS_URS_2025_01/162702111</t>
  </si>
  <si>
    <t>23</t>
  </si>
  <si>
    <t>162702119</t>
  </si>
  <si>
    <t>Vodorovné přemístění drnu na suchu Příplatek k ceně za každých dalších i započatých 1000 m</t>
  </si>
  <si>
    <t>947999809</t>
  </si>
  <si>
    <t>https://podminky.urs.cz/item/CS_URS_2025_01/162702119</t>
  </si>
  <si>
    <t>(15-6)*200</t>
  </si>
  <si>
    <t>24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</si>
  <si>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</si>
  <si>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</si>
  <si>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-1683969682</t>
  </si>
  <si>
    <t>https://podminky.urs.cz/item/CS_URS_2025_01/162751137</t>
  </si>
  <si>
    <t>384,5-4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</si>
  <si>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</si>
  <si>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</si>
  <si>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170183705</t>
  </si>
  <si>
    <t>https://podminky.urs.cz/item/CS_URS_2025_01/162751139</t>
  </si>
  <si>
    <t>380,5*5</t>
  </si>
  <si>
    <t>26</t>
  </si>
  <si>
    <t>171201231</t>
  </si>
  <si>
    <t>Poplatek za uložení stavebního odpadu na recyklační skládce (skládkovné) zeminy a kamení zatříděného do Katalogu odpadů pod kódem 17 05 04</t>
  </si>
  <si>
    <t>t</t>
  </si>
  <si>
    <t>-1545259488</t>
  </si>
  <si>
    <t>https://podminky.urs.cz/item/CS_URS_2025_01/171201231</t>
  </si>
  <si>
    <t>380,5*1,8</t>
  </si>
  <si>
    <t>27</t>
  </si>
  <si>
    <t>174151101</t>
  </si>
  <si>
    <t>Zásyp sypaninou z jakékoliv horniny strojně s uložením výkopku ve vrstvách se zhutněním jam, šachet, rýh nebo kolem objektů v těchto vykopávkách</t>
  </si>
  <si>
    <t>-488450416</t>
  </si>
  <si>
    <t>https://podminky.urs.cz/item/CS_URS_2025_01/174151101</t>
  </si>
  <si>
    <t>2*2</t>
  </si>
  <si>
    <t xml:space="preserve">z vykop.materiálu ,  dle výpisu hl.výměr</t>
  </si>
  <si>
    <t>28</t>
  </si>
  <si>
    <t>2116008520</t>
  </si>
  <si>
    <t>z nakup.materiálu</t>
  </si>
  <si>
    <t>(12,5+9)/2*1,8*10/2+2*26*2</t>
  </si>
  <si>
    <t xml:space="preserve">stavební jáma + obtok  , dle výpisu hl.výměr</t>
  </si>
  <si>
    <t>29</t>
  </si>
  <si>
    <t>M</t>
  </si>
  <si>
    <t>58331200</t>
  </si>
  <si>
    <t>štěrkopísek netříděný</t>
  </si>
  <si>
    <t>2053275666</t>
  </si>
  <si>
    <t>200,75*2 'Přepočtené koeficientem množství</t>
  </si>
  <si>
    <t>181351103</t>
  </si>
  <si>
    <t>Rozprostření a urovnání ornice v rovině nebo ve svahu sklonu do 1:5 strojně při souvislé ploše přes 100 do 500 m2, tl. vrstvy do 200 mm</t>
  </si>
  <si>
    <t>-317765769</t>
  </si>
  <si>
    <t>https://podminky.urs.cz/item/CS_URS_2025_01/181351103</t>
  </si>
  <si>
    <t>31</t>
  </si>
  <si>
    <t>181411131</t>
  </si>
  <si>
    <t>Založení trávníku na půdě předem připravené plochy do 1000 m2 výsevem včetně utažení parkového v rovině nebo na svahu do 1:5</t>
  </si>
  <si>
    <t>-118722102</t>
  </si>
  <si>
    <t>https://podminky.urs.cz/item/CS_URS_2025_01/181411131</t>
  </si>
  <si>
    <t>32</t>
  </si>
  <si>
    <t>00572410</t>
  </si>
  <si>
    <t>osivo směs travní parková</t>
  </si>
  <si>
    <t>kg</t>
  </si>
  <si>
    <t>1627849934</t>
  </si>
  <si>
    <t>200*0,02 'Přepočtené koeficientem množství</t>
  </si>
  <si>
    <t>33</t>
  </si>
  <si>
    <t>10371500</t>
  </si>
  <si>
    <t>substrát pro trávníky VL</t>
  </si>
  <si>
    <t>496357139</t>
  </si>
  <si>
    <t>200*0,1</t>
  </si>
  <si>
    <t>místo ornice</t>
  </si>
  <si>
    <t>34</t>
  </si>
  <si>
    <t>181951113</t>
  </si>
  <si>
    <t>Úprava pláně vyrovnáním výškových rozdílů strojně v hornině třídy těžitelnosti II, skupiny 4 a 5 bez zhutnění</t>
  </si>
  <si>
    <t>-52690846</t>
  </si>
  <si>
    <t>https://podminky.urs.cz/item/CS_URS_2025_01/181951113</t>
  </si>
  <si>
    <t>35</t>
  </si>
  <si>
    <t>181951114</t>
  </si>
  <si>
    <t>Úprava pláně vyrovnáním výškových rozdílů strojně v hornině třídy těžitelnosti II, skupiny 4 a 5 se zhutněním</t>
  </si>
  <si>
    <t>-924408706</t>
  </si>
  <si>
    <t>https://podminky.urs.cz/item/CS_URS_2025_01/181951114</t>
  </si>
  <si>
    <t>80</t>
  </si>
  <si>
    <t>Zakládání</t>
  </si>
  <si>
    <t>36</t>
  </si>
  <si>
    <t>274311127</t>
  </si>
  <si>
    <t>Základové konstrukce z betonu prostého pasy, prahy, věnce a ostruhy ve výkopu nebo na hlavách pilot C 25/30 XF 3</t>
  </si>
  <si>
    <t>-1677049507</t>
  </si>
  <si>
    <t>https://podminky.urs.cz/item/CS_URS_2025_01/274311127</t>
  </si>
  <si>
    <t>16,6*3*0,5+2*3*0,8*0,8</t>
  </si>
  <si>
    <t>Vodorovné konstrukce</t>
  </si>
  <si>
    <t>37</t>
  </si>
  <si>
    <t>451317777</t>
  </si>
  <si>
    <t>Podklad nebo lože pod dlažbu (přídlažbu) v ploše vodorovné nebo ve sklonu do 1:5, tloušťky od 50 do 100 mm z betonu prostého</t>
  </si>
  <si>
    <t>-893785752</t>
  </si>
  <si>
    <t>https://podminky.urs.cz/item/CS_URS_2025_01/451317777</t>
  </si>
  <si>
    <t>240</t>
  </si>
  <si>
    <t>38</t>
  </si>
  <si>
    <t>452111121</t>
  </si>
  <si>
    <t>Osazení betonových dílců pražců pod potrubí v otevřeném výkopu, průřezové plochy přes 25000 do 50000 mm2</t>
  </si>
  <si>
    <t>298379078</t>
  </si>
  <si>
    <t>https://podminky.urs.cz/item/CS_URS_2025_01/452111121</t>
  </si>
  <si>
    <t>39</t>
  </si>
  <si>
    <t>592237351R</t>
  </si>
  <si>
    <t>podkladek betonový 100 x 17x 15 pod trouby betonové DN 1200</t>
  </si>
  <si>
    <t>-684779192</t>
  </si>
  <si>
    <t>40</t>
  </si>
  <si>
    <t>458311131</t>
  </si>
  <si>
    <t>Výplňové klíny a filtrační vrstvy za opěrou z betonu hutněného po vrstvách filtračního drenážního , mezerovitého</t>
  </si>
  <si>
    <t>-1175949429</t>
  </si>
  <si>
    <t>https://podminky.urs.cz/item/CS_URS_2025_01/458311131</t>
  </si>
  <si>
    <t>68,75</t>
  </si>
  <si>
    <t>41</t>
  </si>
  <si>
    <t>465513327</t>
  </si>
  <si>
    <t>Dlažba z lomového kamene lomařsky upraveného na cementovou maltu, s vyspárováním cementovou maltou, tl. kamene 300 mm</t>
  </si>
  <si>
    <t>-1143982014</t>
  </si>
  <si>
    <t>https://podminky.urs.cz/item/CS_URS_2025_01/465513327</t>
  </si>
  <si>
    <t>200+40</t>
  </si>
  <si>
    <t>Komunikace pozemní</t>
  </si>
  <si>
    <t>564831111</t>
  </si>
  <si>
    <t>Podklad ze štěrkodrti ŠD s rozprostřením a zhutněním plochy přes 100 m2, po zhutnění tl. 100 mm</t>
  </si>
  <si>
    <t>-1660268633</t>
  </si>
  <si>
    <t>https://podminky.urs.cz/item/CS_URS_2025_01/564831111</t>
  </si>
  <si>
    <t>pod dlažbu , dle výpisu hl.výměr</t>
  </si>
  <si>
    <t>43</t>
  </si>
  <si>
    <t>564851011</t>
  </si>
  <si>
    <t>Podklad ze štěrkodrti ŠD s rozprostřením a zhutněním plochy jednotlivě do 100 m2, po zhutnění tl. 150 mm</t>
  </si>
  <si>
    <t>553821165</t>
  </si>
  <si>
    <t>https://podminky.urs.cz/item/CS_URS_2025_01/564851011</t>
  </si>
  <si>
    <t>2*80</t>
  </si>
  <si>
    <t>44</t>
  </si>
  <si>
    <t>565135121</t>
  </si>
  <si>
    <t>Asfaltový beton vrstva podkladní ACP 16 nemodifik. (obalované kamenivo střednězrnné - OKS) s rozprostřením a zhutněním v pruhu šířky přes 3 m, po zhutnění tl. 50 mm</t>
  </si>
  <si>
    <t>1910997265</t>
  </si>
  <si>
    <t>https://podminky.urs.cz/item/CS_URS_2025_01/565135121</t>
  </si>
  <si>
    <t>45</t>
  </si>
  <si>
    <t>569951133</t>
  </si>
  <si>
    <t>Zpevnění krajnic nebo komunikací pro pěší s rozprostřením a zhutněním, po zhutnění asfaltovým recyklátem tl. 150 mm</t>
  </si>
  <si>
    <t>752858320</t>
  </si>
  <si>
    <t>https://podminky.urs.cz/item/CS_URS_2025_01/569951133</t>
  </si>
  <si>
    <t>117</t>
  </si>
  <si>
    <t>46</t>
  </si>
  <si>
    <t>573191111</t>
  </si>
  <si>
    <t>Postřik infiltrační kationaktivní emulzí v množství 1,00 kg/m2</t>
  </si>
  <si>
    <t>-668292188</t>
  </si>
  <si>
    <t>https://podminky.urs.cz/item/CS_URS_2025_01/573191111</t>
  </si>
  <si>
    <t>47</t>
  </si>
  <si>
    <t>573211108</t>
  </si>
  <si>
    <t>Postřik spojovací PS bez posypu kamenivem z asfaltu silničního, v množství 0,35 kg/m2</t>
  </si>
  <si>
    <t>-1927061256</t>
  </si>
  <si>
    <t>https://podminky.urs.cz/item/CS_URS_2025_01/573211108</t>
  </si>
  <si>
    <t>173+80</t>
  </si>
  <si>
    <t>48</t>
  </si>
  <si>
    <t>573211109</t>
  </si>
  <si>
    <t>Postřik spojovací PS bez posypu kamenivem z asfaltu silničního, v množství 0,45 kg/m2</t>
  </si>
  <si>
    <t>-1139247560</t>
  </si>
  <si>
    <t>https://podminky.urs.cz/item/CS_URS_2025_01/573211109</t>
  </si>
  <si>
    <t>92</t>
  </si>
  <si>
    <t>49</t>
  </si>
  <si>
    <t>577144141</t>
  </si>
  <si>
    <t>Asfaltový beton vrstva obrusná ACO 11 (ABS) s rozprostřením a se zhutněním z modifikovaného asfaltu v pruhu šířky přes 3 m, po zhutnění tl. 50 mm</t>
  </si>
  <si>
    <t>197892035</t>
  </si>
  <si>
    <t>https://podminky.urs.cz/item/CS_URS_2025_01/577144141</t>
  </si>
  <si>
    <t>173</t>
  </si>
  <si>
    <t>50</t>
  </si>
  <si>
    <t>577155142</t>
  </si>
  <si>
    <t>Asfaltový beton vrstva ložní ACL 16 (ABH) s rozprostřením a zhutněním z modifikovaného asfaltu v pruhu šířky přes 3 m, po zhutnění tl. 60 mm</t>
  </si>
  <si>
    <t>-1200983469</t>
  </si>
  <si>
    <t>https://podminky.urs.cz/item/CS_URS_2025_01/577155142</t>
  </si>
  <si>
    <t>51</t>
  </si>
  <si>
    <t>599632111</t>
  </si>
  <si>
    <t>Vyplnění spár dlažby (přídlažby) z lomového kamene v jakémkoliv sklonu plochy a jakékoliv tloušťky cementovou maltou se zatřením</t>
  </si>
  <si>
    <t>-248136468</t>
  </si>
  <si>
    <t>https://podminky.urs.cz/item/CS_URS_2025_01/599632111</t>
  </si>
  <si>
    <t>Ostatní konstrukce a práce, bourání</t>
  </si>
  <si>
    <t>52</t>
  </si>
  <si>
    <t>911331131</t>
  </si>
  <si>
    <t>Silniční svodidlo ocelové se zaberaněním sloupků jednostranné úroveň zádržnosti H1 vzdálenosti sloupků do 2 m</t>
  </si>
  <si>
    <t>941500265</t>
  </si>
  <si>
    <t>https://podminky.urs.cz/item/CS_URS_2025_01/911331131</t>
  </si>
  <si>
    <t>64</t>
  </si>
  <si>
    <t>53</t>
  </si>
  <si>
    <t>919521250R</t>
  </si>
  <si>
    <t>Zřízení silničního propustku z trub betonových nebo železobetonových DN 2000 mm</t>
  </si>
  <si>
    <t>1872468844</t>
  </si>
  <si>
    <t>16,63</t>
  </si>
  <si>
    <t>54</t>
  </si>
  <si>
    <t>59222068R</t>
  </si>
  <si>
    <t xml:space="preserve">trouba ŽB hrdlová  DN 2000 /2500</t>
  </si>
  <si>
    <t>-1809140799</t>
  </si>
  <si>
    <t>55</t>
  </si>
  <si>
    <t>59222069R</t>
  </si>
  <si>
    <t xml:space="preserve">trouba ŽB hrdlová  DN 2000/2500  seříznuté čelo</t>
  </si>
  <si>
    <t>764736959</t>
  </si>
  <si>
    <t>56</t>
  </si>
  <si>
    <t>919535556</t>
  </si>
  <si>
    <t>Obetonování trubního propustku betonem prostým se zvýšenými nároky na prostředí tř. C 25/30</t>
  </si>
  <si>
    <t>-1555779278</t>
  </si>
  <si>
    <t>https://podminky.urs.cz/item/CS_URS_2025_01/919535556</t>
  </si>
  <si>
    <t>12,6</t>
  </si>
  <si>
    <t>57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</si>
  <si>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</si>
  <si>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</si>
  <si>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-1627661723</t>
  </si>
  <si>
    <t>https://podminky.urs.cz/item/CS_URS_2025_01/938909612</t>
  </si>
  <si>
    <t>58</t>
  </si>
  <si>
    <t>963021112</t>
  </si>
  <si>
    <t>Bourání mostních konstrukcí nosných konstrukcí z kamene nebo cihel</t>
  </si>
  <si>
    <t>-147905315</t>
  </si>
  <si>
    <t>https://podminky.urs.cz/item/CS_URS_2025_01/963021112</t>
  </si>
  <si>
    <t>78*0,44</t>
  </si>
  <si>
    <t>59</t>
  </si>
  <si>
    <t>963051111</t>
  </si>
  <si>
    <t>Bourání mostních konstrukcí nosných konstrukcí ze železového betonu</t>
  </si>
  <si>
    <t>-361493371</t>
  </si>
  <si>
    <t>https://podminky.urs.cz/item/CS_URS_2025_01/963051111</t>
  </si>
  <si>
    <t>0,65*0,4*6,73+0,5*6,72*0,4</t>
  </si>
  <si>
    <t>1,88*6,05</t>
  </si>
  <si>
    <t>klenba</t>
  </si>
  <si>
    <t>60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</si>
  <si>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</si>
  <si>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</si>
  <si>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2034193657</t>
  </si>
  <si>
    <t>https://podminky.urs.cz/item/CS_URS_2025_01/966008113</t>
  </si>
  <si>
    <t>61</t>
  </si>
  <si>
    <t>966075141</t>
  </si>
  <si>
    <t>Odstranění různých konstrukcí na mostech kovového zábradlí vcelku</t>
  </si>
  <si>
    <t>1711105587</t>
  </si>
  <si>
    <t>https://podminky.urs.cz/item/CS_URS_2025_01/966075141</t>
  </si>
  <si>
    <t>13,4</t>
  </si>
  <si>
    <t>997</t>
  </si>
  <si>
    <t>Přesun sutě</t>
  </si>
  <si>
    <t>62</t>
  </si>
  <si>
    <t>997013602</t>
  </si>
  <si>
    <t>Poplatek za uložení stavebního odpadu na skládce (skládkovné) z armovaného betonu zatříděného do Katalogu odpadů pod kódem 17 01 01</t>
  </si>
  <si>
    <t>374332622</t>
  </si>
  <si>
    <t>https://podminky.urs.cz/item/CS_URS_2025_01/997013602</t>
  </si>
  <si>
    <t>14,46*2,4</t>
  </si>
  <si>
    <t>25*2,055</t>
  </si>
  <si>
    <t>63</t>
  </si>
  <si>
    <t>997013631</t>
  </si>
  <si>
    <t>Poplatek za uložení stavebního odpadu na skládce (skládkovné) směsného stavebního a demoličního zatříděného do Katalogu odpadů pod kódem 17 09 04</t>
  </si>
  <si>
    <t>-52077263</t>
  </si>
  <si>
    <t>https://podminky.urs.cz/item/CS_URS_2025_01/997013631</t>
  </si>
  <si>
    <t>13,4*0,018</t>
  </si>
  <si>
    <t>997013655</t>
  </si>
  <si>
    <t>Poplatek za uložení stavebního odpadu na skládce (skládkovné) zeminy a kamení zatříděného do Katalogu odpadů pod kódem 17 05 04</t>
  </si>
  <si>
    <t>1941910033</t>
  </si>
  <si>
    <t>https://podminky.urs.cz/item/CS_URS_2025_01/997013655</t>
  </si>
  <si>
    <t>52,64*2,49</t>
  </si>
  <si>
    <t>kámen</t>
  </si>
  <si>
    <t>65</t>
  </si>
  <si>
    <t>997211511</t>
  </si>
  <si>
    <t>Vodorovná doprava suti nebo vybouraných hmot suti se složením a hrubým urovnáním, na vzdálenost do 1 km</t>
  </si>
  <si>
    <t>64140552</t>
  </si>
  <si>
    <t>https://podminky.urs.cz/item/CS_URS_2025_01/997211511</t>
  </si>
  <si>
    <t>zábradlí</t>
  </si>
  <si>
    <t>žb</t>
  </si>
  <si>
    <t>66</t>
  </si>
  <si>
    <t>997211519</t>
  </si>
  <si>
    <t>Vodorovná doprava suti nebo vybouraných hmot suti se složením a hrubým urovnáním, na vzdálenost Příplatek k ceně za každý další i započatý 1 km přes 1 km</t>
  </si>
  <si>
    <t>1638039473</t>
  </si>
  <si>
    <t>https://podminky.urs.cz/item/CS_URS_2025_01/997211519</t>
  </si>
  <si>
    <t>217,394*14</t>
  </si>
  <si>
    <t>67</t>
  </si>
  <si>
    <t>997211611</t>
  </si>
  <si>
    <t>Nakládání suti nebo vybouraných hmot na dopravní prostředky pro vodorovnou dopravu suti</t>
  </si>
  <si>
    <t>1369897830</t>
  </si>
  <si>
    <t>https://podminky.urs.cz/item/CS_URS_2025_01/997211611</t>
  </si>
  <si>
    <t>217,394</t>
  </si>
  <si>
    <t>68</t>
  </si>
  <si>
    <t>997221551</t>
  </si>
  <si>
    <t>Vodorovná doprava suti bez naložení, ale se složením a s hrubým urovnáním ze sypkých materiálů, na vzdálenost do 1 km</t>
  </si>
  <si>
    <t>-165055939</t>
  </si>
  <si>
    <t>https://podminky.urs.cz/item/CS_URS_2025_01/997221551</t>
  </si>
  <si>
    <t>300,498</t>
  </si>
  <si>
    <t>-217,394</t>
  </si>
  <si>
    <t>69</t>
  </si>
  <si>
    <t>997221559</t>
  </si>
  <si>
    <t>Vodorovná doprava suti bez naložení, ale se složením a s hrubým urovnáním Příplatek k ceně za každý další i započatý 1 km přes 1 km</t>
  </si>
  <si>
    <t>1358401658</t>
  </si>
  <si>
    <t>https://podminky.urs.cz/item/CS_URS_2025_01/997221559</t>
  </si>
  <si>
    <t>83,104*14</t>
  </si>
  <si>
    <t>70</t>
  </si>
  <si>
    <t>997221611</t>
  </si>
  <si>
    <t>Nakládání na dopravní prostředky pro vodorovnou dopravu suti</t>
  </si>
  <si>
    <t>-1745941522</t>
  </si>
  <si>
    <t>https://podminky.urs.cz/item/CS_URS_2025_01/997221611</t>
  </si>
  <si>
    <t>83,104</t>
  </si>
  <si>
    <t>71</t>
  </si>
  <si>
    <t>997221645</t>
  </si>
  <si>
    <t>Poplatek za uložení stavebního odpadu na skládce (skládkovné) asfaltového bez obsahu dehtu zatříděného do Katalogu odpadů pod kódem 17 03 02</t>
  </si>
  <si>
    <t>948921492</t>
  </si>
  <si>
    <t>https://podminky.urs.cz/item/CS_URS_2025_01/997221645</t>
  </si>
  <si>
    <t>78*0,316</t>
  </si>
  <si>
    <t>72</t>
  </si>
  <si>
    <t>997221873</t>
  </si>
  <si>
    <t>-1199734804</t>
  </si>
  <si>
    <t>https://podminky.urs.cz/item/CS_URS_2025_01/997221873</t>
  </si>
  <si>
    <t xml:space="preserve">kamenivo </t>
  </si>
  <si>
    <t>fréz.drť bez poplatku</t>
  </si>
  <si>
    <t>998</t>
  </si>
  <si>
    <t>Přesun hmot</t>
  </si>
  <si>
    <t>73</t>
  </si>
  <si>
    <t>998212111</t>
  </si>
  <si>
    <t>Přesun hmot pro mosty zděné, betonové monolitické, spřažené ocelobetonové nebo kovové vodorovná dopravní vzdálenost do 100 m výška mostu do 20 m</t>
  </si>
  <si>
    <t>17311403</t>
  </si>
  <si>
    <t>https://podminky.urs.cz/item/CS_URS_2025_01/998212111</t>
  </si>
  <si>
    <t>SKB3502 - VON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</si>
  <si>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</si>
  <si>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</si>
  <si>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</si>
  <si>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</si>
  <si>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</si>
  <si>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</si>
  <si>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</si>
  <si>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</si>
  <si>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</si>
  <si>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</si>
  <si>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011002001</t>
  </si>
  <si>
    <t xml:space="preserve">Vytyčení stáv.inženýrských sítí </t>
  </si>
  <si>
    <t>ks</t>
  </si>
  <si>
    <t>1024</t>
  </si>
  <si>
    <t>204106263</t>
  </si>
  <si>
    <t>012002000</t>
  </si>
  <si>
    <t>Geodetické práce</t>
  </si>
  <si>
    <t>-813540564</t>
  </si>
  <si>
    <t>https://podminky.urs.cz/item/CS_URS_2025_01/012002000</t>
  </si>
  <si>
    <t>012403000</t>
  </si>
  <si>
    <t xml:space="preserve">Kartografické práce - geometrický plán </t>
  </si>
  <si>
    <t>-196263740</t>
  </si>
  <si>
    <t>https://podminky.urs.cz/item/CS_URS_2025_01/012403000</t>
  </si>
  <si>
    <t>013254000</t>
  </si>
  <si>
    <t>Dokumentace RDS a skutečného provedení stavby</t>
  </si>
  <si>
    <t>-1233150885</t>
  </si>
  <si>
    <t>https://podminky.urs.cz/item/CS_URS_2025_01/013254000</t>
  </si>
  <si>
    <t>VRN2</t>
  </si>
  <si>
    <t>Příprava staveniště</t>
  </si>
  <si>
    <t>023103001</t>
  </si>
  <si>
    <t xml:space="preserve">Odstranění nivelační značky </t>
  </si>
  <si>
    <t>1637449948</t>
  </si>
  <si>
    <t>VRN3</t>
  </si>
  <si>
    <t>Zařízení staveniště</t>
  </si>
  <si>
    <t>030001000</t>
  </si>
  <si>
    <t>Zařízení staveniště- zřízení ,odstranění oplocení ,zabezpečení ,náklady na stav.buňky, mobil.WC ,energie pro zS</t>
  </si>
  <si>
    <t>598310641</t>
  </si>
  <si>
    <t>https://podminky.urs.cz/item/CS_URS_2025_01/030001000</t>
  </si>
  <si>
    <t>VRN4</t>
  </si>
  <si>
    <t>Inženýrská činnost</t>
  </si>
  <si>
    <t>043002001</t>
  </si>
  <si>
    <t>Zkoušení materiálů nezávislou zkušebnou nad rámec KZP dle požadavku investora</t>
  </si>
  <si>
    <t>-290337084</t>
  </si>
  <si>
    <t>VRN7</t>
  </si>
  <si>
    <t>Provozní vlivy</t>
  </si>
  <si>
    <t>072002001</t>
  </si>
  <si>
    <t xml:space="preserve">Dopravně inženýrská opatření , DIO </t>
  </si>
  <si>
    <t>-991430124</t>
  </si>
  <si>
    <t>https://podminky.urs.cz/item/CS_URS_2025_01/072002001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</si>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</sst>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211101" TargetMode="External" /><Relationship Id="rId2" Type="http://schemas.openxmlformats.org/officeDocument/2006/relationships/hyperlink" Target="https://podminky.urs.cz/item/CS_URS_2025_01/112101101" TargetMode="External" /><Relationship Id="rId3" Type="http://schemas.openxmlformats.org/officeDocument/2006/relationships/hyperlink" Target="https://podminky.urs.cz/item/CS_URS_2025_01/112251101" TargetMode="External" /><Relationship Id="rId4" Type="http://schemas.openxmlformats.org/officeDocument/2006/relationships/hyperlink" Target="https://podminky.urs.cz/item/CS_URS_2025_01/113107163" TargetMode="External" /><Relationship Id="rId5" Type="http://schemas.openxmlformats.org/officeDocument/2006/relationships/hyperlink" Target="https://podminky.urs.cz/item/CS_URS_2025_01/113107183" TargetMode="External" /><Relationship Id="rId6" Type="http://schemas.openxmlformats.org/officeDocument/2006/relationships/hyperlink" Target="https://podminky.urs.cz/item/CS_URS_2025_01/115001106" TargetMode="External" /><Relationship Id="rId7" Type="http://schemas.openxmlformats.org/officeDocument/2006/relationships/hyperlink" Target="https://podminky.urs.cz/item/CS_URS_2025_01/115101201" TargetMode="External" /><Relationship Id="rId8" Type="http://schemas.openxmlformats.org/officeDocument/2006/relationships/hyperlink" Target="https://podminky.urs.cz/item/CS_URS_2025_01/115101301" TargetMode="External" /><Relationship Id="rId9" Type="http://schemas.openxmlformats.org/officeDocument/2006/relationships/hyperlink" Target="https://podminky.urs.cz/item/CS_URS_2025_01/121151113" TargetMode="External" /><Relationship Id="rId10" Type="http://schemas.openxmlformats.org/officeDocument/2006/relationships/hyperlink" Target="https://podminky.urs.cz/item/CS_URS_2025_01/129353101" TargetMode="External" /><Relationship Id="rId11" Type="http://schemas.openxmlformats.org/officeDocument/2006/relationships/hyperlink" Target="https://podminky.urs.cz/item/CS_URS_2025_01/131351104" TargetMode="External" /><Relationship Id="rId12" Type="http://schemas.openxmlformats.org/officeDocument/2006/relationships/hyperlink" Target="https://podminky.urs.cz/item/CS_URS_2025_01/162201401" TargetMode="External" /><Relationship Id="rId13" Type="http://schemas.openxmlformats.org/officeDocument/2006/relationships/hyperlink" Target="https://podminky.urs.cz/item/CS_URS_2025_01/162201411" TargetMode="External" /><Relationship Id="rId14" Type="http://schemas.openxmlformats.org/officeDocument/2006/relationships/hyperlink" Target="https://podminky.urs.cz/item/CS_URS_2025_01/162201421" TargetMode="External" /><Relationship Id="rId15" Type="http://schemas.openxmlformats.org/officeDocument/2006/relationships/hyperlink" Target="https://podminky.urs.cz/item/CS_URS_2025_01/162301501" TargetMode="External" /><Relationship Id="rId16" Type="http://schemas.openxmlformats.org/officeDocument/2006/relationships/hyperlink" Target="https://podminky.urs.cz/item/CS_URS_2025_01/162301931" TargetMode="External" /><Relationship Id="rId17" Type="http://schemas.openxmlformats.org/officeDocument/2006/relationships/hyperlink" Target="https://podminky.urs.cz/item/CS_URS_2025_01/162301951" TargetMode="External" /><Relationship Id="rId18" Type="http://schemas.openxmlformats.org/officeDocument/2006/relationships/hyperlink" Target="https://podminky.urs.cz/item/CS_URS_2025_01/162301971" TargetMode="External" /><Relationship Id="rId19" Type="http://schemas.openxmlformats.org/officeDocument/2006/relationships/hyperlink" Target="https://podminky.urs.cz/item/CS_URS_2025_01/162301981" TargetMode="External" /><Relationship Id="rId20" Type="http://schemas.openxmlformats.org/officeDocument/2006/relationships/hyperlink" Target="https://podminky.urs.cz/item/CS_URS_2025_01/162702111" TargetMode="External" /><Relationship Id="rId21" Type="http://schemas.openxmlformats.org/officeDocument/2006/relationships/hyperlink" Target="https://podminky.urs.cz/item/CS_URS_2025_01/162702119" TargetMode="External" /><Relationship Id="rId22" Type="http://schemas.openxmlformats.org/officeDocument/2006/relationships/hyperlink" Target="https://podminky.urs.cz/item/CS_URS_2025_01/162751137" TargetMode="External" /><Relationship Id="rId23" Type="http://schemas.openxmlformats.org/officeDocument/2006/relationships/hyperlink" Target="https://podminky.urs.cz/item/CS_URS_2025_01/162751139" TargetMode="External" /><Relationship Id="rId24" Type="http://schemas.openxmlformats.org/officeDocument/2006/relationships/hyperlink" Target="https://podminky.urs.cz/item/CS_URS_2025_01/171201231" TargetMode="External" /><Relationship Id="rId25" Type="http://schemas.openxmlformats.org/officeDocument/2006/relationships/hyperlink" Target="https://podminky.urs.cz/item/CS_URS_2025_01/174151101" TargetMode="External" /><Relationship Id="rId26" Type="http://schemas.openxmlformats.org/officeDocument/2006/relationships/hyperlink" Target="https://podminky.urs.cz/item/CS_URS_2025_01/174151101" TargetMode="External" /><Relationship Id="rId27" Type="http://schemas.openxmlformats.org/officeDocument/2006/relationships/hyperlink" Target="https://podminky.urs.cz/item/CS_URS_2025_01/181351103" TargetMode="External" /><Relationship Id="rId28" Type="http://schemas.openxmlformats.org/officeDocument/2006/relationships/hyperlink" Target="https://podminky.urs.cz/item/CS_URS_2025_01/181411131" TargetMode="External" /><Relationship Id="rId29" Type="http://schemas.openxmlformats.org/officeDocument/2006/relationships/hyperlink" Target="https://podminky.urs.cz/item/CS_URS_2025_01/181951113" TargetMode="External" /><Relationship Id="rId30" Type="http://schemas.openxmlformats.org/officeDocument/2006/relationships/hyperlink" Target="https://podminky.urs.cz/item/CS_URS_2025_01/181951114" TargetMode="External" /><Relationship Id="rId31" Type="http://schemas.openxmlformats.org/officeDocument/2006/relationships/hyperlink" Target="https://podminky.urs.cz/item/CS_URS_2025_01/274311127" TargetMode="External" /><Relationship Id="rId32" Type="http://schemas.openxmlformats.org/officeDocument/2006/relationships/hyperlink" Target="https://podminky.urs.cz/item/CS_URS_2025_01/451317777" TargetMode="External" /><Relationship Id="rId33" Type="http://schemas.openxmlformats.org/officeDocument/2006/relationships/hyperlink" Target="https://podminky.urs.cz/item/CS_URS_2025_01/452111121" TargetMode="External" /><Relationship Id="rId34" Type="http://schemas.openxmlformats.org/officeDocument/2006/relationships/hyperlink" Target="https://podminky.urs.cz/item/CS_URS_2025_01/458311131" TargetMode="External" /><Relationship Id="rId35" Type="http://schemas.openxmlformats.org/officeDocument/2006/relationships/hyperlink" Target="https://podminky.urs.cz/item/CS_URS_2025_01/465513327" TargetMode="External" /><Relationship Id="rId36" Type="http://schemas.openxmlformats.org/officeDocument/2006/relationships/hyperlink" Target="https://podminky.urs.cz/item/CS_URS_2025_01/564831111" TargetMode="External" /><Relationship Id="rId37" Type="http://schemas.openxmlformats.org/officeDocument/2006/relationships/hyperlink" Target="https://podminky.urs.cz/item/CS_URS_2025_01/564851011" TargetMode="External" /><Relationship Id="rId38" Type="http://schemas.openxmlformats.org/officeDocument/2006/relationships/hyperlink" Target="https://podminky.urs.cz/item/CS_URS_2025_01/565135121" TargetMode="External" /><Relationship Id="rId39" Type="http://schemas.openxmlformats.org/officeDocument/2006/relationships/hyperlink" Target="https://podminky.urs.cz/item/CS_URS_2025_01/569951133" TargetMode="External" /><Relationship Id="rId40" Type="http://schemas.openxmlformats.org/officeDocument/2006/relationships/hyperlink" Target="https://podminky.urs.cz/item/CS_URS_2025_01/573191111" TargetMode="External" /><Relationship Id="rId41" Type="http://schemas.openxmlformats.org/officeDocument/2006/relationships/hyperlink" Target="https://podminky.urs.cz/item/CS_URS_2025_01/573211108" TargetMode="External" /><Relationship Id="rId42" Type="http://schemas.openxmlformats.org/officeDocument/2006/relationships/hyperlink" Target="https://podminky.urs.cz/item/CS_URS_2025_01/573211109" TargetMode="External" /><Relationship Id="rId43" Type="http://schemas.openxmlformats.org/officeDocument/2006/relationships/hyperlink" Target="https://podminky.urs.cz/item/CS_URS_2025_01/577144141" TargetMode="External" /><Relationship Id="rId44" Type="http://schemas.openxmlformats.org/officeDocument/2006/relationships/hyperlink" Target="https://podminky.urs.cz/item/CS_URS_2025_01/577155142" TargetMode="External" /><Relationship Id="rId45" Type="http://schemas.openxmlformats.org/officeDocument/2006/relationships/hyperlink" Target="https://podminky.urs.cz/item/CS_URS_2025_01/599632111" TargetMode="External" /><Relationship Id="rId46" Type="http://schemas.openxmlformats.org/officeDocument/2006/relationships/hyperlink" Target="https://podminky.urs.cz/item/CS_URS_2025_01/911331131" TargetMode="External" /><Relationship Id="rId47" Type="http://schemas.openxmlformats.org/officeDocument/2006/relationships/hyperlink" Target="https://podminky.urs.cz/item/CS_URS_2025_01/919535556" TargetMode="External" /><Relationship Id="rId48" Type="http://schemas.openxmlformats.org/officeDocument/2006/relationships/hyperlink" Target="https://podminky.urs.cz/item/CS_URS_2025_01/938909612" TargetMode="External" /><Relationship Id="rId49" Type="http://schemas.openxmlformats.org/officeDocument/2006/relationships/hyperlink" Target="https://podminky.urs.cz/item/CS_URS_2025_01/963021112" TargetMode="External" /><Relationship Id="rId50" Type="http://schemas.openxmlformats.org/officeDocument/2006/relationships/hyperlink" Target="https://podminky.urs.cz/item/CS_URS_2025_01/963051111" TargetMode="External" /><Relationship Id="rId51" Type="http://schemas.openxmlformats.org/officeDocument/2006/relationships/hyperlink" Target="https://podminky.urs.cz/item/CS_URS_2025_01/966008113" TargetMode="External" /><Relationship Id="rId52" Type="http://schemas.openxmlformats.org/officeDocument/2006/relationships/hyperlink" Target="https://podminky.urs.cz/item/CS_URS_2025_01/966075141" TargetMode="External" /><Relationship Id="rId53" Type="http://schemas.openxmlformats.org/officeDocument/2006/relationships/hyperlink" Target="https://podminky.urs.cz/item/CS_URS_2025_01/997013602" TargetMode="External" /><Relationship Id="rId54" Type="http://schemas.openxmlformats.org/officeDocument/2006/relationships/hyperlink" Target="https://podminky.urs.cz/item/CS_URS_2025_01/997013631" TargetMode="External" /><Relationship Id="rId55" Type="http://schemas.openxmlformats.org/officeDocument/2006/relationships/hyperlink" Target="https://podminky.urs.cz/item/CS_URS_2025_01/997013655" TargetMode="External" /><Relationship Id="rId56" Type="http://schemas.openxmlformats.org/officeDocument/2006/relationships/hyperlink" Target="https://podminky.urs.cz/item/CS_URS_2025_01/997211511" TargetMode="External" /><Relationship Id="rId57" Type="http://schemas.openxmlformats.org/officeDocument/2006/relationships/hyperlink" Target="https://podminky.urs.cz/item/CS_URS_2025_01/997211519" TargetMode="External" /><Relationship Id="rId58" Type="http://schemas.openxmlformats.org/officeDocument/2006/relationships/hyperlink" Target="https://podminky.urs.cz/item/CS_URS_2025_01/997211611" TargetMode="External" /><Relationship Id="rId59" Type="http://schemas.openxmlformats.org/officeDocument/2006/relationships/hyperlink" Target="https://podminky.urs.cz/item/CS_URS_2025_01/997221551" TargetMode="External" /><Relationship Id="rId60" Type="http://schemas.openxmlformats.org/officeDocument/2006/relationships/hyperlink" Target="https://podminky.urs.cz/item/CS_URS_2025_01/997221559" TargetMode="External" /><Relationship Id="rId61" Type="http://schemas.openxmlformats.org/officeDocument/2006/relationships/hyperlink" Target="https://podminky.urs.cz/item/CS_URS_2025_01/997221611" TargetMode="External" /><Relationship Id="rId62" Type="http://schemas.openxmlformats.org/officeDocument/2006/relationships/hyperlink" Target="https://podminky.urs.cz/item/CS_URS_2025_01/997221645" TargetMode="External" /><Relationship Id="rId63" Type="http://schemas.openxmlformats.org/officeDocument/2006/relationships/hyperlink" Target="https://podminky.urs.cz/item/CS_URS_2025_01/997221873" TargetMode="External" /><Relationship Id="rId64" Type="http://schemas.openxmlformats.org/officeDocument/2006/relationships/hyperlink" Target="https://podminky.urs.cz/item/CS_URS_2025_01/998212111" TargetMode="External" /><Relationship Id="rId6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002000" TargetMode="External" /><Relationship Id="rId2" Type="http://schemas.openxmlformats.org/officeDocument/2006/relationships/hyperlink" Target="https://podminky.urs.cz/item/CS_URS_2025_01/012403000" TargetMode="External" /><Relationship Id="rId3" Type="http://schemas.openxmlformats.org/officeDocument/2006/relationships/hyperlink" Target="https://podminky.urs.cz/item/CS_URS_2025_01/013254000" TargetMode="External" /><Relationship Id="rId4" Type="http://schemas.openxmlformats.org/officeDocument/2006/relationships/hyperlink" Target="https://podminky.urs.cz/item/CS_URS_2025_01/030001000" TargetMode="External" /><Relationship Id="rId5" Type="http://schemas.openxmlformats.org/officeDocument/2006/relationships/hyperlink" Target="https://podminky.urs.cz/item/CS_URS_2025_01/072002001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32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36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36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40</v>
      </c>
      <c r="AO17" s="24"/>
      <c r="AP17" s="24"/>
      <c r="AQ17" s="24"/>
      <c r="AR17" s="22"/>
      <c r="BE17" s="33"/>
      <c r="BS17" s="19" t="s">
        <v>41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43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50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51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52</v>
      </c>
      <c r="E29" s="50"/>
      <c r="F29" s="34" t="s">
        <v>53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59</v>
      </c>
      <c r="U35" s="57"/>
      <c r="V35" s="57"/>
      <c r="W35" s="57"/>
      <c r="X35" s="59" t="s">
        <v>60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61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SKB35B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Most ev. č. 2042-4 přes potok před obcí Bažatnice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27. 1. 2025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SÚS PK příspěvková organizace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37</v>
      </c>
      <c r="AJ49" s="43"/>
      <c r="AK49" s="43"/>
      <c r="AL49" s="43"/>
      <c r="AM49" s="76" t="str">
        <f>IF(E17="","",E17)</f>
        <v>Projekční kancelář Ing.Škubalová</v>
      </c>
      <c r="AN49" s="67"/>
      <c r="AO49" s="67"/>
      <c r="AP49" s="67"/>
      <c r="AQ49" s="43"/>
      <c r="AR49" s="47"/>
      <c r="AS49" s="77" t="s">
        <v>62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35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42</v>
      </c>
      <c r="AJ50" s="43"/>
      <c r="AK50" s="43"/>
      <c r="AL50" s="43"/>
      <c r="AM50" s="76" t="str">
        <f>IF(E20="","",E20)</f>
        <v>Straka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63</v>
      </c>
      <c r="D52" s="90"/>
      <c r="E52" s="90"/>
      <c r="F52" s="90"/>
      <c r="G52" s="90"/>
      <c r="H52" s="91"/>
      <c r="I52" s="92" t="s">
        <v>64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65</v>
      </c>
      <c r="AH52" s="90"/>
      <c r="AI52" s="90"/>
      <c r="AJ52" s="90"/>
      <c r="AK52" s="90"/>
      <c r="AL52" s="90"/>
      <c r="AM52" s="90"/>
      <c r="AN52" s="92" t="s">
        <v>66</v>
      </c>
      <c r="AO52" s="90"/>
      <c r="AP52" s="90"/>
      <c r="AQ52" s="94" t="s">
        <v>67</v>
      </c>
      <c r="AR52" s="47"/>
      <c r="AS52" s="95" t="s">
        <v>68</v>
      </c>
      <c r="AT52" s="96" t="s">
        <v>69</v>
      </c>
      <c r="AU52" s="96" t="s">
        <v>70</v>
      </c>
      <c r="AV52" s="96" t="s">
        <v>71</v>
      </c>
      <c r="AW52" s="96" t="s">
        <v>72</v>
      </c>
      <c r="AX52" s="96" t="s">
        <v>73</v>
      </c>
      <c r="AY52" s="96" t="s">
        <v>74</v>
      </c>
      <c r="AZ52" s="96" t="s">
        <v>75</v>
      </c>
      <c r="BA52" s="96" t="s">
        <v>76</v>
      </c>
      <c r="BB52" s="96" t="s">
        <v>77</v>
      </c>
      <c r="BC52" s="96" t="s">
        <v>78</v>
      </c>
      <c r="BD52" s="97" t="s">
        <v>79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80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32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81</v>
      </c>
      <c r="BT54" s="112" t="s">
        <v>82</v>
      </c>
      <c r="BU54" s="113" t="s">
        <v>83</v>
      </c>
      <c r="BV54" s="112" t="s">
        <v>84</v>
      </c>
      <c r="BW54" s="112" t="s">
        <v>5</v>
      </c>
      <c r="BX54" s="112" t="s">
        <v>85</v>
      </c>
      <c r="CL54" s="112" t="s">
        <v>19</v>
      </c>
    </row>
    <row r="55" s="7" customFormat="1" ht="24.75" customHeight="1">
      <c r="A55" s="114" t="s">
        <v>86</v>
      </c>
      <c r="B55" s="115"/>
      <c r="C55" s="116"/>
      <c r="D55" s="117" t="s">
        <v>87</v>
      </c>
      <c r="E55" s="117"/>
      <c r="F55" s="117"/>
      <c r="G55" s="117"/>
      <c r="H55" s="117"/>
      <c r="I55" s="118"/>
      <c r="J55" s="117" t="s">
        <v>88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'SKB3501 - Most ev.č. 2042...'!J30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89</v>
      </c>
      <c r="AR55" s="121"/>
      <c r="AS55" s="122">
        <v>0</v>
      </c>
      <c r="AT55" s="123">
        <f>ROUND(SUM(AV55:AW55),2)</f>
        <v>0</v>
      </c>
      <c r="AU55" s="124">
        <f>'SKB3501 - Most ev.č. 2042...'!P87</f>
        <v>0</v>
      </c>
      <c r="AV55" s="123">
        <f>'SKB3501 - Most ev.č. 2042...'!J33</f>
        <v>0</v>
      </c>
      <c r="AW55" s="123">
        <f>'SKB3501 - Most ev.č. 2042...'!J34</f>
        <v>0</v>
      </c>
      <c r="AX55" s="123">
        <f>'SKB3501 - Most ev.č. 2042...'!J35</f>
        <v>0</v>
      </c>
      <c r="AY55" s="123">
        <f>'SKB3501 - Most ev.č. 2042...'!J36</f>
        <v>0</v>
      </c>
      <c r="AZ55" s="123">
        <f>'SKB3501 - Most ev.č. 2042...'!F33</f>
        <v>0</v>
      </c>
      <c r="BA55" s="123">
        <f>'SKB3501 - Most ev.č. 2042...'!F34</f>
        <v>0</v>
      </c>
      <c r="BB55" s="123">
        <f>'SKB3501 - Most ev.č. 2042...'!F35</f>
        <v>0</v>
      </c>
      <c r="BC55" s="123">
        <f>'SKB3501 - Most ev.č. 2042...'!F36</f>
        <v>0</v>
      </c>
      <c r="BD55" s="125">
        <f>'SKB3501 - Most ev.č. 2042...'!F37</f>
        <v>0</v>
      </c>
      <c r="BE55" s="7"/>
      <c r="BT55" s="126" t="s">
        <v>90</v>
      </c>
      <c r="BV55" s="126" t="s">
        <v>84</v>
      </c>
      <c r="BW55" s="126" t="s">
        <v>91</v>
      </c>
      <c r="BX55" s="126" t="s">
        <v>5</v>
      </c>
      <c r="CL55" s="126" t="s">
        <v>19</v>
      </c>
      <c r="CM55" s="126" t="s">
        <v>21</v>
      </c>
    </row>
    <row r="56" s="7" customFormat="1" ht="24.75" customHeight="1">
      <c r="A56" s="114" t="s">
        <v>86</v>
      </c>
      <c r="B56" s="115"/>
      <c r="C56" s="116"/>
      <c r="D56" s="117" t="s">
        <v>92</v>
      </c>
      <c r="E56" s="117"/>
      <c r="F56" s="117"/>
      <c r="G56" s="117"/>
      <c r="H56" s="117"/>
      <c r="I56" s="118"/>
      <c r="J56" s="117" t="s">
        <v>93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'SKB3502 - VON'!J30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89</v>
      </c>
      <c r="AR56" s="121"/>
      <c r="AS56" s="127">
        <v>0</v>
      </c>
      <c r="AT56" s="128">
        <f>ROUND(SUM(AV56:AW56),2)</f>
        <v>0</v>
      </c>
      <c r="AU56" s="129">
        <f>'SKB3502 - VON'!P85</f>
        <v>0</v>
      </c>
      <c r="AV56" s="128">
        <f>'SKB3502 - VON'!J33</f>
        <v>0</v>
      </c>
      <c r="AW56" s="128">
        <f>'SKB3502 - VON'!J34</f>
        <v>0</v>
      </c>
      <c r="AX56" s="128">
        <f>'SKB3502 - VON'!J35</f>
        <v>0</v>
      </c>
      <c r="AY56" s="128">
        <f>'SKB3502 - VON'!J36</f>
        <v>0</v>
      </c>
      <c r="AZ56" s="128">
        <f>'SKB3502 - VON'!F33</f>
        <v>0</v>
      </c>
      <c r="BA56" s="128">
        <f>'SKB3502 - VON'!F34</f>
        <v>0</v>
      </c>
      <c r="BB56" s="128">
        <f>'SKB3502 - VON'!F35</f>
        <v>0</v>
      </c>
      <c r="BC56" s="128">
        <f>'SKB3502 - VON'!F36</f>
        <v>0</v>
      </c>
      <c r="BD56" s="130">
        <f>'SKB3502 - VON'!F37</f>
        <v>0</v>
      </c>
      <c r="BE56" s="7"/>
      <c r="BT56" s="126" t="s">
        <v>90</v>
      </c>
      <c r="BV56" s="126" t="s">
        <v>84</v>
      </c>
      <c r="BW56" s="126" t="s">
        <v>94</v>
      </c>
      <c r="BX56" s="126" t="s">
        <v>5</v>
      </c>
      <c r="CL56" s="126" t="s">
        <v>19</v>
      </c>
      <c r="CM56" s="126" t="s">
        <v>21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jXoBpi3WjqKL4ogXeLLXokwfpN9HMTMrB0Mnct6GD4QNHo5nQh+cFb40JY1XO7Xl0+dXDmBaJbBhrKKW/wwixA==" hashValue="HyuWOwrtDxszzX2cNZ+yStgD7fMWgVHBEOgWCkqQ5YA2Eza1Onjl4y0ZgxzJ3HLhpq+8FRxZQYiro8AiU7Rd1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KB3501 - Most ev.č. 2042...'!C2" display="/"/>
    <hyperlink ref="A56" location="'SKB3502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95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Most ev. č. 2042-4 přes potok před obcí Bažatnice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27. 1. 2025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ROUND((SUM(BE87:BE417)),  2)</f>
        <v>0</v>
      </c>
      <c r="G33" s="41"/>
      <c r="H33" s="41"/>
      <c r="I33" s="151">
        <v>0.20999999999999999</v>
      </c>
      <c r="J33" s="150">
        <f>ROUND(((SUM(BE87:BE417))*I33),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ROUND((SUM(BF87:BF417)),  2)</f>
        <v>0</v>
      </c>
      <c r="G34" s="41"/>
      <c r="H34" s="41"/>
      <c r="I34" s="151">
        <v>0.12</v>
      </c>
      <c r="J34" s="150">
        <f>ROUND(((SUM(BF87:BF417))*I34),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ROUND((SUM(BG87:BG417)),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ROUND((SUM(BH87:BH417)),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ROUND((SUM(BI87:BI417)),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Most ev. č. 2042-4 přes potok před obcí Bažatnice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SKB3501 - Most ev.č. 2042 - 4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27. 1. 2025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PK příspěvková organizace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101</v>
      </c>
    </row>
    <row r="60" s="9" customFormat="1" ht="24.96" customHeight="1">
      <c r="A60" s="9"/>
      <c r="B60" s="168"/>
      <c r="C60" s="169"/>
      <c r="D60" s="170" t="s">
        <v>102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104</v>
      </c>
      <c r="E62" s="177"/>
      <c r="F62" s="177"/>
      <c r="G62" s="177"/>
      <c r="H62" s="177"/>
      <c r="I62" s="177"/>
      <c r="J62" s="178">
        <f>J238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105</v>
      </c>
      <c r="E63" s="177"/>
      <c r="F63" s="177"/>
      <c r="G63" s="177"/>
      <c r="H63" s="177"/>
      <c r="I63" s="177"/>
      <c r="J63" s="178">
        <f>J244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106</v>
      </c>
      <c r="E64" s="177"/>
      <c r="F64" s="177"/>
      <c r="G64" s="177"/>
      <c r="H64" s="177"/>
      <c r="I64" s="177"/>
      <c r="J64" s="178">
        <f>J266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107</v>
      </c>
      <c r="E65" s="177"/>
      <c r="F65" s="177"/>
      <c r="G65" s="177"/>
      <c r="H65" s="177"/>
      <c r="I65" s="177"/>
      <c r="J65" s="178">
        <f>J317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108</v>
      </c>
      <c r="E66" s="177"/>
      <c r="F66" s="177"/>
      <c r="G66" s="177"/>
      <c r="H66" s="177"/>
      <c r="I66" s="177"/>
      <c r="J66" s="178">
        <f>J359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109</v>
      </c>
      <c r="E67" s="177"/>
      <c r="F67" s="177"/>
      <c r="G67" s="177"/>
      <c r="H67" s="177"/>
      <c r="I67" s="177"/>
      <c r="J67" s="178">
        <f>J415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110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Most ev. č. 2042-4 přes potok před obcí Bažatnice</v>
      </c>
      <c r="F77" s="34"/>
      <c r="G77" s="34"/>
      <c r="H77" s="34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96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SKB3501 - Most ev.č. 2042 - 4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22</v>
      </c>
      <c r="D81" s="43"/>
      <c r="E81" s="43"/>
      <c r="F81" s="29" t="str">
        <f>F12</f>
        <v xml:space="preserve"> </v>
      </c>
      <c r="G81" s="43"/>
      <c r="H81" s="43"/>
      <c r="I81" s="34" t="s">
        <v>24</v>
      </c>
      <c r="J81" s="75" t="str">
        <f>IF(J12="","",J12)</f>
        <v>27. 1. 2025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4" t="s">
        <v>30</v>
      </c>
      <c r="D83" s="43"/>
      <c r="E83" s="43"/>
      <c r="F83" s="29" t="str">
        <f>E15</f>
        <v>SÚS PK příspěvková organizace</v>
      </c>
      <c r="G83" s="43"/>
      <c r="H83" s="43"/>
      <c r="I83" s="34" t="s">
        <v>37</v>
      </c>
      <c r="J83" s="39" t="str">
        <f>E21</f>
        <v>Projekční kancelář Ing.Škubalová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4" t="s">
        <v>35</v>
      </c>
      <c r="D84" s="43"/>
      <c r="E84" s="43"/>
      <c r="F84" s="29" t="str">
        <f>IF(E18="","",E18)</f>
        <v>Vyplň údaj</v>
      </c>
      <c r="G84" s="43"/>
      <c r="H84" s="43"/>
      <c r="I84" s="34" t="s">
        <v>42</v>
      </c>
      <c r="J84" s="39" t="str">
        <f>E24</f>
        <v>Straka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111</v>
      </c>
      <c r="D86" s="183" t="s">
        <v>67</v>
      </c>
      <c r="E86" s="183" t="s">
        <v>63</v>
      </c>
      <c r="F86" s="183" t="s">
        <v>64</v>
      </c>
      <c r="G86" s="183" t="s">
        <v>112</v>
      </c>
      <c r="H86" s="183" t="s">
        <v>113</v>
      </c>
      <c r="I86" s="183" t="s">
        <v>114</v>
      </c>
      <c r="J86" s="183" t="s">
        <v>100</v>
      </c>
      <c r="K86" s="184" t="s">
        <v>115</v>
      </c>
      <c r="L86" s="185"/>
      <c r="M86" s="95" t="s">
        <v>32</v>
      </c>
      <c r="N86" s="96" t="s">
        <v>52</v>
      </c>
      <c r="O86" s="96" t="s">
        <v>116</v>
      </c>
      <c r="P86" s="96" t="s">
        <v>117</v>
      </c>
      <c r="Q86" s="96" t="s">
        <v>118</v>
      </c>
      <c r="R86" s="96" t="s">
        <v>119</v>
      </c>
      <c r="S86" s="96" t="s">
        <v>120</v>
      </c>
      <c r="T86" s="97" t="s">
        <v>121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122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</f>
        <v>0</v>
      </c>
      <c r="Q87" s="99"/>
      <c r="R87" s="188">
        <f>R88</f>
        <v>819.78916058000004</v>
      </c>
      <c r="S87" s="99"/>
      <c r="T87" s="189">
        <f>T88</f>
        <v>300.4982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81</v>
      </c>
      <c r="AU87" s="19" t="s">
        <v>101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81</v>
      </c>
      <c r="E88" s="194" t="s">
        <v>123</v>
      </c>
      <c r="F88" s="194" t="s">
        <v>124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P89+P238+P244+P266+P317+P359+P415</f>
        <v>0</v>
      </c>
      <c r="Q88" s="199"/>
      <c r="R88" s="200">
        <f>R89+R238+R244+R266+R317+R359+R415</f>
        <v>819.78916058000004</v>
      </c>
      <c r="S88" s="199"/>
      <c r="T88" s="201">
        <f>T89+T238+T244+T266+T317+T359+T415</f>
        <v>300.4982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90</v>
      </c>
      <c r="AT88" s="203" t="s">
        <v>81</v>
      </c>
      <c r="AU88" s="203" t="s">
        <v>82</v>
      </c>
      <c r="AY88" s="202" t="s">
        <v>125</v>
      </c>
      <c r="BK88" s="204">
        <f>BK89+BK238+BK244+BK266+BK317+BK359+BK415</f>
        <v>0</v>
      </c>
    </row>
    <row r="89" s="12" customFormat="1" ht="22.8" customHeight="1">
      <c r="A89" s="12"/>
      <c r="B89" s="191"/>
      <c r="C89" s="192"/>
      <c r="D89" s="193" t="s">
        <v>81</v>
      </c>
      <c r="E89" s="205" t="s">
        <v>90</v>
      </c>
      <c r="F89" s="205" t="s">
        <v>126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SUM(P90:P237)</f>
        <v>0</v>
      </c>
      <c r="Q89" s="199"/>
      <c r="R89" s="200">
        <f>SUM(R90:R237)</f>
        <v>406.43745000000001</v>
      </c>
      <c r="S89" s="199"/>
      <c r="T89" s="201">
        <f>SUM(T90:T237)</f>
        <v>99.217999999999989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90</v>
      </c>
      <c r="AT89" s="203" t="s">
        <v>81</v>
      </c>
      <c r="AU89" s="203" t="s">
        <v>90</v>
      </c>
      <c r="AY89" s="202" t="s">
        <v>125</v>
      </c>
      <c r="BK89" s="204">
        <f>SUM(BK90:BK237)</f>
        <v>0</v>
      </c>
    </row>
    <row r="90" s="2" customFormat="1" ht="44.25" customHeight="1">
      <c r="A90" s="41"/>
      <c r="B90" s="42"/>
      <c r="C90" s="207" t="s">
        <v>90</v>
      </c>
      <c r="D90" s="207" t="s">
        <v>127</v>
      </c>
      <c r="E90" s="208" t="s">
        <v>128</v>
      </c>
      <c r="F90" s="209" t="s">
        <v>129</v>
      </c>
      <c r="G90" s="210" t="s">
        <v>130</v>
      </c>
      <c r="H90" s="211">
        <v>30</v>
      </c>
      <c r="I90" s="212"/>
      <c r="J90" s="213">
        <f>ROUND(I90*H90,2)</f>
        <v>0</v>
      </c>
      <c r="K90" s="209" t="s">
        <v>131</v>
      </c>
      <c r="L90" s="47"/>
      <c r="M90" s="214" t="s">
        <v>32</v>
      </c>
      <c r="N90" s="215" t="s">
        <v>53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132</v>
      </c>
      <c r="AT90" s="218" t="s">
        <v>127</v>
      </c>
      <c r="AU90" s="218" t="s">
        <v>21</v>
      </c>
      <c r="AY90" s="19" t="s">
        <v>125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90</v>
      </c>
      <c r="BK90" s="219">
        <f>ROUND(I90*H90,2)</f>
        <v>0</v>
      </c>
      <c r="BL90" s="19" t="s">
        <v>132</v>
      </c>
      <c r="BM90" s="218" t="s">
        <v>133</v>
      </c>
    </row>
    <row r="91" s="2" customFormat="1">
      <c r="A91" s="41"/>
      <c r="B91" s="42"/>
      <c r="C91" s="43"/>
      <c r="D91" s="220" t="s">
        <v>134</v>
      </c>
      <c r="E91" s="43"/>
      <c r="F91" s="221" t="s">
        <v>135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134</v>
      </c>
      <c r="AU91" s="19" t="s">
        <v>21</v>
      </c>
    </row>
    <row r="92" s="13" customFormat="1">
      <c r="A92" s="13"/>
      <c r="B92" s="225"/>
      <c r="C92" s="226"/>
      <c r="D92" s="227" t="s">
        <v>136</v>
      </c>
      <c r="E92" s="228" t="s">
        <v>32</v>
      </c>
      <c r="F92" s="229" t="s">
        <v>137</v>
      </c>
      <c r="G92" s="226"/>
      <c r="H92" s="230">
        <v>30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136</v>
      </c>
      <c r="AU92" s="236" t="s">
        <v>21</v>
      </c>
      <c r="AV92" s="13" t="s">
        <v>21</v>
      </c>
      <c r="AW92" s="13" t="s">
        <v>41</v>
      </c>
      <c r="AX92" s="13" t="s">
        <v>82</v>
      </c>
      <c r="AY92" s="236" t="s">
        <v>125</v>
      </c>
    </row>
    <row r="93" s="14" customFormat="1">
      <c r="A93" s="14"/>
      <c r="B93" s="237"/>
      <c r="C93" s="238"/>
      <c r="D93" s="227" t="s">
        <v>136</v>
      </c>
      <c r="E93" s="239" t="s">
        <v>32</v>
      </c>
      <c r="F93" s="240" t="s">
        <v>138</v>
      </c>
      <c r="G93" s="238"/>
      <c r="H93" s="239" t="s">
        <v>32</v>
      </c>
      <c r="I93" s="241"/>
      <c r="J93" s="238"/>
      <c r="K93" s="238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136</v>
      </c>
      <c r="AU93" s="246" t="s">
        <v>21</v>
      </c>
      <c r="AV93" s="14" t="s">
        <v>90</v>
      </c>
      <c r="AW93" s="14" t="s">
        <v>41</v>
      </c>
      <c r="AX93" s="14" t="s">
        <v>82</v>
      </c>
      <c r="AY93" s="246" t="s">
        <v>125</v>
      </c>
    </row>
    <row r="94" s="15" customFormat="1">
      <c r="A94" s="15"/>
      <c r="B94" s="247"/>
      <c r="C94" s="248"/>
      <c r="D94" s="227" t="s">
        <v>136</v>
      </c>
      <c r="E94" s="249" t="s">
        <v>32</v>
      </c>
      <c r="F94" s="250" t="s">
        <v>139</v>
      </c>
      <c r="G94" s="248"/>
      <c r="H94" s="251">
        <v>30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7" t="s">
        <v>136</v>
      </c>
      <c r="AU94" s="257" t="s">
        <v>21</v>
      </c>
      <c r="AV94" s="15" t="s">
        <v>132</v>
      </c>
      <c r="AW94" s="15" t="s">
        <v>41</v>
      </c>
      <c r="AX94" s="15" t="s">
        <v>90</v>
      </c>
      <c r="AY94" s="257" t="s">
        <v>125</v>
      </c>
    </row>
    <row r="95" s="2" customFormat="1" ht="16.5" customHeight="1">
      <c r="A95" s="41"/>
      <c r="B95" s="42"/>
      <c r="C95" s="207" t="s">
        <v>21</v>
      </c>
      <c r="D95" s="207" t="s">
        <v>127</v>
      </c>
      <c r="E95" s="208" t="s">
        <v>140</v>
      </c>
      <c r="F95" s="209" t="s">
        <v>141</v>
      </c>
      <c r="G95" s="210" t="s">
        <v>130</v>
      </c>
      <c r="H95" s="211">
        <v>200</v>
      </c>
      <c r="I95" s="212"/>
      <c r="J95" s="213">
        <f>ROUND(I95*H95,2)</f>
        <v>0</v>
      </c>
      <c r="K95" s="209" t="s">
        <v>32</v>
      </c>
      <c r="L95" s="47"/>
      <c r="M95" s="214" t="s">
        <v>32</v>
      </c>
      <c r="N95" s="215" t="s">
        <v>53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132</v>
      </c>
      <c r="AT95" s="218" t="s">
        <v>127</v>
      </c>
      <c r="AU95" s="218" t="s">
        <v>21</v>
      </c>
      <c r="AY95" s="19" t="s">
        <v>125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90</v>
      </c>
      <c r="BK95" s="219">
        <f>ROUND(I95*H95,2)</f>
        <v>0</v>
      </c>
      <c r="BL95" s="19" t="s">
        <v>132</v>
      </c>
      <c r="BM95" s="218" t="s">
        <v>142</v>
      </c>
    </row>
    <row r="96" s="13" customFormat="1">
      <c r="A96" s="13"/>
      <c r="B96" s="225"/>
      <c r="C96" s="226"/>
      <c r="D96" s="227" t="s">
        <v>136</v>
      </c>
      <c r="E96" s="228" t="s">
        <v>32</v>
      </c>
      <c r="F96" s="229" t="s">
        <v>143</v>
      </c>
      <c r="G96" s="226"/>
      <c r="H96" s="230">
        <v>200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136</v>
      </c>
      <c r="AU96" s="236" t="s">
        <v>21</v>
      </c>
      <c r="AV96" s="13" t="s">
        <v>21</v>
      </c>
      <c r="AW96" s="13" t="s">
        <v>41</v>
      </c>
      <c r="AX96" s="13" t="s">
        <v>82</v>
      </c>
      <c r="AY96" s="236" t="s">
        <v>125</v>
      </c>
    </row>
    <row r="97" s="14" customFormat="1">
      <c r="A97" s="14"/>
      <c r="B97" s="237"/>
      <c r="C97" s="238"/>
      <c r="D97" s="227" t="s">
        <v>136</v>
      </c>
      <c r="E97" s="239" t="s">
        <v>32</v>
      </c>
      <c r="F97" s="240" t="s">
        <v>138</v>
      </c>
      <c r="G97" s="238"/>
      <c r="H97" s="239" t="s">
        <v>32</v>
      </c>
      <c r="I97" s="241"/>
      <c r="J97" s="238"/>
      <c r="K97" s="238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136</v>
      </c>
      <c r="AU97" s="246" t="s">
        <v>21</v>
      </c>
      <c r="AV97" s="14" t="s">
        <v>90</v>
      </c>
      <c r="AW97" s="14" t="s">
        <v>41</v>
      </c>
      <c r="AX97" s="14" t="s">
        <v>82</v>
      </c>
      <c r="AY97" s="246" t="s">
        <v>125</v>
      </c>
    </row>
    <row r="98" s="15" customFormat="1">
      <c r="A98" s="15"/>
      <c r="B98" s="247"/>
      <c r="C98" s="248"/>
      <c r="D98" s="227" t="s">
        <v>136</v>
      </c>
      <c r="E98" s="249" t="s">
        <v>32</v>
      </c>
      <c r="F98" s="250" t="s">
        <v>139</v>
      </c>
      <c r="G98" s="248"/>
      <c r="H98" s="251">
        <v>200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7" t="s">
        <v>136</v>
      </c>
      <c r="AU98" s="257" t="s">
        <v>21</v>
      </c>
      <c r="AV98" s="15" t="s">
        <v>132</v>
      </c>
      <c r="AW98" s="15" t="s">
        <v>41</v>
      </c>
      <c r="AX98" s="15" t="s">
        <v>90</v>
      </c>
      <c r="AY98" s="257" t="s">
        <v>125</v>
      </c>
    </row>
    <row r="99" s="2" customFormat="1" ht="33" customHeight="1">
      <c r="A99" s="41"/>
      <c r="B99" s="42"/>
      <c r="C99" s="207" t="s">
        <v>144</v>
      </c>
      <c r="D99" s="207" t="s">
        <v>127</v>
      </c>
      <c r="E99" s="208" t="s">
        <v>145</v>
      </c>
      <c r="F99" s="209" t="s">
        <v>146</v>
      </c>
      <c r="G99" s="210" t="s">
        <v>147</v>
      </c>
      <c r="H99" s="211">
        <v>3</v>
      </c>
      <c r="I99" s="212"/>
      <c r="J99" s="213">
        <f>ROUND(I99*H99,2)</f>
        <v>0</v>
      </c>
      <c r="K99" s="209" t="s">
        <v>131</v>
      </c>
      <c r="L99" s="47"/>
      <c r="M99" s="214" t="s">
        <v>32</v>
      </c>
      <c r="N99" s="215" t="s">
        <v>53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132</v>
      </c>
      <c r="AT99" s="218" t="s">
        <v>127</v>
      </c>
      <c r="AU99" s="218" t="s">
        <v>21</v>
      </c>
      <c r="AY99" s="19" t="s">
        <v>125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90</v>
      </c>
      <c r="BK99" s="219">
        <f>ROUND(I99*H99,2)</f>
        <v>0</v>
      </c>
      <c r="BL99" s="19" t="s">
        <v>132</v>
      </c>
      <c r="BM99" s="218" t="s">
        <v>148</v>
      </c>
    </row>
    <row r="100" s="2" customFormat="1">
      <c r="A100" s="41"/>
      <c r="B100" s="42"/>
      <c r="C100" s="43"/>
      <c r="D100" s="220" t="s">
        <v>134</v>
      </c>
      <c r="E100" s="43"/>
      <c r="F100" s="221" t="s">
        <v>149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134</v>
      </c>
      <c r="AU100" s="19" t="s">
        <v>21</v>
      </c>
    </row>
    <row r="101" s="13" customFormat="1">
      <c r="A101" s="13"/>
      <c r="B101" s="225"/>
      <c r="C101" s="226"/>
      <c r="D101" s="227" t="s">
        <v>136</v>
      </c>
      <c r="E101" s="228" t="s">
        <v>32</v>
      </c>
      <c r="F101" s="229" t="s">
        <v>144</v>
      </c>
      <c r="G101" s="226"/>
      <c r="H101" s="230">
        <v>3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136</v>
      </c>
      <c r="AU101" s="236" t="s">
        <v>21</v>
      </c>
      <c r="AV101" s="13" t="s">
        <v>21</v>
      </c>
      <c r="AW101" s="13" t="s">
        <v>41</v>
      </c>
      <c r="AX101" s="13" t="s">
        <v>82</v>
      </c>
      <c r="AY101" s="236" t="s">
        <v>125</v>
      </c>
    </row>
    <row r="102" s="14" customFormat="1">
      <c r="A102" s="14"/>
      <c r="B102" s="237"/>
      <c r="C102" s="238"/>
      <c r="D102" s="227" t="s">
        <v>136</v>
      </c>
      <c r="E102" s="239" t="s">
        <v>32</v>
      </c>
      <c r="F102" s="240" t="s">
        <v>138</v>
      </c>
      <c r="G102" s="238"/>
      <c r="H102" s="239" t="s">
        <v>32</v>
      </c>
      <c r="I102" s="241"/>
      <c r="J102" s="238"/>
      <c r="K102" s="238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136</v>
      </c>
      <c r="AU102" s="246" t="s">
        <v>21</v>
      </c>
      <c r="AV102" s="14" t="s">
        <v>90</v>
      </c>
      <c r="AW102" s="14" t="s">
        <v>41</v>
      </c>
      <c r="AX102" s="14" t="s">
        <v>82</v>
      </c>
      <c r="AY102" s="246" t="s">
        <v>125</v>
      </c>
    </row>
    <row r="103" s="15" customFormat="1">
      <c r="A103" s="15"/>
      <c r="B103" s="247"/>
      <c r="C103" s="248"/>
      <c r="D103" s="227" t="s">
        <v>136</v>
      </c>
      <c r="E103" s="249" t="s">
        <v>32</v>
      </c>
      <c r="F103" s="250" t="s">
        <v>139</v>
      </c>
      <c r="G103" s="248"/>
      <c r="H103" s="251">
        <v>3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136</v>
      </c>
      <c r="AU103" s="257" t="s">
        <v>21</v>
      </c>
      <c r="AV103" s="15" t="s">
        <v>132</v>
      </c>
      <c r="AW103" s="15" t="s">
        <v>41</v>
      </c>
      <c r="AX103" s="15" t="s">
        <v>90</v>
      </c>
      <c r="AY103" s="257" t="s">
        <v>125</v>
      </c>
    </row>
    <row r="104" s="2" customFormat="1" ht="24.15" customHeight="1">
      <c r="A104" s="41"/>
      <c r="B104" s="42"/>
      <c r="C104" s="207" t="s">
        <v>132</v>
      </c>
      <c r="D104" s="207" t="s">
        <v>127</v>
      </c>
      <c r="E104" s="208" t="s">
        <v>150</v>
      </c>
      <c r="F104" s="209" t="s">
        <v>151</v>
      </c>
      <c r="G104" s="210" t="s">
        <v>147</v>
      </c>
      <c r="H104" s="211">
        <v>3</v>
      </c>
      <c r="I104" s="212"/>
      <c r="J104" s="213">
        <f>ROUND(I104*H104,2)</f>
        <v>0</v>
      </c>
      <c r="K104" s="209" t="s">
        <v>131</v>
      </c>
      <c r="L104" s="47"/>
      <c r="M104" s="214" t="s">
        <v>32</v>
      </c>
      <c r="N104" s="215" t="s">
        <v>53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132</v>
      </c>
      <c r="AT104" s="218" t="s">
        <v>127</v>
      </c>
      <c r="AU104" s="218" t="s">
        <v>21</v>
      </c>
      <c r="AY104" s="19" t="s">
        <v>125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90</v>
      </c>
      <c r="BK104" s="219">
        <f>ROUND(I104*H104,2)</f>
        <v>0</v>
      </c>
      <c r="BL104" s="19" t="s">
        <v>132</v>
      </c>
      <c r="BM104" s="218" t="s">
        <v>152</v>
      </c>
    </row>
    <row r="105" s="2" customFormat="1">
      <c r="A105" s="41"/>
      <c r="B105" s="42"/>
      <c r="C105" s="43"/>
      <c r="D105" s="220" t="s">
        <v>134</v>
      </c>
      <c r="E105" s="43"/>
      <c r="F105" s="221" t="s">
        <v>153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134</v>
      </c>
      <c r="AU105" s="19" t="s">
        <v>21</v>
      </c>
    </row>
    <row r="106" s="13" customFormat="1">
      <c r="A106" s="13"/>
      <c r="B106" s="225"/>
      <c r="C106" s="226"/>
      <c r="D106" s="227" t="s">
        <v>136</v>
      </c>
      <c r="E106" s="228" t="s">
        <v>32</v>
      </c>
      <c r="F106" s="229" t="s">
        <v>144</v>
      </c>
      <c r="G106" s="226"/>
      <c r="H106" s="230">
        <v>3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136</v>
      </c>
      <c r="AU106" s="236" t="s">
        <v>21</v>
      </c>
      <c r="AV106" s="13" t="s">
        <v>21</v>
      </c>
      <c r="AW106" s="13" t="s">
        <v>41</v>
      </c>
      <c r="AX106" s="13" t="s">
        <v>82</v>
      </c>
      <c r="AY106" s="236" t="s">
        <v>125</v>
      </c>
    </row>
    <row r="107" s="14" customFormat="1">
      <c r="A107" s="14"/>
      <c r="B107" s="237"/>
      <c r="C107" s="238"/>
      <c r="D107" s="227" t="s">
        <v>136</v>
      </c>
      <c r="E107" s="239" t="s">
        <v>32</v>
      </c>
      <c r="F107" s="240" t="s">
        <v>138</v>
      </c>
      <c r="G107" s="238"/>
      <c r="H107" s="239" t="s">
        <v>32</v>
      </c>
      <c r="I107" s="241"/>
      <c r="J107" s="238"/>
      <c r="K107" s="238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136</v>
      </c>
      <c r="AU107" s="246" t="s">
        <v>21</v>
      </c>
      <c r="AV107" s="14" t="s">
        <v>90</v>
      </c>
      <c r="AW107" s="14" t="s">
        <v>41</v>
      </c>
      <c r="AX107" s="14" t="s">
        <v>82</v>
      </c>
      <c r="AY107" s="246" t="s">
        <v>125</v>
      </c>
    </row>
    <row r="108" s="15" customFormat="1">
      <c r="A108" s="15"/>
      <c r="B108" s="247"/>
      <c r="C108" s="248"/>
      <c r="D108" s="227" t="s">
        <v>136</v>
      </c>
      <c r="E108" s="249" t="s">
        <v>32</v>
      </c>
      <c r="F108" s="250" t="s">
        <v>139</v>
      </c>
      <c r="G108" s="248"/>
      <c r="H108" s="251">
        <v>3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136</v>
      </c>
      <c r="AU108" s="257" t="s">
        <v>21</v>
      </c>
      <c r="AV108" s="15" t="s">
        <v>132</v>
      </c>
      <c r="AW108" s="15" t="s">
        <v>41</v>
      </c>
      <c r="AX108" s="15" t="s">
        <v>90</v>
      </c>
      <c r="AY108" s="257" t="s">
        <v>125</v>
      </c>
    </row>
    <row r="109" s="2" customFormat="1" ht="66.75" customHeight="1">
      <c r="A109" s="41"/>
      <c r="B109" s="42"/>
      <c r="C109" s="207" t="s">
        <v>154</v>
      </c>
      <c r="D109" s="207" t="s">
        <v>127</v>
      </c>
      <c r="E109" s="208" t="s">
        <v>155</v>
      </c>
      <c r="F109" s="209" t="s">
        <v>156</v>
      </c>
      <c r="G109" s="210" t="s">
        <v>130</v>
      </c>
      <c r="H109" s="211">
        <v>78</v>
      </c>
      <c r="I109" s="212"/>
      <c r="J109" s="213">
        <f>ROUND(I109*H109,2)</f>
        <v>0</v>
      </c>
      <c r="K109" s="209" t="s">
        <v>131</v>
      </c>
      <c r="L109" s="47"/>
      <c r="M109" s="214" t="s">
        <v>32</v>
      </c>
      <c r="N109" s="215" t="s">
        <v>53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0.44</v>
      </c>
      <c r="T109" s="217">
        <f>S109*H109</f>
        <v>34.32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132</v>
      </c>
      <c r="AT109" s="218" t="s">
        <v>127</v>
      </c>
      <c r="AU109" s="218" t="s">
        <v>21</v>
      </c>
      <c r="AY109" s="19" t="s">
        <v>125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90</v>
      </c>
      <c r="BK109" s="219">
        <f>ROUND(I109*H109,2)</f>
        <v>0</v>
      </c>
      <c r="BL109" s="19" t="s">
        <v>132</v>
      </c>
      <c r="BM109" s="218" t="s">
        <v>157</v>
      </c>
    </row>
    <row r="110" s="2" customFormat="1">
      <c r="A110" s="41"/>
      <c r="B110" s="42"/>
      <c r="C110" s="43"/>
      <c r="D110" s="220" t="s">
        <v>134</v>
      </c>
      <c r="E110" s="43"/>
      <c r="F110" s="221" t="s">
        <v>158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134</v>
      </c>
      <c r="AU110" s="19" t="s">
        <v>21</v>
      </c>
    </row>
    <row r="111" s="13" customFormat="1">
      <c r="A111" s="13"/>
      <c r="B111" s="225"/>
      <c r="C111" s="226"/>
      <c r="D111" s="227" t="s">
        <v>136</v>
      </c>
      <c r="E111" s="228" t="s">
        <v>32</v>
      </c>
      <c r="F111" s="229" t="s">
        <v>159</v>
      </c>
      <c r="G111" s="226"/>
      <c r="H111" s="230">
        <v>78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136</v>
      </c>
      <c r="AU111" s="236" t="s">
        <v>21</v>
      </c>
      <c r="AV111" s="13" t="s">
        <v>21</v>
      </c>
      <c r="AW111" s="13" t="s">
        <v>41</v>
      </c>
      <c r="AX111" s="13" t="s">
        <v>82</v>
      </c>
      <c r="AY111" s="236" t="s">
        <v>125</v>
      </c>
    </row>
    <row r="112" s="14" customFormat="1">
      <c r="A112" s="14"/>
      <c r="B112" s="237"/>
      <c r="C112" s="238"/>
      <c r="D112" s="227" t="s">
        <v>136</v>
      </c>
      <c r="E112" s="239" t="s">
        <v>32</v>
      </c>
      <c r="F112" s="240" t="s">
        <v>138</v>
      </c>
      <c r="G112" s="238"/>
      <c r="H112" s="239" t="s">
        <v>32</v>
      </c>
      <c r="I112" s="241"/>
      <c r="J112" s="238"/>
      <c r="K112" s="238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136</v>
      </c>
      <c r="AU112" s="246" t="s">
        <v>21</v>
      </c>
      <c r="AV112" s="14" t="s">
        <v>90</v>
      </c>
      <c r="AW112" s="14" t="s">
        <v>41</v>
      </c>
      <c r="AX112" s="14" t="s">
        <v>82</v>
      </c>
      <c r="AY112" s="246" t="s">
        <v>125</v>
      </c>
    </row>
    <row r="113" s="15" customFormat="1">
      <c r="A113" s="15"/>
      <c r="B113" s="247"/>
      <c r="C113" s="248"/>
      <c r="D113" s="227" t="s">
        <v>136</v>
      </c>
      <c r="E113" s="249" t="s">
        <v>32</v>
      </c>
      <c r="F113" s="250" t="s">
        <v>139</v>
      </c>
      <c r="G113" s="248"/>
      <c r="H113" s="251">
        <v>78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7" t="s">
        <v>136</v>
      </c>
      <c r="AU113" s="257" t="s">
        <v>21</v>
      </c>
      <c r="AV113" s="15" t="s">
        <v>132</v>
      </c>
      <c r="AW113" s="15" t="s">
        <v>41</v>
      </c>
      <c r="AX113" s="15" t="s">
        <v>90</v>
      </c>
      <c r="AY113" s="257" t="s">
        <v>125</v>
      </c>
    </row>
    <row r="114" s="2" customFormat="1" ht="66.75" customHeight="1">
      <c r="A114" s="41"/>
      <c r="B114" s="42"/>
      <c r="C114" s="207" t="s">
        <v>160</v>
      </c>
      <c r="D114" s="207" t="s">
        <v>127</v>
      </c>
      <c r="E114" s="208" t="s">
        <v>161</v>
      </c>
      <c r="F114" s="209" t="s">
        <v>162</v>
      </c>
      <c r="G114" s="210" t="s">
        <v>130</v>
      </c>
      <c r="H114" s="211">
        <v>78</v>
      </c>
      <c r="I114" s="212"/>
      <c r="J114" s="213">
        <f>ROUND(I114*H114,2)</f>
        <v>0</v>
      </c>
      <c r="K114" s="209" t="s">
        <v>131</v>
      </c>
      <c r="L114" s="47"/>
      <c r="M114" s="214" t="s">
        <v>32</v>
      </c>
      <c r="N114" s="215" t="s">
        <v>53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0.316</v>
      </c>
      <c r="T114" s="217">
        <f>S114*H114</f>
        <v>24.648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132</v>
      </c>
      <c r="AT114" s="218" t="s">
        <v>127</v>
      </c>
      <c r="AU114" s="218" t="s">
        <v>21</v>
      </c>
      <c r="AY114" s="19" t="s">
        <v>125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90</v>
      </c>
      <c r="BK114" s="219">
        <f>ROUND(I114*H114,2)</f>
        <v>0</v>
      </c>
      <c r="BL114" s="19" t="s">
        <v>132</v>
      </c>
      <c r="BM114" s="218" t="s">
        <v>163</v>
      </c>
    </row>
    <row r="115" s="2" customFormat="1">
      <c r="A115" s="41"/>
      <c r="B115" s="42"/>
      <c r="C115" s="43"/>
      <c r="D115" s="220" t="s">
        <v>134</v>
      </c>
      <c r="E115" s="43"/>
      <c r="F115" s="221" t="s">
        <v>164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134</v>
      </c>
      <c r="AU115" s="19" t="s">
        <v>21</v>
      </c>
    </row>
    <row r="116" s="13" customFormat="1">
      <c r="A116" s="13"/>
      <c r="B116" s="225"/>
      <c r="C116" s="226"/>
      <c r="D116" s="227" t="s">
        <v>136</v>
      </c>
      <c r="E116" s="228" t="s">
        <v>32</v>
      </c>
      <c r="F116" s="229" t="s">
        <v>165</v>
      </c>
      <c r="G116" s="226"/>
      <c r="H116" s="230">
        <v>78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136</v>
      </c>
      <c r="AU116" s="236" t="s">
        <v>21</v>
      </c>
      <c r="AV116" s="13" t="s">
        <v>21</v>
      </c>
      <c r="AW116" s="13" t="s">
        <v>41</v>
      </c>
      <c r="AX116" s="13" t="s">
        <v>82</v>
      </c>
      <c r="AY116" s="236" t="s">
        <v>125</v>
      </c>
    </row>
    <row r="117" s="14" customFormat="1">
      <c r="A117" s="14"/>
      <c r="B117" s="237"/>
      <c r="C117" s="238"/>
      <c r="D117" s="227" t="s">
        <v>136</v>
      </c>
      <c r="E117" s="239" t="s">
        <v>32</v>
      </c>
      <c r="F117" s="240" t="s">
        <v>138</v>
      </c>
      <c r="G117" s="238"/>
      <c r="H117" s="239" t="s">
        <v>32</v>
      </c>
      <c r="I117" s="241"/>
      <c r="J117" s="238"/>
      <c r="K117" s="238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136</v>
      </c>
      <c r="AU117" s="246" t="s">
        <v>21</v>
      </c>
      <c r="AV117" s="14" t="s">
        <v>90</v>
      </c>
      <c r="AW117" s="14" t="s">
        <v>41</v>
      </c>
      <c r="AX117" s="14" t="s">
        <v>82</v>
      </c>
      <c r="AY117" s="246" t="s">
        <v>125</v>
      </c>
    </row>
    <row r="118" s="15" customFormat="1">
      <c r="A118" s="15"/>
      <c r="B118" s="247"/>
      <c r="C118" s="248"/>
      <c r="D118" s="227" t="s">
        <v>136</v>
      </c>
      <c r="E118" s="249" t="s">
        <v>32</v>
      </c>
      <c r="F118" s="250" t="s">
        <v>139</v>
      </c>
      <c r="G118" s="248"/>
      <c r="H118" s="251">
        <v>78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136</v>
      </c>
      <c r="AU118" s="257" t="s">
        <v>21</v>
      </c>
      <c r="AV118" s="15" t="s">
        <v>132</v>
      </c>
      <c r="AW118" s="15" t="s">
        <v>41</v>
      </c>
      <c r="AX118" s="15" t="s">
        <v>90</v>
      </c>
      <c r="AY118" s="257" t="s">
        <v>125</v>
      </c>
    </row>
    <row r="119" s="2" customFormat="1" ht="49.05" customHeight="1">
      <c r="A119" s="41"/>
      <c r="B119" s="42"/>
      <c r="C119" s="207" t="s">
        <v>166</v>
      </c>
      <c r="D119" s="207" t="s">
        <v>127</v>
      </c>
      <c r="E119" s="208" t="s">
        <v>167</v>
      </c>
      <c r="F119" s="209" t="s">
        <v>168</v>
      </c>
      <c r="G119" s="210" t="s">
        <v>130</v>
      </c>
      <c r="H119" s="211">
        <v>175</v>
      </c>
      <c r="I119" s="212"/>
      <c r="J119" s="213">
        <f>ROUND(I119*H119,2)</f>
        <v>0</v>
      </c>
      <c r="K119" s="209" t="s">
        <v>32</v>
      </c>
      <c r="L119" s="47"/>
      <c r="M119" s="214" t="s">
        <v>32</v>
      </c>
      <c r="N119" s="215" t="s">
        <v>53</v>
      </c>
      <c r="O119" s="87"/>
      <c r="P119" s="216">
        <f>O119*H119</f>
        <v>0</v>
      </c>
      <c r="Q119" s="216">
        <v>9.0000000000000006E-05</v>
      </c>
      <c r="R119" s="216">
        <f>Q119*H119</f>
        <v>0.01575</v>
      </c>
      <c r="S119" s="216">
        <v>0.23000000000000001</v>
      </c>
      <c r="T119" s="217">
        <f>S119*H119</f>
        <v>40.25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132</v>
      </c>
      <c r="AT119" s="218" t="s">
        <v>127</v>
      </c>
      <c r="AU119" s="218" t="s">
        <v>21</v>
      </c>
      <c r="AY119" s="19" t="s">
        <v>125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90</v>
      </c>
      <c r="BK119" s="219">
        <f>ROUND(I119*H119,2)</f>
        <v>0</v>
      </c>
      <c r="BL119" s="19" t="s">
        <v>132</v>
      </c>
      <c r="BM119" s="218" t="s">
        <v>169</v>
      </c>
    </row>
    <row r="120" s="13" customFormat="1">
      <c r="A120" s="13"/>
      <c r="B120" s="225"/>
      <c r="C120" s="226"/>
      <c r="D120" s="227" t="s">
        <v>136</v>
      </c>
      <c r="E120" s="228" t="s">
        <v>32</v>
      </c>
      <c r="F120" s="229" t="s">
        <v>170</v>
      </c>
      <c r="G120" s="226"/>
      <c r="H120" s="230">
        <v>175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136</v>
      </c>
      <c r="AU120" s="236" t="s">
        <v>21</v>
      </c>
      <c r="AV120" s="13" t="s">
        <v>21</v>
      </c>
      <c r="AW120" s="13" t="s">
        <v>41</v>
      </c>
      <c r="AX120" s="13" t="s">
        <v>82</v>
      </c>
      <c r="AY120" s="236" t="s">
        <v>125</v>
      </c>
    </row>
    <row r="121" s="14" customFormat="1">
      <c r="A121" s="14"/>
      <c r="B121" s="237"/>
      <c r="C121" s="238"/>
      <c r="D121" s="227" t="s">
        <v>136</v>
      </c>
      <c r="E121" s="239" t="s">
        <v>32</v>
      </c>
      <c r="F121" s="240" t="s">
        <v>138</v>
      </c>
      <c r="G121" s="238"/>
      <c r="H121" s="239" t="s">
        <v>32</v>
      </c>
      <c r="I121" s="241"/>
      <c r="J121" s="238"/>
      <c r="K121" s="238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136</v>
      </c>
      <c r="AU121" s="246" t="s">
        <v>21</v>
      </c>
      <c r="AV121" s="14" t="s">
        <v>90</v>
      </c>
      <c r="AW121" s="14" t="s">
        <v>41</v>
      </c>
      <c r="AX121" s="14" t="s">
        <v>82</v>
      </c>
      <c r="AY121" s="246" t="s">
        <v>125</v>
      </c>
    </row>
    <row r="122" s="15" customFormat="1">
      <c r="A122" s="15"/>
      <c r="B122" s="247"/>
      <c r="C122" s="248"/>
      <c r="D122" s="227" t="s">
        <v>136</v>
      </c>
      <c r="E122" s="249" t="s">
        <v>32</v>
      </c>
      <c r="F122" s="250" t="s">
        <v>139</v>
      </c>
      <c r="G122" s="248"/>
      <c r="H122" s="251">
        <v>175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136</v>
      </c>
      <c r="AU122" s="257" t="s">
        <v>21</v>
      </c>
      <c r="AV122" s="15" t="s">
        <v>132</v>
      </c>
      <c r="AW122" s="15" t="s">
        <v>41</v>
      </c>
      <c r="AX122" s="15" t="s">
        <v>90</v>
      </c>
      <c r="AY122" s="257" t="s">
        <v>125</v>
      </c>
    </row>
    <row r="123" s="2" customFormat="1" ht="24.15" customHeight="1">
      <c r="A123" s="41"/>
      <c r="B123" s="42"/>
      <c r="C123" s="207" t="s">
        <v>171</v>
      </c>
      <c r="D123" s="207" t="s">
        <v>127</v>
      </c>
      <c r="E123" s="208" t="s">
        <v>172</v>
      </c>
      <c r="F123" s="209" t="s">
        <v>173</v>
      </c>
      <c r="G123" s="210" t="s">
        <v>174</v>
      </c>
      <c r="H123" s="211">
        <v>25</v>
      </c>
      <c r="I123" s="212"/>
      <c r="J123" s="213">
        <f>ROUND(I123*H123,2)</f>
        <v>0</v>
      </c>
      <c r="K123" s="209" t="s">
        <v>131</v>
      </c>
      <c r="L123" s="47"/>
      <c r="M123" s="214" t="s">
        <v>32</v>
      </c>
      <c r="N123" s="215" t="s">
        <v>53</v>
      </c>
      <c r="O123" s="87"/>
      <c r="P123" s="216">
        <f>O123*H123</f>
        <v>0</v>
      </c>
      <c r="Q123" s="216">
        <v>0.026980000000000001</v>
      </c>
      <c r="R123" s="216">
        <f>Q123*H123</f>
        <v>0.67449999999999999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132</v>
      </c>
      <c r="AT123" s="218" t="s">
        <v>127</v>
      </c>
      <c r="AU123" s="218" t="s">
        <v>21</v>
      </c>
      <c r="AY123" s="19" t="s">
        <v>125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90</v>
      </c>
      <c r="BK123" s="219">
        <f>ROUND(I123*H123,2)</f>
        <v>0</v>
      </c>
      <c r="BL123" s="19" t="s">
        <v>132</v>
      </c>
      <c r="BM123" s="218" t="s">
        <v>175</v>
      </c>
    </row>
    <row r="124" s="2" customFormat="1">
      <c r="A124" s="41"/>
      <c r="B124" s="42"/>
      <c r="C124" s="43"/>
      <c r="D124" s="220" t="s">
        <v>134</v>
      </c>
      <c r="E124" s="43"/>
      <c r="F124" s="221" t="s">
        <v>176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134</v>
      </c>
      <c r="AU124" s="19" t="s">
        <v>21</v>
      </c>
    </row>
    <row r="125" s="13" customFormat="1">
      <c r="A125" s="13"/>
      <c r="B125" s="225"/>
      <c r="C125" s="226"/>
      <c r="D125" s="227" t="s">
        <v>136</v>
      </c>
      <c r="E125" s="228" t="s">
        <v>32</v>
      </c>
      <c r="F125" s="229" t="s">
        <v>177</v>
      </c>
      <c r="G125" s="226"/>
      <c r="H125" s="230">
        <v>25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136</v>
      </c>
      <c r="AU125" s="236" t="s">
        <v>21</v>
      </c>
      <c r="AV125" s="13" t="s">
        <v>21</v>
      </c>
      <c r="AW125" s="13" t="s">
        <v>41</v>
      </c>
      <c r="AX125" s="13" t="s">
        <v>82</v>
      </c>
      <c r="AY125" s="236" t="s">
        <v>125</v>
      </c>
    </row>
    <row r="126" s="14" customFormat="1">
      <c r="A126" s="14"/>
      <c r="B126" s="237"/>
      <c r="C126" s="238"/>
      <c r="D126" s="227" t="s">
        <v>136</v>
      </c>
      <c r="E126" s="239" t="s">
        <v>32</v>
      </c>
      <c r="F126" s="240" t="s">
        <v>138</v>
      </c>
      <c r="G126" s="238"/>
      <c r="H126" s="239" t="s">
        <v>32</v>
      </c>
      <c r="I126" s="241"/>
      <c r="J126" s="238"/>
      <c r="K126" s="238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136</v>
      </c>
      <c r="AU126" s="246" t="s">
        <v>21</v>
      </c>
      <c r="AV126" s="14" t="s">
        <v>90</v>
      </c>
      <c r="AW126" s="14" t="s">
        <v>41</v>
      </c>
      <c r="AX126" s="14" t="s">
        <v>82</v>
      </c>
      <c r="AY126" s="246" t="s">
        <v>125</v>
      </c>
    </row>
    <row r="127" s="15" customFormat="1">
      <c r="A127" s="15"/>
      <c r="B127" s="247"/>
      <c r="C127" s="248"/>
      <c r="D127" s="227" t="s">
        <v>136</v>
      </c>
      <c r="E127" s="249" t="s">
        <v>32</v>
      </c>
      <c r="F127" s="250" t="s">
        <v>139</v>
      </c>
      <c r="G127" s="248"/>
      <c r="H127" s="251">
        <v>25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136</v>
      </c>
      <c r="AU127" s="257" t="s">
        <v>21</v>
      </c>
      <c r="AV127" s="15" t="s">
        <v>132</v>
      </c>
      <c r="AW127" s="15" t="s">
        <v>41</v>
      </c>
      <c r="AX127" s="15" t="s">
        <v>90</v>
      </c>
      <c r="AY127" s="257" t="s">
        <v>125</v>
      </c>
    </row>
    <row r="128" s="2" customFormat="1" ht="24.15" customHeight="1">
      <c r="A128" s="41"/>
      <c r="B128" s="42"/>
      <c r="C128" s="207" t="s">
        <v>178</v>
      </c>
      <c r="D128" s="207" t="s">
        <v>127</v>
      </c>
      <c r="E128" s="208" t="s">
        <v>179</v>
      </c>
      <c r="F128" s="209" t="s">
        <v>180</v>
      </c>
      <c r="G128" s="210" t="s">
        <v>181</v>
      </c>
      <c r="H128" s="211">
        <v>1440</v>
      </c>
      <c r="I128" s="212"/>
      <c r="J128" s="213">
        <f>ROUND(I128*H128,2)</f>
        <v>0</v>
      </c>
      <c r="K128" s="209" t="s">
        <v>131</v>
      </c>
      <c r="L128" s="47"/>
      <c r="M128" s="214" t="s">
        <v>32</v>
      </c>
      <c r="N128" s="215" t="s">
        <v>53</v>
      </c>
      <c r="O128" s="87"/>
      <c r="P128" s="216">
        <f>O128*H128</f>
        <v>0</v>
      </c>
      <c r="Q128" s="216">
        <v>3.0000000000000001E-05</v>
      </c>
      <c r="R128" s="216">
        <f>Q128*H128</f>
        <v>0.043200000000000002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132</v>
      </c>
      <c r="AT128" s="218" t="s">
        <v>127</v>
      </c>
      <c r="AU128" s="218" t="s">
        <v>21</v>
      </c>
      <c r="AY128" s="19" t="s">
        <v>125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90</v>
      </c>
      <c r="BK128" s="219">
        <f>ROUND(I128*H128,2)</f>
        <v>0</v>
      </c>
      <c r="BL128" s="19" t="s">
        <v>132</v>
      </c>
      <c r="BM128" s="218" t="s">
        <v>182</v>
      </c>
    </row>
    <row r="129" s="2" customFormat="1">
      <c r="A129" s="41"/>
      <c r="B129" s="42"/>
      <c r="C129" s="43"/>
      <c r="D129" s="220" t="s">
        <v>134</v>
      </c>
      <c r="E129" s="43"/>
      <c r="F129" s="221" t="s">
        <v>183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134</v>
      </c>
      <c r="AU129" s="19" t="s">
        <v>21</v>
      </c>
    </row>
    <row r="130" s="13" customFormat="1">
      <c r="A130" s="13"/>
      <c r="B130" s="225"/>
      <c r="C130" s="226"/>
      <c r="D130" s="227" t="s">
        <v>136</v>
      </c>
      <c r="E130" s="228" t="s">
        <v>32</v>
      </c>
      <c r="F130" s="229" t="s">
        <v>184</v>
      </c>
      <c r="G130" s="226"/>
      <c r="H130" s="230">
        <v>1440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136</v>
      </c>
      <c r="AU130" s="236" t="s">
        <v>21</v>
      </c>
      <c r="AV130" s="13" t="s">
        <v>21</v>
      </c>
      <c r="AW130" s="13" t="s">
        <v>41</v>
      </c>
      <c r="AX130" s="13" t="s">
        <v>82</v>
      </c>
      <c r="AY130" s="236" t="s">
        <v>125</v>
      </c>
    </row>
    <row r="131" s="14" customFormat="1">
      <c r="A131" s="14"/>
      <c r="B131" s="237"/>
      <c r="C131" s="238"/>
      <c r="D131" s="227" t="s">
        <v>136</v>
      </c>
      <c r="E131" s="239" t="s">
        <v>32</v>
      </c>
      <c r="F131" s="240" t="s">
        <v>138</v>
      </c>
      <c r="G131" s="238"/>
      <c r="H131" s="239" t="s">
        <v>32</v>
      </c>
      <c r="I131" s="241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136</v>
      </c>
      <c r="AU131" s="246" t="s">
        <v>21</v>
      </c>
      <c r="AV131" s="14" t="s">
        <v>90</v>
      </c>
      <c r="AW131" s="14" t="s">
        <v>41</v>
      </c>
      <c r="AX131" s="14" t="s">
        <v>82</v>
      </c>
      <c r="AY131" s="246" t="s">
        <v>125</v>
      </c>
    </row>
    <row r="132" s="15" customFormat="1">
      <c r="A132" s="15"/>
      <c r="B132" s="247"/>
      <c r="C132" s="248"/>
      <c r="D132" s="227" t="s">
        <v>136</v>
      </c>
      <c r="E132" s="249" t="s">
        <v>32</v>
      </c>
      <c r="F132" s="250" t="s">
        <v>139</v>
      </c>
      <c r="G132" s="248"/>
      <c r="H132" s="251">
        <v>1440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136</v>
      </c>
      <c r="AU132" s="257" t="s">
        <v>21</v>
      </c>
      <c r="AV132" s="15" t="s">
        <v>132</v>
      </c>
      <c r="AW132" s="15" t="s">
        <v>41</v>
      </c>
      <c r="AX132" s="15" t="s">
        <v>90</v>
      </c>
      <c r="AY132" s="257" t="s">
        <v>125</v>
      </c>
    </row>
    <row r="133" s="2" customFormat="1" ht="37.8" customHeight="1">
      <c r="A133" s="41"/>
      <c r="B133" s="42"/>
      <c r="C133" s="207" t="s">
        <v>185</v>
      </c>
      <c r="D133" s="207" t="s">
        <v>127</v>
      </c>
      <c r="E133" s="208" t="s">
        <v>186</v>
      </c>
      <c r="F133" s="209" t="s">
        <v>187</v>
      </c>
      <c r="G133" s="210" t="s">
        <v>188</v>
      </c>
      <c r="H133" s="211">
        <v>60</v>
      </c>
      <c r="I133" s="212"/>
      <c r="J133" s="213">
        <f>ROUND(I133*H133,2)</f>
        <v>0</v>
      </c>
      <c r="K133" s="209" t="s">
        <v>131</v>
      </c>
      <c r="L133" s="47"/>
      <c r="M133" s="214" t="s">
        <v>32</v>
      </c>
      <c r="N133" s="215" t="s">
        <v>53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132</v>
      </c>
      <c r="AT133" s="218" t="s">
        <v>127</v>
      </c>
      <c r="AU133" s="218" t="s">
        <v>21</v>
      </c>
      <c r="AY133" s="19" t="s">
        <v>125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90</v>
      </c>
      <c r="BK133" s="219">
        <f>ROUND(I133*H133,2)</f>
        <v>0</v>
      </c>
      <c r="BL133" s="19" t="s">
        <v>132</v>
      </c>
      <c r="BM133" s="218" t="s">
        <v>189</v>
      </c>
    </row>
    <row r="134" s="2" customFormat="1">
      <c r="A134" s="41"/>
      <c r="B134" s="42"/>
      <c r="C134" s="43"/>
      <c r="D134" s="220" t="s">
        <v>134</v>
      </c>
      <c r="E134" s="43"/>
      <c r="F134" s="221" t="s">
        <v>190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134</v>
      </c>
      <c r="AU134" s="19" t="s">
        <v>21</v>
      </c>
    </row>
    <row r="135" s="13" customFormat="1">
      <c r="A135" s="13"/>
      <c r="B135" s="225"/>
      <c r="C135" s="226"/>
      <c r="D135" s="227" t="s">
        <v>136</v>
      </c>
      <c r="E135" s="228" t="s">
        <v>32</v>
      </c>
      <c r="F135" s="229" t="s">
        <v>191</v>
      </c>
      <c r="G135" s="226"/>
      <c r="H135" s="230">
        <v>60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136</v>
      </c>
      <c r="AU135" s="236" t="s">
        <v>21</v>
      </c>
      <c r="AV135" s="13" t="s">
        <v>21</v>
      </c>
      <c r="AW135" s="13" t="s">
        <v>41</v>
      </c>
      <c r="AX135" s="13" t="s">
        <v>82</v>
      </c>
      <c r="AY135" s="236" t="s">
        <v>125</v>
      </c>
    </row>
    <row r="136" s="14" customFormat="1">
      <c r="A136" s="14"/>
      <c r="B136" s="237"/>
      <c r="C136" s="238"/>
      <c r="D136" s="227" t="s">
        <v>136</v>
      </c>
      <c r="E136" s="239" t="s">
        <v>32</v>
      </c>
      <c r="F136" s="240" t="s">
        <v>138</v>
      </c>
      <c r="G136" s="238"/>
      <c r="H136" s="239" t="s">
        <v>32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136</v>
      </c>
      <c r="AU136" s="246" t="s">
        <v>21</v>
      </c>
      <c r="AV136" s="14" t="s">
        <v>90</v>
      </c>
      <c r="AW136" s="14" t="s">
        <v>41</v>
      </c>
      <c r="AX136" s="14" t="s">
        <v>82</v>
      </c>
      <c r="AY136" s="246" t="s">
        <v>125</v>
      </c>
    </row>
    <row r="137" s="15" customFormat="1">
      <c r="A137" s="15"/>
      <c r="B137" s="247"/>
      <c r="C137" s="248"/>
      <c r="D137" s="227" t="s">
        <v>136</v>
      </c>
      <c r="E137" s="249" t="s">
        <v>32</v>
      </c>
      <c r="F137" s="250" t="s">
        <v>139</v>
      </c>
      <c r="G137" s="248"/>
      <c r="H137" s="251">
        <v>60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136</v>
      </c>
      <c r="AU137" s="257" t="s">
        <v>21</v>
      </c>
      <c r="AV137" s="15" t="s">
        <v>132</v>
      </c>
      <c r="AW137" s="15" t="s">
        <v>41</v>
      </c>
      <c r="AX137" s="15" t="s">
        <v>90</v>
      </c>
      <c r="AY137" s="257" t="s">
        <v>125</v>
      </c>
    </row>
    <row r="138" s="2" customFormat="1" ht="24.15" customHeight="1">
      <c r="A138" s="41"/>
      <c r="B138" s="42"/>
      <c r="C138" s="207" t="s">
        <v>192</v>
      </c>
      <c r="D138" s="207" t="s">
        <v>127</v>
      </c>
      <c r="E138" s="208" t="s">
        <v>193</v>
      </c>
      <c r="F138" s="209" t="s">
        <v>194</v>
      </c>
      <c r="G138" s="210" t="s">
        <v>130</v>
      </c>
      <c r="H138" s="211">
        <v>200</v>
      </c>
      <c r="I138" s="212"/>
      <c r="J138" s="213">
        <f>ROUND(I138*H138,2)</f>
        <v>0</v>
      </c>
      <c r="K138" s="209" t="s">
        <v>131</v>
      </c>
      <c r="L138" s="47"/>
      <c r="M138" s="214" t="s">
        <v>32</v>
      </c>
      <c r="N138" s="215" t="s">
        <v>53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132</v>
      </c>
      <c r="AT138" s="218" t="s">
        <v>127</v>
      </c>
      <c r="AU138" s="218" t="s">
        <v>21</v>
      </c>
      <c r="AY138" s="19" t="s">
        <v>125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90</v>
      </c>
      <c r="BK138" s="219">
        <f>ROUND(I138*H138,2)</f>
        <v>0</v>
      </c>
      <c r="BL138" s="19" t="s">
        <v>132</v>
      </c>
      <c r="BM138" s="218" t="s">
        <v>195</v>
      </c>
    </row>
    <row r="139" s="2" customFormat="1">
      <c r="A139" s="41"/>
      <c r="B139" s="42"/>
      <c r="C139" s="43"/>
      <c r="D139" s="220" t="s">
        <v>134</v>
      </c>
      <c r="E139" s="43"/>
      <c r="F139" s="221" t="s">
        <v>196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134</v>
      </c>
      <c r="AU139" s="19" t="s">
        <v>21</v>
      </c>
    </row>
    <row r="140" s="13" customFormat="1">
      <c r="A140" s="13"/>
      <c r="B140" s="225"/>
      <c r="C140" s="226"/>
      <c r="D140" s="227" t="s">
        <v>136</v>
      </c>
      <c r="E140" s="228" t="s">
        <v>32</v>
      </c>
      <c r="F140" s="229" t="s">
        <v>143</v>
      </c>
      <c r="G140" s="226"/>
      <c r="H140" s="230">
        <v>200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136</v>
      </c>
      <c r="AU140" s="236" t="s">
        <v>21</v>
      </c>
      <c r="AV140" s="13" t="s">
        <v>21</v>
      </c>
      <c r="AW140" s="13" t="s">
        <v>41</v>
      </c>
      <c r="AX140" s="13" t="s">
        <v>82</v>
      </c>
      <c r="AY140" s="236" t="s">
        <v>125</v>
      </c>
    </row>
    <row r="141" s="14" customFormat="1">
      <c r="A141" s="14"/>
      <c r="B141" s="237"/>
      <c r="C141" s="238"/>
      <c r="D141" s="227" t="s">
        <v>136</v>
      </c>
      <c r="E141" s="239" t="s">
        <v>32</v>
      </c>
      <c r="F141" s="240" t="s">
        <v>138</v>
      </c>
      <c r="G141" s="238"/>
      <c r="H141" s="239" t="s">
        <v>32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136</v>
      </c>
      <c r="AU141" s="246" t="s">
        <v>21</v>
      </c>
      <c r="AV141" s="14" t="s">
        <v>90</v>
      </c>
      <c r="AW141" s="14" t="s">
        <v>41</v>
      </c>
      <c r="AX141" s="14" t="s">
        <v>82</v>
      </c>
      <c r="AY141" s="246" t="s">
        <v>125</v>
      </c>
    </row>
    <row r="142" s="15" customFormat="1">
      <c r="A142" s="15"/>
      <c r="B142" s="247"/>
      <c r="C142" s="248"/>
      <c r="D142" s="227" t="s">
        <v>136</v>
      </c>
      <c r="E142" s="249" t="s">
        <v>32</v>
      </c>
      <c r="F142" s="250" t="s">
        <v>139</v>
      </c>
      <c r="G142" s="248"/>
      <c r="H142" s="251">
        <v>200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7" t="s">
        <v>136</v>
      </c>
      <c r="AU142" s="257" t="s">
        <v>21</v>
      </c>
      <c r="AV142" s="15" t="s">
        <v>132</v>
      </c>
      <c r="AW142" s="15" t="s">
        <v>41</v>
      </c>
      <c r="AX142" s="15" t="s">
        <v>90</v>
      </c>
      <c r="AY142" s="257" t="s">
        <v>125</v>
      </c>
    </row>
    <row r="143" s="2" customFormat="1" ht="62.7" customHeight="1">
      <c r="A143" s="41"/>
      <c r="B143" s="42"/>
      <c r="C143" s="207" t="s">
        <v>8</v>
      </c>
      <c r="D143" s="207" t="s">
        <v>127</v>
      </c>
      <c r="E143" s="208" t="s">
        <v>197</v>
      </c>
      <c r="F143" s="209" t="s">
        <v>198</v>
      </c>
      <c r="G143" s="210" t="s">
        <v>199</v>
      </c>
      <c r="H143" s="211">
        <v>30</v>
      </c>
      <c r="I143" s="212"/>
      <c r="J143" s="213">
        <f>ROUND(I143*H143,2)</f>
        <v>0</v>
      </c>
      <c r="K143" s="209" t="s">
        <v>131</v>
      </c>
      <c r="L143" s="47"/>
      <c r="M143" s="214" t="s">
        <v>32</v>
      </c>
      <c r="N143" s="215" t="s">
        <v>53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132</v>
      </c>
      <c r="AT143" s="218" t="s">
        <v>127</v>
      </c>
      <c r="AU143" s="218" t="s">
        <v>21</v>
      </c>
      <c r="AY143" s="19" t="s">
        <v>125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90</v>
      </c>
      <c r="BK143" s="219">
        <f>ROUND(I143*H143,2)</f>
        <v>0</v>
      </c>
      <c r="BL143" s="19" t="s">
        <v>132</v>
      </c>
      <c r="BM143" s="218" t="s">
        <v>200</v>
      </c>
    </row>
    <row r="144" s="2" customFormat="1">
      <c r="A144" s="41"/>
      <c r="B144" s="42"/>
      <c r="C144" s="43"/>
      <c r="D144" s="220" t="s">
        <v>134</v>
      </c>
      <c r="E144" s="43"/>
      <c r="F144" s="221" t="s">
        <v>201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134</v>
      </c>
      <c r="AU144" s="19" t="s">
        <v>21</v>
      </c>
    </row>
    <row r="145" s="13" customFormat="1">
      <c r="A145" s="13"/>
      <c r="B145" s="225"/>
      <c r="C145" s="226"/>
      <c r="D145" s="227" t="s">
        <v>136</v>
      </c>
      <c r="E145" s="228" t="s">
        <v>32</v>
      </c>
      <c r="F145" s="229" t="s">
        <v>202</v>
      </c>
      <c r="G145" s="226"/>
      <c r="H145" s="230">
        <v>30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136</v>
      </c>
      <c r="AU145" s="236" t="s">
        <v>21</v>
      </c>
      <c r="AV145" s="13" t="s">
        <v>21</v>
      </c>
      <c r="AW145" s="13" t="s">
        <v>41</v>
      </c>
      <c r="AX145" s="13" t="s">
        <v>82</v>
      </c>
      <c r="AY145" s="236" t="s">
        <v>125</v>
      </c>
    </row>
    <row r="146" s="14" customFormat="1">
      <c r="A146" s="14"/>
      <c r="B146" s="237"/>
      <c r="C146" s="238"/>
      <c r="D146" s="227" t="s">
        <v>136</v>
      </c>
      <c r="E146" s="239" t="s">
        <v>32</v>
      </c>
      <c r="F146" s="240" t="s">
        <v>138</v>
      </c>
      <c r="G146" s="238"/>
      <c r="H146" s="239" t="s">
        <v>32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136</v>
      </c>
      <c r="AU146" s="246" t="s">
        <v>21</v>
      </c>
      <c r="AV146" s="14" t="s">
        <v>90</v>
      </c>
      <c r="AW146" s="14" t="s">
        <v>41</v>
      </c>
      <c r="AX146" s="14" t="s">
        <v>82</v>
      </c>
      <c r="AY146" s="246" t="s">
        <v>125</v>
      </c>
    </row>
    <row r="147" s="15" customFormat="1">
      <c r="A147" s="15"/>
      <c r="B147" s="247"/>
      <c r="C147" s="248"/>
      <c r="D147" s="227" t="s">
        <v>136</v>
      </c>
      <c r="E147" s="249" t="s">
        <v>32</v>
      </c>
      <c r="F147" s="250" t="s">
        <v>139</v>
      </c>
      <c r="G147" s="248"/>
      <c r="H147" s="251">
        <v>30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136</v>
      </c>
      <c r="AU147" s="257" t="s">
        <v>21</v>
      </c>
      <c r="AV147" s="15" t="s">
        <v>132</v>
      </c>
      <c r="AW147" s="15" t="s">
        <v>41</v>
      </c>
      <c r="AX147" s="15" t="s">
        <v>90</v>
      </c>
      <c r="AY147" s="257" t="s">
        <v>125</v>
      </c>
    </row>
    <row r="148" s="2" customFormat="1" ht="49.05" customHeight="1">
      <c r="A148" s="41"/>
      <c r="B148" s="42"/>
      <c r="C148" s="207" t="s">
        <v>203</v>
      </c>
      <c r="D148" s="207" t="s">
        <v>127</v>
      </c>
      <c r="E148" s="208" t="s">
        <v>204</v>
      </c>
      <c r="F148" s="209" t="s">
        <v>205</v>
      </c>
      <c r="G148" s="210" t="s">
        <v>199</v>
      </c>
      <c r="H148" s="211">
        <v>384.5</v>
      </c>
      <c r="I148" s="212"/>
      <c r="J148" s="213">
        <f>ROUND(I148*H148,2)</f>
        <v>0</v>
      </c>
      <c r="K148" s="209" t="s">
        <v>131</v>
      </c>
      <c r="L148" s="47"/>
      <c r="M148" s="214" t="s">
        <v>32</v>
      </c>
      <c r="N148" s="215" t="s">
        <v>53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132</v>
      </c>
      <c r="AT148" s="218" t="s">
        <v>127</v>
      </c>
      <c r="AU148" s="218" t="s">
        <v>21</v>
      </c>
      <c r="AY148" s="19" t="s">
        <v>125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90</v>
      </c>
      <c r="BK148" s="219">
        <f>ROUND(I148*H148,2)</f>
        <v>0</v>
      </c>
      <c r="BL148" s="19" t="s">
        <v>132</v>
      </c>
      <c r="BM148" s="218" t="s">
        <v>206</v>
      </c>
    </row>
    <row r="149" s="2" customFormat="1">
      <c r="A149" s="41"/>
      <c r="B149" s="42"/>
      <c r="C149" s="43"/>
      <c r="D149" s="220" t="s">
        <v>134</v>
      </c>
      <c r="E149" s="43"/>
      <c r="F149" s="221" t="s">
        <v>207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134</v>
      </c>
      <c r="AU149" s="19" t="s">
        <v>21</v>
      </c>
    </row>
    <row r="150" s="13" customFormat="1">
      <c r="A150" s="13"/>
      <c r="B150" s="225"/>
      <c r="C150" s="226"/>
      <c r="D150" s="227" t="s">
        <v>136</v>
      </c>
      <c r="E150" s="228" t="s">
        <v>32</v>
      </c>
      <c r="F150" s="229" t="s">
        <v>208</v>
      </c>
      <c r="G150" s="226"/>
      <c r="H150" s="230">
        <v>384.5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136</v>
      </c>
      <c r="AU150" s="236" t="s">
        <v>21</v>
      </c>
      <c r="AV150" s="13" t="s">
        <v>21</v>
      </c>
      <c r="AW150" s="13" t="s">
        <v>41</v>
      </c>
      <c r="AX150" s="13" t="s">
        <v>82</v>
      </c>
      <c r="AY150" s="236" t="s">
        <v>125</v>
      </c>
    </row>
    <row r="151" s="14" customFormat="1">
      <c r="A151" s="14"/>
      <c r="B151" s="237"/>
      <c r="C151" s="238"/>
      <c r="D151" s="227" t="s">
        <v>136</v>
      </c>
      <c r="E151" s="239" t="s">
        <v>32</v>
      </c>
      <c r="F151" s="240" t="s">
        <v>138</v>
      </c>
      <c r="G151" s="238"/>
      <c r="H151" s="239" t="s">
        <v>32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136</v>
      </c>
      <c r="AU151" s="246" t="s">
        <v>21</v>
      </c>
      <c r="AV151" s="14" t="s">
        <v>90</v>
      </c>
      <c r="AW151" s="14" t="s">
        <v>41</v>
      </c>
      <c r="AX151" s="14" t="s">
        <v>82</v>
      </c>
      <c r="AY151" s="246" t="s">
        <v>125</v>
      </c>
    </row>
    <row r="152" s="15" customFormat="1">
      <c r="A152" s="15"/>
      <c r="B152" s="247"/>
      <c r="C152" s="248"/>
      <c r="D152" s="227" t="s">
        <v>136</v>
      </c>
      <c r="E152" s="249" t="s">
        <v>32</v>
      </c>
      <c r="F152" s="250" t="s">
        <v>139</v>
      </c>
      <c r="G152" s="248"/>
      <c r="H152" s="251">
        <v>384.5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7" t="s">
        <v>136</v>
      </c>
      <c r="AU152" s="257" t="s">
        <v>21</v>
      </c>
      <c r="AV152" s="15" t="s">
        <v>132</v>
      </c>
      <c r="AW152" s="15" t="s">
        <v>41</v>
      </c>
      <c r="AX152" s="15" t="s">
        <v>90</v>
      </c>
      <c r="AY152" s="257" t="s">
        <v>125</v>
      </c>
    </row>
    <row r="153" s="2" customFormat="1" ht="49.05" customHeight="1">
      <c r="A153" s="41"/>
      <c r="B153" s="42"/>
      <c r="C153" s="207" t="s">
        <v>209</v>
      </c>
      <c r="D153" s="207" t="s">
        <v>127</v>
      </c>
      <c r="E153" s="208" t="s">
        <v>210</v>
      </c>
      <c r="F153" s="209" t="s">
        <v>211</v>
      </c>
      <c r="G153" s="210" t="s">
        <v>147</v>
      </c>
      <c r="H153" s="211">
        <v>3</v>
      </c>
      <c r="I153" s="212"/>
      <c r="J153" s="213">
        <f>ROUND(I153*H153,2)</f>
        <v>0</v>
      </c>
      <c r="K153" s="209" t="s">
        <v>131</v>
      </c>
      <c r="L153" s="47"/>
      <c r="M153" s="214" t="s">
        <v>32</v>
      </c>
      <c r="N153" s="215" t="s">
        <v>53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132</v>
      </c>
      <c r="AT153" s="218" t="s">
        <v>127</v>
      </c>
      <c r="AU153" s="218" t="s">
        <v>21</v>
      </c>
      <c r="AY153" s="19" t="s">
        <v>125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90</v>
      </c>
      <c r="BK153" s="219">
        <f>ROUND(I153*H153,2)</f>
        <v>0</v>
      </c>
      <c r="BL153" s="19" t="s">
        <v>132</v>
      </c>
      <c r="BM153" s="218" t="s">
        <v>212</v>
      </c>
    </row>
    <row r="154" s="2" customFormat="1">
      <c r="A154" s="41"/>
      <c r="B154" s="42"/>
      <c r="C154" s="43"/>
      <c r="D154" s="220" t="s">
        <v>134</v>
      </c>
      <c r="E154" s="43"/>
      <c r="F154" s="221" t="s">
        <v>213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134</v>
      </c>
      <c r="AU154" s="19" t="s">
        <v>21</v>
      </c>
    </row>
    <row r="155" s="2" customFormat="1" ht="44.25" customHeight="1">
      <c r="A155" s="41"/>
      <c r="B155" s="42"/>
      <c r="C155" s="207" t="s">
        <v>214</v>
      </c>
      <c r="D155" s="207" t="s">
        <v>127</v>
      </c>
      <c r="E155" s="208" t="s">
        <v>215</v>
      </c>
      <c r="F155" s="209" t="s">
        <v>216</v>
      </c>
      <c r="G155" s="210" t="s">
        <v>147</v>
      </c>
      <c r="H155" s="211">
        <v>3</v>
      </c>
      <c r="I155" s="212"/>
      <c r="J155" s="213">
        <f>ROUND(I155*H155,2)</f>
        <v>0</v>
      </c>
      <c r="K155" s="209" t="s">
        <v>131</v>
      </c>
      <c r="L155" s="47"/>
      <c r="M155" s="214" t="s">
        <v>32</v>
      </c>
      <c r="N155" s="215" t="s">
        <v>53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132</v>
      </c>
      <c r="AT155" s="218" t="s">
        <v>127</v>
      </c>
      <c r="AU155" s="218" t="s">
        <v>21</v>
      </c>
      <c r="AY155" s="19" t="s">
        <v>125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90</v>
      </c>
      <c r="BK155" s="219">
        <f>ROUND(I155*H155,2)</f>
        <v>0</v>
      </c>
      <c r="BL155" s="19" t="s">
        <v>132</v>
      </c>
      <c r="BM155" s="218" t="s">
        <v>217</v>
      </c>
    </row>
    <row r="156" s="2" customFormat="1">
      <c r="A156" s="41"/>
      <c r="B156" s="42"/>
      <c r="C156" s="43"/>
      <c r="D156" s="220" t="s">
        <v>134</v>
      </c>
      <c r="E156" s="43"/>
      <c r="F156" s="221" t="s">
        <v>218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134</v>
      </c>
      <c r="AU156" s="19" t="s">
        <v>21</v>
      </c>
    </row>
    <row r="157" s="2" customFormat="1" ht="37.8" customHeight="1">
      <c r="A157" s="41"/>
      <c r="B157" s="42"/>
      <c r="C157" s="207" t="s">
        <v>219</v>
      </c>
      <c r="D157" s="207" t="s">
        <v>127</v>
      </c>
      <c r="E157" s="208" t="s">
        <v>220</v>
      </c>
      <c r="F157" s="209" t="s">
        <v>221</v>
      </c>
      <c r="G157" s="210" t="s">
        <v>147</v>
      </c>
      <c r="H157" s="211">
        <v>3</v>
      </c>
      <c r="I157" s="212"/>
      <c r="J157" s="213">
        <f>ROUND(I157*H157,2)</f>
        <v>0</v>
      </c>
      <c r="K157" s="209" t="s">
        <v>131</v>
      </c>
      <c r="L157" s="47"/>
      <c r="M157" s="214" t="s">
        <v>32</v>
      </c>
      <c r="N157" s="215" t="s">
        <v>53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132</v>
      </c>
      <c r="AT157" s="218" t="s">
        <v>127</v>
      </c>
      <c r="AU157" s="218" t="s">
        <v>21</v>
      </c>
      <c r="AY157" s="19" t="s">
        <v>125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90</v>
      </c>
      <c r="BK157" s="219">
        <f>ROUND(I157*H157,2)</f>
        <v>0</v>
      </c>
      <c r="BL157" s="19" t="s">
        <v>132</v>
      </c>
      <c r="BM157" s="218" t="s">
        <v>222</v>
      </c>
    </row>
    <row r="158" s="2" customFormat="1">
      <c r="A158" s="41"/>
      <c r="B158" s="42"/>
      <c r="C158" s="43"/>
      <c r="D158" s="220" t="s">
        <v>134</v>
      </c>
      <c r="E158" s="43"/>
      <c r="F158" s="221" t="s">
        <v>223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134</v>
      </c>
      <c r="AU158" s="19" t="s">
        <v>21</v>
      </c>
    </row>
    <row r="159" s="2" customFormat="1" ht="33" customHeight="1">
      <c r="A159" s="41"/>
      <c r="B159" s="42"/>
      <c r="C159" s="207" t="s">
        <v>224</v>
      </c>
      <c r="D159" s="207" t="s">
        <v>127</v>
      </c>
      <c r="E159" s="208" t="s">
        <v>225</v>
      </c>
      <c r="F159" s="209" t="s">
        <v>226</v>
      </c>
      <c r="G159" s="210" t="s">
        <v>130</v>
      </c>
      <c r="H159" s="211">
        <v>30</v>
      </c>
      <c r="I159" s="212"/>
      <c r="J159" s="213">
        <f>ROUND(I159*H159,2)</f>
        <v>0</v>
      </c>
      <c r="K159" s="209" t="s">
        <v>131</v>
      </c>
      <c r="L159" s="47"/>
      <c r="M159" s="214" t="s">
        <v>32</v>
      </c>
      <c r="N159" s="215" t="s">
        <v>53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132</v>
      </c>
      <c r="AT159" s="218" t="s">
        <v>127</v>
      </c>
      <c r="AU159" s="218" t="s">
        <v>21</v>
      </c>
      <c r="AY159" s="19" t="s">
        <v>125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90</v>
      </c>
      <c r="BK159" s="219">
        <f>ROUND(I159*H159,2)</f>
        <v>0</v>
      </c>
      <c r="BL159" s="19" t="s">
        <v>132</v>
      </c>
      <c r="BM159" s="218" t="s">
        <v>227</v>
      </c>
    </row>
    <row r="160" s="2" customFormat="1">
      <c r="A160" s="41"/>
      <c r="B160" s="42"/>
      <c r="C160" s="43"/>
      <c r="D160" s="220" t="s">
        <v>134</v>
      </c>
      <c r="E160" s="43"/>
      <c r="F160" s="221" t="s">
        <v>228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134</v>
      </c>
      <c r="AU160" s="19" t="s">
        <v>21</v>
      </c>
    </row>
    <row r="161" s="13" customFormat="1">
      <c r="A161" s="13"/>
      <c r="B161" s="225"/>
      <c r="C161" s="226"/>
      <c r="D161" s="227" t="s">
        <v>136</v>
      </c>
      <c r="E161" s="228" t="s">
        <v>32</v>
      </c>
      <c r="F161" s="229" t="s">
        <v>137</v>
      </c>
      <c r="G161" s="226"/>
      <c r="H161" s="230">
        <v>30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136</v>
      </c>
      <c r="AU161" s="236" t="s">
        <v>21</v>
      </c>
      <c r="AV161" s="13" t="s">
        <v>21</v>
      </c>
      <c r="AW161" s="13" t="s">
        <v>41</v>
      </c>
      <c r="AX161" s="13" t="s">
        <v>82</v>
      </c>
      <c r="AY161" s="236" t="s">
        <v>125</v>
      </c>
    </row>
    <row r="162" s="15" customFormat="1">
      <c r="A162" s="15"/>
      <c r="B162" s="247"/>
      <c r="C162" s="248"/>
      <c r="D162" s="227" t="s">
        <v>136</v>
      </c>
      <c r="E162" s="249" t="s">
        <v>32</v>
      </c>
      <c r="F162" s="250" t="s">
        <v>139</v>
      </c>
      <c r="G162" s="248"/>
      <c r="H162" s="251">
        <v>30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7" t="s">
        <v>136</v>
      </c>
      <c r="AU162" s="257" t="s">
        <v>21</v>
      </c>
      <c r="AV162" s="15" t="s">
        <v>132</v>
      </c>
      <c r="AW162" s="15" t="s">
        <v>41</v>
      </c>
      <c r="AX162" s="15" t="s">
        <v>90</v>
      </c>
      <c r="AY162" s="257" t="s">
        <v>125</v>
      </c>
    </row>
    <row r="163" s="2" customFormat="1" ht="62.7" customHeight="1">
      <c r="A163" s="41"/>
      <c r="B163" s="42"/>
      <c r="C163" s="207" t="s">
        <v>229</v>
      </c>
      <c r="D163" s="207" t="s">
        <v>127</v>
      </c>
      <c r="E163" s="208" t="s">
        <v>230</v>
      </c>
      <c r="F163" s="209" t="s">
        <v>231</v>
      </c>
      <c r="G163" s="210" t="s">
        <v>147</v>
      </c>
      <c r="H163" s="211">
        <v>42</v>
      </c>
      <c r="I163" s="212"/>
      <c r="J163" s="213">
        <f>ROUND(I163*H163,2)</f>
        <v>0</v>
      </c>
      <c r="K163" s="209" t="s">
        <v>131</v>
      </c>
      <c r="L163" s="47"/>
      <c r="M163" s="214" t="s">
        <v>32</v>
      </c>
      <c r="N163" s="215" t="s">
        <v>53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132</v>
      </c>
      <c r="AT163" s="218" t="s">
        <v>127</v>
      </c>
      <c r="AU163" s="218" t="s">
        <v>21</v>
      </c>
      <c r="AY163" s="19" t="s">
        <v>125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90</v>
      </c>
      <c r="BK163" s="219">
        <f>ROUND(I163*H163,2)</f>
        <v>0</v>
      </c>
      <c r="BL163" s="19" t="s">
        <v>132</v>
      </c>
      <c r="BM163" s="218" t="s">
        <v>232</v>
      </c>
    </row>
    <row r="164" s="2" customFormat="1">
      <c r="A164" s="41"/>
      <c r="B164" s="42"/>
      <c r="C164" s="43"/>
      <c r="D164" s="220" t="s">
        <v>134</v>
      </c>
      <c r="E164" s="43"/>
      <c r="F164" s="221" t="s">
        <v>233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134</v>
      </c>
      <c r="AU164" s="19" t="s">
        <v>21</v>
      </c>
    </row>
    <row r="165" s="13" customFormat="1">
      <c r="A165" s="13"/>
      <c r="B165" s="225"/>
      <c r="C165" s="226"/>
      <c r="D165" s="227" t="s">
        <v>136</v>
      </c>
      <c r="E165" s="228" t="s">
        <v>32</v>
      </c>
      <c r="F165" s="229" t="s">
        <v>234</v>
      </c>
      <c r="G165" s="226"/>
      <c r="H165" s="230">
        <v>42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136</v>
      </c>
      <c r="AU165" s="236" t="s">
        <v>21</v>
      </c>
      <c r="AV165" s="13" t="s">
        <v>21</v>
      </c>
      <c r="AW165" s="13" t="s">
        <v>41</v>
      </c>
      <c r="AX165" s="13" t="s">
        <v>82</v>
      </c>
      <c r="AY165" s="236" t="s">
        <v>125</v>
      </c>
    </row>
    <row r="166" s="15" customFormat="1">
      <c r="A166" s="15"/>
      <c r="B166" s="247"/>
      <c r="C166" s="248"/>
      <c r="D166" s="227" t="s">
        <v>136</v>
      </c>
      <c r="E166" s="249" t="s">
        <v>32</v>
      </c>
      <c r="F166" s="250" t="s">
        <v>139</v>
      </c>
      <c r="G166" s="248"/>
      <c r="H166" s="251">
        <v>42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136</v>
      </c>
      <c r="AU166" s="257" t="s">
        <v>21</v>
      </c>
      <c r="AV166" s="15" t="s">
        <v>132</v>
      </c>
      <c r="AW166" s="15" t="s">
        <v>41</v>
      </c>
      <c r="AX166" s="15" t="s">
        <v>90</v>
      </c>
      <c r="AY166" s="257" t="s">
        <v>125</v>
      </c>
    </row>
    <row r="167" s="2" customFormat="1" ht="62.7" customHeight="1">
      <c r="A167" s="41"/>
      <c r="B167" s="42"/>
      <c r="C167" s="207" t="s">
        <v>235</v>
      </c>
      <c r="D167" s="207" t="s">
        <v>127</v>
      </c>
      <c r="E167" s="208" t="s">
        <v>236</v>
      </c>
      <c r="F167" s="209" t="s">
        <v>237</v>
      </c>
      <c r="G167" s="210" t="s">
        <v>147</v>
      </c>
      <c r="H167" s="211">
        <v>42</v>
      </c>
      <c r="I167" s="212"/>
      <c r="J167" s="213">
        <f>ROUND(I167*H167,2)</f>
        <v>0</v>
      </c>
      <c r="K167" s="209" t="s">
        <v>131</v>
      </c>
      <c r="L167" s="47"/>
      <c r="M167" s="214" t="s">
        <v>32</v>
      </c>
      <c r="N167" s="215" t="s">
        <v>53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132</v>
      </c>
      <c r="AT167" s="218" t="s">
        <v>127</v>
      </c>
      <c r="AU167" s="218" t="s">
        <v>21</v>
      </c>
      <c r="AY167" s="19" t="s">
        <v>125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90</v>
      </c>
      <c r="BK167" s="219">
        <f>ROUND(I167*H167,2)</f>
        <v>0</v>
      </c>
      <c r="BL167" s="19" t="s">
        <v>132</v>
      </c>
      <c r="BM167" s="218" t="s">
        <v>238</v>
      </c>
    </row>
    <row r="168" s="2" customFormat="1">
      <c r="A168" s="41"/>
      <c r="B168" s="42"/>
      <c r="C168" s="43"/>
      <c r="D168" s="220" t="s">
        <v>134</v>
      </c>
      <c r="E168" s="43"/>
      <c r="F168" s="221" t="s">
        <v>239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134</v>
      </c>
      <c r="AU168" s="19" t="s">
        <v>21</v>
      </c>
    </row>
    <row r="169" s="13" customFormat="1">
      <c r="A169" s="13"/>
      <c r="B169" s="225"/>
      <c r="C169" s="226"/>
      <c r="D169" s="227" t="s">
        <v>136</v>
      </c>
      <c r="E169" s="228" t="s">
        <v>32</v>
      </c>
      <c r="F169" s="229" t="s">
        <v>234</v>
      </c>
      <c r="G169" s="226"/>
      <c r="H169" s="230">
        <v>42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136</v>
      </c>
      <c r="AU169" s="236" t="s">
        <v>21</v>
      </c>
      <c r="AV169" s="13" t="s">
        <v>21</v>
      </c>
      <c r="AW169" s="13" t="s">
        <v>41</v>
      </c>
      <c r="AX169" s="13" t="s">
        <v>82</v>
      </c>
      <c r="AY169" s="236" t="s">
        <v>125</v>
      </c>
    </row>
    <row r="170" s="15" customFormat="1">
      <c r="A170" s="15"/>
      <c r="B170" s="247"/>
      <c r="C170" s="248"/>
      <c r="D170" s="227" t="s">
        <v>136</v>
      </c>
      <c r="E170" s="249" t="s">
        <v>32</v>
      </c>
      <c r="F170" s="250" t="s">
        <v>139</v>
      </c>
      <c r="G170" s="248"/>
      <c r="H170" s="251">
        <v>42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7" t="s">
        <v>136</v>
      </c>
      <c r="AU170" s="257" t="s">
        <v>21</v>
      </c>
      <c r="AV170" s="15" t="s">
        <v>132</v>
      </c>
      <c r="AW170" s="15" t="s">
        <v>41</v>
      </c>
      <c r="AX170" s="15" t="s">
        <v>90</v>
      </c>
      <c r="AY170" s="257" t="s">
        <v>125</v>
      </c>
    </row>
    <row r="171" s="2" customFormat="1" ht="55.5" customHeight="1">
      <c r="A171" s="41"/>
      <c r="B171" s="42"/>
      <c r="C171" s="207" t="s">
        <v>240</v>
      </c>
      <c r="D171" s="207" t="s">
        <v>127</v>
      </c>
      <c r="E171" s="208" t="s">
        <v>241</v>
      </c>
      <c r="F171" s="209" t="s">
        <v>242</v>
      </c>
      <c r="G171" s="210" t="s">
        <v>147</v>
      </c>
      <c r="H171" s="211">
        <v>42</v>
      </c>
      <c r="I171" s="212"/>
      <c r="J171" s="213">
        <f>ROUND(I171*H171,2)</f>
        <v>0</v>
      </c>
      <c r="K171" s="209" t="s">
        <v>131</v>
      </c>
      <c r="L171" s="47"/>
      <c r="M171" s="214" t="s">
        <v>32</v>
      </c>
      <c r="N171" s="215" t="s">
        <v>53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132</v>
      </c>
      <c r="AT171" s="218" t="s">
        <v>127</v>
      </c>
      <c r="AU171" s="218" t="s">
        <v>21</v>
      </c>
      <c r="AY171" s="19" t="s">
        <v>125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90</v>
      </c>
      <c r="BK171" s="219">
        <f>ROUND(I171*H171,2)</f>
        <v>0</v>
      </c>
      <c r="BL171" s="19" t="s">
        <v>132</v>
      </c>
      <c r="BM171" s="218" t="s">
        <v>243</v>
      </c>
    </row>
    <row r="172" s="2" customFormat="1">
      <c r="A172" s="41"/>
      <c r="B172" s="42"/>
      <c r="C172" s="43"/>
      <c r="D172" s="220" t="s">
        <v>134</v>
      </c>
      <c r="E172" s="43"/>
      <c r="F172" s="221" t="s">
        <v>244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134</v>
      </c>
      <c r="AU172" s="19" t="s">
        <v>21</v>
      </c>
    </row>
    <row r="173" s="13" customFormat="1">
      <c r="A173" s="13"/>
      <c r="B173" s="225"/>
      <c r="C173" s="226"/>
      <c r="D173" s="227" t="s">
        <v>136</v>
      </c>
      <c r="E173" s="228" t="s">
        <v>32</v>
      </c>
      <c r="F173" s="229" t="s">
        <v>234</v>
      </c>
      <c r="G173" s="226"/>
      <c r="H173" s="230">
        <v>42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136</v>
      </c>
      <c r="AU173" s="236" t="s">
        <v>21</v>
      </c>
      <c r="AV173" s="13" t="s">
        <v>21</v>
      </c>
      <c r="AW173" s="13" t="s">
        <v>41</v>
      </c>
      <c r="AX173" s="13" t="s">
        <v>82</v>
      </c>
      <c r="AY173" s="236" t="s">
        <v>125</v>
      </c>
    </row>
    <row r="174" s="15" customFormat="1">
      <c r="A174" s="15"/>
      <c r="B174" s="247"/>
      <c r="C174" s="248"/>
      <c r="D174" s="227" t="s">
        <v>136</v>
      </c>
      <c r="E174" s="249" t="s">
        <v>32</v>
      </c>
      <c r="F174" s="250" t="s">
        <v>139</v>
      </c>
      <c r="G174" s="248"/>
      <c r="H174" s="251">
        <v>42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136</v>
      </c>
      <c r="AU174" s="257" t="s">
        <v>21</v>
      </c>
      <c r="AV174" s="15" t="s">
        <v>132</v>
      </c>
      <c r="AW174" s="15" t="s">
        <v>41</v>
      </c>
      <c r="AX174" s="15" t="s">
        <v>90</v>
      </c>
      <c r="AY174" s="257" t="s">
        <v>125</v>
      </c>
    </row>
    <row r="175" s="2" customFormat="1" ht="33" customHeight="1">
      <c r="A175" s="41"/>
      <c r="B175" s="42"/>
      <c r="C175" s="207" t="s">
        <v>7</v>
      </c>
      <c r="D175" s="207" t="s">
        <v>127</v>
      </c>
      <c r="E175" s="208" t="s">
        <v>245</v>
      </c>
      <c r="F175" s="209" t="s">
        <v>246</v>
      </c>
      <c r="G175" s="210" t="s">
        <v>130</v>
      </c>
      <c r="H175" s="211">
        <v>30</v>
      </c>
      <c r="I175" s="212"/>
      <c r="J175" s="213">
        <f>ROUND(I175*H175,2)</f>
        <v>0</v>
      </c>
      <c r="K175" s="209" t="s">
        <v>131</v>
      </c>
      <c r="L175" s="47"/>
      <c r="M175" s="214" t="s">
        <v>32</v>
      </c>
      <c r="N175" s="215" t="s">
        <v>53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132</v>
      </c>
      <c r="AT175" s="218" t="s">
        <v>127</v>
      </c>
      <c r="AU175" s="218" t="s">
        <v>21</v>
      </c>
      <c r="AY175" s="19" t="s">
        <v>125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90</v>
      </c>
      <c r="BK175" s="219">
        <f>ROUND(I175*H175,2)</f>
        <v>0</v>
      </c>
      <c r="BL175" s="19" t="s">
        <v>132</v>
      </c>
      <c r="BM175" s="218" t="s">
        <v>247</v>
      </c>
    </row>
    <row r="176" s="2" customFormat="1">
      <c r="A176" s="41"/>
      <c r="B176" s="42"/>
      <c r="C176" s="43"/>
      <c r="D176" s="220" t="s">
        <v>134</v>
      </c>
      <c r="E176" s="43"/>
      <c r="F176" s="221" t="s">
        <v>248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134</v>
      </c>
      <c r="AU176" s="19" t="s">
        <v>21</v>
      </c>
    </row>
    <row r="177" s="13" customFormat="1">
      <c r="A177" s="13"/>
      <c r="B177" s="225"/>
      <c r="C177" s="226"/>
      <c r="D177" s="227" t="s">
        <v>136</v>
      </c>
      <c r="E177" s="228" t="s">
        <v>32</v>
      </c>
      <c r="F177" s="229" t="s">
        <v>249</v>
      </c>
      <c r="G177" s="226"/>
      <c r="H177" s="230">
        <v>30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136</v>
      </c>
      <c r="AU177" s="236" t="s">
        <v>21</v>
      </c>
      <c r="AV177" s="13" t="s">
        <v>21</v>
      </c>
      <c r="AW177" s="13" t="s">
        <v>41</v>
      </c>
      <c r="AX177" s="13" t="s">
        <v>82</v>
      </c>
      <c r="AY177" s="236" t="s">
        <v>125</v>
      </c>
    </row>
    <row r="178" s="15" customFormat="1">
      <c r="A178" s="15"/>
      <c r="B178" s="247"/>
      <c r="C178" s="248"/>
      <c r="D178" s="227" t="s">
        <v>136</v>
      </c>
      <c r="E178" s="249" t="s">
        <v>32</v>
      </c>
      <c r="F178" s="250" t="s">
        <v>139</v>
      </c>
      <c r="G178" s="248"/>
      <c r="H178" s="251">
        <v>30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136</v>
      </c>
      <c r="AU178" s="257" t="s">
        <v>21</v>
      </c>
      <c r="AV178" s="15" t="s">
        <v>132</v>
      </c>
      <c r="AW178" s="15" t="s">
        <v>41</v>
      </c>
      <c r="AX178" s="15" t="s">
        <v>90</v>
      </c>
      <c r="AY178" s="257" t="s">
        <v>125</v>
      </c>
    </row>
    <row r="179" s="2" customFormat="1" ht="24.15" customHeight="1">
      <c r="A179" s="41"/>
      <c r="B179" s="42"/>
      <c r="C179" s="207" t="s">
        <v>250</v>
      </c>
      <c r="D179" s="207" t="s">
        <v>127</v>
      </c>
      <c r="E179" s="208" t="s">
        <v>251</v>
      </c>
      <c r="F179" s="209" t="s">
        <v>252</v>
      </c>
      <c r="G179" s="210" t="s">
        <v>130</v>
      </c>
      <c r="H179" s="211">
        <v>200</v>
      </c>
      <c r="I179" s="212"/>
      <c r="J179" s="213">
        <f>ROUND(I179*H179,2)</f>
        <v>0</v>
      </c>
      <c r="K179" s="209" t="s">
        <v>131</v>
      </c>
      <c r="L179" s="47"/>
      <c r="M179" s="214" t="s">
        <v>32</v>
      </c>
      <c r="N179" s="215" t="s">
        <v>53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132</v>
      </c>
      <c r="AT179" s="218" t="s">
        <v>127</v>
      </c>
      <c r="AU179" s="218" t="s">
        <v>21</v>
      </c>
      <c r="AY179" s="19" t="s">
        <v>125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90</v>
      </c>
      <c r="BK179" s="219">
        <f>ROUND(I179*H179,2)</f>
        <v>0</v>
      </c>
      <c r="BL179" s="19" t="s">
        <v>132</v>
      </c>
      <c r="BM179" s="218" t="s">
        <v>253</v>
      </c>
    </row>
    <row r="180" s="2" customFormat="1">
      <c r="A180" s="41"/>
      <c r="B180" s="42"/>
      <c r="C180" s="43"/>
      <c r="D180" s="220" t="s">
        <v>134</v>
      </c>
      <c r="E180" s="43"/>
      <c r="F180" s="221" t="s">
        <v>254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134</v>
      </c>
      <c r="AU180" s="19" t="s">
        <v>21</v>
      </c>
    </row>
    <row r="181" s="13" customFormat="1">
      <c r="A181" s="13"/>
      <c r="B181" s="225"/>
      <c r="C181" s="226"/>
      <c r="D181" s="227" t="s">
        <v>136</v>
      </c>
      <c r="E181" s="228" t="s">
        <v>32</v>
      </c>
      <c r="F181" s="229" t="s">
        <v>143</v>
      </c>
      <c r="G181" s="226"/>
      <c r="H181" s="230">
        <v>200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136</v>
      </c>
      <c r="AU181" s="236" t="s">
        <v>21</v>
      </c>
      <c r="AV181" s="13" t="s">
        <v>21</v>
      </c>
      <c r="AW181" s="13" t="s">
        <v>41</v>
      </c>
      <c r="AX181" s="13" t="s">
        <v>82</v>
      </c>
      <c r="AY181" s="236" t="s">
        <v>125</v>
      </c>
    </row>
    <row r="182" s="15" customFormat="1">
      <c r="A182" s="15"/>
      <c r="B182" s="247"/>
      <c r="C182" s="248"/>
      <c r="D182" s="227" t="s">
        <v>136</v>
      </c>
      <c r="E182" s="249" t="s">
        <v>32</v>
      </c>
      <c r="F182" s="250" t="s">
        <v>139</v>
      </c>
      <c r="G182" s="248"/>
      <c r="H182" s="251">
        <v>200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136</v>
      </c>
      <c r="AU182" s="257" t="s">
        <v>21</v>
      </c>
      <c r="AV182" s="15" t="s">
        <v>132</v>
      </c>
      <c r="AW182" s="15" t="s">
        <v>41</v>
      </c>
      <c r="AX182" s="15" t="s">
        <v>90</v>
      </c>
      <c r="AY182" s="257" t="s">
        <v>125</v>
      </c>
    </row>
    <row r="183" s="2" customFormat="1" ht="24.15" customHeight="1">
      <c r="A183" s="41"/>
      <c r="B183" s="42"/>
      <c r="C183" s="207" t="s">
        <v>255</v>
      </c>
      <c r="D183" s="207" t="s">
        <v>127</v>
      </c>
      <c r="E183" s="208" t="s">
        <v>256</v>
      </c>
      <c r="F183" s="209" t="s">
        <v>257</v>
      </c>
      <c r="G183" s="210" t="s">
        <v>130</v>
      </c>
      <c r="H183" s="211">
        <v>1800</v>
      </c>
      <c r="I183" s="212"/>
      <c r="J183" s="213">
        <f>ROUND(I183*H183,2)</f>
        <v>0</v>
      </c>
      <c r="K183" s="209" t="s">
        <v>131</v>
      </c>
      <c r="L183" s="47"/>
      <c r="M183" s="214" t="s">
        <v>32</v>
      </c>
      <c r="N183" s="215" t="s">
        <v>53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132</v>
      </c>
      <c r="AT183" s="218" t="s">
        <v>127</v>
      </c>
      <c r="AU183" s="218" t="s">
        <v>21</v>
      </c>
      <c r="AY183" s="19" t="s">
        <v>125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90</v>
      </c>
      <c r="BK183" s="219">
        <f>ROUND(I183*H183,2)</f>
        <v>0</v>
      </c>
      <c r="BL183" s="19" t="s">
        <v>132</v>
      </c>
      <c r="BM183" s="218" t="s">
        <v>258</v>
      </c>
    </row>
    <row r="184" s="2" customFormat="1">
      <c r="A184" s="41"/>
      <c r="B184" s="42"/>
      <c r="C184" s="43"/>
      <c r="D184" s="220" t="s">
        <v>134</v>
      </c>
      <c r="E184" s="43"/>
      <c r="F184" s="221" t="s">
        <v>259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134</v>
      </c>
      <c r="AU184" s="19" t="s">
        <v>21</v>
      </c>
    </row>
    <row r="185" s="13" customFormat="1">
      <c r="A185" s="13"/>
      <c r="B185" s="225"/>
      <c r="C185" s="226"/>
      <c r="D185" s="227" t="s">
        <v>136</v>
      </c>
      <c r="E185" s="228" t="s">
        <v>32</v>
      </c>
      <c r="F185" s="229" t="s">
        <v>260</v>
      </c>
      <c r="G185" s="226"/>
      <c r="H185" s="230">
        <v>1800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136</v>
      </c>
      <c r="AU185" s="236" t="s">
        <v>21</v>
      </c>
      <c r="AV185" s="13" t="s">
        <v>21</v>
      </c>
      <c r="AW185" s="13" t="s">
        <v>41</v>
      </c>
      <c r="AX185" s="13" t="s">
        <v>82</v>
      </c>
      <c r="AY185" s="236" t="s">
        <v>125</v>
      </c>
    </row>
    <row r="186" s="15" customFormat="1">
      <c r="A186" s="15"/>
      <c r="B186" s="247"/>
      <c r="C186" s="248"/>
      <c r="D186" s="227" t="s">
        <v>136</v>
      </c>
      <c r="E186" s="249" t="s">
        <v>32</v>
      </c>
      <c r="F186" s="250" t="s">
        <v>139</v>
      </c>
      <c r="G186" s="248"/>
      <c r="H186" s="251">
        <v>1800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136</v>
      </c>
      <c r="AU186" s="257" t="s">
        <v>21</v>
      </c>
      <c r="AV186" s="15" t="s">
        <v>132</v>
      </c>
      <c r="AW186" s="15" t="s">
        <v>41</v>
      </c>
      <c r="AX186" s="15" t="s">
        <v>90</v>
      </c>
      <c r="AY186" s="257" t="s">
        <v>125</v>
      </c>
    </row>
    <row r="187" s="2" customFormat="1" ht="62.7" customHeight="1">
      <c r="A187" s="41"/>
      <c r="B187" s="42"/>
      <c r="C187" s="207" t="s">
        <v>261</v>
      </c>
      <c r="D187" s="207" t="s">
        <v>127</v>
      </c>
      <c r="E187" s="208" t="s">
        <v>262</v>
      </c>
      <c r="F187" s="209" t="s">
        <v>263</v>
      </c>
      <c r="G187" s="210" t="s">
        <v>199</v>
      </c>
      <c r="H187" s="211">
        <v>380.5</v>
      </c>
      <c r="I187" s="212"/>
      <c r="J187" s="213">
        <f>ROUND(I187*H187,2)</f>
        <v>0</v>
      </c>
      <c r="K187" s="209" t="s">
        <v>131</v>
      </c>
      <c r="L187" s="47"/>
      <c r="M187" s="214" t="s">
        <v>32</v>
      </c>
      <c r="N187" s="215" t="s">
        <v>53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132</v>
      </c>
      <c r="AT187" s="218" t="s">
        <v>127</v>
      </c>
      <c r="AU187" s="218" t="s">
        <v>21</v>
      </c>
      <c r="AY187" s="19" t="s">
        <v>125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90</v>
      </c>
      <c r="BK187" s="219">
        <f>ROUND(I187*H187,2)</f>
        <v>0</v>
      </c>
      <c r="BL187" s="19" t="s">
        <v>132</v>
      </c>
      <c r="BM187" s="218" t="s">
        <v>264</v>
      </c>
    </row>
    <row r="188" s="2" customFormat="1">
      <c r="A188" s="41"/>
      <c r="B188" s="42"/>
      <c r="C188" s="43"/>
      <c r="D188" s="220" t="s">
        <v>134</v>
      </c>
      <c r="E188" s="43"/>
      <c r="F188" s="221" t="s">
        <v>265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134</v>
      </c>
      <c r="AU188" s="19" t="s">
        <v>21</v>
      </c>
    </row>
    <row r="189" s="13" customFormat="1">
      <c r="A189" s="13"/>
      <c r="B189" s="225"/>
      <c r="C189" s="226"/>
      <c r="D189" s="227" t="s">
        <v>136</v>
      </c>
      <c r="E189" s="228" t="s">
        <v>32</v>
      </c>
      <c r="F189" s="229" t="s">
        <v>266</v>
      </c>
      <c r="G189" s="226"/>
      <c r="H189" s="230">
        <v>380.5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136</v>
      </c>
      <c r="AU189" s="236" t="s">
        <v>21</v>
      </c>
      <c r="AV189" s="13" t="s">
        <v>21</v>
      </c>
      <c r="AW189" s="13" t="s">
        <v>41</v>
      </c>
      <c r="AX189" s="13" t="s">
        <v>82</v>
      </c>
      <c r="AY189" s="236" t="s">
        <v>125</v>
      </c>
    </row>
    <row r="190" s="15" customFormat="1">
      <c r="A190" s="15"/>
      <c r="B190" s="247"/>
      <c r="C190" s="248"/>
      <c r="D190" s="227" t="s">
        <v>136</v>
      </c>
      <c r="E190" s="249" t="s">
        <v>32</v>
      </c>
      <c r="F190" s="250" t="s">
        <v>139</v>
      </c>
      <c r="G190" s="248"/>
      <c r="H190" s="251">
        <v>380.5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136</v>
      </c>
      <c r="AU190" s="257" t="s">
        <v>21</v>
      </c>
      <c r="AV190" s="15" t="s">
        <v>132</v>
      </c>
      <c r="AW190" s="15" t="s">
        <v>41</v>
      </c>
      <c r="AX190" s="15" t="s">
        <v>90</v>
      </c>
      <c r="AY190" s="257" t="s">
        <v>125</v>
      </c>
    </row>
    <row r="191" s="2" customFormat="1" ht="66.75" customHeight="1">
      <c r="A191" s="41"/>
      <c r="B191" s="42"/>
      <c r="C191" s="207" t="s">
        <v>177</v>
      </c>
      <c r="D191" s="207" t="s">
        <v>127</v>
      </c>
      <c r="E191" s="208" t="s">
        <v>267</v>
      </c>
      <c r="F191" s="209" t="s">
        <v>268</v>
      </c>
      <c r="G191" s="210" t="s">
        <v>199</v>
      </c>
      <c r="H191" s="211">
        <v>1902.5</v>
      </c>
      <c r="I191" s="212"/>
      <c r="J191" s="213">
        <f>ROUND(I191*H191,2)</f>
        <v>0</v>
      </c>
      <c r="K191" s="209" t="s">
        <v>131</v>
      </c>
      <c r="L191" s="47"/>
      <c r="M191" s="214" t="s">
        <v>32</v>
      </c>
      <c r="N191" s="215" t="s">
        <v>53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132</v>
      </c>
      <c r="AT191" s="218" t="s">
        <v>127</v>
      </c>
      <c r="AU191" s="218" t="s">
        <v>21</v>
      </c>
      <c r="AY191" s="19" t="s">
        <v>125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90</v>
      </c>
      <c r="BK191" s="219">
        <f>ROUND(I191*H191,2)</f>
        <v>0</v>
      </c>
      <c r="BL191" s="19" t="s">
        <v>132</v>
      </c>
      <c r="BM191" s="218" t="s">
        <v>269</v>
      </c>
    </row>
    <row r="192" s="2" customFormat="1">
      <c r="A192" s="41"/>
      <c r="B192" s="42"/>
      <c r="C192" s="43"/>
      <c r="D192" s="220" t="s">
        <v>134</v>
      </c>
      <c r="E192" s="43"/>
      <c r="F192" s="221" t="s">
        <v>270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134</v>
      </c>
      <c r="AU192" s="19" t="s">
        <v>21</v>
      </c>
    </row>
    <row r="193" s="13" customFormat="1">
      <c r="A193" s="13"/>
      <c r="B193" s="225"/>
      <c r="C193" s="226"/>
      <c r="D193" s="227" t="s">
        <v>136</v>
      </c>
      <c r="E193" s="228" t="s">
        <v>32</v>
      </c>
      <c r="F193" s="229" t="s">
        <v>271</v>
      </c>
      <c r="G193" s="226"/>
      <c r="H193" s="230">
        <v>1902.5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136</v>
      </c>
      <c r="AU193" s="236" t="s">
        <v>21</v>
      </c>
      <c r="AV193" s="13" t="s">
        <v>21</v>
      </c>
      <c r="AW193" s="13" t="s">
        <v>41</v>
      </c>
      <c r="AX193" s="13" t="s">
        <v>82</v>
      </c>
      <c r="AY193" s="236" t="s">
        <v>125</v>
      </c>
    </row>
    <row r="194" s="15" customFormat="1">
      <c r="A194" s="15"/>
      <c r="B194" s="247"/>
      <c r="C194" s="248"/>
      <c r="D194" s="227" t="s">
        <v>136</v>
      </c>
      <c r="E194" s="249" t="s">
        <v>32</v>
      </c>
      <c r="F194" s="250" t="s">
        <v>139</v>
      </c>
      <c r="G194" s="248"/>
      <c r="H194" s="251">
        <v>1902.5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136</v>
      </c>
      <c r="AU194" s="257" t="s">
        <v>21</v>
      </c>
      <c r="AV194" s="15" t="s">
        <v>132</v>
      </c>
      <c r="AW194" s="15" t="s">
        <v>41</v>
      </c>
      <c r="AX194" s="15" t="s">
        <v>90</v>
      </c>
      <c r="AY194" s="257" t="s">
        <v>125</v>
      </c>
    </row>
    <row r="195" s="2" customFormat="1" ht="44.25" customHeight="1">
      <c r="A195" s="41"/>
      <c r="B195" s="42"/>
      <c r="C195" s="207" t="s">
        <v>272</v>
      </c>
      <c r="D195" s="207" t="s">
        <v>127</v>
      </c>
      <c r="E195" s="208" t="s">
        <v>273</v>
      </c>
      <c r="F195" s="209" t="s">
        <v>274</v>
      </c>
      <c r="G195" s="210" t="s">
        <v>275</v>
      </c>
      <c r="H195" s="211">
        <v>684.89999999999998</v>
      </c>
      <c r="I195" s="212"/>
      <c r="J195" s="213">
        <f>ROUND(I195*H195,2)</f>
        <v>0</v>
      </c>
      <c r="K195" s="209" t="s">
        <v>131</v>
      </c>
      <c r="L195" s="47"/>
      <c r="M195" s="214" t="s">
        <v>32</v>
      </c>
      <c r="N195" s="215" t="s">
        <v>53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132</v>
      </c>
      <c r="AT195" s="218" t="s">
        <v>127</v>
      </c>
      <c r="AU195" s="218" t="s">
        <v>21</v>
      </c>
      <c r="AY195" s="19" t="s">
        <v>125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90</v>
      </c>
      <c r="BK195" s="219">
        <f>ROUND(I195*H195,2)</f>
        <v>0</v>
      </c>
      <c r="BL195" s="19" t="s">
        <v>132</v>
      </c>
      <c r="BM195" s="218" t="s">
        <v>276</v>
      </c>
    </row>
    <row r="196" s="2" customFormat="1">
      <c r="A196" s="41"/>
      <c r="B196" s="42"/>
      <c r="C196" s="43"/>
      <c r="D196" s="220" t="s">
        <v>134</v>
      </c>
      <c r="E196" s="43"/>
      <c r="F196" s="221" t="s">
        <v>277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134</v>
      </c>
      <c r="AU196" s="19" t="s">
        <v>21</v>
      </c>
    </row>
    <row r="197" s="13" customFormat="1">
      <c r="A197" s="13"/>
      <c r="B197" s="225"/>
      <c r="C197" s="226"/>
      <c r="D197" s="227" t="s">
        <v>136</v>
      </c>
      <c r="E197" s="228" t="s">
        <v>32</v>
      </c>
      <c r="F197" s="229" t="s">
        <v>278</v>
      </c>
      <c r="G197" s="226"/>
      <c r="H197" s="230">
        <v>684.89999999999998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136</v>
      </c>
      <c r="AU197" s="236" t="s">
        <v>21</v>
      </c>
      <c r="AV197" s="13" t="s">
        <v>21</v>
      </c>
      <c r="AW197" s="13" t="s">
        <v>41</v>
      </c>
      <c r="AX197" s="13" t="s">
        <v>82</v>
      </c>
      <c r="AY197" s="236" t="s">
        <v>125</v>
      </c>
    </row>
    <row r="198" s="15" customFormat="1">
      <c r="A198" s="15"/>
      <c r="B198" s="247"/>
      <c r="C198" s="248"/>
      <c r="D198" s="227" t="s">
        <v>136</v>
      </c>
      <c r="E198" s="249" t="s">
        <v>32</v>
      </c>
      <c r="F198" s="250" t="s">
        <v>139</v>
      </c>
      <c r="G198" s="248"/>
      <c r="H198" s="251">
        <v>684.89999999999998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7" t="s">
        <v>136</v>
      </c>
      <c r="AU198" s="257" t="s">
        <v>21</v>
      </c>
      <c r="AV198" s="15" t="s">
        <v>132</v>
      </c>
      <c r="AW198" s="15" t="s">
        <v>41</v>
      </c>
      <c r="AX198" s="15" t="s">
        <v>90</v>
      </c>
      <c r="AY198" s="257" t="s">
        <v>125</v>
      </c>
    </row>
    <row r="199" s="2" customFormat="1" ht="44.25" customHeight="1">
      <c r="A199" s="41"/>
      <c r="B199" s="42"/>
      <c r="C199" s="207" t="s">
        <v>279</v>
      </c>
      <c r="D199" s="207" t="s">
        <v>127</v>
      </c>
      <c r="E199" s="208" t="s">
        <v>280</v>
      </c>
      <c r="F199" s="209" t="s">
        <v>281</v>
      </c>
      <c r="G199" s="210" t="s">
        <v>199</v>
      </c>
      <c r="H199" s="211">
        <v>4</v>
      </c>
      <c r="I199" s="212"/>
      <c r="J199" s="213">
        <f>ROUND(I199*H199,2)</f>
        <v>0</v>
      </c>
      <c r="K199" s="209" t="s">
        <v>131</v>
      </c>
      <c r="L199" s="47"/>
      <c r="M199" s="214" t="s">
        <v>32</v>
      </c>
      <c r="N199" s="215" t="s">
        <v>53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132</v>
      </c>
      <c r="AT199" s="218" t="s">
        <v>127</v>
      </c>
      <c r="AU199" s="218" t="s">
        <v>21</v>
      </c>
      <c r="AY199" s="19" t="s">
        <v>125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90</v>
      </c>
      <c r="BK199" s="219">
        <f>ROUND(I199*H199,2)</f>
        <v>0</v>
      </c>
      <c r="BL199" s="19" t="s">
        <v>132</v>
      </c>
      <c r="BM199" s="218" t="s">
        <v>282</v>
      </c>
    </row>
    <row r="200" s="2" customFormat="1">
      <c r="A200" s="41"/>
      <c r="B200" s="42"/>
      <c r="C200" s="43"/>
      <c r="D200" s="220" t="s">
        <v>134</v>
      </c>
      <c r="E200" s="43"/>
      <c r="F200" s="221" t="s">
        <v>283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134</v>
      </c>
      <c r="AU200" s="19" t="s">
        <v>21</v>
      </c>
    </row>
    <row r="201" s="13" customFormat="1">
      <c r="A201" s="13"/>
      <c r="B201" s="225"/>
      <c r="C201" s="226"/>
      <c r="D201" s="227" t="s">
        <v>136</v>
      </c>
      <c r="E201" s="228" t="s">
        <v>32</v>
      </c>
      <c r="F201" s="229" t="s">
        <v>284</v>
      </c>
      <c r="G201" s="226"/>
      <c r="H201" s="230">
        <v>4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136</v>
      </c>
      <c r="AU201" s="236" t="s">
        <v>21</v>
      </c>
      <c r="AV201" s="13" t="s">
        <v>21</v>
      </c>
      <c r="AW201" s="13" t="s">
        <v>41</v>
      </c>
      <c r="AX201" s="13" t="s">
        <v>82</v>
      </c>
      <c r="AY201" s="236" t="s">
        <v>125</v>
      </c>
    </row>
    <row r="202" s="14" customFormat="1">
      <c r="A202" s="14"/>
      <c r="B202" s="237"/>
      <c r="C202" s="238"/>
      <c r="D202" s="227" t="s">
        <v>136</v>
      </c>
      <c r="E202" s="239" t="s">
        <v>32</v>
      </c>
      <c r="F202" s="240" t="s">
        <v>285</v>
      </c>
      <c r="G202" s="238"/>
      <c r="H202" s="239" t="s">
        <v>32</v>
      </c>
      <c r="I202" s="241"/>
      <c r="J202" s="238"/>
      <c r="K202" s="238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136</v>
      </c>
      <c r="AU202" s="246" t="s">
        <v>21</v>
      </c>
      <c r="AV202" s="14" t="s">
        <v>90</v>
      </c>
      <c r="AW202" s="14" t="s">
        <v>41</v>
      </c>
      <c r="AX202" s="14" t="s">
        <v>82</v>
      </c>
      <c r="AY202" s="246" t="s">
        <v>125</v>
      </c>
    </row>
    <row r="203" s="15" customFormat="1">
      <c r="A203" s="15"/>
      <c r="B203" s="247"/>
      <c r="C203" s="248"/>
      <c r="D203" s="227" t="s">
        <v>136</v>
      </c>
      <c r="E203" s="249" t="s">
        <v>32</v>
      </c>
      <c r="F203" s="250" t="s">
        <v>139</v>
      </c>
      <c r="G203" s="248"/>
      <c r="H203" s="251">
        <v>4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7" t="s">
        <v>136</v>
      </c>
      <c r="AU203" s="257" t="s">
        <v>21</v>
      </c>
      <c r="AV203" s="15" t="s">
        <v>132</v>
      </c>
      <c r="AW203" s="15" t="s">
        <v>41</v>
      </c>
      <c r="AX203" s="15" t="s">
        <v>90</v>
      </c>
      <c r="AY203" s="257" t="s">
        <v>125</v>
      </c>
    </row>
    <row r="204" s="2" customFormat="1" ht="44.25" customHeight="1">
      <c r="A204" s="41"/>
      <c r="B204" s="42"/>
      <c r="C204" s="207" t="s">
        <v>286</v>
      </c>
      <c r="D204" s="207" t="s">
        <v>127</v>
      </c>
      <c r="E204" s="208" t="s">
        <v>280</v>
      </c>
      <c r="F204" s="209" t="s">
        <v>281</v>
      </c>
      <c r="G204" s="210" t="s">
        <v>199</v>
      </c>
      <c r="H204" s="211">
        <v>200.75</v>
      </c>
      <c r="I204" s="212"/>
      <c r="J204" s="213">
        <f>ROUND(I204*H204,2)</f>
        <v>0</v>
      </c>
      <c r="K204" s="209" t="s">
        <v>131</v>
      </c>
      <c r="L204" s="47"/>
      <c r="M204" s="214" t="s">
        <v>32</v>
      </c>
      <c r="N204" s="215" t="s">
        <v>53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132</v>
      </c>
      <c r="AT204" s="218" t="s">
        <v>127</v>
      </c>
      <c r="AU204" s="218" t="s">
        <v>21</v>
      </c>
      <c r="AY204" s="19" t="s">
        <v>125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90</v>
      </c>
      <c r="BK204" s="219">
        <f>ROUND(I204*H204,2)</f>
        <v>0</v>
      </c>
      <c r="BL204" s="19" t="s">
        <v>132</v>
      </c>
      <c r="BM204" s="218" t="s">
        <v>287</v>
      </c>
    </row>
    <row r="205" s="2" customFormat="1">
      <c r="A205" s="41"/>
      <c r="B205" s="42"/>
      <c r="C205" s="43"/>
      <c r="D205" s="220" t="s">
        <v>134</v>
      </c>
      <c r="E205" s="43"/>
      <c r="F205" s="221" t="s">
        <v>283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134</v>
      </c>
      <c r="AU205" s="19" t="s">
        <v>21</v>
      </c>
    </row>
    <row r="206" s="14" customFormat="1">
      <c r="A206" s="14"/>
      <c r="B206" s="237"/>
      <c r="C206" s="238"/>
      <c r="D206" s="227" t="s">
        <v>136</v>
      </c>
      <c r="E206" s="239" t="s">
        <v>32</v>
      </c>
      <c r="F206" s="240" t="s">
        <v>288</v>
      </c>
      <c r="G206" s="238"/>
      <c r="H206" s="239" t="s">
        <v>32</v>
      </c>
      <c r="I206" s="241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136</v>
      </c>
      <c r="AU206" s="246" t="s">
        <v>21</v>
      </c>
      <c r="AV206" s="14" t="s">
        <v>90</v>
      </c>
      <c r="AW206" s="14" t="s">
        <v>41</v>
      </c>
      <c r="AX206" s="14" t="s">
        <v>82</v>
      </c>
      <c r="AY206" s="246" t="s">
        <v>125</v>
      </c>
    </row>
    <row r="207" s="13" customFormat="1">
      <c r="A207" s="13"/>
      <c r="B207" s="225"/>
      <c r="C207" s="226"/>
      <c r="D207" s="227" t="s">
        <v>136</v>
      </c>
      <c r="E207" s="228" t="s">
        <v>32</v>
      </c>
      <c r="F207" s="229" t="s">
        <v>289</v>
      </c>
      <c r="G207" s="226"/>
      <c r="H207" s="230">
        <v>200.75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136</v>
      </c>
      <c r="AU207" s="236" t="s">
        <v>21</v>
      </c>
      <c r="AV207" s="13" t="s">
        <v>21</v>
      </c>
      <c r="AW207" s="13" t="s">
        <v>41</v>
      </c>
      <c r="AX207" s="13" t="s">
        <v>82</v>
      </c>
      <c r="AY207" s="236" t="s">
        <v>125</v>
      </c>
    </row>
    <row r="208" s="14" customFormat="1">
      <c r="A208" s="14"/>
      <c r="B208" s="237"/>
      <c r="C208" s="238"/>
      <c r="D208" s="227" t="s">
        <v>136</v>
      </c>
      <c r="E208" s="239" t="s">
        <v>32</v>
      </c>
      <c r="F208" s="240" t="s">
        <v>290</v>
      </c>
      <c r="G208" s="238"/>
      <c r="H208" s="239" t="s">
        <v>32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136</v>
      </c>
      <c r="AU208" s="246" t="s">
        <v>21</v>
      </c>
      <c r="AV208" s="14" t="s">
        <v>90</v>
      </c>
      <c r="AW208" s="14" t="s">
        <v>41</v>
      </c>
      <c r="AX208" s="14" t="s">
        <v>82</v>
      </c>
      <c r="AY208" s="246" t="s">
        <v>125</v>
      </c>
    </row>
    <row r="209" s="15" customFormat="1">
      <c r="A209" s="15"/>
      <c r="B209" s="247"/>
      <c r="C209" s="248"/>
      <c r="D209" s="227" t="s">
        <v>136</v>
      </c>
      <c r="E209" s="249" t="s">
        <v>32</v>
      </c>
      <c r="F209" s="250" t="s">
        <v>139</v>
      </c>
      <c r="G209" s="248"/>
      <c r="H209" s="251">
        <v>200.75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7" t="s">
        <v>136</v>
      </c>
      <c r="AU209" s="257" t="s">
        <v>21</v>
      </c>
      <c r="AV209" s="15" t="s">
        <v>132</v>
      </c>
      <c r="AW209" s="15" t="s">
        <v>41</v>
      </c>
      <c r="AX209" s="15" t="s">
        <v>90</v>
      </c>
      <c r="AY209" s="257" t="s">
        <v>125</v>
      </c>
    </row>
    <row r="210" s="2" customFormat="1" ht="16.5" customHeight="1">
      <c r="A210" s="41"/>
      <c r="B210" s="42"/>
      <c r="C210" s="258" t="s">
        <v>291</v>
      </c>
      <c r="D210" s="258" t="s">
        <v>292</v>
      </c>
      <c r="E210" s="259" t="s">
        <v>293</v>
      </c>
      <c r="F210" s="260" t="s">
        <v>294</v>
      </c>
      <c r="G210" s="261" t="s">
        <v>275</v>
      </c>
      <c r="H210" s="262">
        <v>401.5</v>
      </c>
      <c r="I210" s="263"/>
      <c r="J210" s="264">
        <f>ROUND(I210*H210,2)</f>
        <v>0</v>
      </c>
      <c r="K210" s="260" t="s">
        <v>131</v>
      </c>
      <c r="L210" s="265"/>
      <c r="M210" s="266" t="s">
        <v>32</v>
      </c>
      <c r="N210" s="267" t="s">
        <v>53</v>
      </c>
      <c r="O210" s="87"/>
      <c r="P210" s="216">
        <f>O210*H210</f>
        <v>0</v>
      </c>
      <c r="Q210" s="216">
        <v>1</v>
      </c>
      <c r="R210" s="216">
        <f>Q210*H210</f>
        <v>401.5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171</v>
      </c>
      <c r="AT210" s="218" t="s">
        <v>292</v>
      </c>
      <c r="AU210" s="218" t="s">
        <v>21</v>
      </c>
      <c r="AY210" s="19" t="s">
        <v>125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90</v>
      </c>
      <c r="BK210" s="219">
        <f>ROUND(I210*H210,2)</f>
        <v>0</v>
      </c>
      <c r="BL210" s="19" t="s">
        <v>132</v>
      </c>
      <c r="BM210" s="218" t="s">
        <v>295</v>
      </c>
    </row>
    <row r="211" s="13" customFormat="1">
      <c r="A211" s="13"/>
      <c r="B211" s="225"/>
      <c r="C211" s="226"/>
      <c r="D211" s="227" t="s">
        <v>136</v>
      </c>
      <c r="E211" s="226"/>
      <c r="F211" s="229" t="s">
        <v>296</v>
      </c>
      <c r="G211" s="226"/>
      <c r="H211" s="230">
        <v>401.5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136</v>
      </c>
      <c r="AU211" s="236" t="s">
        <v>21</v>
      </c>
      <c r="AV211" s="13" t="s">
        <v>21</v>
      </c>
      <c r="AW211" s="13" t="s">
        <v>4</v>
      </c>
      <c r="AX211" s="13" t="s">
        <v>90</v>
      </c>
      <c r="AY211" s="236" t="s">
        <v>125</v>
      </c>
    </row>
    <row r="212" s="2" customFormat="1" ht="37.8" customHeight="1">
      <c r="A212" s="41"/>
      <c r="B212" s="42"/>
      <c r="C212" s="207" t="s">
        <v>137</v>
      </c>
      <c r="D212" s="207" t="s">
        <v>127</v>
      </c>
      <c r="E212" s="208" t="s">
        <v>297</v>
      </c>
      <c r="F212" s="209" t="s">
        <v>298</v>
      </c>
      <c r="G212" s="210" t="s">
        <v>130</v>
      </c>
      <c r="H212" s="211">
        <v>200</v>
      </c>
      <c r="I212" s="212"/>
      <c r="J212" s="213">
        <f>ROUND(I212*H212,2)</f>
        <v>0</v>
      </c>
      <c r="K212" s="209" t="s">
        <v>131</v>
      </c>
      <c r="L212" s="47"/>
      <c r="M212" s="214" t="s">
        <v>32</v>
      </c>
      <c r="N212" s="215" t="s">
        <v>53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132</v>
      </c>
      <c r="AT212" s="218" t="s">
        <v>127</v>
      </c>
      <c r="AU212" s="218" t="s">
        <v>21</v>
      </c>
      <c r="AY212" s="19" t="s">
        <v>125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90</v>
      </c>
      <c r="BK212" s="219">
        <f>ROUND(I212*H212,2)</f>
        <v>0</v>
      </c>
      <c r="BL212" s="19" t="s">
        <v>132</v>
      </c>
      <c r="BM212" s="218" t="s">
        <v>299</v>
      </c>
    </row>
    <row r="213" s="2" customFormat="1">
      <c r="A213" s="41"/>
      <c r="B213" s="42"/>
      <c r="C213" s="43"/>
      <c r="D213" s="220" t="s">
        <v>134</v>
      </c>
      <c r="E213" s="43"/>
      <c r="F213" s="221" t="s">
        <v>300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134</v>
      </c>
      <c r="AU213" s="19" t="s">
        <v>21</v>
      </c>
    </row>
    <row r="214" s="13" customFormat="1">
      <c r="A214" s="13"/>
      <c r="B214" s="225"/>
      <c r="C214" s="226"/>
      <c r="D214" s="227" t="s">
        <v>136</v>
      </c>
      <c r="E214" s="228" t="s">
        <v>32</v>
      </c>
      <c r="F214" s="229" t="s">
        <v>143</v>
      </c>
      <c r="G214" s="226"/>
      <c r="H214" s="230">
        <v>200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136</v>
      </c>
      <c r="AU214" s="236" t="s">
        <v>21</v>
      </c>
      <c r="AV214" s="13" t="s">
        <v>21</v>
      </c>
      <c r="AW214" s="13" t="s">
        <v>41</v>
      </c>
      <c r="AX214" s="13" t="s">
        <v>82</v>
      </c>
      <c r="AY214" s="236" t="s">
        <v>125</v>
      </c>
    </row>
    <row r="215" s="14" customFormat="1">
      <c r="A215" s="14"/>
      <c r="B215" s="237"/>
      <c r="C215" s="238"/>
      <c r="D215" s="227" t="s">
        <v>136</v>
      </c>
      <c r="E215" s="239" t="s">
        <v>32</v>
      </c>
      <c r="F215" s="240" t="s">
        <v>138</v>
      </c>
      <c r="G215" s="238"/>
      <c r="H215" s="239" t="s">
        <v>32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136</v>
      </c>
      <c r="AU215" s="246" t="s">
        <v>21</v>
      </c>
      <c r="AV215" s="14" t="s">
        <v>90</v>
      </c>
      <c r="AW215" s="14" t="s">
        <v>41</v>
      </c>
      <c r="AX215" s="14" t="s">
        <v>82</v>
      </c>
      <c r="AY215" s="246" t="s">
        <v>125</v>
      </c>
    </row>
    <row r="216" s="15" customFormat="1">
      <c r="A216" s="15"/>
      <c r="B216" s="247"/>
      <c r="C216" s="248"/>
      <c r="D216" s="227" t="s">
        <v>136</v>
      </c>
      <c r="E216" s="249" t="s">
        <v>32</v>
      </c>
      <c r="F216" s="250" t="s">
        <v>139</v>
      </c>
      <c r="G216" s="248"/>
      <c r="H216" s="251">
        <v>200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7" t="s">
        <v>136</v>
      </c>
      <c r="AU216" s="257" t="s">
        <v>21</v>
      </c>
      <c r="AV216" s="15" t="s">
        <v>132</v>
      </c>
      <c r="AW216" s="15" t="s">
        <v>41</v>
      </c>
      <c r="AX216" s="15" t="s">
        <v>90</v>
      </c>
      <c r="AY216" s="257" t="s">
        <v>125</v>
      </c>
    </row>
    <row r="217" s="2" customFormat="1" ht="37.8" customHeight="1">
      <c r="A217" s="41"/>
      <c r="B217" s="42"/>
      <c r="C217" s="207" t="s">
        <v>301</v>
      </c>
      <c r="D217" s="207" t="s">
        <v>127</v>
      </c>
      <c r="E217" s="208" t="s">
        <v>302</v>
      </c>
      <c r="F217" s="209" t="s">
        <v>303</v>
      </c>
      <c r="G217" s="210" t="s">
        <v>130</v>
      </c>
      <c r="H217" s="211">
        <v>200</v>
      </c>
      <c r="I217" s="212"/>
      <c r="J217" s="213">
        <f>ROUND(I217*H217,2)</f>
        <v>0</v>
      </c>
      <c r="K217" s="209" t="s">
        <v>131</v>
      </c>
      <c r="L217" s="47"/>
      <c r="M217" s="214" t="s">
        <v>32</v>
      </c>
      <c r="N217" s="215" t="s">
        <v>53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132</v>
      </c>
      <c r="AT217" s="218" t="s">
        <v>127</v>
      </c>
      <c r="AU217" s="218" t="s">
        <v>21</v>
      </c>
      <c r="AY217" s="19" t="s">
        <v>125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90</v>
      </c>
      <c r="BK217" s="219">
        <f>ROUND(I217*H217,2)</f>
        <v>0</v>
      </c>
      <c r="BL217" s="19" t="s">
        <v>132</v>
      </c>
      <c r="BM217" s="218" t="s">
        <v>304</v>
      </c>
    </row>
    <row r="218" s="2" customFormat="1">
      <c r="A218" s="41"/>
      <c r="B218" s="42"/>
      <c r="C218" s="43"/>
      <c r="D218" s="220" t="s">
        <v>134</v>
      </c>
      <c r="E218" s="43"/>
      <c r="F218" s="221" t="s">
        <v>305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134</v>
      </c>
      <c r="AU218" s="19" t="s">
        <v>21</v>
      </c>
    </row>
    <row r="219" s="13" customFormat="1">
      <c r="A219" s="13"/>
      <c r="B219" s="225"/>
      <c r="C219" s="226"/>
      <c r="D219" s="227" t="s">
        <v>136</v>
      </c>
      <c r="E219" s="228" t="s">
        <v>32</v>
      </c>
      <c r="F219" s="229" t="s">
        <v>143</v>
      </c>
      <c r="G219" s="226"/>
      <c r="H219" s="230">
        <v>200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136</v>
      </c>
      <c r="AU219" s="236" t="s">
        <v>21</v>
      </c>
      <c r="AV219" s="13" t="s">
        <v>21</v>
      </c>
      <c r="AW219" s="13" t="s">
        <v>41</v>
      </c>
      <c r="AX219" s="13" t="s">
        <v>82</v>
      </c>
      <c r="AY219" s="236" t="s">
        <v>125</v>
      </c>
    </row>
    <row r="220" s="14" customFormat="1">
      <c r="A220" s="14"/>
      <c r="B220" s="237"/>
      <c r="C220" s="238"/>
      <c r="D220" s="227" t="s">
        <v>136</v>
      </c>
      <c r="E220" s="239" t="s">
        <v>32</v>
      </c>
      <c r="F220" s="240" t="s">
        <v>138</v>
      </c>
      <c r="G220" s="238"/>
      <c r="H220" s="239" t="s">
        <v>32</v>
      </c>
      <c r="I220" s="241"/>
      <c r="J220" s="238"/>
      <c r="K220" s="238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136</v>
      </c>
      <c r="AU220" s="246" t="s">
        <v>21</v>
      </c>
      <c r="AV220" s="14" t="s">
        <v>90</v>
      </c>
      <c r="AW220" s="14" t="s">
        <v>41</v>
      </c>
      <c r="AX220" s="14" t="s">
        <v>82</v>
      </c>
      <c r="AY220" s="246" t="s">
        <v>125</v>
      </c>
    </row>
    <row r="221" s="15" customFormat="1">
      <c r="A221" s="15"/>
      <c r="B221" s="247"/>
      <c r="C221" s="248"/>
      <c r="D221" s="227" t="s">
        <v>136</v>
      </c>
      <c r="E221" s="249" t="s">
        <v>32</v>
      </c>
      <c r="F221" s="250" t="s">
        <v>139</v>
      </c>
      <c r="G221" s="248"/>
      <c r="H221" s="251">
        <v>200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7" t="s">
        <v>136</v>
      </c>
      <c r="AU221" s="257" t="s">
        <v>21</v>
      </c>
      <c r="AV221" s="15" t="s">
        <v>132</v>
      </c>
      <c r="AW221" s="15" t="s">
        <v>41</v>
      </c>
      <c r="AX221" s="15" t="s">
        <v>90</v>
      </c>
      <c r="AY221" s="257" t="s">
        <v>125</v>
      </c>
    </row>
    <row r="222" s="2" customFormat="1" ht="16.5" customHeight="1">
      <c r="A222" s="41"/>
      <c r="B222" s="42"/>
      <c r="C222" s="258" t="s">
        <v>306</v>
      </c>
      <c r="D222" s="258" t="s">
        <v>292</v>
      </c>
      <c r="E222" s="259" t="s">
        <v>307</v>
      </c>
      <c r="F222" s="260" t="s">
        <v>308</v>
      </c>
      <c r="G222" s="261" t="s">
        <v>309</v>
      </c>
      <c r="H222" s="262">
        <v>4</v>
      </c>
      <c r="I222" s="263"/>
      <c r="J222" s="264">
        <f>ROUND(I222*H222,2)</f>
        <v>0</v>
      </c>
      <c r="K222" s="260" t="s">
        <v>131</v>
      </c>
      <c r="L222" s="265"/>
      <c r="M222" s="266" t="s">
        <v>32</v>
      </c>
      <c r="N222" s="267" t="s">
        <v>53</v>
      </c>
      <c r="O222" s="87"/>
      <c r="P222" s="216">
        <f>O222*H222</f>
        <v>0</v>
      </c>
      <c r="Q222" s="216">
        <v>0.001</v>
      </c>
      <c r="R222" s="216">
        <f>Q222*H222</f>
        <v>0.0040000000000000001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171</v>
      </c>
      <c r="AT222" s="218" t="s">
        <v>292</v>
      </c>
      <c r="AU222" s="218" t="s">
        <v>21</v>
      </c>
      <c r="AY222" s="19" t="s">
        <v>125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90</v>
      </c>
      <c r="BK222" s="219">
        <f>ROUND(I222*H222,2)</f>
        <v>0</v>
      </c>
      <c r="BL222" s="19" t="s">
        <v>132</v>
      </c>
      <c r="BM222" s="218" t="s">
        <v>310</v>
      </c>
    </row>
    <row r="223" s="13" customFormat="1">
      <c r="A223" s="13"/>
      <c r="B223" s="225"/>
      <c r="C223" s="226"/>
      <c r="D223" s="227" t="s">
        <v>136</v>
      </c>
      <c r="E223" s="226"/>
      <c r="F223" s="229" t="s">
        <v>311</v>
      </c>
      <c r="G223" s="226"/>
      <c r="H223" s="230">
        <v>4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136</v>
      </c>
      <c r="AU223" s="236" t="s">
        <v>21</v>
      </c>
      <c r="AV223" s="13" t="s">
        <v>21</v>
      </c>
      <c r="AW223" s="13" t="s">
        <v>4</v>
      </c>
      <c r="AX223" s="13" t="s">
        <v>90</v>
      </c>
      <c r="AY223" s="236" t="s">
        <v>125</v>
      </c>
    </row>
    <row r="224" s="2" customFormat="1" ht="16.5" customHeight="1">
      <c r="A224" s="41"/>
      <c r="B224" s="42"/>
      <c r="C224" s="258" t="s">
        <v>312</v>
      </c>
      <c r="D224" s="258" t="s">
        <v>292</v>
      </c>
      <c r="E224" s="259" t="s">
        <v>313</v>
      </c>
      <c r="F224" s="260" t="s">
        <v>314</v>
      </c>
      <c r="G224" s="261" t="s">
        <v>199</v>
      </c>
      <c r="H224" s="262">
        <v>20</v>
      </c>
      <c r="I224" s="263"/>
      <c r="J224" s="264">
        <f>ROUND(I224*H224,2)</f>
        <v>0</v>
      </c>
      <c r="K224" s="260" t="s">
        <v>131</v>
      </c>
      <c r="L224" s="265"/>
      <c r="M224" s="266" t="s">
        <v>32</v>
      </c>
      <c r="N224" s="267" t="s">
        <v>53</v>
      </c>
      <c r="O224" s="87"/>
      <c r="P224" s="216">
        <f>O224*H224</f>
        <v>0</v>
      </c>
      <c r="Q224" s="216">
        <v>0.20999999999999999</v>
      </c>
      <c r="R224" s="216">
        <f>Q224*H224</f>
        <v>4.2000000000000002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171</v>
      </c>
      <c r="AT224" s="218" t="s">
        <v>292</v>
      </c>
      <c r="AU224" s="218" t="s">
        <v>21</v>
      </c>
      <c r="AY224" s="19" t="s">
        <v>125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90</v>
      </c>
      <c r="BK224" s="219">
        <f>ROUND(I224*H224,2)</f>
        <v>0</v>
      </c>
      <c r="BL224" s="19" t="s">
        <v>132</v>
      </c>
      <c r="BM224" s="218" t="s">
        <v>315</v>
      </c>
    </row>
    <row r="225" s="13" customFormat="1">
      <c r="A225" s="13"/>
      <c r="B225" s="225"/>
      <c r="C225" s="226"/>
      <c r="D225" s="227" t="s">
        <v>136</v>
      </c>
      <c r="E225" s="228" t="s">
        <v>32</v>
      </c>
      <c r="F225" s="229" t="s">
        <v>316</v>
      </c>
      <c r="G225" s="226"/>
      <c r="H225" s="230">
        <v>20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136</v>
      </c>
      <c r="AU225" s="236" t="s">
        <v>21</v>
      </c>
      <c r="AV225" s="13" t="s">
        <v>21</v>
      </c>
      <c r="AW225" s="13" t="s">
        <v>41</v>
      </c>
      <c r="AX225" s="13" t="s">
        <v>82</v>
      </c>
      <c r="AY225" s="236" t="s">
        <v>125</v>
      </c>
    </row>
    <row r="226" s="14" customFormat="1">
      <c r="A226" s="14"/>
      <c r="B226" s="237"/>
      <c r="C226" s="238"/>
      <c r="D226" s="227" t="s">
        <v>136</v>
      </c>
      <c r="E226" s="239" t="s">
        <v>32</v>
      </c>
      <c r="F226" s="240" t="s">
        <v>317</v>
      </c>
      <c r="G226" s="238"/>
      <c r="H226" s="239" t="s">
        <v>32</v>
      </c>
      <c r="I226" s="241"/>
      <c r="J226" s="238"/>
      <c r="K226" s="238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136</v>
      </c>
      <c r="AU226" s="246" t="s">
        <v>21</v>
      </c>
      <c r="AV226" s="14" t="s">
        <v>90</v>
      </c>
      <c r="AW226" s="14" t="s">
        <v>41</v>
      </c>
      <c r="AX226" s="14" t="s">
        <v>82</v>
      </c>
      <c r="AY226" s="246" t="s">
        <v>125</v>
      </c>
    </row>
    <row r="227" s="15" customFormat="1">
      <c r="A227" s="15"/>
      <c r="B227" s="247"/>
      <c r="C227" s="248"/>
      <c r="D227" s="227" t="s">
        <v>136</v>
      </c>
      <c r="E227" s="249" t="s">
        <v>32</v>
      </c>
      <c r="F227" s="250" t="s">
        <v>139</v>
      </c>
      <c r="G227" s="248"/>
      <c r="H227" s="251">
        <v>20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7" t="s">
        <v>136</v>
      </c>
      <c r="AU227" s="257" t="s">
        <v>21</v>
      </c>
      <c r="AV227" s="15" t="s">
        <v>132</v>
      </c>
      <c r="AW227" s="15" t="s">
        <v>41</v>
      </c>
      <c r="AX227" s="15" t="s">
        <v>90</v>
      </c>
      <c r="AY227" s="257" t="s">
        <v>125</v>
      </c>
    </row>
    <row r="228" s="2" customFormat="1" ht="33" customHeight="1">
      <c r="A228" s="41"/>
      <c r="B228" s="42"/>
      <c r="C228" s="207" t="s">
        <v>318</v>
      </c>
      <c r="D228" s="207" t="s">
        <v>127</v>
      </c>
      <c r="E228" s="208" t="s">
        <v>319</v>
      </c>
      <c r="F228" s="209" t="s">
        <v>320</v>
      </c>
      <c r="G228" s="210" t="s">
        <v>130</v>
      </c>
      <c r="H228" s="211">
        <v>200</v>
      </c>
      <c r="I228" s="212"/>
      <c r="J228" s="213">
        <f>ROUND(I228*H228,2)</f>
        <v>0</v>
      </c>
      <c r="K228" s="209" t="s">
        <v>131</v>
      </c>
      <c r="L228" s="47"/>
      <c r="M228" s="214" t="s">
        <v>32</v>
      </c>
      <c r="N228" s="215" t="s">
        <v>53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132</v>
      </c>
      <c r="AT228" s="218" t="s">
        <v>127</v>
      </c>
      <c r="AU228" s="218" t="s">
        <v>21</v>
      </c>
      <c r="AY228" s="19" t="s">
        <v>125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90</v>
      </c>
      <c r="BK228" s="219">
        <f>ROUND(I228*H228,2)</f>
        <v>0</v>
      </c>
      <c r="BL228" s="19" t="s">
        <v>132</v>
      </c>
      <c r="BM228" s="218" t="s">
        <v>321</v>
      </c>
    </row>
    <row r="229" s="2" customFormat="1">
      <c r="A229" s="41"/>
      <c r="B229" s="42"/>
      <c r="C229" s="43"/>
      <c r="D229" s="220" t="s">
        <v>134</v>
      </c>
      <c r="E229" s="43"/>
      <c r="F229" s="221" t="s">
        <v>322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134</v>
      </c>
      <c r="AU229" s="19" t="s">
        <v>21</v>
      </c>
    </row>
    <row r="230" s="13" customFormat="1">
      <c r="A230" s="13"/>
      <c r="B230" s="225"/>
      <c r="C230" s="226"/>
      <c r="D230" s="227" t="s">
        <v>136</v>
      </c>
      <c r="E230" s="228" t="s">
        <v>32</v>
      </c>
      <c r="F230" s="229" t="s">
        <v>143</v>
      </c>
      <c r="G230" s="226"/>
      <c r="H230" s="230">
        <v>200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136</v>
      </c>
      <c r="AU230" s="236" t="s">
        <v>21</v>
      </c>
      <c r="AV230" s="13" t="s">
        <v>21</v>
      </c>
      <c r="AW230" s="13" t="s">
        <v>41</v>
      </c>
      <c r="AX230" s="13" t="s">
        <v>82</v>
      </c>
      <c r="AY230" s="236" t="s">
        <v>125</v>
      </c>
    </row>
    <row r="231" s="14" customFormat="1">
      <c r="A231" s="14"/>
      <c r="B231" s="237"/>
      <c r="C231" s="238"/>
      <c r="D231" s="227" t="s">
        <v>136</v>
      </c>
      <c r="E231" s="239" t="s">
        <v>32</v>
      </c>
      <c r="F231" s="240" t="s">
        <v>138</v>
      </c>
      <c r="G231" s="238"/>
      <c r="H231" s="239" t="s">
        <v>32</v>
      </c>
      <c r="I231" s="241"/>
      <c r="J231" s="238"/>
      <c r="K231" s="238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136</v>
      </c>
      <c r="AU231" s="246" t="s">
        <v>21</v>
      </c>
      <c r="AV231" s="14" t="s">
        <v>90</v>
      </c>
      <c r="AW231" s="14" t="s">
        <v>41</v>
      </c>
      <c r="AX231" s="14" t="s">
        <v>82</v>
      </c>
      <c r="AY231" s="246" t="s">
        <v>125</v>
      </c>
    </row>
    <row r="232" s="15" customFormat="1">
      <c r="A232" s="15"/>
      <c r="B232" s="247"/>
      <c r="C232" s="248"/>
      <c r="D232" s="227" t="s">
        <v>136</v>
      </c>
      <c r="E232" s="249" t="s">
        <v>32</v>
      </c>
      <c r="F232" s="250" t="s">
        <v>139</v>
      </c>
      <c r="G232" s="248"/>
      <c r="H232" s="251">
        <v>200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7" t="s">
        <v>136</v>
      </c>
      <c r="AU232" s="257" t="s">
        <v>21</v>
      </c>
      <c r="AV232" s="15" t="s">
        <v>132</v>
      </c>
      <c r="AW232" s="15" t="s">
        <v>41</v>
      </c>
      <c r="AX232" s="15" t="s">
        <v>90</v>
      </c>
      <c r="AY232" s="257" t="s">
        <v>125</v>
      </c>
    </row>
    <row r="233" s="2" customFormat="1" ht="33" customHeight="1">
      <c r="A233" s="41"/>
      <c r="B233" s="42"/>
      <c r="C233" s="207" t="s">
        <v>323</v>
      </c>
      <c r="D233" s="207" t="s">
        <v>127</v>
      </c>
      <c r="E233" s="208" t="s">
        <v>324</v>
      </c>
      <c r="F233" s="209" t="s">
        <v>325</v>
      </c>
      <c r="G233" s="210" t="s">
        <v>130</v>
      </c>
      <c r="H233" s="211">
        <v>80</v>
      </c>
      <c r="I233" s="212"/>
      <c r="J233" s="213">
        <f>ROUND(I233*H233,2)</f>
        <v>0</v>
      </c>
      <c r="K233" s="209" t="s">
        <v>131</v>
      </c>
      <c r="L233" s="47"/>
      <c r="M233" s="214" t="s">
        <v>32</v>
      </c>
      <c r="N233" s="215" t="s">
        <v>53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132</v>
      </c>
      <c r="AT233" s="218" t="s">
        <v>127</v>
      </c>
      <c r="AU233" s="218" t="s">
        <v>21</v>
      </c>
      <c r="AY233" s="19" t="s">
        <v>125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90</v>
      </c>
      <c r="BK233" s="219">
        <f>ROUND(I233*H233,2)</f>
        <v>0</v>
      </c>
      <c r="BL233" s="19" t="s">
        <v>132</v>
      </c>
      <c r="BM233" s="218" t="s">
        <v>326</v>
      </c>
    </row>
    <row r="234" s="2" customFormat="1">
      <c r="A234" s="41"/>
      <c r="B234" s="42"/>
      <c r="C234" s="43"/>
      <c r="D234" s="220" t="s">
        <v>134</v>
      </c>
      <c r="E234" s="43"/>
      <c r="F234" s="221" t="s">
        <v>327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134</v>
      </c>
      <c r="AU234" s="19" t="s">
        <v>21</v>
      </c>
    </row>
    <row r="235" s="13" customFormat="1">
      <c r="A235" s="13"/>
      <c r="B235" s="225"/>
      <c r="C235" s="226"/>
      <c r="D235" s="227" t="s">
        <v>136</v>
      </c>
      <c r="E235" s="228" t="s">
        <v>32</v>
      </c>
      <c r="F235" s="229" t="s">
        <v>328</v>
      </c>
      <c r="G235" s="226"/>
      <c r="H235" s="230">
        <v>80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136</v>
      </c>
      <c r="AU235" s="236" t="s">
        <v>21</v>
      </c>
      <c r="AV235" s="13" t="s">
        <v>21</v>
      </c>
      <c r="AW235" s="13" t="s">
        <v>41</v>
      </c>
      <c r="AX235" s="13" t="s">
        <v>82</v>
      </c>
      <c r="AY235" s="236" t="s">
        <v>125</v>
      </c>
    </row>
    <row r="236" s="14" customFormat="1">
      <c r="A236" s="14"/>
      <c r="B236" s="237"/>
      <c r="C236" s="238"/>
      <c r="D236" s="227" t="s">
        <v>136</v>
      </c>
      <c r="E236" s="239" t="s">
        <v>32</v>
      </c>
      <c r="F236" s="240" t="s">
        <v>138</v>
      </c>
      <c r="G236" s="238"/>
      <c r="H236" s="239" t="s">
        <v>32</v>
      </c>
      <c r="I236" s="241"/>
      <c r="J236" s="238"/>
      <c r="K236" s="238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136</v>
      </c>
      <c r="AU236" s="246" t="s">
        <v>21</v>
      </c>
      <c r="AV236" s="14" t="s">
        <v>90</v>
      </c>
      <c r="AW236" s="14" t="s">
        <v>41</v>
      </c>
      <c r="AX236" s="14" t="s">
        <v>82</v>
      </c>
      <c r="AY236" s="246" t="s">
        <v>125</v>
      </c>
    </row>
    <row r="237" s="15" customFormat="1">
      <c r="A237" s="15"/>
      <c r="B237" s="247"/>
      <c r="C237" s="248"/>
      <c r="D237" s="227" t="s">
        <v>136</v>
      </c>
      <c r="E237" s="249" t="s">
        <v>32</v>
      </c>
      <c r="F237" s="250" t="s">
        <v>139</v>
      </c>
      <c r="G237" s="248"/>
      <c r="H237" s="251">
        <v>80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136</v>
      </c>
      <c r="AU237" s="257" t="s">
        <v>21</v>
      </c>
      <c r="AV237" s="15" t="s">
        <v>132</v>
      </c>
      <c r="AW237" s="15" t="s">
        <v>41</v>
      </c>
      <c r="AX237" s="15" t="s">
        <v>90</v>
      </c>
      <c r="AY237" s="257" t="s">
        <v>125</v>
      </c>
    </row>
    <row r="238" s="12" customFormat="1" ht="22.8" customHeight="1">
      <c r="A238" s="12"/>
      <c r="B238" s="191"/>
      <c r="C238" s="192"/>
      <c r="D238" s="193" t="s">
        <v>81</v>
      </c>
      <c r="E238" s="205" t="s">
        <v>21</v>
      </c>
      <c r="F238" s="205" t="s">
        <v>329</v>
      </c>
      <c r="G238" s="192"/>
      <c r="H238" s="192"/>
      <c r="I238" s="195"/>
      <c r="J238" s="206">
        <f>BK238</f>
        <v>0</v>
      </c>
      <c r="K238" s="192"/>
      <c r="L238" s="197"/>
      <c r="M238" s="198"/>
      <c r="N238" s="199"/>
      <c r="O238" s="199"/>
      <c r="P238" s="200">
        <f>SUM(P239:P243)</f>
        <v>0</v>
      </c>
      <c r="Q238" s="199"/>
      <c r="R238" s="200">
        <f>SUM(R239:R243)</f>
        <v>0</v>
      </c>
      <c r="S238" s="199"/>
      <c r="T238" s="201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2" t="s">
        <v>90</v>
      </c>
      <c r="AT238" s="203" t="s">
        <v>81</v>
      </c>
      <c r="AU238" s="203" t="s">
        <v>90</v>
      </c>
      <c r="AY238" s="202" t="s">
        <v>125</v>
      </c>
      <c r="BK238" s="204">
        <f>SUM(BK239:BK243)</f>
        <v>0</v>
      </c>
    </row>
    <row r="239" s="2" customFormat="1" ht="37.8" customHeight="1">
      <c r="A239" s="41"/>
      <c r="B239" s="42"/>
      <c r="C239" s="207" t="s">
        <v>330</v>
      </c>
      <c r="D239" s="207" t="s">
        <v>127</v>
      </c>
      <c r="E239" s="208" t="s">
        <v>331</v>
      </c>
      <c r="F239" s="209" t="s">
        <v>332</v>
      </c>
      <c r="G239" s="210" t="s">
        <v>199</v>
      </c>
      <c r="H239" s="211">
        <v>28.739999999999998</v>
      </c>
      <c r="I239" s="212"/>
      <c r="J239" s="213">
        <f>ROUND(I239*H239,2)</f>
        <v>0</v>
      </c>
      <c r="K239" s="209" t="s">
        <v>131</v>
      </c>
      <c r="L239" s="47"/>
      <c r="M239" s="214" t="s">
        <v>32</v>
      </c>
      <c r="N239" s="215" t="s">
        <v>53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132</v>
      </c>
      <c r="AT239" s="218" t="s">
        <v>127</v>
      </c>
      <c r="AU239" s="218" t="s">
        <v>21</v>
      </c>
      <c r="AY239" s="19" t="s">
        <v>125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90</v>
      </c>
      <c r="BK239" s="219">
        <f>ROUND(I239*H239,2)</f>
        <v>0</v>
      </c>
      <c r="BL239" s="19" t="s">
        <v>132</v>
      </c>
      <c r="BM239" s="218" t="s">
        <v>333</v>
      </c>
    </row>
    <row r="240" s="2" customFormat="1">
      <c r="A240" s="41"/>
      <c r="B240" s="42"/>
      <c r="C240" s="43"/>
      <c r="D240" s="220" t="s">
        <v>134</v>
      </c>
      <c r="E240" s="43"/>
      <c r="F240" s="221" t="s">
        <v>334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134</v>
      </c>
      <c r="AU240" s="19" t="s">
        <v>21</v>
      </c>
    </row>
    <row r="241" s="13" customFormat="1">
      <c r="A241" s="13"/>
      <c r="B241" s="225"/>
      <c r="C241" s="226"/>
      <c r="D241" s="227" t="s">
        <v>136</v>
      </c>
      <c r="E241" s="228" t="s">
        <v>32</v>
      </c>
      <c r="F241" s="229" t="s">
        <v>335</v>
      </c>
      <c r="G241" s="226"/>
      <c r="H241" s="230">
        <v>28.739999999999998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136</v>
      </c>
      <c r="AU241" s="236" t="s">
        <v>21</v>
      </c>
      <c r="AV241" s="13" t="s">
        <v>21</v>
      </c>
      <c r="AW241" s="13" t="s">
        <v>41</v>
      </c>
      <c r="AX241" s="13" t="s">
        <v>82</v>
      </c>
      <c r="AY241" s="236" t="s">
        <v>125</v>
      </c>
    </row>
    <row r="242" s="14" customFormat="1">
      <c r="A242" s="14"/>
      <c r="B242" s="237"/>
      <c r="C242" s="238"/>
      <c r="D242" s="227" t="s">
        <v>136</v>
      </c>
      <c r="E242" s="239" t="s">
        <v>32</v>
      </c>
      <c r="F242" s="240" t="s">
        <v>138</v>
      </c>
      <c r="G242" s="238"/>
      <c r="H242" s="239" t="s">
        <v>32</v>
      </c>
      <c r="I242" s="241"/>
      <c r="J242" s="238"/>
      <c r="K242" s="238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136</v>
      </c>
      <c r="AU242" s="246" t="s">
        <v>21</v>
      </c>
      <c r="AV242" s="14" t="s">
        <v>90</v>
      </c>
      <c r="AW242" s="14" t="s">
        <v>41</v>
      </c>
      <c r="AX242" s="14" t="s">
        <v>82</v>
      </c>
      <c r="AY242" s="246" t="s">
        <v>125</v>
      </c>
    </row>
    <row r="243" s="15" customFormat="1">
      <c r="A243" s="15"/>
      <c r="B243" s="247"/>
      <c r="C243" s="248"/>
      <c r="D243" s="227" t="s">
        <v>136</v>
      </c>
      <c r="E243" s="249" t="s">
        <v>32</v>
      </c>
      <c r="F243" s="250" t="s">
        <v>139</v>
      </c>
      <c r="G243" s="248"/>
      <c r="H243" s="251">
        <v>28.739999999999998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7" t="s">
        <v>136</v>
      </c>
      <c r="AU243" s="257" t="s">
        <v>21</v>
      </c>
      <c r="AV243" s="15" t="s">
        <v>132</v>
      </c>
      <c r="AW243" s="15" t="s">
        <v>41</v>
      </c>
      <c r="AX243" s="15" t="s">
        <v>90</v>
      </c>
      <c r="AY243" s="257" t="s">
        <v>125</v>
      </c>
    </row>
    <row r="244" s="12" customFormat="1" ht="22.8" customHeight="1">
      <c r="A244" s="12"/>
      <c r="B244" s="191"/>
      <c r="C244" s="192"/>
      <c r="D244" s="193" t="s">
        <v>81</v>
      </c>
      <c r="E244" s="205" t="s">
        <v>132</v>
      </c>
      <c r="F244" s="205" t="s">
        <v>336</v>
      </c>
      <c r="G244" s="192"/>
      <c r="H244" s="192"/>
      <c r="I244" s="195"/>
      <c r="J244" s="206">
        <f>BK244</f>
        <v>0</v>
      </c>
      <c r="K244" s="192"/>
      <c r="L244" s="197"/>
      <c r="M244" s="198"/>
      <c r="N244" s="199"/>
      <c r="O244" s="199"/>
      <c r="P244" s="200">
        <f>SUM(P245:P265)</f>
        <v>0</v>
      </c>
      <c r="Q244" s="199"/>
      <c r="R244" s="200">
        <f>SUM(R245:R265)</f>
        <v>225.37270000000001</v>
      </c>
      <c r="S244" s="199"/>
      <c r="T244" s="201">
        <f>SUM(T245:T265)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2" t="s">
        <v>90</v>
      </c>
      <c r="AT244" s="203" t="s">
        <v>81</v>
      </c>
      <c r="AU244" s="203" t="s">
        <v>90</v>
      </c>
      <c r="AY244" s="202" t="s">
        <v>125</v>
      </c>
      <c r="BK244" s="204">
        <f>SUM(BK245:BK265)</f>
        <v>0</v>
      </c>
    </row>
    <row r="245" s="2" customFormat="1" ht="37.8" customHeight="1">
      <c r="A245" s="41"/>
      <c r="B245" s="42"/>
      <c r="C245" s="207" t="s">
        <v>337</v>
      </c>
      <c r="D245" s="207" t="s">
        <v>127</v>
      </c>
      <c r="E245" s="208" t="s">
        <v>338</v>
      </c>
      <c r="F245" s="209" t="s">
        <v>339</v>
      </c>
      <c r="G245" s="210" t="s">
        <v>130</v>
      </c>
      <c r="H245" s="211">
        <v>240</v>
      </c>
      <c r="I245" s="212"/>
      <c r="J245" s="213">
        <f>ROUND(I245*H245,2)</f>
        <v>0</v>
      </c>
      <c r="K245" s="209" t="s">
        <v>131</v>
      </c>
      <c r="L245" s="47"/>
      <c r="M245" s="214" t="s">
        <v>32</v>
      </c>
      <c r="N245" s="215" t="s">
        <v>53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132</v>
      </c>
      <c r="AT245" s="218" t="s">
        <v>127</v>
      </c>
      <c r="AU245" s="218" t="s">
        <v>21</v>
      </c>
      <c r="AY245" s="19" t="s">
        <v>125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90</v>
      </c>
      <c r="BK245" s="219">
        <f>ROUND(I245*H245,2)</f>
        <v>0</v>
      </c>
      <c r="BL245" s="19" t="s">
        <v>132</v>
      </c>
      <c r="BM245" s="218" t="s">
        <v>340</v>
      </c>
    </row>
    <row r="246" s="2" customFormat="1">
      <c r="A246" s="41"/>
      <c r="B246" s="42"/>
      <c r="C246" s="43"/>
      <c r="D246" s="220" t="s">
        <v>134</v>
      </c>
      <c r="E246" s="43"/>
      <c r="F246" s="221" t="s">
        <v>341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134</v>
      </c>
      <c r="AU246" s="19" t="s">
        <v>21</v>
      </c>
    </row>
    <row r="247" s="13" customFormat="1">
      <c r="A247" s="13"/>
      <c r="B247" s="225"/>
      <c r="C247" s="226"/>
      <c r="D247" s="227" t="s">
        <v>136</v>
      </c>
      <c r="E247" s="228" t="s">
        <v>32</v>
      </c>
      <c r="F247" s="229" t="s">
        <v>342</v>
      </c>
      <c r="G247" s="226"/>
      <c r="H247" s="230">
        <v>240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136</v>
      </c>
      <c r="AU247" s="236" t="s">
        <v>21</v>
      </c>
      <c r="AV247" s="13" t="s">
        <v>21</v>
      </c>
      <c r="AW247" s="13" t="s">
        <v>41</v>
      </c>
      <c r="AX247" s="13" t="s">
        <v>82</v>
      </c>
      <c r="AY247" s="236" t="s">
        <v>125</v>
      </c>
    </row>
    <row r="248" s="14" customFormat="1">
      <c r="A248" s="14"/>
      <c r="B248" s="237"/>
      <c r="C248" s="238"/>
      <c r="D248" s="227" t="s">
        <v>136</v>
      </c>
      <c r="E248" s="239" t="s">
        <v>32</v>
      </c>
      <c r="F248" s="240" t="s">
        <v>138</v>
      </c>
      <c r="G248" s="238"/>
      <c r="H248" s="239" t="s">
        <v>32</v>
      </c>
      <c r="I248" s="241"/>
      <c r="J248" s="238"/>
      <c r="K248" s="238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136</v>
      </c>
      <c r="AU248" s="246" t="s">
        <v>21</v>
      </c>
      <c r="AV248" s="14" t="s">
        <v>90</v>
      </c>
      <c r="AW248" s="14" t="s">
        <v>41</v>
      </c>
      <c r="AX248" s="14" t="s">
        <v>82</v>
      </c>
      <c r="AY248" s="246" t="s">
        <v>125</v>
      </c>
    </row>
    <row r="249" s="15" customFormat="1">
      <c r="A249" s="15"/>
      <c r="B249" s="247"/>
      <c r="C249" s="248"/>
      <c r="D249" s="227" t="s">
        <v>136</v>
      </c>
      <c r="E249" s="249" t="s">
        <v>32</v>
      </c>
      <c r="F249" s="250" t="s">
        <v>139</v>
      </c>
      <c r="G249" s="248"/>
      <c r="H249" s="251">
        <v>240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7" t="s">
        <v>136</v>
      </c>
      <c r="AU249" s="257" t="s">
        <v>21</v>
      </c>
      <c r="AV249" s="15" t="s">
        <v>132</v>
      </c>
      <c r="AW249" s="15" t="s">
        <v>41</v>
      </c>
      <c r="AX249" s="15" t="s">
        <v>90</v>
      </c>
      <c r="AY249" s="257" t="s">
        <v>125</v>
      </c>
    </row>
    <row r="250" s="2" customFormat="1" ht="37.8" customHeight="1">
      <c r="A250" s="41"/>
      <c r="B250" s="42"/>
      <c r="C250" s="207" t="s">
        <v>343</v>
      </c>
      <c r="D250" s="207" t="s">
        <v>127</v>
      </c>
      <c r="E250" s="208" t="s">
        <v>344</v>
      </c>
      <c r="F250" s="209" t="s">
        <v>345</v>
      </c>
      <c r="G250" s="210" t="s">
        <v>147</v>
      </c>
      <c r="H250" s="211">
        <v>14</v>
      </c>
      <c r="I250" s="212"/>
      <c r="J250" s="213">
        <f>ROUND(I250*H250,2)</f>
        <v>0</v>
      </c>
      <c r="K250" s="209" t="s">
        <v>131</v>
      </c>
      <c r="L250" s="47"/>
      <c r="M250" s="214" t="s">
        <v>32</v>
      </c>
      <c r="N250" s="215" t="s">
        <v>53</v>
      </c>
      <c r="O250" s="87"/>
      <c r="P250" s="216">
        <f>O250*H250</f>
        <v>0</v>
      </c>
      <c r="Q250" s="216">
        <v>0.00165</v>
      </c>
      <c r="R250" s="216">
        <f>Q250*H250</f>
        <v>0.023099999999999999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132</v>
      </c>
      <c r="AT250" s="218" t="s">
        <v>127</v>
      </c>
      <c r="AU250" s="218" t="s">
        <v>21</v>
      </c>
      <c r="AY250" s="19" t="s">
        <v>125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90</v>
      </c>
      <c r="BK250" s="219">
        <f>ROUND(I250*H250,2)</f>
        <v>0</v>
      </c>
      <c r="BL250" s="19" t="s">
        <v>132</v>
      </c>
      <c r="BM250" s="218" t="s">
        <v>346</v>
      </c>
    </row>
    <row r="251" s="2" customFormat="1">
      <c r="A251" s="41"/>
      <c r="B251" s="42"/>
      <c r="C251" s="43"/>
      <c r="D251" s="220" t="s">
        <v>134</v>
      </c>
      <c r="E251" s="43"/>
      <c r="F251" s="221" t="s">
        <v>347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134</v>
      </c>
      <c r="AU251" s="19" t="s">
        <v>21</v>
      </c>
    </row>
    <row r="252" s="13" customFormat="1">
      <c r="A252" s="13"/>
      <c r="B252" s="225"/>
      <c r="C252" s="226"/>
      <c r="D252" s="227" t="s">
        <v>136</v>
      </c>
      <c r="E252" s="228" t="s">
        <v>32</v>
      </c>
      <c r="F252" s="229" t="s">
        <v>209</v>
      </c>
      <c r="G252" s="226"/>
      <c r="H252" s="230">
        <v>14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136</v>
      </c>
      <c r="AU252" s="236" t="s">
        <v>21</v>
      </c>
      <c r="AV252" s="13" t="s">
        <v>21</v>
      </c>
      <c r="AW252" s="13" t="s">
        <v>41</v>
      </c>
      <c r="AX252" s="13" t="s">
        <v>82</v>
      </c>
      <c r="AY252" s="236" t="s">
        <v>125</v>
      </c>
    </row>
    <row r="253" s="14" customFormat="1">
      <c r="A253" s="14"/>
      <c r="B253" s="237"/>
      <c r="C253" s="238"/>
      <c r="D253" s="227" t="s">
        <v>136</v>
      </c>
      <c r="E253" s="239" t="s">
        <v>32</v>
      </c>
      <c r="F253" s="240" t="s">
        <v>138</v>
      </c>
      <c r="G253" s="238"/>
      <c r="H253" s="239" t="s">
        <v>32</v>
      </c>
      <c r="I253" s="241"/>
      <c r="J253" s="238"/>
      <c r="K253" s="238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136</v>
      </c>
      <c r="AU253" s="246" t="s">
        <v>21</v>
      </c>
      <c r="AV253" s="14" t="s">
        <v>90</v>
      </c>
      <c r="AW253" s="14" t="s">
        <v>41</v>
      </c>
      <c r="AX253" s="14" t="s">
        <v>82</v>
      </c>
      <c r="AY253" s="246" t="s">
        <v>125</v>
      </c>
    </row>
    <row r="254" s="15" customFormat="1">
      <c r="A254" s="15"/>
      <c r="B254" s="247"/>
      <c r="C254" s="248"/>
      <c r="D254" s="227" t="s">
        <v>136</v>
      </c>
      <c r="E254" s="249" t="s">
        <v>32</v>
      </c>
      <c r="F254" s="250" t="s">
        <v>139</v>
      </c>
      <c r="G254" s="248"/>
      <c r="H254" s="251">
        <v>14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136</v>
      </c>
      <c r="AU254" s="257" t="s">
        <v>21</v>
      </c>
      <c r="AV254" s="15" t="s">
        <v>132</v>
      </c>
      <c r="AW254" s="15" t="s">
        <v>41</v>
      </c>
      <c r="AX254" s="15" t="s">
        <v>90</v>
      </c>
      <c r="AY254" s="257" t="s">
        <v>125</v>
      </c>
    </row>
    <row r="255" s="2" customFormat="1" ht="24.15" customHeight="1">
      <c r="A255" s="41"/>
      <c r="B255" s="42"/>
      <c r="C255" s="258" t="s">
        <v>348</v>
      </c>
      <c r="D255" s="258" t="s">
        <v>292</v>
      </c>
      <c r="E255" s="259" t="s">
        <v>349</v>
      </c>
      <c r="F255" s="260" t="s">
        <v>350</v>
      </c>
      <c r="G255" s="261" t="s">
        <v>147</v>
      </c>
      <c r="H255" s="262">
        <v>14</v>
      </c>
      <c r="I255" s="263"/>
      <c r="J255" s="264">
        <f>ROUND(I255*H255,2)</f>
        <v>0</v>
      </c>
      <c r="K255" s="260" t="s">
        <v>32</v>
      </c>
      <c r="L255" s="265"/>
      <c r="M255" s="266" t="s">
        <v>32</v>
      </c>
      <c r="N255" s="267" t="s">
        <v>53</v>
      </c>
      <c r="O255" s="87"/>
      <c r="P255" s="216">
        <f>O255*H255</f>
        <v>0</v>
      </c>
      <c r="Q255" s="216">
        <v>0.02</v>
      </c>
      <c r="R255" s="216">
        <f>Q255*H255</f>
        <v>0.28000000000000003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171</v>
      </c>
      <c r="AT255" s="218" t="s">
        <v>292</v>
      </c>
      <c r="AU255" s="218" t="s">
        <v>21</v>
      </c>
      <c r="AY255" s="19" t="s">
        <v>125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90</v>
      </c>
      <c r="BK255" s="219">
        <f>ROUND(I255*H255,2)</f>
        <v>0</v>
      </c>
      <c r="BL255" s="19" t="s">
        <v>132</v>
      </c>
      <c r="BM255" s="218" t="s">
        <v>351</v>
      </c>
    </row>
    <row r="256" s="2" customFormat="1" ht="37.8" customHeight="1">
      <c r="A256" s="41"/>
      <c r="B256" s="42"/>
      <c r="C256" s="207" t="s">
        <v>352</v>
      </c>
      <c r="D256" s="207" t="s">
        <v>127</v>
      </c>
      <c r="E256" s="208" t="s">
        <v>353</v>
      </c>
      <c r="F256" s="209" t="s">
        <v>354</v>
      </c>
      <c r="G256" s="210" t="s">
        <v>199</v>
      </c>
      <c r="H256" s="211">
        <v>68.75</v>
      </c>
      <c r="I256" s="212"/>
      <c r="J256" s="213">
        <f>ROUND(I256*H256,2)</f>
        <v>0</v>
      </c>
      <c r="K256" s="209" t="s">
        <v>131</v>
      </c>
      <c r="L256" s="47"/>
      <c r="M256" s="214" t="s">
        <v>32</v>
      </c>
      <c r="N256" s="215" t="s">
        <v>53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132</v>
      </c>
      <c r="AT256" s="218" t="s">
        <v>127</v>
      </c>
      <c r="AU256" s="218" t="s">
        <v>21</v>
      </c>
      <c r="AY256" s="19" t="s">
        <v>125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90</v>
      </c>
      <c r="BK256" s="219">
        <f>ROUND(I256*H256,2)</f>
        <v>0</v>
      </c>
      <c r="BL256" s="19" t="s">
        <v>132</v>
      </c>
      <c r="BM256" s="218" t="s">
        <v>355</v>
      </c>
    </row>
    <row r="257" s="2" customFormat="1">
      <c r="A257" s="41"/>
      <c r="B257" s="42"/>
      <c r="C257" s="43"/>
      <c r="D257" s="220" t="s">
        <v>134</v>
      </c>
      <c r="E257" s="43"/>
      <c r="F257" s="221" t="s">
        <v>356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134</v>
      </c>
      <c r="AU257" s="19" t="s">
        <v>21</v>
      </c>
    </row>
    <row r="258" s="13" customFormat="1">
      <c r="A258" s="13"/>
      <c r="B258" s="225"/>
      <c r="C258" s="226"/>
      <c r="D258" s="227" t="s">
        <v>136</v>
      </c>
      <c r="E258" s="228" t="s">
        <v>32</v>
      </c>
      <c r="F258" s="229" t="s">
        <v>357</v>
      </c>
      <c r="G258" s="226"/>
      <c r="H258" s="230">
        <v>68.75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136</v>
      </c>
      <c r="AU258" s="236" t="s">
        <v>21</v>
      </c>
      <c r="AV258" s="13" t="s">
        <v>21</v>
      </c>
      <c r="AW258" s="13" t="s">
        <v>41</v>
      </c>
      <c r="AX258" s="13" t="s">
        <v>82</v>
      </c>
      <c r="AY258" s="236" t="s">
        <v>125</v>
      </c>
    </row>
    <row r="259" s="14" customFormat="1">
      <c r="A259" s="14"/>
      <c r="B259" s="237"/>
      <c r="C259" s="238"/>
      <c r="D259" s="227" t="s">
        <v>136</v>
      </c>
      <c r="E259" s="239" t="s">
        <v>32</v>
      </c>
      <c r="F259" s="240" t="s">
        <v>138</v>
      </c>
      <c r="G259" s="238"/>
      <c r="H259" s="239" t="s">
        <v>32</v>
      </c>
      <c r="I259" s="241"/>
      <c r="J259" s="238"/>
      <c r="K259" s="238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136</v>
      </c>
      <c r="AU259" s="246" t="s">
        <v>21</v>
      </c>
      <c r="AV259" s="14" t="s">
        <v>90</v>
      </c>
      <c r="AW259" s="14" t="s">
        <v>41</v>
      </c>
      <c r="AX259" s="14" t="s">
        <v>82</v>
      </c>
      <c r="AY259" s="246" t="s">
        <v>125</v>
      </c>
    </row>
    <row r="260" s="15" customFormat="1">
      <c r="A260" s="15"/>
      <c r="B260" s="247"/>
      <c r="C260" s="248"/>
      <c r="D260" s="227" t="s">
        <v>136</v>
      </c>
      <c r="E260" s="249" t="s">
        <v>32</v>
      </c>
      <c r="F260" s="250" t="s">
        <v>139</v>
      </c>
      <c r="G260" s="248"/>
      <c r="H260" s="251">
        <v>68.75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7" t="s">
        <v>136</v>
      </c>
      <c r="AU260" s="257" t="s">
        <v>21</v>
      </c>
      <c r="AV260" s="15" t="s">
        <v>132</v>
      </c>
      <c r="AW260" s="15" t="s">
        <v>41</v>
      </c>
      <c r="AX260" s="15" t="s">
        <v>90</v>
      </c>
      <c r="AY260" s="257" t="s">
        <v>125</v>
      </c>
    </row>
    <row r="261" s="2" customFormat="1" ht="44.25" customHeight="1">
      <c r="A261" s="41"/>
      <c r="B261" s="42"/>
      <c r="C261" s="207" t="s">
        <v>358</v>
      </c>
      <c r="D261" s="207" t="s">
        <v>127</v>
      </c>
      <c r="E261" s="208" t="s">
        <v>359</v>
      </c>
      <c r="F261" s="209" t="s">
        <v>360</v>
      </c>
      <c r="G261" s="210" t="s">
        <v>130</v>
      </c>
      <c r="H261" s="211">
        <v>240</v>
      </c>
      <c r="I261" s="212"/>
      <c r="J261" s="213">
        <f>ROUND(I261*H261,2)</f>
        <v>0</v>
      </c>
      <c r="K261" s="209" t="s">
        <v>131</v>
      </c>
      <c r="L261" s="47"/>
      <c r="M261" s="214" t="s">
        <v>32</v>
      </c>
      <c r="N261" s="215" t="s">
        <v>53</v>
      </c>
      <c r="O261" s="87"/>
      <c r="P261" s="216">
        <f>O261*H261</f>
        <v>0</v>
      </c>
      <c r="Q261" s="216">
        <v>0.93779000000000001</v>
      </c>
      <c r="R261" s="216">
        <f>Q261*H261</f>
        <v>225.06960000000001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132</v>
      </c>
      <c r="AT261" s="218" t="s">
        <v>127</v>
      </c>
      <c r="AU261" s="218" t="s">
        <v>21</v>
      </c>
      <c r="AY261" s="19" t="s">
        <v>125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90</v>
      </c>
      <c r="BK261" s="219">
        <f>ROUND(I261*H261,2)</f>
        <v>0</v>
      </c>
      <c r="BL261" s="19" t="s">
        <v>132</v>
      </c>
      <c r="BM261" s="218" t="s">
        <v>361</v>
      </c>
    </row>
    <row r="262" s="2" customFormat="1">
      <c r="A262" s="41"/>
      <c r="B262" s="42"/>
      <c r="C262" s="43"/>
      <c r="D262" s="220" t="s">
        <v>134</v>
      </c>
      <c r="E262" s="43"/>
      <c r="F262" s="221" t="s">
        <v>362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134</v>
      </c>
      <c r="AU262" s="19" t="s">
        <v>21</v>
      </c>
    </row>
    <row r="263" s="13" customFormat="1">
      <c r="A263" s="13"/>
      <c r="B263" s="225"/>
      <c r="C263" s="226"/>
      <c r="D263" s="227" t="s">
        <v>136</v>
      </c>
      <c r="E263" s="228" t="s">
        <v>32</v>
      </c>
      <c r="F263" s="229" t="s">
        <v>363</v>
      </c>
      <c r="G263" s="226"/>
      <c r="H263" s="230">
        <v>240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136</v>
      </c>
      <c r="AU263" s="236" t="s">
        <v>21</v>
      </c>
      <c r="AV263" s="13" t="s">
        <v>21</v>
      </c>
      <c r="AW263" s="13" t="s">
        <v>41</v>
      </c>
      <c r="AX263" s="13" t="s">
        <v>82</v>
      </c>
      <c r="AY263" s="236" t="s">
        <v>125</v>
      </c>
    </row>
    <row r="264" s="14" customFormat="1">
      <c r="A264" s="14"/>
      <c r="B264" s="237"/>
      <c r="C264" s="238"/>
      <c r="D264" s="227" t="s">
        <v>136</v>
      </c>
      <c r="E264" s="239" t="s">
        <v>32</v>
      </c>
      <c r="F264" s="240" t="s">
        <v>138</v>
      </c>
      <c r="G264" s="238"/>
      <c r="H264" s="239" t="s">
        <v>32</v>
      </c>
      <c r="I264" s="241"/>
      <c r="J264" s="238"/>
      <c r="K264" s="238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136</v>
      </c>
      <c r="AU264" s="246" t="s">
        <v>21</v>
      </c>
      <c r="AV264" s="14" t="s">
        <v>90</v>
      </c>
      <c r="AW264" s="14" t="s">
        <v>41</v>
      </c>
      <c r="AX264" s="14" t="s">
        <v>82</v>
      </c>
      <c r="AY264" s="246" t="s">
        <v>125</v>
      </c>
    </row>
    <row r="265" s="15" customFormat="1">
      <c r="A265" s="15"/>
      <c r="B265" s="247"/>
      <c r="C265" s="248"/>
      <c r="D265" s="227" t="s">
        <v>136</v>
      </c>
      <c r="E265" s="249" t="s">
        <v>32</v>
      </c>
      <c r="F265" s="250" t="s">
        <v>139</v>
      </c>
      <c r="G265" s="248"/>
      <c r="H265" s="251">
        <v>240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7" t="s">
        <v>136</v>
      </c>
      <c r="AU265" s="257" t="s">
        <v>21</v>
      </c>
      <c r="AV265" s="15" t="s">
        <v>132</v>
      </c>
      <c r="AW265" s="15" t="s">
        <v>41</v>
      </c>
      <c r="AX265" s="15" t="s">
        <v>90</v>
      </c>
      <c r="AY265" s="257" t="s">
        <v>125</v>
      </c>
    </row>
    <row r="266" s="12" customFormat="1" ht="22.8" customHeight="1">
      <c r="A266" s="12"/>
      <c r="B266" s="191"/>
      <c r="C266" s="192"/>
      <c r="D266" s="193" t="s">
        <v>81</v>
      </c>
      <c r="E266" s="205" t="s">
        <v>154</v>
      </c>
      <c r="F266" s="205" t="s">
        <v>364</v>
      </c>
      <c r="G266" s="192"/>
      <c r="H266" s="192"/>
      <c r="I266" s="195"/>
      <c r="J266" s="206">
        <f>BK266</f>
        <v>0</v>
      </c>
      <c r="K266" s="192"/>
      <c r="L266" s="197"/>
      <c r="M266" s="198"/>
      <c r="N266" s="199"/>
      <c r="O266" s="199"/>
      <c r="P266" s="200">
        <f>SUM(P267:P316)</f>
        <v>0</v>
      </c>
      <c r="Q266" s="199"/>
      <c r="R266" s="200">
        <f>SUM(R267:R316)</f>
        <v>50.800800000000002</v>
      </c>
      <c r="S266" s="199"/>
      <c r="T266" s="201">
        <f>SUM(T267:T316)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2" t="s">
        <v>90</v>
      </c>
      <c r="AT266" s="203" t="s">
        <v>81</v>
      </c>
      <c r="AU266" s="203" t="s">
        <v>90</v>
      </c>
      <c r="AY266" s="202" t="s">
        <v>125</v>
      </c>
      <c r="BK266" s="204">
        <f>SUM(BK267:BK316)</f>
        <v>0</v>
      </c>
    </row>
    <row r="267" s="2" customFormat="1" ht="33" customHeight="1">
      <c r="A267" s="41"/>
      <c r="B267" s="42"/>
      <c r="C267" s="207" t="s">
        <v>29</v>
      </c>
      <c r="D267" s="207" t="s">
        <v>127</v>
      </c>
      <c r="E267" s="208" t="s">
        <v>365</v>
      </c>
      <c r="F267" s="209" t="s">
        <v>366</v>
      </c>
      <c r="G267" s="210" t="s">
        <v>130</v>
      </c>
      <c r="H267" s="211">
        <v>240</v>
      </c>
      <c r="I267" s="212"/>
      <c r="J267" s="213">
        <f>ROUND(I267*H267,2)</f>
        <v>0</v>
      </c>
      <c r="K267" s="209" t="s">
        <v>131</v>
      </c>
      <c r="L267" s="47"/>
      <c r="M267" s="214" t="s">
        <v>32</v>
      </c>
      <c r="N267" s="215" t="s">
        <v>53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132</v>
      </c>
      <c r="AT267" s="218" t="s">
        <v>127</v>
      </c>
      <c r="AU267" s="218" t="s">
        <v>21</v>
      </c>
      <c r="AY267" s="19" t="s">
        <v>125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90</v>
      </c>
      <c r="BK267" s="219">
        <f>ROUND(I267*H267,2)</f>
        <v>0</v>
      </c>
      <c r="BL267" s="19" t="s">
        <v>132</v>
      </c>
      <c r="BM267" s="218" t="s">
        <v>367</v>
      </c>
    </row>
    <row r="268" s="2" customFormat="1">
      <c r="A268" s="41"/>
      <c r="B268" s="42"/>
      <c r="C268" s="43"/>
      <c r="D268" s="220" t="s">
        <v>134</v>
      </c>
      <c r="E268" s="43"/>
      <c r="F268" s="221" t="s">
        <v>368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134</v>
      </c>
      <c r="AU268" s="19" t="s">
        <v>21</v>
      </c>
    </row>
    <row r="269" s="13" customFormat="1">
      <c r="A269" s="13"/>
      <c r="B269" s="225"/>
      <c r="C269" s="226"/>
      <c r="D269" s="227" t="s">
        <v>136</v>
      </c>
      <c r="E269" s="228" t="s">
        <v>32</v>
      </c>
      <c r="F269" s="229" t="s">
        <v>342</v>
      </c>
      <c r="G269" s="226"/>
      <c r="H269" s="230">
        <v>240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136</v>
      </c>
      <c r="AU269" s="236" t="s">
        <v>21</v>
      </c>
      <c r="AV269" s="13" t="s">
        <v>21</v>
      </c>
      <c r="AW269" s="13" t="s">
        <v>41</v>
      </c>
      <c r="AX269" s="13" t="s">
        <v>82</v>
      </c>
      <c r="AY269" s="236" t="s">
        <v>125</v>
      </c>
    </row>
    <row r="270" s="14" customFormat="1">
      <c r="A270" s="14"/>
      <c r="B270" s="237"/>
      <c r="C270" s="238"/>
      <c r="D270" s="227" t="s">
        <v>136</v>
      </c>
      <c r="E270" s="239" t="s">
        <v>32</v>
      </c>
      <c r="F270" s="240" t="s">
        <v>369</v>
      </c>
      <c r="G270" s="238"/>
      <c r="H270" s="239" t="s">
        <v>32</v>
      </c>
      <c r="I270" s="241"/>
      <c r="J270" s="238"/>
      <c r="K270" s="238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136</v>
      </c>
      <c r="AU270" s="246" t="s">
        <v>21</v>
      </c>
      <c r="AV270" s="14" t="s">
        <v>90</v>
      </c>
      <c r="AW270" s="14" t="s">
        <v>41</v>
      </c>
      <c r="AX270" s="14" t="s">
        <v>82</v>
      </c>
      <c r="AY270" s="246" t="s">
        <v>125</v>
      </c>
    </row>
    <row r="271" s="15" customFormat="1">
      <c r="A271" s="15"/>
      <c r="B271" s="247"/>
      <c r="C271" s="248"/>
      <c r="D271" s="227" t="s">
        <v>136</v>
      </c>
      <c r="E271" s="249" t="s">
        <v>32</v>
      </c>
      <c r="F271" s="250" t="s">
        <v>139</v>
      </c>
      <c r="G271" s="248"/>
      <c r="H271" s="251">
        <v>240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7" t="s">
        <v>136</v>
      </c>
      <c r="AU271" s="257" t="s">
        <v>21</v>
      </c>
      <c r="AV271" s="15" t="s">
        <v>132</v>
      </c>
      <c r="AW271" s="15" t="s">
        <v>41</v>
      </c>
      <c r="AX271" s="15" t="s">
        <v>90</v>
      </c>
      <c r="AY271" s="257" t="s">
        <v>125</v>
      </c>
    </row>
    <row r="272" s="2" customFormat="1" ht="33" customHeight="1">
      <c r="A272" s="41"/>
      <c r="B272" s="42"/>
      <c r="C272" s="207" t="s">
        <v>370</v>
      </c>
      <c r="D272" s="207" t="s">
        <v>127</v>
      </c>
      <c r="E272" s="208" t="s">
        <v>371</v>
      </c>
      <c r="F272" s="209" t="s">
        <v>372</v>
      </c>
      <c r="G272" s="210" t="s">
        <v>130</v>
      </c>
      <c r="H272" s="211">
        <v>160</v>
      </c>
      <c r="I272" s="212"/>
      <c r="J272" s="213">
        <f>ROUND(I272*H272,2)</f>
        <v>0</v>
      </c>
      <c r="K272" s="209" t="s">
        <v>131</v>
      </c>
      <c r="L272" s="47"/>
      <c r="M272" s="214" t="s">
        <v>32</v>
      </c>
      <c r="N272" s="215" t="s">
        <v>53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132</v>
      </c>
      <c r="AT272" s="218" t="s">
        <v>127</v>
      </c>
      <c r="AU272" s="218" t="s">
        <v>21</v>
      </c>
      <c r="AY272" s="19" t="s">
        <v>125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90</v>
      </c>
      <c r="BK272" s="219">
        <f>ROUND(I272*H272,2)</f>
        <v>0</v>
      </c>
      <c r="BL272" s="19" t="s">
        <v>132</v>
      </c>
      <c r="BM272" s="218" t="s">
        <v>373</v>
      </c>
    </row>
    <row r="273" s="2" customFormat="1">
      <c r="A273" s="41"/>
      <c r="B273" s="42"/>
      <c r="C273" s="43"/>
      <c r="D273" s="220" t="s">
        <v>134</v>
      </c>
      <c r="E273" s="43"/>
      <c r="F273" s="221" t="s">
        <v>374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134</v>
      </c>
      <c r="AU273" s="19" t="s">
        <v>21</v>
      </c>
    </row>
    <row r="274" s="13" customFormat="1">
      <c r="A274" s="13"/>
      <c r="B274" s="225"/>
      <c r="C274" s="226"/>
      <c r="D274" s="227" t="s">
        <v>136</v>
      </c>
      <c r="E274" s="228" t="s">
        <v>32</v>
      </c>
      <c r="F274" s="229" t="s">
        <v>375</v>
      </c>
      <c r="G274" s="226"/>
      <c r="H274" s="230">
        <v>160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136</v>
      </c>
      <c r="AU274" s="236" t="s">
        <v>21</v>
      </c>
      <c r="AV274" s="13" t="s">
        <v>21</v>
      </c>
      <c r="AW274" s="13" t="s">
        <v>41</v>
      </c>
      <c r="AX274" s="13" t="s">
        <v>82</v>
      </c>
      <c r="AY274" s="236" t="s">
        <v>125</v>
      </c>
    </row>
    <row r="275" s="14" customFormat="1">
      <c r="A275" s="14"/>
      <c r="B275" s="237"/>
      <c r="C275" s="238"/>
      <c r="D275" s="227" t="s">
        <v>136</v>
      </c>
      <c r="E275" s="239" t="s">
        <v>32</v>
      </c>
      <c r="F275" s="240" t="s">
        <v>138</v>
      </c>
      <c r="G275" s="238"/>
      <c r="H275" s="239" t="s">
        <v>32</v>
      </c>
      <c r="I275" s="241"/>
      <c r="J275" s="238"/>
      <c r="K275" s="238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136</v>
      </c>
      <c r="AU275" s="246" t="s">
        <v>21</v>
      </c>
      <c r="AV275" s="14" t="s">
        <v>90</v>
      </c>
      <c r="AW275" s="14" t="s">
        <v>41</v>
      </c>
      <c r="AX275" s="14" t="s">
        <v>82</v>
      </c>
      <c r="AY275" s="246" t="s">
        <v>125</v>
      </c>
    </row>
    <row r="276" s="15" customFormat="1">
      <c r="A276" s="15"/>
      <c r="B276" s="247"/>
      <c r="C276" s="248"/>
      <c r="D276" s="227" t="s">
        <v>136</v>
      </c>
      <c r="E276" s="249" t="s">
        <v>32</v>
      </c>
      <c r="F276" s="250" t="s">
        <v>139</v>
      </c>
      <c r="G276" s="248"/>
      <c r="H276" s="251">
        <v>160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7" t="s">
        <v>136</v>
      </c>
      <c r="AU276" s="257" t="s">
        <v>21</v>
      </c>
      <c r="AV276" s="15" t="s">
        <v>132</v>
      </c>
      <c r="AW276" s="15" t="s">
        <v>41</v>
      </c>
      <c r="AX276" s="15" t="s">
        <v>90</v>
      </c>
      <c r="AY276" s="257" t="s">
        <v>125</v>
      </c>
    </row>
    <row r="277" s="2" customFormat="1" ht="49.05" customHeight="1">
      <c r="A277" s="41"/>
      <c r="B277" s="42"/>
      <c r="C277" s="207" t="s">
        <v>376</v>
      </c>
      <c r="D277" s="207" t="s">
        <v>127</v>
      </c>
      <c r="E277" s="208" t="s">
        <v>377</v>
      </c>
      <c r="F277" s="209" t="s">
        <v>378</v>
      </c>
      <c r="G277" s="210" t="s">
        <v>130</v>
      </c>
      <c r="H277" s="211">
        <v>80</v>
      </c>
      <c r="I277" s="212"/>
      <c r="J277" s="213">
        <f>ROUND(I277*H277,2)</f>
        <v>0</v>
      </c>
      <c r="K277" s="209" t="s">
        <v>131</v>
      </c>
      <c r="L277" s="47"/>
      <c r="M277" s="214" t="s">
        <v>32</v>
      </c>
      <c r="N277" s="215" t="s">
        <v>53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132</v>
      </c>
      <c r="AT277" s="218" t="s">
        <v>127</v>
      </c>
      <c r="AU277" s="218" t="s">
        <v>21</v>
      </c>
      <c r="AY277" s="19" t="s">
        <v>125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90</v>
      </c>
      <c r="BK277" s="219">
        <f>ROUND(I277*H277,2)</f>
        <v>0</v>
      </c>
      <c r="BL277" s="19" t="s">
        <v>132</v>
      </c>
      <c r="BM277" s="218" t="s">
        <v>379</v>
      </c>
    </row>
    <row r="278" s="2" customFormat="1">
      <c r="A278" s="41"/>
      <c r="B278" s="42"/>
      <c r="C278" s="43"/>
      <c r="D278" s="220" t="s">
        <v>134</v>
      </c>
      <c r="E278" s="43"/>
      <c r="F278" s="221" t="s">
        <v>380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134</v>
      </c>
      <c r="AU278" s="19" t="s">
        <v>21</v>
      </c>
    </row>
    <row r="279" s="13" customFormat="1">
      <c r="A279" s="13"/>
      <c r="B279" s="225"/>
      <c r="C279" s="226"/>
      <c r="D279" s="227" t="s">
        <v>136</v>
      </c>
      <c r="E279" s="228" t="s">
        <v>32</v>
      </c>
      <c r="F279" s="229" t="s">
        <v>328</v>
      </c>
      <c r="G279" s="226"/>
      <c r="H279" s="230">
        <v>80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136</v>
      </c>
      <c r="AU279" s="236" t="s">
        <v>21</v>
      </c>
      <c r="AV279" s="13" t="s">
        <v>21</v>
      </c>
      <c r="AW279" s="13" t="s">
        <v>41</v>
      </c>
      <c r="AX279" s="13" t="s">
        <v>82</v>
      </c>
      <c r="AY279" s="236" t="s">
        <v>125</v>
      </c>
    </row>
    <row r="280" s="14" customFormat="1">
      <c r="A280" s="14"/>
      <c r="B280" s="237"/>
      <c r="C280" s="238"/>
      <c r="D280" s="227" t="s">
        <v>136</v>
      </c>
      <c r="E280" s="239" t="s">
        <v>32</v>
      </c>
      <c r="F280" s="240" t="s">
        <v>138</v>
      </c>
      <c r="G280" s="238"/>
      <c r="H280" s="239" t="s">
        <v>32</v>
      </c>
      <c r="I280" s="241"/>
      <c r="J280" s="238"/>
      <c r="K280" s="238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136</v>
      </c>
      <c r="AU280" s="246" t="s">
        <v>21</v>
      </c>
      <c r="AV280" s="14" t="s">
        <v>90</v>
      </c>
      <c r="AW280" s="14" t="s">
        <v>41</v>
      </c>
      <c r="AX280" s="14" t="s">
        <v>82</v>
      </c>
      <c r="AY280" s="246" t="s">
        <v>125</v>
      </c>
    </row>
    <row r="281" s="15" customFormat="1">
      <c r="A281" s="15"/>
      <c r="B281" s="247"/>
      <c r="C281" s="248"/>
      <c r="D281" s="227" t="s">
        <v>136</v>
      </c>
      <c r="E281" s="249" t="s">
        <v>32</v>
      </c>
      <c r="F281" s="250" t="s">
        <v>139</v>
      </c>
      <c r="G281" s="248"/>
      <c r="H281" s="251">
        <v>80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7" t="s">
        <v>136</v>
      </c>
      <c r="AU281" s="257" t="s">
        <v>21</v>
      </c>
      <c r="AV281" s="15" t="s">
        <v>132</v>
      </c>
      <c r="AW281" s="15" t="s">
        <v>41</v>
      </c>
      <c r="AX281" s="15" t="s">
        <v>90</v>
      </c>
      <c r="AY281" s="257" t="s">
        <v>125</v>
      </c>
    </row>
    <row r="282" s="2" customFormat="1" ht="37.8" customHeight="1">
      <c r="A282" s="41"/>
      <c r="B282" s="42"/>
      <c r="C282" s="207" t="s">
        <v>381</v>
      </c>
      <c r="D282" s="207" t="s">
        <v>127</v>
      </c>
      <c r="E282" s="208" t="s">
        <v>382</v>
      </c>
      <c r="F282" s="209" t="s">
        <v>383</v>
      </c>
      <c r="G282" s="210" t="s">
        <v>130</v>
      </c>
      <c r="H282" s="211">
        <v>117</v>
      </c>
      <c r="I282" s="212"/>
      <c r="J282" s="213">
        <f>ROUND(I282*H282,2)</f>
        <v>0</v>
      </c>
      <c r="K282" s="209" t="s">
        <v>131</v>
      </c>
      <c r="L282" s="47"/>
      <c r="M282" s="214" t="s">
        <v>32</v>
      </c>
      <c r="N282" s="215" t="s">
        <v>53</v>
      </c>
      <c r="O282" s="87"/>
      <c r="P282" s="216">
        <f>O282*H282</f>
        <v>0</v>
      </c>
      <c r="Q282" s="216">
        <v>0.32400000000000001</v>
      </c>
      <c r="R282" s="216">
        <f>Q282*H282</f>
        <v>37.908000000000001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132</v>
      </c>
      <c r="AT282" s="218" t="s">
        <v>127</v>
      </c>
      <c r="AU282" s="218" t="s">
        <v>21</v>
      </c>
      <c r="AY282" s="19" t="s">
        <v>125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90</v>
      </c>
      <c r="BK282" s="219">
        <f>ROUND(I282*H282,2)</f>
        <v>0</v>
      </c>
      <c r="BL282" s="19" t="s">
        <v>132</v>
      </c>
      <c r="BM282" s="218" t="s">
        <v>384</v>
      </c>
    </row>
    <row r="283" s="2" customFormat="1">
      <c r="A283" s="41"/>
      <c r="B283" s="42"/>
      <c r="C283" s="43"/>
      <c r="D283" s="220" t="s">
        <v>134</v>
      </c>
      <c r="E283" s="43"/>
      <c r="F283" s="221" t="s">
        <v>385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134</v>
      </c>
      <c r="AU283" s="19" t="s">
        <v>21</v>
      </c>
    </row>
    <row r="284" s="13" customFormat="1">
      <c r="A284" s="13"/>
      <c r="B284" s="225"/>
      <c r="C284" s="226"/>
      <c r="D284" s="227" t="s">
        <v>136</v>
      </c>
      <c r="E284" s="228" t="s">
        <v>32</v>
      </c>
      <c r="F284" s="229" t="s">
        <v>386</v>
      </c>
      <c r="G284" s="226"/>
      <c r="H284" s="230">
        <v>117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136</v>
      </c>
      <c r="AU284" s="236" t="s">
        <v>21</v>
      </c>
      <c r="AV284" s="13" t="s">
        <v>21</v>
      </c>
      <c r="AW284" s="13" t="s">
        <v>41</v>
      </c>
      <c r="AX284" s="13" t="s">
        <v>82</v>
      </c>
      <c r="AY284" s="236" t="s">
        <v>125</v>
      </c>
    </row>
    <row r="285" s="14" customFormat="1">
      <c r="A285" s="14"/>
      <c r="B285" s="237"/>
      <c r="C285" s="238"/>
      <c r="D285" s="227" t="s">
        <v>136</v>
      </c>
      <c r="E285" s="239" t="s">
        <v>32</v>
      </c>
      <c r="F285" s="240" t="s">
        <v>138</v>
      </c>
      <c r="G285" s="238"/>
      <c r="H285" s="239" t="s">
        <v>32</v>
      </c>
      <c r="I285" s="241"/>
      <c r="J285" s="238"/>
      <c r="K285" s="238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136</v>
      </c>
      <c r="AU285" s="246" t="s">
        <v>21</v>
      </c>
      <c r="AV285" s="14" t="s">
        <v>90</v>
      </c>
      <c r="AW285" s="14" t="s">
        <v>41</v>
      </c>
      <c r="AX285" s="14" t="s">
        <v>82</v>
      </c>
      <c r="AY285" s="246" t="s">
        <v>125</v>
      </c>
    </row>
    <row r="286" s="15" customFormat="1">
      <c r="A286" s="15"/>
      <c r="B286" s="247"/>
      <c r="C286" s="248"/>
      <c r="D286" s="227" t="s">
        <v>136</v>
      </c>
      <c r="E286" s="249" t="s">
        <v>32</v>
      </c>
      <c r="F286" s="250" t="s">
        <v>139</v>
      </c>
      <c r="G286" s="248"/>
      <c r="H286" s="251">
        <v>117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7" t="s">
        <v>136</v>
      </c>
      <c r="AU286" s="257" t="s">
        <v>21</v>
      </c>
      <c r="AV286" s="15" t="s">
        <v>132</v>
      </c>
      <c r="AW286" s="15" t="s">
        <v>41</v>
      </c>
      <c r="AX286" s="15" t="s">
        <v>90</v>
      </c>
      <c r="AY286" s="257" t="s">
        <v>125</v>
      </c>
    </row>
    <row r="287" s="2" customFormat="1" ht="24.15" customHeight="1">
      <c r="A287" s="41"/>
      <c r="B287" s="42"/>
      <c r="C287" s="207" t="s">
        <v>387</v>
      </c>
      <c r="D287" s="207" t="s">
        <v>127</v>
      </c>
      <c r="E287" s="208" t="s">
        <v>388</v>
      </c>
      <c r="F287" s="209" t="s">
        <v>389</v>
      </c>
      <c r="G287" s="210" t="s">
        <v>130</v>
      </c>
      <c r="H287" s="211">
        <v>80</v>
      </c>
      <c r="I287" s="212"/>
      <c r="J287" s="213">
        <f>ROUND(I287*H287,2)</f>
        <v>0</v>
      </c>
      <c r="K287" s="209" t="s">
        <v>131</v>
      </c>
      <c r="L287" s="47"/>
      <c r="M287" s="214" t="s">
        <v>32</v>
      </c>
      <c r="N287" s="215" t="s">
        <v>53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132</v>
      </c>
      <c r="AT287" s="218" t="s">
        <v>127</v>
      </c>
      <c r="AU287" s="218" t="s">
        <v>21</v>
      </c>
      <c r="AY287" s="19" t="s">
        <v>125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90</v>
      </c>
      <c r="BK287" s="219">
        <f>ROUND(I287*H287,2)</f>
        <v>0</v>
      </c>
      <c r="BL287" s="19" t="s">
        <v>132</v>
      </c>
      <c r="BM287" s="218" t="s">
        <v>390</v>
      </c>
    </row>
    <row r="288" s="2" customFormat="1">
      <c r="A288" s="41"/>
      <c r="B288" s="42"/>
      <c r="C288" s="43"/>
      <c r="D288" s="220" t="s">
        <v>134</v>
      </c>
      <c r="E288" s="43"/>
      <c r="F288" s="221" t="s">
        <v>391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134</v>
      </c>
      <c r="AU288" s="19" t="s">
        <v>21</v>
      </c>
    </row>
    <row r="289" s="13" customFormat="1">
      <c r="A289" s="13"/>
      <c r="B289" s="225"/>
      <c r="C289" s="226"/>
      <c r="D289" s="227" t="s">
        <v>136</v>
      </c>
      <c r="E289" s="228" t="s">
        <v>32</v>
      </c>
      <c r="F289" s="229" t="s">
        <v>328</v>
      </c>
      <c r="G289" s="226"/>
      <c r="H289" s="230">
        <v>80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136</v>
      </c>
      <c r="AU289" s="236" t="s">
        <v>21</v>
      </c>
      <c r="AV289" s="13" t="s">
        <v>21</v>
      </c>
      <c r="AW289" s="13" t="s">
        <v>41</v>
      </c>
      <c r="AX289" s="13" t="s">
        <v>82</v>
      </c>
      <c r="AY289" s="236" t="s">
        <v>125</v>
      </c>
    </row>
    <row r="290" s="14" customFormat="1">
      <c r="A290" s="14"/>
      <c r="B290" s="237"/>
      <c r="C290" s="238"/>
      <c r="D290" s="227" t="s">
        <v>136</v>
      </c>
      <c r="E290" s="239" t="s">
        <v>32</v>
      </c>
      <c r="F290" s="240" t="s">
        <v>138</v>
      </c>
      <c r="G290" s="238"/>
      <c r="H290" s="239" t="s">
        <v>32</v>
      </c>
      <c r="I290" s="241"/>
      <c r="J290" s="238"/>
      <c r="K290" s="238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136</v>
      </c>
      <c r="AU290" s="246" t="s">
        <v>21</v>
      </c>
      <c r="AV290" s="14" t="s">
        <v>90</v>
      </c>
      <c r="AW290" s="14" t="s">
        <v>41</v>
      </c>
      <c r="AX290" s="14" t="s">
        <v>82</v>
      </c>
      <c r="AY290" s="246" t="s">
        <v>125</v>
      </c>
    </row>
    <row r="291" s="15" customFormat="1">
      <c r="A291" s="15"/>
      <c r="B291" s="247"/>
      <c r="C291" s="248"/>
      <c r="D291" s="227" t="s">
        <v>136</v>
      </c>
      <c r="E291" s="249" t="s">
        <v>32</v>
      </c>
      <c r="F291" s="250" t="s">
        <v>139</v>
      </c>
      <c r="G291" s="248"/>
      <c r="H291" s="251">
        <v>80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7" t="s">
        <v>136</v>
      </c>
      <c r="AU291" s="257" t="s">
        <v>21</v>
      </c>
      <c r="AV291" s="15" t="s">
        <v>132</v>
      </c>
      <c r="AW291" s="15" t="s">
        <v>41</v>
      </c>
      <c r="AX291" s="15" t="s">
        <v>90</v>
      </c>
      <c r="AY291" s="257" t="s">
        <v>125</v>
      </c>
    </row>
    <row r="292" s="2" customFormat="1" ht="24.15" customHeight="1">
      <c r="A292" s="41"/>
      <c r="B292" s="42"/>
      <c r="C292" s="207" t="s">
        <v>392</v>
      </c>
      <c r="D292" s="207" t="s">
        <v>127</v>
      </c>
      <c r="E292" s="208" t="s">
        <v>393</v>
      </c>
      <c r="F292" s="209" t="s">
        <v>394</v>
      </c>
      <c r="G292" s="210" t="s">
        <v>130</v>
      </c>
      <c r="H292" s="211">
        <v>253</v>
      </c>
      <c r="I292" s="212"/>
      <c r="J292" s="213">
        <f>ROUND(I292*H292,2)</f>
        <v>0</v>
      </c>
      <c r="K292" s="209" t="s">
        <v>131</v>
      </c>
      <c r="L292" s="47"/>
      <c r="M292" s="214" t="s">
        <v>32</v>
      </c>
      <c r="N292" s="215" t="s">
        <v>53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132</v>
      </c>
      <c r="AT292" s="218" t="s">
        <v>127</v>
      </c>
      <c r="AU292" s="218" t="s">
        <v>21</v>
      </c>
      <c r="AY292" s="19" t="s">
        <v>125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90</v>
      </c>
      <c r="BK292" s="219">
        <f>ROUND(I292*H292,2)</f>
        <v>0</v>
      </c>
      <c r="BL292" s="19" t="s">
        <v>132</v>
      </c>
      <c r="BM292" s="218" t="s">
        <v>395</v>
      </c>
    </row>
    <row r="293" s="2" customFormat="1">
      <c r="A293" s="41"/>
      <c r="B293" s="42"/>
      <c r="C293" s="43"/>
      <c r="D293" s="220" t="s">
        <v>134</v>
      </c>
      <c r="E293" s="43"/>
      <c r="F293" s="221" t="s">
        <v>396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134</v>
      </c>
      <c r="AU293" s="19" t="s">
        <v>21</v>
      </c>
    </row>
    <row r="294" s="13" customFormat="1">
      <c r="A294" s="13"/>
      <c r="B294" s="225"/>
      <c r="C294" s="226"/>
      <c r="D294" s="227" t="s">
        <v>136</v>
      </c>
      <c r="E294" s="228" t="s">
        <v>32</v>
      </c>
      <c r="F294" s="229" t="s">
        <v>397</v>
      </c>
      <c r="G294" s="226"/>
      <c r="H294" s="230">
        <v>253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136</v>
      </c>
      <c r="AU294" s="236" t="s">
        <v>21</v>
      </c>
      <c r="AV294" s="13" t="s">
        <v>21</v>
      </c>
      <c r="AW294" s="13" t="s">
        <v>41</v>
      </c>
      <c r="AX294" s="13" t="s">
        <v>82</v>
      </c>
      <c r="AY294" s="236" t="s">
        <v>125</v>
      </c>
    </row>
    <row r="295" s="14" customFormat="1">
      <c r="A295" s="14"/>
      <c r="B295" s="237"/>
      <c r="C295" s="238"/>
      <c r="D295" s="227" t="s">
        <v>136</v>
      </c>
      <c r="E295" s="239" t="s">
        <v>32</v>
      </c>
      <c r="F295" s="240" t="s">
        <v>138</v>
      </c>
      <c r="G295" s="238"/>
      <c r="H295" s="239" t="s">
        <v>32</v>
      </c>
      <c r="I295" s="241"/>
      <c r="J295" s="238"/>
      <c r="K295" s="238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136</v>
      </c>
      <c r="AU295" s="246" t="s">
        <v>21</v>
      </c>
      <c r="AV295" s="14" t="s">
        <v>90</v>
      </c>
      <c r="AW295" s="14" t="s">
        <v>41</v>
      </c>
      <c r="AX295" s="14" t="s">
        <v>82</v>
      </c>
      <c r="AY295" s="246" t="s">
        <v>125</v>
      </c>
    </row>
    <row r="296" s="15" customFormat="1">
      <c r="A296" s="15"/>
      <c r="B296" s="247"/>
      <c r="C296" s="248"/>
      <c r="D296" s="227" t="s">
        <v>136</v>
      </c>
      <c r="E296" s="249" t="s">
        <v>32</v>
      </c>
      <c r="F296" s="250" t="s">
        <v>139</v>
      </c>
      <c r="G296" s="248"/>
      <c r="H296" s="251">
        <v>253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136</v>
      </c>
      <c r="AU296" s="257" t="s">
        <v>21</v>
      </c>
      <c r="AV296" s="15" t="s">
        <v>132</v>
      </c>
      <c r="AW296" s="15" t="s">
        <v>41</v>
      </c>
      <c r="AX296" s="15" t="s">
        <v>90</v>
      </c>
      <c r="AY296" s="257" t="s">
        <v>125</v>
      </c>
    </row>
    <row r="297" s="2" customFormat="1" ht="24.15" customHeight="1">
      <c r="A297" s="41"/>
      <c r="B297" s="42"/>
      <c r="C297" s="207" t="s">
        <v>398</v>
      </c>
      <c r="D297" s="207" t="s">
        <v>127</v>
      </c>
      <c r="E297" s="208" t="s">
        <v>399</v>
      </c>
      <c r="F297" s="209" t="s">
        <v>400</v>
      </c>
      <c r="G297" s="210" t="s">
        <v>130</v>
      </c>
      <c r="H297" s="211">
        <v>92</v>
      </c>
      <c r="I297" s="212"/>
      <c r="J297" s="213">
        <f>ROUND(I297*H297,2)</f>
        <v>0</v>
      </c>
      <c r="K297" s="209" t="s">
        <v>131</v>
      </c>
      <c r="L297" s="47"/>
      <c r="M297" s="214" t="s">
        <v>32</v>
      </c>
      <c r="N297" s="215" t="s">
        <v>53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132</v>
      </c>
      <c r="AT297" s="218" t="s">
        <v>127</v>
      </c>
      <c r="AU297" s="218" t="s">
        <v>21</v>
      </c>
      <c r="AY297" s="19" t="s">
        <v>125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90</v>
      </c>
      <c r="BK297" s="219">
        <f>ROUND(I297*H297,2)</f>
        <v>0</v>
      </c>
      <c r="BL297" s="19" t="s">
        <v>132</v>
      </c>
      <c r="BM297" s="218" t="s">
        <v>401</v>
      </c>
    </row>
    <row r="298" s="2" customFormat="1">
      <c r="A298" s="41"/>
      <c r="B298" s="42"/>
      <c r="C298" s="43"/>
      <c r="D298" s="220" t="s">
        <v>134</v>
      </c>
      <c r="E298" s="43"/>
      <c r="F298" s="221" t="s">
        <v>402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134</v>
      </c>
      <c r="AU298" s="19" t="s">
        <v>21</v>
      </c>
    </row>
    <row r="299" s="13" customFormat="1">
      <c r="A299" s="13"/>
      <c r="B299" s="225"/>
      <c r="C299" s="226"/>
      <c r="D299" s="227" t="s">
        <v>136</v>
      </c>
      <c r="E299" s="228" t="s">
        <v>32</v>
      </c>
      <c r="F299" s="229" t="s">
        <v>403</v>
      </c>
      <c r="G299" s="226"/>
      <c r="H299" s="230">
        <v>92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136</v>
      </c>
      <c r="AU299" s="236" t="s">
        <v>21</v>
      </c>
      <c r="AV299" s="13" t="s">
        <v>21</v>
      </c>
      <c r="AW299" s="13" t="s">
        <v>41</v>
      </c>
      <c r="AX299" s="13" t="s">
        <v>82</v>
      </c>
      <c r="AY299" s="236" t="s">
        <v>125</v>
      </c>
    </row>
    <row r="300" s="14" customFormat="1">
      <c r="A300" s="14"/>
      <c r="B300" s="237"/>
      <c r="C300" s="238"/>
      <c r="D300" s="227" t="s">
        <v>136</v>
      </c>
      <c r="E300" s="239" t="s">
        <v>32</v>
      </c>
      <c r="F300" s="240" t="s">
        <v>138</v>
      </c>
      <c r="G300" s="238"/>
      <c r="H300" s="239" t="s">
        <v>32</v>
      </c>
      <c r="I300" s="241"/>
      <c r="J300" s="238"/>
      <c r="K300" s="238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136</v>
      </c>
      <c r="AU300" s="246" t="s">
        <v>21</v>
      </c>
      <c r="AV300" s="14" t="s">
        <v>90</v>
      </c>
      <c r="AW300" s="14" t="s">
        <v>41</v>
      </c>
      <c r="AX300" s="14" t="s">
        <v>82</v>
      </c>
      <c r="AY300" s="246" t="s">
        <v>125</v>
      </c>
    </row>
    <row r="301" s="15" customFormat="1">
      <c r="A301" s="15"/>
      <c r="B301" s="247"/>
      <c r="C301" s="248"/>
      <c r="D301" s="227" t="s">
        <v>136</v>
      </c>
      <c r="E301" s="249" t="s">
        <v>32</v>
      </c>
      <c r="F301" s="250" t="s">
        <v>139</v>
      </c>
      <c r="G301" s="248"/>
      <c r="H301" s="251">
        <v>92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136</v>
      </c>
      <c r="AU301" s="257" t="s">
        <v>21</v>
      </c>
      <c r="AV301" s="15" t="s">
        <v>132</v>
      </c>
      <c r="AW301" s="15" t="s">
        <v>41</v>
      </c>
      <c r="AX301" s="15" t="s">
        <v>90</v>
      </c>
      <c r="AY301" s="257" t="s">
        <v>125</v>
      </c>
    </row>
    <row r="302" s="2" customFormat="1" ht="44.25" customHeight="1">
      <c r="A302" s="41"/>
      <c r="B302" s="42"/>
      <c r="C302" s="207" t="s">
        <v>404</v>
      </c>
      <c r="D302" s="207" t="s">
        <v>127</v>
      </c>
      <c r="E302" s="208" t="s">
        <v>405</v>
      </c>
      <c r="F302" s="209" t="s">
        <v>406</v>
      </c>
      <c r="G302" s="210" t="s">
        <v>130</v>
      </c>
      <c r="H302" s="211">
        <v>173</v>
      </c>
      <c r="I302" s="212"/>
      <c r="J302" s="213">
        <f>ROUND(I302*H302,2)</f>
        <v>0</v>
      </c>
      <c r="K302" s="209" t="s">
        <v>131</v>
      </c>
      <c r="L302" s="47"/>
      <c r="M302" s="214" t="s">
        <v>32</v>
      </c>
      <c r="N302" s="215" t="s">
        <v>53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132</v>
      </c>
      <c r="AT302" s="218" t="s">
        <v>127</v>
      </c>
      <c r="AU302" s="218" t="s">
        <v>21</v>
      </c>
      <c r="AY302" s="19" t="s">
        <v>125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90</v>
      </c>
      <c r="BK302" s="219">
        <f>ROUND(I302*H302,2)</f>
        <v>0</v>
      </c>
      <c r="BL302" s="19" t="s">
        <v>132</v>
      </c>
      <c r="BM302" s="218" t="s">
        <v>407</v>
      </c>
    </row>
    <row r="303" s="2" customFormat="1">
      <c r="A303" s="41"/>
      <c r="B303" s="42"/>
      <c r="C303" s="43"/>
      <c r="D303" s="220" t="s">
        <v>134</v>
      </c>
      <c r="E303" s="43"/>
      <c r="F303" s="221" t="s">
        <v>408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134</v>
      </c>
      <c r="AU303" s="19" t="s">
        <v>21</v>
      </c>
    </row>
    <row r="304" s="13" customFormat="1">
      <c r="A304" s="13"/>
      <c r="B304" s="225"/>
      <c r="C304" s="226"/>
      <c r="D304" s="227" t="s">
        <v>136</v>
      </c>
      <c r="E304" s="228" t="s">
        <v>32</v>
      </c>
      <c r="F304" s="229" t="s">
        <v>409</v>
      </c>
      <c r="G304" s="226"/>
      <c r="H304" s="230">
        <v>173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136</v>
      </c>
      <c r="AU304" s="236" t="s">
        <v>21</v>
      </c>
      <c r="AV304" s="13" t="s">
        <v>21</v>
      </c>
      <c r="AW304" s="13" t="s">
        <v>41</v>
      </c>
      <c r="AX304" s="13" t="s">
        <v>82</v>
      </c>
      <c r="AY304" s="236" t="s">
        <v>125</v>
      </c>
    </row>
    <row r="305" s="14" customFormat="1">
      <c r="A305" s="14"/>
      <c r="B305" s="237"/>
      <c r="C305" s="238"/>
      <c r="D305" s="227" t="s">
        <v>136</v>
      </c>
      <c r="E305" s="239" t="s">
        <v>32</v>
      </c>
      <c r="F305" s="240" t="s">
        <v>138</v>
      </c>
      <c r="G305" s="238"/>
      <c r="H305" s="239" t="s">
        <v>32</v>
      </c>
      <c r="I305" s="241"/>
      <c r="J305" s="238"/>
      <c r="K305" s="238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136</v>
      </c>
      <c r="AU305" s="246" t="s">
        <v>21</v>
      </c>
      <c r="AV305" s="14" t="s">
        <v>90</v>
      </c>
      <c r="AW305" s="14" t="s">
        <v>41</v>
      </c>
      <c r="AX305" s="14" t="s">
        <v>82</v>
      </c>
      <c r="AY305" s="246" t="s">
        <v>125</v>
      </c>
    </row>
    <row r="306" s="15" customFormat="1">
      <c r="A306" s="15"/>
      <c r="B306" s="247"/>
      <c r="C306" s="248"/>
      <c r="D306" s="227" t="s">
        <v>136</v>
      </c>
      <c r="E306" s="249" t="s">
        <v>32</v>
      </c>
      <c r="F306" s="250" t="s">
        <v>139</v>
      </c>
      <c r="G306" s="248"/>
      <c r="H306" s="251">
        <v>173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7" t="s">
        <v>136</v>
      </c>
      <c r="AU306" s="257" t="s">
        <v>21</v>
      </c>
      <c r="AV306" s="15" t="s">
        <v>132</v>
      </c>
      <c r="AW306" s="15" t="s">
        <v>41</v>
      </c>
      <c r="AX306" s="15" t="s">
        <v>90</v>
      </c>
      <c r="AY306" s="257" t="s">
        <v>125</v>
      </c>
    </row>
    <row r="307" s="2" customFormat="1" ht="44.25" customHeight="1">
      <c r="A307" s="41"/>
      <c r="B307" s="42"/>
      <c r="C307" s="207" t="s">
        <v>410</v>
      </c>
      <c r="D307" s="207" t="s">
        <v>127</v>
      </c>
      <c r="E307" s="208" t="s">
        <v>411</v>
      </c>
      <c r="F307" s="209" t="s">
        <v>412</v>
      </c>
      <c r="G307" s="210" t="s">
        <v>130</v>
      </c>
      <c r="H307" s="211">
        <v>173</v>
      </c>
      <c r="I307" s="212"/>
      <c r="J307" s="213">
        <f>ROUND(I307*H307,2)</f>
        <v>0</v>
      </c>
      <c r="K307" s="209" t="s">
        <v>131</v>
      </c>
      <c r="L307" s="47"/>
      <c r="M307" s="214" t="s">
        <v>32</v>
      </c>
      <c r="N307" s="215" t="s">
        <v>53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132</v>
      </c>
      <c r="AT307" s="218" t="s">
        <v>127</v>
      </c>
      <c r="AU307" s="218" t="s">
        <v>21</v>
      </c>
      <c r="AY307" s="19" t="s">
        <v>125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90</v>
      </c>
      <c r="BK307" s="219">
        <f>ROUND(I307*H307,2)</f>
        <v>0</v>
      </c>
      <c r="BL307" s="19" t="s">
        <v>132</v>
      </c>
      <c r="BM307" s="218" t="s">
        <v>413</v>
      </c>
    </row>
    <row r="308" s="2" customFormat="1">
      <c r="A308" s="41"/>
      <c r="B308" s="42"/>
      <c r="C308" s="43"/>
      <c r="D308" s="220" t="s">
        <v>134</v>
      </c>
      <c r="E308" s="43"/>
      <c r="F308" s="221" t="s">
        <v>414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134</v>
      </c>
      <c r="AU308" s="19" t="s">
        <v>21</v>
      </c>
    </row>
    <row r="309" s="13" customFormat="1">
      <c r="A309" s="13"/>
      <c r="B309" s="225"/>
      <c r="C309" s="226"/>
      <c r="D309" s="227" t="s">
        <v>136</v>
      </c>
      <c r="E309" s="228" t="s">
        <v>32</v>
      </c>
      <c r="F309" s="229" t="s">
        <v>409</v>
      </c>
      <c r="G309" s="226"/>
      <c r="H309" s="230">
        <v>173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136</v>
      </c>
      <c r="AU309" s="236" t="s">
        <v>21</v>
      </c>
      <c r="AV309" s="13" t="s">
        <v>21</v>
      </c>
      <c r="AW309" s="13" t="s">
        <v>41</v>
      </c>
      <c r="AX309" s="13" t="s">
        <v>82</v>
      </c>
      <c r="AY309" s="236" t="s">
        <v>125</v>
      </c>
    </row>
    <row r="310" s="14" customFormat="1">
      <c r="A310" s="14"/>
      <c r="B310" s="237"/>
      <c r="C310" s="238"/>
      <c r="D310" s="227" t="s">
        <v>136</v>
      </c>
      <c r="E310" s="239" t="s">
        <v>32</v>
      </c>
      <c r="F310" s="240" t="s">
        <v>138</v>
      </c>
      <c r="G310" s="238"/>
      <c r="H310" s="239" t="s">
        <v>32</v>
      </c>
      <c r="I310" s="241"/>
      <c r="J310" s="238"/>
      <c r="K310" s="238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136</v>
      </c>
      <c r="AU310" s="246" t="s">
        <v>21</v>
      </c>
      <c r="AV310" s="14" t="s">
        <v>90</v>
      </c>
      <c r="AW310" s="14" t="s">
        <v>41</v>
      </c>
      <c r="AX310" s="14" t="s">
        <v>82</v>
      </c>
      <c r="AY310" s="246" t="s">
        <v>125</v>
      </c>
    </row>
    <row r="311" s="15" customFormat="1">
      <c r="A311" s="15"/>
      <c r="B311" s="247"/>
      <c r="C311" s="248"/>
      <c r="D311" s="227" t="s">
        <v>136</v>
      </c>
      <c r="E311" s="249" t="s">
        <v>32</v>
      </c>
      <c r="F311" s="250" t="s">
        <v>139</v>
      </c>
      <c r="G311" s="248"/>
      <c r="H311" s="251">
        <v>173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7" t="s">
        <v>136</v>
      </c>
      <c r="AU311" s="257" t="s">
        <v>21</v>
      </c>
      <c r="AV311" s="15" t="s">
        <v>132</v>
      </c>
      <c r="AW311" s="15" t="s">
        <v>41</v>
      </c>
      <c r="AX311" s="15" t="s">
        <v>90</v>
      </c>
      <c r="AY311" s="257" t="s">
        <v>125</v>
      </c>
    </row>
    <row r="312" s="2" customFormat="1" ht="37.8" customHeight="1">
      <c r="A312" s="41"/>
      <c r="B312" s="42"/>
      <c r="C312" s="207" t="s">
        <v>415</v>
      </c>
      <c r="D312" s="207" t="s">
        <v>127</v>
      </c>
      <c r="E312" s="208" t="s">
        <v>416</v>
      </c>
      <c r="F312" s="209" t="s">
        <v>417</v>
      </c>
      <c r="G312" s="210" t="s">
        <v>130</v>
      </c>
      <c r="H312" s="211">
        <v>240</v>
      </c>
      <c r="I312" s="212"/>
      <c r="J312" s="213">
        <f>ROUND(I312*H312,2)</f>
        <v>0</v>
      </c>
      <c r="K312" s="209" t="s">
        <v>131</v>
      </c>
      <c r="L312" s="47"/>
      <c r="M312" s="214" t="s">
        <v>32</v>
      </c>
      <c r="N312" s="215" t="s">
        <v>53</v>
      </c>
      <c r="O312" s="87"/>
      <c r="P312" s="216">
        <f>O312*H312</f>
        <v>0</v>
      </c>
      <c r="Q312" s="216">
        <v>0.053719999999999997</v>
      </c>
      <c r="R312" s="216">
        <f>Q312*H312</f>
        <v>12.892799999999999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132</v>
      </c>
      <c r="AT312" s="218" t="s">
        <v>127</v>
      </c>
      <c r="AU312" s="218" t="s">
        <v>21</v>
      </c>
      <c r="AY312" s="19" t="s">
        <v>125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90</v>
      </c>
      <c r="BK312" s="219">
        <f>ROUND(I312*H312,2)</f>
        <v>0</v>
      </c>
      <c r="BL312" s="19" t="s">
        <v>132</v>
      </c>
      <c r="BM312" s="218" t="s">
        <v>418</v>
      </c>
    </row>
    <row r="313" s="2" customFormat="1">
      <c r="A313" s="41"/>
      <c r="B313" s="42"/>
      <c r="C313" s="43"/>
      <c r="D313" s="220" t="s">
        <v>134</v>
      </c>
      <c r="E313" s="43"/>
      <c r="F313" s="221" t="s">
        <v>419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134</v>
      </c>
      <c r="AU313" s="19" t="s">
        <v>21</v>
      </c>
    </row>
    <row r="314" s="13" customFormat="1">
      <c r="A314" s="13"/>
      <c r="B314" s="225"/>
      <c r="C314" s="226"/>
      <c r="D314" s="227" t="s">
        <v>136</v>
      </c>
      <c r="E314" s="228" t="s">
        <v>32</v>
      </c>
      <c r="F314" s="229" t="s">
        <v>342</v>
      </c>
      <c r="G314" s="226"/>
      <c r="H314" s="230">
        <v>240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136</v>
      </c>
      <c r="AU314" s="236" t="s">
        <v>21</v>
      </c>
      <c r="AV314" s="13" t="s">
        <v>21</v>
      </c>
      <c r="AW314" s="13" t="s">
        <v>41</v>
      </c>
      <c r="AX314" s="13" t="s">
        <v>82</v>
      </c>
      <c r="AY314" s="236" t="s">
        <v>125</v>
      </c>
    </row>
    <row r="315" s="14" customFormat="1">
      <c r="A315" s="14"/>
      <c r="B315" s="237"/>
      <c r="C315" s="238"/>
      <c r="D315" s="227" t="s">
        <v>136</v>
      </c>
      <c r="E315" s="239" t="s">
        <v>32</v>
      </c>
      <c r="F315" s="240" t="s">
        <v>138</v>
      </c>
      <c r="G315" s="238"/>
      <c r="H315" s="239" t="s">
        <v>32</v>
      </c>
      <c r="I315" s="241"/>
      <c r="J315" s="238"/>
      <c r="K315" s="238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136</v>
      </c>
      <c r="AU315" s="246" t="s">
        <v>21</v>
      </c>
      <c r="AV315" s="14" t="s">
        <v>90</v>
      </c>
      <c r="AW315" s="14" t="s">
        <v>41</v>
      </c>
      <c r="AX315" s="14" t="s">
        <v>82</v>
      </c>
      <c r="AY315" s="246" t="s">
        <v>125</v>
      </c>
    </row>
    <row r="316" s="15" customFormat="1">
      <c r="A316" s="15"/>
      <c r="B316" s="247"/>
      <c r="C316" s="248"/>
      <c r="D316" s="227" t="s">
        <v>136</v>
      </c>
      <c r="E316" s="249" t="s">
        <v>32</v>
      </c>
      <c r="F316" s="250" t="s">
        <v>139</v>
      </c>
      <c r="G316" s="248"/>
      <c r="H316" s="251">
        <v>240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7" t="s">
        <v>136</v>
      </c>
      <c r="AU316" s="257" t="s">
        <v>21</v>
      </c>
      <c r="AV316" s="15" t="s">
        <v>132</v>
      </c>
      <c r="AW316" s="15" t="s">
        <v>41</v>
      </c>
      <c r="AX316" s="15" t="s">
        <v>90</v>
      </c>
      <c r="AY316" s="257" t="s">
        <v>125</v>
      </c>
    </row>
    <row r="317" s="12" customFormat="1" ht="22.8" customHeight="1">
      <c r="A317" s="12"/>
      <c r="B317" s="191"/>
      <c r="C317" s="192"/>
      <c r="D317" s="193" t="s">
        <v>81</v>
      </c>
      <c r="E317" s="205" t="s">
        <v>178</v>
      </c>
      <c r="F317" s="205" t="s">
        <v>420</v>
      </c>
      <c r="G317" s="192"/>
      <c r="H317" s="192"/>
      <c r="I317" s="195"/>
      <c r="J317" s="206">
        <f>BK317</f>
        <v>0</v>
      </c>
      <c r="K317" s="192"/>
      <c r="L317" s="197"/>
      <c r="M317" s="198"/>
      <c r="N317" s="199"/>
      <c r="O317" s="199"/>
      <c r="P317" s="200">
        <f>SUM(P318:P358)</f>
        <v>0</v>
      </c>
      <c r="Q317" s="199"/>
      <c r="R317" s="200">
        <f>SUM(R318:R358)</f>
        <v>137.17821057999998</v>
      </c>
      <c r="S317" s="199"/>
      <c r="T317" s="201">
        <f>SUM(T318:T358)</f>
        <v>201.28020000000001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2" t="s">
        <v>90</v>
      </c>
      <c r="AT317" s="203" t="s">
        <v>81</v>
      </c>
      <c r="AU317" s="203" t="s">
        <v>90</v>
      </c>
      <c r="AY317" s="202" t="s">
        <v>125</v>
      </c>
      <c r="BK317" s="204">
        <f>SUM(BK318:BK358)</f>
        <v>0</v>
      </c>
    </row>
    <row r="318" s="2" customFormat="1" ht="37.8" customHeight="1">
      <c r="A318" s="41"/>
      <c r="B318" s="42"/>
      <c r="C318" s="207" t="s">
        <v>421</v>
      </c>
      <c r="D318" s="207" t="s">
        <v>127</v>
      </c>
      <c r="E318" s="208" t="s">
        <v>422</v>
      </c>
      <c r="F318" s="209" t="s">
        <v>423</v>
      </c>
      <c r="G318" s="210" t="s">
        <v>174</v>
      </c>
      <c r="H318" s="211">
        <v>64</v>
      </c>
      <c r="I318" s="212"/>
      <c r="J318" s="213">
        <f>ROUND(I318*H318,2)</f>
        <v>0</v>
      </c>
      <c r="K318" s="209" t="s">
        <v>131</v>
      </c>
      <c r="L318" s="47"/>
      <c r="M318" s="214" t="s">
        <v>32</v>
      </c>
      <c r="N318" s="215" t="s">
        <v>53</v>
      </c>
      <c r="O318" s="87"/>
      <c r="P318" s="216">
        <f>O318*H318</f>
        <v>0</v>
      </c>
      <c r="Q318" s="216">
        <v>0.01517</v>
      </c>
      <c r="R318" s="216">
        <f>Q318*H318</f>
        <v>0.97087999999999997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132</v>
      </c>
      <c r="AT318" s="218" t="s">
        <v>127</v>
      </c>
      <c r="AU318" s="218" t="s">
        <v>21</v>
      </c>
      <c r="AY318" s="19" t="s">
        <v>125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9" t="s">
        <v>90</v>
      </c>
      <c r="BK318" s="219">
        <f>ROUND(I318*H318,2)</f>
        <v>0</v>
      </c>
      <c r="BL318" s="19" t="s">
        <v>132</v>
      </c>
      <c r="BM318" s="218" t="s">
        <v>424</v>
      </c>
    </row>
    <row r="319" s="2" customFormat="1">
      <c r="A319" s="41"/>
      <c r="B319" s="42"/>
      <c r="C319" s="43"/>
      <c r="D319" s="220" t="s">
        <v>134</v>
      </c>
      <c r="E319" s="43"/>
      <c r="F319" s="221" t="s">
        <v>425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134</v>
      </c>
      <c r="AU319" s="19" t="s">
        <v>21</v>
      </c>
    </row>
    <row r="320" s="13" customFormat="1">
      <c r="A320" s="13"/>
      <c r="B320" s="225"/>
      <c r="C320" s="226"/>
      <c r="D320" s="227" t="s">
        <v>136</v>
      </c>
      <c r="E320" s="228" t="s">
        <v>32</v>
      </c>
      <c r="F320" s="229" t="s">
        <v>426</v>
      </c>
      <c r="G320" s="226"/>
      <c r="H320" s="230">
        <v>64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136</v>
      </c>
      <c r="AU320" s="236" t="s">
        <v>21</v>
      </c>
      <c r="AV320" s="13" t="s">
        <v>21</v>
      </c>
      <c r="AW320" s="13" t="s">
        <v>41</v>
      </c>
      <c r="AX320" s="13" t="s">
        <v>82</v>
      </c>
      <c r="AY320" s="236" t="s">
        <v>125</v>
      </c>
    </row>
    <row r="321" s="14" customFormat="1">
      <c r="A321" s="14"/>
      <c r="B321" s="237"/>
      <c r="C321" s="238"/>
      <c r="D321" s="227" t="s">
        <v>136</v>
      </c>
      <c r="E321" s="239" t="s">
        <v>32</v>
      </c>
      <c r="F321" s="240" t="s">
        <v>138</v>
      </c>
      <c r="G321" s="238"/>
      <c r="H321" s="239" t="s">
        <v>32</v>
      </c>
      <c r="I321" s="241"/>
      <c r="J321" s="238"/>
      <c r="K321" s="238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136</v>
      </c>
      <c r="AU321" s="246" t="s">
        <v>21</v>
      </c>
      <c r="AV321" s="14" t="s">
        <v>90</v>
      </c>
      <c r="AW321" s="14" t="s">
        <v>41</v>
      </c>
      <c r="AX321" s="14" t="s">
        <v>82</v>
      </c>
      <c r="AY321" s="246" t="s">
        <v>125</v>
      </c>
    </row>
    <row r="322" s="15" customFormat="1">
      <c r="A322" s="15"/>
      <c r="B322" s="247"/>
      <c r="C322" s="248"/>
      <c r="D322" s="227" t="s">
        <v>136</v>
      </c>
      <c r="E322" s="249" t="s">
        <v>32</v>
      </c>
      <c r="F322" s="250" t="s">
        <v>139</v>
      </c>
      <c r="G322" s="248"/>
      <c r="H322" s="251">
        <v>64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7" t="s">
        <v>136</v>
      </c>
      <c r="AU322" s="257" t="s">
        <v>21</v>
      </c>
      <c r="AV322" s="15" t="s">
        <v>132</v>
      </c>
      <c r="AW322" s="15" t="s">
        <v>41</v>
      </c>
      <c r="AX322" s="15" t="s">
        <v>90</v>
      </c>
      <c r="AY322" s="257" t="s">
        <v>125</v>
      </c>
    </row>
    <row r="323" s="2" customFormat="1" ht="24.15" customHeight="1">
      <c r="A323" s="41"/>
      <c r="B323" s="42"/>
      <c r="C323" s="207" t="s">
        <v>427</v>
      </c>
      <c r="D323" s="207" t="s">
        <v>127</v>
      </c>
      <c r="E323" s="208" t="s">
        <v>428</v>
      </c>
      <c r="F323" s="209" t="s">
        <v>429</v>
      </c>
      <c r="G323" s="210" t="s">
        <v>174</v>
      </c>
      <c r="H323" s="211">
        <v>16.629999999999999</v>
      </c>
      <c r="I323" s="212"/>
      <c r="J323" s="213">
        <f>ROUND(I323*H323,2)</f>
        <v>0</v>
      </c>
      <c r="K323" s="209" t="s">
        <v>32</v>
      </c>
      <c r="L323" s="47"/>
      <c r="M323" s="214" t="s">
        <v>32</v>
      </c>
      <c r="N323" s="215" t="s">
        <v>53</v>
      </c>
      <c r="O323" s="87"/>
      <c r="P323" s="216">
        <f>O323*H323</f>
        <v>0</v>
      </c>
      <c r="Q323" s="216">
        <v>4.37941</v>
      </c>
      <c r="R323" s="216">
        <f>Q323*H323</f>
        <v>72.829588299999998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132</v>
      </c>
      <c r="AT323" s="218" t="s">
        <v>127</v>
      </c>
      <c r="AU323" s="218" t="s">
        <v>21</v>
      </c>
      <c r="AY323" s="19" t="s">
        <v>125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90</v>
      </c>
      <c r="BK323" s="219">
        <f>ROUND(I323*H323,2)</f>
        <v>0</v>
      </c>
      <c r="BL323" s="19" t="s">
        <v>132</v>
      </c>
      <c r="BM323" s="218" t="s">
        <v>430</v>
      </c>
    </row>
    <row r="324" s="13" customFormat="1">
      <c r="A324" s="13"/>
      <c r="B324" s="225"/>
      <c r="C324" s="226"/>
      <c r="D324" s="227" t="s">
        <v>136</v>
      </c>
      <c r="E324" s="228" t="s">
        <v>32</v>
      </c>
      <c r="F324" s="229" t="s">
        <v>431</v>
      </c>
      <c r="G324" s="226"/>
      <c r="H324" s="230">
        <v>16.629999999999999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136</v>
      </c>
      <c r="AU324" s="236" t="s">
        <v>21</v>
      </c>
      <c r="AV324" s="13" t="s">
        <v>21</v>
      </c>
      <c r="AW324" s="13" t="s">
        <v>41</v>
      </c>
      <c r="AX324" s="13" t="s">
        <v>82</v>
      </c>
      <c r="AY324" s="236" t="s">
        <v>125</v>
      </c>
    </row>
    <row r="325" s="14" customFormat="1">
      <c r="A325" s="14"/>
      <c r="B325" s="237"/>
      <c r="C325" s="238"/>
      <c r="D325" s="227" t="s">
        <v>136</v>
      </c>
      <c r="E325" s="239" t="s">
        <v>32</v>
      </c>
      <c r="F325" s="240" t="s">
        <v>138</v>
      </c>
      <c r="G325" s="238"/>
      <c r="H325" s="239" t="s">
        <v>32</v>
      </c>
      <c r="I325" s="241"/>
      <c r="J325" s="238"/>
      <c r="K325" s="238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136</v>
      </c>
      <c r="AU325" s="246" t="s">
        <v>21</v>
      </c>
      <c r="AV325" s="14" t="s">
        <v>90</v>
      </c>
      <c r="AW325" s="14" t="s">
        <v>41</v>
      </c>
      <c r="AX325" s="14" t="s">
        <v>82</v>
      </c>
      <c r="AY325" s="246" t="s">
        <v>125</v>
      </c>
    </row>
    <row r="326" s="15" customFormat="1">
      <c r="A326" s="15"/>
      <c r="B326" s="247"/>
      <c r="C326" s="248"/>
      <c r="D326" s="227" t="s">
        <v>136</v>
      </c>
      <c r="E326" s="249" t="s">
        <v>32</v>
      </c>
      <c r="F326" s="250" t="s">
        <v>139</v>
      </c>
      <c r="G326" s="248"/>
      <c r="H326" s="251">
        <v>16.629999999999999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7" t="s">
        <v>136</v>
      </c>
      <c r="AU326" s="257" t="s">
        <v>21</v>
      </c>
      <c r="AV326" s="15" t="s">
        <v>132</v>
      </c>
      <c r="AW326" s="15" t="s">
        <v>41</v>
      </c>
      <c r="AX326" s="15" t="s">
        <v>90</v>
      </c>
      <c r="AY326" s="257" t="s">
        <v>125</v>
      </c>
    </row>
    <row r="327" s="2" customFormat="1" ht="16.5" customHeight="1">
      <c r="A327" s="41"/>
      <c r="B327" s="42"/>
      <c r="C327" s="258" t="s">
        <v>432</v>
      </c>
      <c r="D327" s="258" t="s">
        <v>292</v>
      </c>
      <c r="E327" s="259" t="s">
        <v>433</v>
      </c>
      <c r="F327" s="260" t="s">
        <v>434</v>
      </c>
      <c r="G327" s="261" t="s">
        <v>174</v>
      </c>
      <c r="H327" s="262">
        <v>11.630000000000001</v>
      </c>
      <c r="I327" s="263"/>
      <c r="J327" s="264">
        <f>ROUND(I327*H327,2)</f>
        <v>0</v>
      </c>
      <c r="K327" s="260" t="s">
        <v>32</v>
      </c>
      <c r="L327" s="265"/>
      <c r="M327" s="266" t="s">
        <v>32</v>
      </c>
      <c r="N327" s="267" t="s">
        <v>53</v>
      </c>
      <c r="O327" s="87"/>
      <c r="P327" s="216">
        <f>O327*H327</f>
        <v>0</v>
      </c>
      <c r="Q327" s="216">
        <v>1.5540000000000001</v>
      </c>
      <c r="R327" s="216">
        <f>Q327*H327</f>
        <v>18.073020000000003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171</v>
      </c>
      <c r="AT327" s="218" t="s">
        <v>292</v>
      </c>
      <c r="AU327" s="218" t="s">
        <v>21</v>
      </c>
      <c r="AY327" s="19" t="s">
        <v>125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90</v>
      </c>
      <c r="BK327" s="219">
        <f>ROUND(I327*H327,2)</f>
        <v>0</v>
      </c>
      <c r="BL327" s="19" t="s">
        <v>132</v>
      </c>
      <c r="BM327" s="218" t="s">
        <v>435</v>
      </c>
    </row>
    <row r="328" s="2" customFormat="1" ht="21.75" customHeight="1">
      <c r="A328" s="41"/>
      <c r="B328" s="42"/>
      <c r="C328" s="258" t="s">
        <v>436</v>
      </c>
      <c r="D328" s="258" t="s">
        <v>292</v>
      </c>
      <c r="E328" s="259" t="s">
        <v>437</v>
      </c>
      <c r="F328" s="260" t="s">
        <v>438</v>
      </c>
      <c r="G328" s="261" t="s">
        <v>174</v>
      </c>
      <c r="H328" s="262">
        <v>5</v>
      </c>
      <c r="I328" s="263"/>
      <c r="J328" s="264">
        <f>ROUND(I328*H328,2)</f>
        <v>0</v>
      </c>
      <c r="K328" s="260" t="s">
        <v>32</v>
      </c>
      <c r="L328" s="265"/>
      <c r="M328" s="266" t="s">
        <v>32</v>
      </c>
      <c r="N328" s="267" t="s">
        <v>53</v>
      </c>
      <c r="O328" s="87"/>
      <c r="P328" s="216">
        <f>O328*H328</f>
        <v>0</v>
      </c>
      <c r="Q328" s="216">
        <v>1.5540000000000001</v>
      </c>
      <c r="R328" s="216">
        <f>Q328*H328</f>
        <v>7.7700000000000005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171</v>
      </c>
      <c r="AT328" s="218" t="s">
        <v>292</v>
      </c>
      <c r="AU328" s="218" t="s">
        <v>21</v>
      </c>
      <c r="AY328" s="19" t="s">
        <v>125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90</v>
      </c>
      <c r="BK328" s="219">
        <f>ROUND(I328*H328,2)</f>
        <v>0</v>
      </c>
      <c r="BL328" s="19" t="s">
        <v>132</v>
      </c>
      <c r="BM328" s="218" t="s">
        <v>439</v>
      </c>
    </row>
    <row r="329" s="2" customFormat="1" ht="24.15" customHeight="1">
      <c r="A329" s="41"/>
      <c r="B329" s="42"/>
      <c r="C329" s="207" t="s">
        <v>440</v>
      </c>
      <c r="D329" s="207" t="s">
        <v>127</v>
      </c>
      <c r="E329" s="208" t="s">
        <v>441</v>
      </c>
      <c r="F329" s="209" t="s">
        <v>442</v>
      </c>
      <c r="G329" s="210" t="s">
        <v>199</v>
      </c>
      <c r="H329" s="211">
        <v>12.6</v>
      </c>
      <c r="I329" s="212"/>
      <c r="J329" s="213">
        <f>ROUND(I329*H329,2)</f>
        <v>0</v>
      </c>
      <c r="K329" s="209" t="s">
        <v>131</v>
      </c>
      <c r="L329" s="47"/>
      <c r="M329" s="214" t="s">
        <v>32</v>
      </c>
      <c r="N329" s="215" t="s">
        <v>53</v>
      </c>
      <c r="O329" s="87"/>
      <c r="P329" s="216">
        <f>O329*H329</f>
        <v>0</v>
      </c>
      <c r="Q329" s="216">
        <v>2.5122499999999999</v>
      </c>
      <c r="R329" s="216">
        <f>Q329*H329</f>
        <v>31.654349999999997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132</v>
      </c>
      <c r="AT329" s="218" t="s">
        <v>127</v>
      </c>
      <c r="AU329" s="218" t="s">
        <v>21</v>
      </c>
      <c r="AY329" s="19" t="s">
        <v>125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9" t="s">
        <v>90</v>
      </c>
      <c r="BK329" s="219">
        <f>ROUND(I329*H329,2)</f>
        <v>0</v>
      </c>
      <c r="BL329" s="19" t="s">
        <v>132</v>
      </c>
      <c r="BM329" s="218" t="s">
        <v>443</v>
      </c>
    </row>
    <row r="330" s="2" customFormat="1">
      <c r="A330" s="41"/>
      <c r="B330" s="42"/>
      <c r="C330" s="43"/>
      <c r="D330" s="220" t="s">
        <v>134</v>
      </c>
      <c r="E330" s="43"/>
      <c r="F330" s="221" t="s">
        <v>444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134</v>
      </c>
      <c r="AU330" s="19" t="s">
        <v>21</v>
      </c>
    </row>
    <row r="331" s="13" customFormat="1">
      <c r="A331" s="13"/>
      <c r="B331" s="225"/>
      <c r="C331" s="226"/>
      <c r="D331" s="227" t="s">
        <v>136</v>
      </c>
      <c r="E331" s="228" t="s">
        <v>32</v>
      </c>
      <c r="F331" s="229" t="s">
        <v>445</v>
      </c>
      <c r="G331" s="226"/>
      <c r="H331" s="230">
        <v>12.6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136</v>
      </c>
      <c r="AU331" s="236" t="s">
        <v>21</v>
      </c>
      <c r="AV331" s="13" t="s">
        <v>21</v>
      </c>
      <c r="AW331" s="13" t="s">
        <v>41</v>
      </c>
      <c r="AX331" s="13" t="s">
        <v>82</v>
      </c>
      <c r="AY331" s="236" t="s">
        <v>125</v>
      </c>
    </row>
    <row r="332" s="14" customFormat="1">
      <c r="A332" s="14"/>
      <c r="B332" s="237"/>
      <c r="C332" s="238"/>
      <c r="D332" s="227" t="s">
        <v>136</v>
      </c>
      <c r="E332" s="239" t="s">
        <v>32</v>
      </c>
      <c r="F332" s="240" t="s">
        <v>138</v>
      </c>
      <c r="G332" s="238"/>
      <c r="H332" s="239" t="s">
        <v>32</v>
      </c>
      <c r="I332" s="241"/>
      <c r="J332" s="238"/>
      <c r="K332" s="238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136</v>
      </c>
      <c r="AU332" s="246" t="s">
        <v>21</v>
      </c>
      <c r="AV332" s="14" t="s">
        <v>90</v>
      </c>
      <c r="AW332" s="14" t="s">
        <v>41</v>
      </c>
      <c r="AX332" s="14" t="s">
        <v>82</v>
      </c>
      <c r="AY332" s="246" t="s">
        <v>125</v>
      </c>
    </row>
    <row r="333" s="15" customFormat="1">
      <c r="A333" s="15"/>
      <c r="B333" s="247"/>
      <c r="C333" s="248"/>
      <c r="D333" s="227" t="s">
        <v>136</v>
      </c>
      <c r="E333" s="249" t="s">
        <v>32</v>
      </c>
      <c r="F333" s="250" t="s">
        <v>139</v>
      </c>
      <c r="G333" s="248"/>
      <c r="H333" s="251">
        <v>12.6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7" t="s">
        <v>136</v>
      </c>
      <c r="AU333" s="257" t="s">
        <v>21</v>
      </c>
      <c r="AV333" s="15" t="s">
        <v>132</v>
      </c>
      <c r="AW333" s="15" t="s">
        <v>41</v>
      </c>
      <c r="AX333" s="15" t="s">
        <v>90</v>
      </c>
      <c r="AY333" s="257" t="s">
        <v>125</v>
      </c>
    </row>
    <row r="334" s="2" customFormat="1" ht="66.75" customHeight="1">
      <c r="A334" s="41"/>
      <c r="B334" s="42"/>
      <c r="C334" s="207" t="s">
        <v>446</v>
      </c>
      <c r="D334" s="207" t="s">
        <v>127</v>
      </c>
      <c r="E334" s="208" t="s">
        <v>447</v>
      </c>
      <c r="F334" s="209" t="s">
        <v>448</v>
      </c>
      <c r="G334" s="210" t="s">
        <v>130</v>
      </c>
      <c r="H334" s="211">
        <v>117</v>
      </c>
      <c r="I334" s="212"/>
      <c r="J334" s="213">
        <f>ROUND(I334*H334,2)</f>
        <v>0</v>
      </c>
      <c r="K334" s="209" t="s">
        <v>131</v>
      </c>
      <c r="L334" s="47"/>
      <c r="M334" s="214" t="s">
        <v>32</v>
      </c>
      <c r="N334" s="215" t="s">
        <v>53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0.252</v>
      </c>
      <c r="T334" s="217">
        <f>S334*H334</f>
        <v>29.484000000000002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132</v>
      </c>
      <c r="AT334" s="218" t="s">
        <v>127</v>
      </c>
      <c r="AU334" s="218" t="s">
        <v>21</v>
      </c>
      <c r="AY334" s="19" t="s">
        <v>125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9" t="s">
        <v>90</v>
      </c>
      <c r="BK334" s="219">
        <f>ROUND(I334*H334,2)</f>
        <v>0</v>
      </c>
      <c r="BL334" s="19" t="s">
        <v>132</v>
      </c>
      <c r="BM334" s="218" t="s">
        <v>449</v>
      </c>
    </row>
    <row r="335" s="2" customFormat="1">
      <c r="A335" s="41"/>
      <c r="B335" s="42"/>
      <c r="C335" s="43"/>
      <c r="D335" s="220" t="s">
        <v>134</v>
      </c>
      <c r="E335" s="43"/>
      <c r="F335" s="221" t="s">
        <v>450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134</v>
      </c>
      <c r="AU335" s="19" t="s">
        <v>21</v>
      </c>
    </row>
    <row r="336" s="13" customFormat="1">
      <c r="A336" s="13"/>
      <c r="B336" s="225"/>
      <c r="C336" s="226"/>
      <c r="D336" s="227" t="s">
        <v>136</v>
      </c>
      <c r="E336" s="228" t="s">
        <v>32</v>
      </c>
      <c r="F336" s="229" t="s">
        <v>386</v>
      </c>
      <c r="G336" s="226"/>
      <c r="H336" s="230">
        <v>117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136</v>
      </c>
      <c r="AU336" s="236" t="s">
        <v>21</v>
      </c>
      <c r="AV336" s="13" t="s">
        <v>21</v>
      </c>
      <c r="AW336" s="13" t="s">
        <v>41</v>
      </c>
      <c r="AX336" s="13" t="s">
        <v>82</v>
      </c>
      <c r="AY336" s="236" t="s">
        <v>125</v>
      </c>
    </row>
    <row r="337" s="14" customFormat="1">
      <c r="A337" s="14"/>
      <c r="B337" s="237"/>
      <c r="C337" s="238"/>
      <c r="D337" s="227" t="s">
        <v>136</v>
      </c>
      <c r="E337" s="239" t="s">
        <v>32</v>
      </c>
      <c r="F337" s="240" t="s">
        <v>138</v>
      </c>
      <c r="G337" s="238"/>
      <c r="H337" s="239" t="s">
        <v>32</v>
      </c>
      <c r="I337" s="241"/>
      <c r="J337" s="238"/>
      <c r="K337" s="238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136</v>
      </c>
      <c r="AU337" s="246" t="s">
        <v>21</v>
      </c>
      <c r="AV337" s="14" t="s">
        <v>90</v>
      </c>
      <c r="AW337" s="14" t="s">
        <v>41</v>
      </c>
      <c r="AX337" s="14" t="s">
        <v>82</v>
      </c>
      <c r="AY337" s="246" t="s">
        <v>125</v>
      </c>
    </row>
    <row r="338" s="15" customFormat="1">
      <c r="A338" s="15"/>
      <c r="B338" s="247"/>
      <c r="C338" s="248"/>
      <c r="D338" s="227" t="s">
        <v>136</v>
      </c>
      <c r="E338" s="249" t="s">
        <v>32</v>
      </c>
      <c r="F338" s="250" t="s">
        <v>139</v>
      </c>
      <c r="G338" s="248"/>
      <c r="H338" s="251">
        <v>117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7" t="s">
        <v>136</v>
      </c>
      <c r="AU338" s="257" t="s">
        <v>21</v>
      </c>
      <c r="AV338" s="15" t="s">
        <v>132</v>
      </c>
      <c r="AW338" s="15" t="s">
        <v>41</v>
      </c>
      <c r="AX338" s="15" t="s">
        <v>90</v>
      </c>
      <c r="AY338" s="257" t="s">
        <v>125</v>
      </c>
    </row>
    <row r="339" s="2" customFormat="1" ht="24.15" customHeight="1">
      <c r="A339" s="41"/>
      <c r="B339" s="42"/>
      <c r="C339" s="207" t="s">
        <v>451</v>
      </c>
      <c r="D339" s="207" t="s">
        <v>127</v>
      </c>
      <c r="E339" s="208" t="s">
        <v>452</v>
      </c>
      <c r="F339" s="209" t="s">
        <v>453</v>
      </c>
      <c r="G339" s="210" t="s">
        <v>199</v>
      </c>
      <c r="H339" s="211">
        <v>34.32</v>
      </c>
      <c r="I339" s="212"/>
      <c r="J339" s="213">
        <f>ROUND(I339*H339,2)</f>
        <v>0</v>
      </c>
      <c r="K339" s="209" t="s">
        <v>131</v>
      </c>
      <c r="L339" s="47"/>
      <c r="M339" s="214" t="s">
        <v>32</v>
      </c>
      <c r="N339" s="215" t="s">
        <v>53</v>
      </c>
      <c r="O339" s="87"/>
      <c r="P339" s="216">
        <f>O339*H339</f>
        <v>0</v>
      </c>
      <c r="Q339" s="216">
        <v>0.12</v>
      </c>
      <c r="R339" s="216">
        <f>Q339*H339</f>
        <v>4.1184000000000003</v>
      </c>
      <c r="S339" s="216">
        <v>2.4900000000000002</v>
      </c>
      <c r="T339" s="217">
        <f>S339*H339</f>
        <v>85.456800000000001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132</v>
      </c>
      <c r="AT339" s="218" t="s">
        <v>127</v>
      </c>
      <c r="AU339" s="218" t="s">
        <v>21</v>
      </c>
      <c r="AY339" s="19" t="s">
        <v>125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9" t="s">
        <v>90</v>
      </c>
      <c r="BK339" s="219">
        <f>ROUND(I339*H339,2)</f>
        <v>0</v>
      </c>
      <c r="BL339" s="19" t="s">
        <v>132</v>
      </c>
      <c r="BM339" s="218" t="s">
        <v>454</v>
      </c>
    </row>
    <row r="340" s="2" customFormat="1">
      <c r="A340" s="41"/>
      <c r="B340" s="42"/>
      <c r="C340" s="43"/>
      <c r="D340" s="220" t="s">
        <v>134</v>
      </c>
      <c r="E340" s="43"/>
      <c r="F340" s="221" t="s">
        <v>455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134</v>
      </c>
      <c r="AU340" s="19" t="s">
        <v>21</v>
      </c>
    </row>
    <row r="341" s="13" customFormat="1">
      <c r="A341" s="13"/>
      <c r="B341" s="225"/>
      <c r="C341" s="226"/>
      <c r="D341" s="227" t="s">
        <v>136</v>
      </c>
      <c r="E341" s="228" t="s">
        <v>32</v>
      </c>
      <c r="F341" s="229" t="s">
        <v>456</v>
      </c>
      <c r="G341" s="226"/>
      <c r="H341" s="230">
        <v>34.32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136</v>
      </c>
      <c r="AU341" s="236" t="s">
        <v>21</v>
      </c>
      <c r="AV341" s="13" t="s">
        <v>21</v>
      </c>
      <c r="AW341" s="13" t="s">
        <v>41</v>
      </c>
      <c r="AX341" s="13" t="s">
        <v>82</v>
      </c>
      <c r="AY341" s="236" t="s">
        <v>125</v>
      </c>
    </row>
    <row r="342" s="15" customFormat="1">
      <c r="A342" s="15"/>
      <c r="B342" s="247"/>
      <c r="C342" s="248"/>
      <c r="D342" s="227" t="s">
        <v>136</v>
      </c>
      <c r="E342" s="249" t="s">
        <v>32</v>
      </c>
      <c r="F342" s="250" t="s">
        <v>139</v>
      </c>
      <c r="G342" s="248"/>
      <c r="H342" s="251">
        <v>34.32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7" t="s">
        <v>136</v>
      </c>
      <c r="AU342" s="257" t="s">
        <v>21</v>
      </c>
      <c r="AV342" s="15" t="s">
        <v>132</v>
      </c>
      <c r="AW342" s="15" t="s">
        <v>41</v>
      </c>
      <c r="AX342" s="15" t="s">
        <v>90</v>
      </c>
      <c r="AY342" s="257" t="s">
        <v>125</v>
      </c>
    </row>
    <row r="343" s="2" customFormat="1" ht="24.15" customHeight="1">
      <c r="A343" s="41"/>
      <c r="B343" s="42"/>
      <c r="C343" s="207" t="s">
        <v>457</v>
      </c>
      <c r="D343" s="207" t="s">
        <v>127</v>
      </c>
      <c r="E343" s="208" t="s">
        <v>458</v>
      </c>
      <c r="F343" s="209" t="s">
        <v>459</v>
      </c>
      <c r="G343" s="210" t="s">
        <v>199</v>
      </c>
      <c r="H343" s="211">
        <v>14.468</v>
      </c>
      <c r="I343" s="212"/>
      <c r="J343" s="213">
        <f>ROUND(I343*H343,2)</f>
        <v>0</v>
      </c>
      <c r="K343" s="209" t="s">
        <v>131</v>
      </c>
      <c r="L343" s="47"/>
      <c r="M343" s="214" t="s">
        <v>32</v>
      </c>
      <c r="N343" s="215" t="s">
        <v>53</v>
      </c>
      <c r="O343" s="87"/>
      <c r="P343" s="216">
        <f>O343*H343</f>
        <v>0</v>
      </c>
      <c r="Q343" s="216">
        <v>0.12171</v>
      </c>
      <c r="R343" s="216">
        <f>Q343*H343</f>
        <v>1.76090028</v>
      </c>
      <c r="S343" s="216">
        <v>2.3999999999999999</v>
      </c>
      <c r="T343" s="217">
        <f>S343*H343</f>
        <v>34.723199999999999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132</v>
      </c>
      <c r="AT343" s="218" t="s">
        <v>127</v>
      </c>
      <c r="AU343" s="218" t="s">
        <v>21</v>
      </c>
      <c r="AY343" s="19" t="s">
        <v>125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90</v>
      </c>
      <c r="BK343" s="219">
        <f>ROUND(I343*H343,2)</f>
        <v>0</v>
      </c>
      <c r="BL343" s="19" t="s">
        <v>132</v>
      </c>
      <c r="BM343" s="218" t="s">
        <v>460</v>
      </c>
    </row>
    <row r="344" s="2" customFormat="1">
      <c r="A344" s="41"/>
      <c r="B344" s="42"/>
      <c r="C344" s="43"/>
      <c r="D344" s="220" t="s">
        <v>134</v>
      </c>
      <c r="E344" s="43"/>
      <c r="F344" s="221" t="s">
        <v>461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134</v>
      </c>
      <c r="AU344" s="19" t="s">
        <v>21</v>
      </c>
    </row>
    <row r="345" s="13" customFormat="1">
      <c r="A345" s="13"/>
      <c r="B345" s="225"/>
      <c r="C345" s="226"/>
      <c r="D345" s="227" t="s">
        <v>136</v>
      </c>
      <c r="E345" s="228" t="s">
        <v>32</v>
      </c>
      <c r="F345" s="229" t="s">
        <v>462</v>
      </c>
      <c r="G345" s="226"/>
      <c r="H345" s="230">
        <v>3.0939999999999999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136</v>
      </c>
      <c r="AU345" s="236" t="s">
        <v>21</v>
      </c>
      <c r="AV345" s="13" t="s">
        <v>21</v>
      </c>
      <c r="AW345" s="13" t="s">
        <v>41</v>
      </c>
      <c r="AX345" s="13" t="s">
        <v>82</v>
      </c>
      <c r="AY345" s="236" t="s">
        <v>125</v>
      </c>
    </row>
    <row r="346" s="13" customFormat="1">
      <c r="A346" s="13"/>
      <c r="B346" s="225"/>
      <c r="C346" s="226"/>
      <c r="D346" s="227" t="s">
        <v>136</v>
      </c>
      <c r="E346" s="228" t="s">
        <v>32</v>
      </c>
      <c r="F346" s="229" t="s">
        <v>463</v>
      </c>
      <c r="G346" s="226"/>
      <c r="H346" s="230">
        <v>11.374000000000001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136</v>
      </c>
      <c r="AU346" s="236" t="s">
        <v>21</v>
      </c>
      <c r="AV346" s="13" t="s">
        <v>21</v>
      </c>
      <c r="AW346" s="13" t="s">
        <v>41</v>
      </c>
      <c r="AX346" s="13" t="s">
        <v>82</v>
      </c>
      <c r="AY346" s="236" t="s">
        <v>125</v>
      </c>
    </row>
    <row r="347" s="14" customFormat="1">
      <c r="A347" s="14"/>
      <c r="B347" s="237"/>
      <c r="C347" s="238"/>
      <c r="D347" s="227" t="s">
        <v>136</v>
      </c>
      <c r="E347" s="239" t="s">
        <v>32</v>
      </c>
      <c r="F347" s="240" t="s">
        <v>464</v>
      </c>
      <c r="G347" s="238"/>
      <c r="H347" s="239" t="s">
        <v>32</v>
      </c>
      <c r="I347" s="241"/>
      <c r="J347" s="238"/>
      <c r="K347" s="238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136</v>
      </c>
      <c r="AU347" s="246" t="s">
        <v>21</v>
      </c>
      <c r="AV347" s="14" t="s">
        <v>90</v>
      </c>
      <c r="AW347" s="14" t="s">
        <v>41</v>
      </c>
      <c r="AX347" s="14" t="s">
        <v>82</v>
      </c>
      <c r="AY347" s="246" t="s">
        <v>125</v>
      </c>
    </row>
    <row r="348" s="15" customFormat="1">
      <c r="A348" s="15"/>
      <c r="B348" s="247"/>
      <c r="C348" s="248"/>
      <c r="D348" s="227" t="s">
        <v>136</v>
      </c>
      <c r="E348" s="249" t="s">
        <v>32</v>
      </c>
      <c r="F348" s="250" t="s">
        <v>139</v>
      </c>
      <c r="G348" s="248"/>
      <c r="H348" s="251">
        <v>14.468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136</v>
      </c>
      <c r="AU348" s="257" t="s">
        <v>21</v>
      </c>
      <c r="AV348" s="15" t="s">
        <v>132</v>
      </c>
      <c r="AW348" s="15" t="s">
        <v>41</v>
      </c>
      <c r="AX348" s="15" t="s">
        <v>90</v>
      </c>
      <c r="AY348" s="257" t="s">
        <v>125</v>
      </c>
    </row>
    <row r="349" s="2" customFormat="1" ht="62.7" customHeight="1">
      <c r="A349" s="41"/>
      <c r="B349" s="42"/>
      <c r="C349" s="207" t="s">
        <v>465</v>
      </c>
      <c r="D349" s="207" t="s">
        <v>127</v>
      </c>
      <c r="E349" s="208" t="s">
        <v>466</v>
      </c>
      <c r="F349" s="209" t="s">
        <v>467</v>
      </c>
      <c r="G349" s="210" t="s">
        <v>174</v>
      </c>
      <c r="H349" s="211">
        <v>25</v>
      </c>
      <c r="I349" s="212"/>
      <c r="J349" s="213">
        <f>ROUND(I349*H349,2)</f>
        <v>0</v>
      </c>
      <c r="K349" s="209" t="s">
        <v>131</v>
      </c>
      <c r="L349" s="47"/>
      <c r="M349" s="214" t="s">
        <v>32</v>
      </c>
      <c r="N349" s="215" t="s">
        <v>53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2.0550000000000002</v>
      </c>
      <c r="T349" s="217">
        <f>S349*H349</f>
        <v>51.375000000000007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132</v>
      </c>
      <c r="AT349" s="218" t="s">
        <v>127</v>
      </c>
      <c r="AU349" s="218" t="s">
        <v>21</v>
      </c>
      <c r="AY349" s="19" t="s">
        <v>125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90</v>
      </c>
      <c r="BK349" s="219">
        <f>ROUND(I349*H349,2)</f>
        <v>0</v>
      </c>
      <c r="BL349" s="19" t="s">
        <v>132</v>
      </c>
      <c r="BM349" s="218" t="s">
        <v>468</v>
      </c>
    </row>
    <row r="350" s="2" customFormat="1">
      <c r="A350" s="41"/>
      <c r="B350" s="42"/>
      <c r="C350" s="43"/>
      <c r="D350" s="220" t="s">
        <v>134</v>
      </c>
      <c r="E350" s="43"/>
      <c r="F350" s="221" t="s">
        <v>469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134</v>
      </c>
      <c r="AU350" s="19" t="s">
        <v>21</v>
      </c>
    </row>
    <row r="351" s="13" customFormat="1">
      <c r="A351" s="13"/>
      <c r="B351" s="225"/>
      <c r="C351" s="226"/>
      <c r="D351" s="227" t="s">
        <v>136</v>
      </c>
      <c r="E351" s="228" t="s">
        <v>32</v>
      </c>
      <c r="F351" s="229" t="s">
        <v>177</v>
      </c>
      <c r="G351" s="226"/>
      <c r="H351" s="230">
        <v>25</v>
      </c>
      <c r="I351" s="231"/>
      <c r="J351" s="226"/>
      <c r="K351" s="226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136</v>
      </c>
      <c r="AU351" s="236" t="s">
        <v>21</v>
      </c>
      <c r="AV351" s="13" t="s">
        <v>21</v>
      </c>
      <c r="AW351" s="13" t="s">
        <v>41</v>
      </c>
      <c r="AX351" s="13" t="s">
        <v>82</v>
      </c>
      <c r="AY351" s="236" t="s">
        <v>125</v>
      </c>
    </row>
    <row r="352" s="14" customFormat="1">
      <c r="A352" s="14"/>
      <c r="B352" s="237"/>
      <c r="C352" s="238"/>
      <c r="D352" s="227" t="s">
        <v>136</v>
      </c>
      <c r="E352" s="239" t="s">
        <v>32</v>
      </c>
      <c r="F352" s="240" t="s">
        <v>138</v>
      </c>
      <c r="G352" s="238"/>
      <c r="H352" s="239" t="s">
        <v>32</v>
      </c>
      <c r="I352" s="241"/>
      <c r="J352" s="238"/>
      <c r="K352" s="238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136</v>
      </c>
      <c r="AU352" s="246" t="s">
        <v>21</v>
      </c>
      <c r="AV352" s="14" t="s">
        <v>90</v>
      </c>
      <c r="AW352" s="14" t="s">
        <v>41</v>
      </c>
      <c r="AX352" s="14" t="s">
        <v>82</v>
      </c>
      <c r="AY352" s="246" t="s">
        <v>125</v>
      </c>
    </row>
    <row r="353" s="15" customFormat="1">
      <c r="A353" s="15"/>
      <c r="B353" s="247"/>
      <c r="C353" s="248"/>
      <c r="D353" s="227" t="s">
        <v>136</v>
      </c>
      <c r="E353" s="249" t="s">
        <v>32</v>
      </c>
      <c r="F353" s="250" t="s">
        <v>139</v>
      </c>
      <c r="G353" s="248"/>
      <c r="H353" s="251">
        <v>25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7" t="s">
        <v>136</v>
      </c>
      <c r="AU353" s="257" t="s">
        <v>21</v>
      </c>
      <c r="AV353" s="15" t="s">
        <v>132</v>
      </c>
      <c r="AW353" s="15" t="s">
        <v>41</v>
      </c>
      <c r="AX353" s="15" t="s">
        <v>90</v>
      </c>
      <c r="AY353" s="257" t="s">
        <v>125</v>
      </c>
    </row>
    <row r="354" s="2" customFormat="1" ht="24.15" customHeight="1">
      <c r="A354" s="41"/>
      <c r="B354" s="42"/>
      <c r="C354" s="207" t="s">
        <v>470</v>
      </c>
      <c r="D354" s="207" t="s">
        <v>127</v>
      </c>
      <c r="E354" s="208" t="s">
        <v>471</v>
      </c>
      <c r="F354" s="209" t="s">
        <v>472</v>
      </c>
      <c r="G354" s="210" t="s">
        <v>174</v>
      </c>
      <c r="H354" s="211">
        <v>13.4</v>
      </c>
      <c r="I354" s="212"/>
      <c r="J354" s="213">
        <f>ROUND(I354*H354,2)</f>
        <v>0</v>
      </c>
      <c r="K354" s="209" t="s">
        <v>131</v>
      </c>
      <c r="L354" s="47"/>
      <c r="M354" s="214" t="s">
        <v>32</v>
      </c>
      <c r="N354" s="215" t="s">
        <v>53</v>
      </c>
      <c r="O354" s="87"/>
      <c r="P354" s="216">
        <f>O354*H354</f>
        <v>0</v>
      </c>
      <c r="Q354" s="216">
        <v>8.0000000000000007E-05</v>
      </c>
      <c r="R354" s="216">
        <f>Q354*H354</f>
        <v>0.001072</v>
      </c>
      <c r="S354" s="216">
        <v>0.017999999999999999</v>
      </c>
      <c r="T354" s="217">
        <f>S354*H354</f>
        <v>0.2412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132</v>
      </c>
      <c r="AT354" s="218" t="s">
        <v>127</v>
      </c>
      <c r="AU354" s="218" t="s">
        <v>21</v>
      </c>
      <c r="AY354" s="19" t="s">
        <v>125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9" t="s">
        <v>90</v>
      </c>
      <c r="BK354" s="219">
        <f>ROUND(I354*H354,2)</f>
        <v>0</v>
      </c>
      <c r="BL354" s="19" t="s">
        <v>132</v>
      </c>
      <c r="BM354" s="218" t="s">
        <v>473</v>
      </c>
    </row>
    <row r="355" s="2" customFormat="1">
      <c r="A355" s="41"/>
      <c r="B355" s="42"/>
      <c r="C355" s="43"/>
      <c r="D355" s="220" t="s">
        <v>134</v>
      </c>
      <c r="E355" s="43"/>
      <c r="F355" s="221" t="s">
        <v>474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134</v>
      </c>
      <c r="AU355" s="19" t="s">
        <v>21</v>
      </c>
    </row>
    <row r="356" s="13" customFormat="1">
      <c r="A356" s="13"/>
      <c r="B356" s="225"/>
      <c r="C356" s="226"/>
      <c r="D356" s="227" t="s">
        <v>136</v>
      </c>
      <c r="E356" s="228" t="s">
        <v>32</v>
      </c>
      <c r="F356" s="229" t="s">
        <v>475</v>
      </c>
      <c r="G356" s="226"/>
      <c r="H356" s="230">
        <v>13.4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136</v>
      </c>
      <c r="AU356" s="236" t="s">
        <v>21</v>
      </c>
      <c r="AV356" s="13" t="s">
        <v>21</v>
      </c>
      <c r="AW356" s="13" t="s">
        <v>41</v>
      </c>
      <c r="AX356" s="13" t="s">
        <v>82</v>
      </c>
      <c r="AY356" s="236" t="s">
        <v>125</v>
      </c>
    </row>
    <row r="357" s="14" customFormat="1">
      <c r="A357" s="14"/>
      <c r="B357" s="237"/>
      <c r="C357" s="238"/>
      <c r="D357" s="227" t="s">
        <v>136</v>
      </c>
      <c r="E357" s="239" t="s">
        <v>32</v>
      </c>
      <c r="F357" s="240" t="s">
        <v>138</v>
      </c>
      <c r="G357" s="238"/>
      <c r="H357" s="239" t="s">
        <v>32</v>
      </c>
      <c r="I357" s="241"/>
      <c r="J357" s="238"/>
      <c r="K357" s="238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136</v>
      </c>
      <c r="AU357" s="246" t="s">
        <v>21</v>
      </c>
      <c r="AV357" s="14" t="s">
        <v>90</v>
      </c>
      <c r="AW357" s="14" t="s">
        <v>41</v>
      </c>
      <c r="AX357" s="14" t="s">
        <v>82</v>
      </c>
      <c r="AY357" s="246" t="s">
        <v>125</v>
      </c>
    </row>
    <row r="358" s="15" customFormat="1">
      <c r="A358" s="15"/>
      <c r="B358" s="247"/>
      <c r="C358" s="248"/>
      <c r="D358" s="227" t="s">
        <v>136</v>
      </c>
      <c r="E358" s="249" t="s">
        <v>32</v>
      </c>
      <c r="F358" s="250" t="s">
        <v>139</v>
      </c>
      <c r="G358" s="248"/>
      <c r="H358" s="251">
        <v>13.4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7" t="s">
        <v>136</v>
      </c>
      <c r="AU358" s="257" t="s">
        <v>21</v>
      </c>
      <c r="AV358" s="15" t="s">
        <v>132</v>
      </c>
      <c r="AW358" s="15" t="s">
        <v>41</v>
      </c>
      <c r="AX358" s="15" t="s">
        <v>90</v>
      </c>
      <c r="AY358" s="257" t="s">
        <v>125</v>
      </c>
    </row>
    <row r="359" s="12" customFormat="1" ht="22.8" customHeight="1">
      <c r="A359" s="12"/>
      <c r="B359" s="191"/>
      <c r="C359" s="192"/>
      <c r="D359" s="193" t="s">
        <v>81</v>
      </c>
      <c r="E359" s="205" t="s">
        <v>476</v>
      </c>
      <c r="F359" s="205" t="s">
        <v>477</v>
      </c>
      <c r="G359" s="192"/>
      <c r="H359" s="192"/>
      <c r="I359" s="195"/>
      <c r="J359" s="206">
        <f>BK359</f>
        <v>0</v>
      </c>
      <c r="K359" s="192"/>
      <c r="L359" s="197"/>
      <c r="M359" s="198"/>
      <c r="N359" s="199"/>
      <c r="O359" s="199"/>
      <c r="P359" s="200">
        <f>SUM(P360:P414)</f>
        <v>0</v>
      </c>
      <c r="Q359" s="199"/>
      <c r="R359" s="200">
        <f>SUM(R360:R414)</f>
        <v>0</v>
      </c>
      <c r="S359" s="199"/>
      <c r="T359" s="201">
        <f>SUM(T360:T414)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2" t="s">
        <v>90</v>
      </c>
      <c r="AT359" s="203" t="s">
        <v>81</v>
      </c>
      <c r="AU359" s="203" t="s">
        <v>90</v>
      </c>
      <c r="AY359" s="202" t="s">
        <v>125</v>
      </c>
      <c r="BK359" s="204">
        <f>SUM(BK360:BK414)</f>
        <v>0</v>
      </c>
    </row>
    <row r="360" s="2" customFormat="1" ht="44.25" customHeight="1">
      <c r="A360" s="41"/>
      <c r="B360" s="42"/>
      <c r="C360" s="207" t="s">
        <v>478</v>
      </c>
      <c r="D360" s="207" t="s">
        <v>127</v>
      </c>
      <c r="E360" s="208" t="s">
        <v>479</v>
      </c>
      <c r="F360" s="209" t="s">
        <v>480</v>
      </c>
      <c r="G360" s="210" t="s">
        <v>275</v>
      </c>
      <c r="H360" s="211">
        <v>86.078999999999994</v>
      </c>
      <c r="I360" s="212"/>
      <c r="J360" s="213">
        <f>ROUND(I360*H360,2)</f>
        <v>0</v>
      </c>
      <c r="K360" s="209" t="s">
        <v>131</v>
      </c>
      <c r="L360" s="47"/>
      <c r="M360" s="214" t="s">
        <v>32</v>
      </c>
      <c r="N360" s="215" t="s">
        <v>53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132</v>
      </c>
      <c r="AT360" s="218" t="s">
        <v>127</v>
      </c>
      <c r="AU360" s="218" t="s">
        <v>21</v>
      </c>
      <c r="AY360" s="19" t="s">
        <v>125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19" t="s">
        <v>90</v>
      </c>
      <c r="BK360" s="219">
        <f>ROUND(I360*H360,2)</f>
        <v>0</v>
      </c>
      <c r="BL360" s="19" t="s">
        <v>132</v>
      </c>
      <c r="BM360" s="218" t="s">
        <v>481</v>
      </c>
    </row>
    <row r="361" s="2" customFormat="1">
      <c r="A361" s="41"/>
      <c r="B361" s="42"/>
      <c r="C361" s="43"/>
      <c r="D361" s="220" t="s">
        <v>134</v>
      </c>
      <c r="E361" s="43"/>
      <c r="F361" s="221" t="s">
        <v>482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134</v>
      </c>
      <c r="AU361" s="19" t="s">
        <v>21</v>
      </c>
    </row>
    <row r="362" s="13" customFormat="1">
      <c r="A362" s="13"/>
      <c r="B362" s="225"/>
      <c r="C362" s="226"/>
      <c r="D362" s="227" t="s">
        <v>136</v>
      </c>
      <c r="E362" s="228" t="s">
        <v>32</v>
      </c>
      <c r="F362" s="229" t="s">
        <v>483</v>
      </c>
      <c r="G362" s="226"/>
      <c r="H362" s="230">
        <v>34.704000000000001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136</v>
      </c>
      <c r="AU362" s="236" t="s">
        <v>21</v>
      </c>
      <c r="AV362" s="13" t="s">
        <v>21</v>
      </c>
      <c r="AW362" s="13" t="s">
        <v>41</v>
      </c>
      <c r="AX362" s="13" t="s">
        <v>82</v>
      </c>
      <c r="AY362" s="236" t="s">
        <v>125</v>
      </c>
    </row>
    <row r="363" s="13" customFormat="1">
      <c r="A363" s="13"/>
      <c r="B363" s="225"/>
      <c r="C363" s="226"/>
      <c r="D363" s="227" t="s">
        <v>136</v>
      </c>
      <c r="E363" s="228" t="s">
        <v>32</v>
      </c>
      <c r="F363" s="229" t="s">
        <v>484</v>
      </c>
      <c r="G363" s="226"/>
      <c r="H363" s="230">
        <v>51.375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136</v>
      </c>
      <c r="AU363" s="236" t="s">
        <v>21</v>
      </c>
      <c r="AV363" s="13" t="s">
        <v>21</v>
      </c>
      <c r="AW363" s="13" t="s">
        <v>41</v>
      </c>
      <c r="AX363" s="13" t="s">
        <v>82</v>
      </c>
      <c r="AY363" s="236" t="s">
        <v>125</v>
      </c>
    </row>
    <row r="364" s="15" customFormat="1">
      <c r="A364" s="15"/>
      <c r="B364" s="247"/>
      <c r="C364" s="248"/>
      <c r="D364" s="227" t="s">
        <v>136</v>
      </c>
      <c r="E364" s="249" t="s">
        <v>32</v>
      </c>
      <c r="F364" s="250" t="s">
        <v>139</v>
      </c>
      <c r="G364" s="248"/>
      <c r="H364" s="251">
        <v>86.079000000000008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7" t="s">
        <v>136</v>
      </c>
      <c r="AU364" s="257" t="s">
        <v>21</v>
      </c>
      <c r="AV364" s="15" t="s">
        <v>132</v>
      </c>
      <c r="AW364" s="15" t="s">
        <v>41</v>
      </c>
      <c r="AX364" s="15" t="s">
        <v>90</v>
      </c>
      <c r="AY364" s="257" t="s">
        <v>125</v>
      </c>
    </row>
    <row r="365" s="2" customFormat="1" ht="44.25" customHeight="1">
      <c r="A365" s="41"/>
      <c r="B365" s="42"/>
      <c r="C365" s="207" t="s">
        <v>485</v>
      </c>
      <c r="D365" s="207" t="s">
        <v>127</v>
      </c>
      <c r="E365" s="208" t="s">
        <v>486</v>
      </c>
      <c r="F365" s="209" t="s">
        <v>487</v>
      </c>
      <c r="G365" s="210" t="s">
        <v>275</v>
      </c>
      <c r="H365" s="211">
        <v>0.24099999999999999</v>
      </c>
      <c r="I365" s="212"/>
      <c r="J365" s="213">
        <f>ROUND(I365*H365,2)</f>
        <v>0</v>
      </c>
      <c r="K365" s="209" t="s">
        <v>131</v>
      </c>
      <c r="L365" s="47"/>
      <c r="M365" s="214" t="s">
        <v>32</v>
      </c>
      <c r="N365" s="215" t="s">
        <v>53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132</v>
      </c>
      <c r="AT365" s="218" t="s">
        <v>127</v>
      </c>
      <c r="AU365" s="218" t="s">
        <v>21</v>
      </c>
      <c r="AY365" s="19" t="s">
        <v>125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90</v>
      </c>
      <c r="BK365" s="219">
        <f>ROUND(I365*H365,2)</f>
        <v>0</v>
      </c>
      <c r="BL365" s="19" t="s">
        <v>132</v>
      </c>
      <c r="BM365" s="218" t="s">
        <v>488</v>
      </c>
    </row>
    <row r="366" s="2" customFormat="1">
      <c r="A366" s="41"/>
      <c r="B366" s="42"/>
      <c r="C366" s="43"/>
      <c r="D366" s="220" t="s">
        <v>134</v>
      </c>
      <c r="E366" s="43"/>
      <c r="F366" s="221" t="s">
        <v>489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134</v>
      </c>
      <c r="AU366" s="19" t="s">
        <v>21</v>
      </c>
    </row>
    <row r="367" s="13" customFormat="1">
      <c r="A367" s="13"/>
      <c r="B367" s="225"/>
      <c r="C367" s="226"/>
      <c r="D367" s="227" t="s">
        <v>136</v>
      </c>
      <c r="E367" s="228" t="s">
        <v>32</v>
      </c>
      <c r="F367" s="229" t="s">
        <v>490</v>
      </c>
      <c r="G367" s="226"/>
      <c r="H367" s="230">
        <v>0.24099999999999999</v>
      </c>
      <c r="I367" s="231"/>
      <c r="J367" s="226"/>
      <c r="K367" s="226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136</v>
      </c>
      <c r="AU367" s="236" t="s">
        <v>21</v>
      </c>
      <c r="AV367" s="13" t="s">
        <v>21</v>
      </c>
      <c r="AW367" s="13" t="s">
        <v>41</v>
      </c>
      <c r="AX367" s="13" t="s">
        <v>82</v>
      </c>
      <c r="AY367" s="236" t="s">
        <v>125</v>
      </c>
    </row>
    <row r="368" s="15" customFormat="1">
      <c r="A368" s="15"/>
      <c r="B368" s="247"/>
      <c r="C368" s="248"/>
      <c r="D368" s="227" t="s">
        <v>136</v>
      </c>
      <c r="E368" s="249" t="s">
        <v>32</v>
      </c>
      <c r="F368" s="250" t="s">
        <v>139</v>
      </c>
      <c r="G368" s="248"/>
      <c r="H368" s="251">
        <v>0.24099999999999999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7" t="s">
        <v>136</v>
      </c>
      <c r="AU368" s="257" t="s">
        <v>21</v>
      </c>
      <c r="AV368" s="15" t="s">
        <v>132</v>
      </c>
      <c r="AW368" s="15" t="s">
        <v>41</v>
      </c>
      <c r="AX368" s="15" t="s">
        <v>90</v>
      </c>
      <c r="AY368" s="257" t="s">
        <v>125</v>
      </c>
    </row>
    <row r="369" s="2" customFormat="1" ht="44.25" customHeight="1">
      <c r="A369" s="41"/>
      <c r="B369" s="42"/>
      <c r="C369" s="207" t="s">
        <v>426</v>
      </c>
      <c r="D369" s="207" t="s">
        <v>127</v>
      </c>
      <c r="E369" s="208" t="s">
        <v>491</v>
      </c>
      <c r="F369" s="209" t="s">
        <v>492</v>
      </c>
      <c r="G369" s="210" t="s">
        <v>275</v>
      </c>
      <c r="H369" s="211">
        <v>131.07400000000001</v>
      </c>
      <c r="I369" s="212"/>
      <c r="J369" s="213">
        <f>ROUND(I369*H369,2)</f>
        <v>0</v>
      </c>
      <c r="K369" s="209" t="s">
        <v>131</v>
      </c>
      <c r="L369" s="47"/>
      <c r="M369" s="214" t="s">
        <v>32</v>
      </c>
      <c r="N369" s="215" t="s">
        <v>53</v>
      </c>
      <c r="O369" s="87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132</v>
      </c>
      <c r="AT369" s="218" t="s">
        <v>127</v>
      </c>
      <c r="AU369" s="218" t="s">
        <v>21</v>
      </c>
      <c r="AY369" s="19" t="s">
        <v>125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9" t="s">
        <v>90</v>
      </c>
      <c r="BK369" s="219">
        <f>ROUND(I369*H369,2)</f>
        <v>0</v>
      </c>
      <c r="BL369" s="19" t="s">
        <v>132</v>
      </c>
      <c r="BM369" s="218" t="s">
        <v>493</v>
      </c>
    </row>
    <row r="370" s="2" customFormat="1">
      <c r="A370" s="41"/>
      <c r="B370" s="42"/>
      <c r="C370" s="43"/>
      <c r="D370" s="220" t="s">
        <v>134</v>
      </c>
      <c r="E370" s="43"/>
      <c r="F370" s="221" t="s">
        <v>494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134</v>
      </c>
      <c r="AU370" s="19" t="s">
        <v>21</v>
      </c>
    </row>
    <row r="371" s="13" customFormat="1">
      <c r="A371" s="13"/>
      <c r="B371" s="225"/>
      <c r="C371" s="226"/>
      <c r="D371" s="227" t="s">
        <v>136</v>
      </c>
      <c r="E371" s="228" t="s">
        <v>32</v>
      </c>
      <c r="F371" s="229" t="s">
        <v>495</v>
      </c>
      <c r="G371" s="226"/>
      <c r="H371" s="230">
        <v>131.07400000000001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136</v>
      </c>
      <c r="AU371" s="236" t="s">
        <v>21</v>
      </c>
      <c r="AV371" s="13" t="s">
        <v>21</v>
      </c>
      <c r="AW371" s="13" t="s">
        <v>41</v>
      </c>
      <c r="AX371" s="13" t="s">
        <v>82</v>
      </c>
      <c r="AY371" s="236" t="s">
        <v>125</v>
      </c>
    </row>
    <row r="372" s="14" customFormat="1">
      <c r="A372" s="14"/>
      <c r="B372" s="237"/>
      <c r="C372" s="238"/>
      <c r="D372" s="227" t="s">
        <v>136</v>
      </c>
      <c r="E372" s="239" t="s">
        <v>32</v>
      </c>
      <c r="F372" s="240" t="s">
        <v>496</v>
      </c>
      <c r="G372" s="238"/>
      <c r="H372" s="239" t="s">
        <v>32</v>
      </c>
      <c r="I372" s="241"/>
      <c r="J372" s="238"/>
      <c r="K372" s="238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136</v>
      </c>
      <c r="AU372" s="246" t="s">
        <v>21</v>
      </c>
      <c r="AV372" s="14" t="s">
        <v>90</v>
      </c>
      <c r="AW372" s="14" t="s">
        <v>41</v>
      </c>
      <c r="AX372" s="14" t="s">
        <v>82</v>
      </c>
      <c r="AY372" s="246" t="s">
        <v>125</v>
      </c>
    </row>
    <row r="373" s="15" customFormat="1">
      <c r="A373" s="15"/>
      <c r="B373" s="247"/>
      <c r="C373" s="248"/>
      <c r="D373" s="227" t="s">
        <v>136</v>
      </c>
      <c r="E373" s="249" t="s">
        <v>32</v>
      </c>
      <c r="F373" s="250" t="s">
        <v>139</v>
      </c>
      <c r="G373" s="248"/>
      <c r="H373" s="251">
        <v>131.07400000000001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7" t="s">
        <v>136</v>
      </c>
      <c r="AU373" s="257" t="s">
        <v>21</v>
      </c>
      <c r="AV373" s="15" t="s">
        <v>132</v>
      </c>
      <c r="AW373" s="15" t="s">
        <v>41</v>
      </c>
      <c r="AX373" s="15" t="s">
        <v>90</v>
      </c>
      <c r="AY373" s="257" t="s">
        <v>125</v>
      </c>
    </row>
    <row r="374" s="2" customFormat="1" ht="33" customHeight="1">
      <c r="A374" s="41"/>
      <c r="B374" s="42"/>
      <c r="C374" s="207" t="s">
        <v>497</v>
      </c>
      <c r="D374" s="207" t="s">
        <v>127</v>
      </c>
      <c r="E374" s="208" t="s">
        <v>498</v>
      </c>
      <c r="F374" s="209" t="s">
        <v>499</v>
      </c>
      <c r="G374" s="210" t="s">
        <v>275</v>
      </c>
      <c r="H374" s="211">
        <v>217.39400000000001</v>
      </c>
      <c r="I374" s="212"/>
      <c r="J374" s="213">
        <f>ROUND(I374*H374,2)</f>
        <v>0</v>
      </c>
      <c r="K374" s="209" t="s">
        <v>131</v>
      </c>
      <c r="L374" s="47"/>
      <c r="M374" s="214" t="s">
        <v>32</v>
      </c>
      <c r="N374" s="215" t="s">
        <v>53</v>
      </c>
      <c r="O374" s="87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132</v>
      </c>
      <c r="AT374" s="218" t="s">
        <v>127</v>
      </c>
      <c r="AU374" s="218" t="s">
        <v>21</v>
      </c>
      <c r="AY374" s="19" t="s">
        <v>125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9" t="s">
        <v>90</v>
      </c>
      <c r="BK374" s="219">
        <f>ROUND(I374*H374,2)</f>
        <v>0</v>
      </c>
      <c r="BL374" s="19" t="s">
        <v>132</v>
      </c>
      <c r="BM374" s="218" t="s">
        <v>500</v>
      </c>
    </row>
    <row r="375" s="2" customFormat="1">
      <c r="A375" s="41"/>
      <c r="B375" s="42"/>
      <c r="C375" s="43"/>
      <c r="D375" s="220" t="s">
        <v>134</v>
      </c>
      <c r="E375" s="43"/>
      <c r="F375" s="221" t="s">
        <v>501</v>
      </c>
      <c r="G375" s="43"/>
      <c r="H375" s="43"/>
      <c r="I375" s="222"/>
      <c r="J375" s="43"/>
      <c r="K375" s="43"/>
      <c r="L375" s="47"/>
      <c r="M375" s="223"/>
      <c r="N375" s="22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134</v>
      </c>
      <c r="AU375" s="19" t="s">
        <v>21</v>
      </c>
    </row>
    <row r="376" s="13" customFormat="1">
      <c r="A376" s="13"/>
      <c r="B376" s="225"/>
      <c r="C376" s="226"/>
      <c r="D376" s="227" t="s">
        <v>136</v>
      </c>
      <c r="E376" s="228" t="s">
        <v>32</v>
      </c>
      <c r="F376" s="229" t="s">
        <v>495</v>
      </c>
      <c r="G376" s="226"/>
      <c r="H376" s="230">
        <v>131.07400000000001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136</v>
      </c>
      <c r="AU376" s="236" t="s">
        <v>21</v>
      </c>
      <c r="AV376" s="13" t="s">
        <v>21</v>
      </c>
      <c r="AW376" s="13" t="s">
        <v>41</v>
      </c>
      <c r="AX376" s="13" t="s">
        <v>82</v>
      </c>
      <c r="AY376" s="236" t="s">
        <v>125</v>
      </c>
    </row>
    <row r="377" s="14" customFormat="1">
      <c r="A377" s="14"/>
      <c r="B377" s="237"/>
      <c r="C377" s="238"/>
      <c r="D377" s="227" t="s">
        <v>136</v>
      </c>
      <c r="E377" s="239" t="s">
        <v>32</v>
      </c>
      <c r="F377" s="240" t="s">
        <v>496</v>
      </c>
      <c r="G377" s="238"/>
      <c r="H377" s="239" t="s">
        <v>32</v>
      </c>
      <c r="I377" s="241"/>
      <c r="J377" s="238"/>
      <c r="K377" s="238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136</v>
      </c>
      <c r="AU377" s="246" t="s">
        <v>21</v>
      </c>
      <c r="AV377" s="14" t="s">
        <v>90</v>
      </c>
      <c r="AW377" s="14" t="s">
        <v>41</v>
      </c>
      <c r="AX377" s="14" t="s">
        <v>82</v>
      </c>
      <c r="AY377" s="246" t="s">
        <v>125</v>
      </c>
    </row>
    <row r="378" s="13" customFormat="1">
      <c r="A378" s="13"/>
      <c r="B378" s="225"/>
      <c r="C378" s="226"/>
      <c r="D378" s="227" t="s">
        <v>136</v>
      </c>
      <c r="E378" s="228" t="s">
        <v>32</v>
      </c>
      <c r="F378" s="229" t="s">
        <v>490</v>
      </c>
      <c r="G378" s="226"/>
      <c r="H378" s="230">
        <v>0.24099999999999999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136</v>
      </c>
      <c r="AU378" s="236" t="s">
        <v>21</v>
      </c>
      <c r="AV378" s="13" t="s">
        <v>21</v>
      </c>
      <c r="AW378" s="13" t="s">
        <v>41</v>
      </c>
      <c r="AX378" s="13" t="s">
        <v>82</v>
      </c>
      <c r="AY378" s="236" t="s">
        <v>125</v>
      </c>
    </row>
    <row r="379" s="14" customFormat="1">
      <c r="A379" s="14"/>
      <c r="B379" s="237"/>
      <c r="C379" s="238"/>
      <c r="D379" s="227" t="s">
        <v>136</v>
      </c>
      <c r="E379" s="239" t="s">
        <v>32</v>
      </c>
      <c r="F379" s="240" t="s">
        <v>502</v>
      </c>
      <c r="G379" s="238"/>
      <c r="H379" s="239" t="s">
        <v>32</v>
      </c>
      <c r="I379" s="241"/>
      <c r="J379" s="238"/>
      <c r="K379" s="238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136</v>
      </c>
      <c r="AU379" s="246" t="s">
        <v>21</v>
      </c>
      <c r="AV379" s="14" t="s">
        <v>90</v>
      </c>
      <c r="AW379" s="14" t="s">
        <v>41</v>
      </c>
      <c r="AX379" s="14" t="s">
        <v>82</v>
      </c>
      <c r="AY379" s="246" t="s">
        <v>125</v>
      </c>
    </row>
    <row r="380" s="13" customFormat="1">
      <c r="A380" s="13"/>
      <c r="B380" s="225"/>
      <c r="C380" s="226"/>
      <c r="D380" s="227" t="s">
        <v>136</v>
      </c>
      <c r="E380" s="228" t="s">
        <v>32</v>
      </c>
      <c r="F380" s="229" t="s">
        <v>483</v>
      </c>
      <c r="G380" s="226"/>
      <c r="H380" s="230">
        <v>34.704000000000001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136</v>
      </c>
      <c r="AU380" s="236" t="s">
        <v>21</v>
      </c>
      <c r="AV380" s="13" t="s">
        <v>21</v>
      </c>
      <c r="AW380" s="13" t="s">
        <v>41</v>
      </c>
      <c r="AX380" s="13" t="s">
        <v>82</v>
      </c>
      <c r="AY380" s="236" t="s">
        <v>125</v>
      </c>
    </row>
    <row r="381" s="13" customFormat="1">
      <c r="A381" s="13"/>
      <c r="B381" s="225"/>
      <c r="C381" s="226"/>
      <c r="D381" s="227" t="s">
        <v>136</v>
      </c>
      <c r="E381" s="228" t="s">
        <v>32</v>
      </c>
      <c r="F381" s="229" t="s">
        <v>484</v>
      </c>
      <c r="G381" s="226"/>
      <c r="H381" s="230">
        <v>51.375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136</v>
      </c>
      <c r="AU381" s="236" t="s">
        <v>21</v>
      </c>
      <c r="AV381" s="13" t="s">
        <v>21</v>
      </c>
      <c r="AW381" s="13" t="s">
        <v>41</v>
      </c>
      <c r="AX381" s="13" t="s">
        <v>82</v>
      </c>
      <c r="AY381" s="236" t="s">
        <v>125</v>
      </c>
    </row>
    <row r="382" s="14" customFormat="1">
      <c r="A382" s="14"/>
      <c r="B382" s="237"/>
      <c r="C382" s="238"/>
      <c r="D382" s="227" t="s">
        <v>136</v>
      </c>
      <c r="E382" s="239" t="s">
        <v>32</v>
      </c>
      <c r="F382" s="240" t="s">
        <v>503</v>
      </c>
      <c r="G382" s="238"/>
      <c r="H382" s="239" t="s">
        <v>32</v>
      </c>
      <c r="I382" s="241"/>
      <c r="J382" s="238"/>
      <c r="K382" s="238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136</v>
      </c>
      <c r="AU382" s="246" t="s">
        <v>21</v>
      </c>
      <c r="AV382" s="14" t="s">
        <v>90</v>
      </c>
      <c r="AW382" s="14" t="s">
        <v>41</v>
      </c>
      <c r="AX382" s="14" t="s">
        <v>82</v>
      </c>
      <c r="AY382" s="246" t="s">
        <v>125</v>
      </c>
    </row>
    <row r="383" s="15" customFormat="1">
      <c r="A383" s="15"/>
      <c r="B383" s="247"/>
      <c r="C383" s="248"/>
      <c r="D383" s="227" t="s">
        <v>136</v>
      </c>
      <c r="E383" s="249" t="s">
        <v>32</v>
      </c>
      <c r="F383" s="250" t="s">
        <v>139</v>
      </c>
      <c r="G383" s="248"/>
      <c r="H383" s="251">
        <v>217.39400000000003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7" t="s">
        <v>136</v>
      </c>
      <c r="AU383" s="257" t="s">
        <v>21</v>
      </c>
      <c r="AV383" s="15" t="s">
        <v>132</v>
      </c>
      <c r="AW383" s="15" t="s">
        <v>41</v>
      </c>
      <c r="AX383" s="15" t="s">
        <v>90</v>
      </c>
      <c r="AY383" s="257" t="s">
        <v>125</v>
      </c>
    </row>
    <row r="384" s="2" customFormat="1" ht="44.25" customHeight="1">
      <c r="A384" s="41"/>
      <c r="B384" s="42"/>
      <c r="C384" s="207" t="s">
        <v>504</v>
      </c>
      <c r="D384" s="207" t="s">
        <v>127</v>
      </c>
      <c r="E384" s="208" t="s">
        <v>505</v>
      </c>
      <c r="F384" s="209" t="s">
        <v>506</v>
      </c>
      <c r="G384" s="210" t="s">
        <v>275</v>
      </c>
      <c r="H384" s="211">
        <v>3043.5160000000001</v>
      </c>
      <c r="I384" s="212"/>
      <c r="J384" s="213">
        <f>ROUND(I384*H384,2)</f>
        <v>0</v>
      </c>
      <c r="K384" s="209" t="s">
        <v>131</v>
      </c>
      <c r="L384" s="47"/>
      <c r="M384" s="214" t="s">
        <v>32</v>
      </c>
      <c r="N384" s="215" t="s">
        <v>53</v>
      </c>
      <c r="O384" s="87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132</v>
      </c>
      <c r="AT384" s="218" t="s">
        <v>127</v>
      </c>
      <c r="AU384" s="218" t="s">
        <v>21</v>
      </c>
      <c r="AY384" s="19" t="s">
        <v>125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9" t="s">
        <v>90</v>
      </c>
      <c r="BK384" s="219">
        <f>ROUND(I384*H384,2)</f>
        <v>0</v>
      </c>
      <c r="BL384" s="19" t="s">
        <v>132</v>
      </c>
      <c r="BM384" s="218" t="s">
        <v>507</v>
      </c>
    </row>
    <row r="385" s="2" customFormat="1">
      <c r="A385" s="41"/>
      <c r="B385" s="42"/>
      <c r="C385" s="43"/>
      <c r="D385" s="220" t="s">
        <v>134</v>
      </c>
      <c r="E385" s="43"/>
      <c r="F385" s="221" t="s">
        <v>508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134</v>
      </c>
      <c r="AU385" s="19" t="s">
        <v>21</v>
      </c>
    </row>
    <row r="386" s="13" customFormat="1">
      <c r="A386" s="13"/>
      <c r="B386" s="225"/>
      <c r="C386" s="226"/>
      <c r="D386" s="227" t="s">
        <v>136</v>
      </c>
      <c r="E386" s="228" t="s">
        <v>32</v>
      </c>
      <c r="F386" s="229" t="s">
        <v>509</v>
      </c>
      <c r="G386" s="226"/>
      <c r="H386" s="230">
        <v>3043.5160000000001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136</v>
      </c>
      <c r="AU386" s="236" t="s">
        <v>21</v>
      </c>
      <c r="AV386" s="13" t="s">
        <v>21</v>
      </c>
      <c r="AW386" s="13" t="s">
        <v>41</v>
      </c>
      <c r="AX386" s="13" t="s">
        <v>82</v>
      </c>
      <c r="AY386" s="236" t="s">
        <v>125</v>
      </c>
    </row>
    <row r="387" s="15" customFormat="1">
      <c r="A387" s="15"/>
      <c r="B387" s="247"/>
      <c r="C387" s="248"/>
      <c r="D387" s="227" t="s">
        <v>136</v>
      </c>
      <c r="E387" s="249" t="s">
        <v>32</v>
      </c>
      <c r="F387" s="250" t="s">
        <v>139</v>
      </c>
      <c r="G387" s="248"/>
      <c r="H387" s="251">
        <v>3043.5160000000001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7" t="s">
        <v>136</v>
      </c>
      <c r="AU387" s="257" t="s">
        <v>21</v>
      </c>
      <c r="AV387" s="15" t="s">
        <v>132</v>
      </c>
      <c r="AW387" s="15" t="s">
        <v>41</v>
      </c>
      <c r="AX387" s="15" t="s">
        <v>90</v>
      </c>
      <c r="AY387" s="257" t="s">
        <v>125</v>
      </c>
    </row>
    <row r="388" s="2" customFormat="1" ht="24.15" customHeight="1">
      <c r="A388" s="41"/>
      <c r="B388" s="42"/>
      <c r="C388" s="207" t="s">
        <v>510</v>
      </c>
      <c r="D388" s="207" t="s">
        <v>127</v>
      </c>
      <c r="E388" s="208" t="s">
        <v>511</v>
      </c>
      <c r="F388" s="209" t="s">
        <v>512</v>
      </c>
      <c r="G388" s="210" t="s">
        <v>275</v>
      </c>
      <c r="H388" s="211">
        <v>217.39400000000001</v>
      </c>
      <c r="I388" s="212"/>
      <c r="J388" s="213">
        <f>ROUND(I388*H388,2)</f>
        <v>0</v>
      </c>
      <c r="K388" s="209" t="s">
        <v>131</v>
      </c>
      <c r="L388" s="47"/>
      <c r="M388" s="214" t="s">
        <v>32</v>
      </c>
      <c r="N388" s="215" t="s">
        <v>53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132</v>
      </c>
      <c r="AT388" s="218" t="s">
        <v>127</v>
      </c>
      <c r="AU388" s="218" t="s">
        <v>21</v>
      </c>
      <c r="AY388" s="19" t="s">
        <v>125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19" t="s">
        <v>90</v>
      </c>
      <c r="BK388" s="219">
        <f>ROUND(I388*H388,2)</f>
        <v>0</v>
      </c>
      <c r="BL388" s="19" t="s">
        <v>132</v>
      </c>
      <c r="BM388" s="218" t="s">
        <v>513</v>
      </c>
    </row>
    <row r="389" s="2" customFormat="1">
      <c r="A389" s="41"/>
      <c r="B389" s="42"/>
      <c r="C389" s="43"/>
      <c r="D389" s="220" t="s">
        <v>134</v>
      </c>
      <c r="E389" s="43"/>
      <c r="F389" s="221" t="s">
        <v>514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134</v>
      </c>
      <c r="AU389" s="19" t="s">
        <v>21</v>
      </c>
    </row>
    <row r="390" s="13" customFormat="1">
      <c r="A390" s="13"/>
      <c r="B390" s="225"/>
      <c r="C390" s="226"/>
      <c r="D390" s="227" t="s">
        <v>136</v>
      </c>
      <c r="E390" s="228" t="s">
        <v>32</v>
      </c>
      <c r="F390" s="229" t="s">
        <v>515</v>
      </c>
      <c r="G390" s="226"/>
      <c r="H390" s="230">
        <v>217.39400000000001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136</v>
      </c>
      <c r="AU390" s="236" t="s">
        <v>21</v>
      </c>
      <c r="AV390" s="13" t="s">
        <v>21</v>
      </c>
      <c r="AW390" s="13" t="s">
        <v>41</v>
      </c>
      <c r="AX390" s="13" t="s">
        <v>82</v>
      </c>
      <c r="AY390" s="236" t="s">
        <v>125</v>
      </c>
    </row>
    <row r="391" s="15" customFormat="1">
      <c r="A391" s="15"/>
      <c r="B391" s="247"/>
      <c r="C391" s="248"/>
      <c r="D391" s="227" t="s">
        <v>136</v>
      </c>
      <c r="E391" s="249" t="s">
        <v>32</v>
      </c>
      <c r="F391" s="250" t="s">
        <v>139</v>
      </c>
      <c r="G391" s="248"/>
      <c r="H391" s="251">
        <v>217.39400000000001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7" t="s">
        <v>136</v>
      </c>
      <c r="AU391" s="257" t="s">
        <v>21</v>
      </c>
      <c r="AV391" s="15" t="s">
        <v>132</v>
      </c>
      <c r="AW391" s="15" t="s">
        <v>41</v>
      </c>
      <c r="AX391" s="15" t="s">
        <v>90</v>
      </c>
      <c r="AY391" s="257" t="s">
        <v>125</v>
      </c>
    </row>
    <row r="392" s="2" customFormat="1" ht="37.8" customHeight="1">
      <c r="A392" s="41"/>
      <c r="B392" s="42"/>
      <c r="C392" s="207" t="s">
        <v>516</v>
      </c>
      <c r="D392" s="207" t="s">
        <v>127</v>
      </c>
      <c r="E392" s="208" t="s">
        <v>517</v>
      </c>
      <c r="F392" s="209" t="s">
        <v>518</v>
      </c>
      <c r="G392" s="210" t="s">
        <v>275</v>
      </c>
      <c r="H392" s="211">
        <v>83.103999999999999</v>
      </c>
      <c r="I392" s="212"/>
      <c r="J392" s="213">
        <f>ROUND(I392*H392,2)</f>
        <v>0</v>
      </c>
      <c r="K392" s="209" t="s">
        <v>131</v>
      </c>
      <c r="L392" s="47"/>
      <c r="M392" s="214" t="s">
        <v>32</v>
      </c>
      <c r="N392" s="215" t="s">
        <v>53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132</v>
      </c>
      <c r="AT392" s="218" t="s">
        <v>127</v>
      </c>
      <c r="AU392" s="218" t="s">
        <v>21</v>
      </c>
      <c r="AY392" s="19" t="s">
        <v>125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19" t="s">
        <v>90</v>
      </c>
      <c r="BK392" s="219">
        <f>ROUND(I392*H392,2)</f>
        <v>0</v>
      </c>
      <c r="BL392" s="19" t="s">
        <v>132</v>
      </c>
      <c r="BM392" s="218" t="s">
        <v>519</v>
      </c>
    </row>
    <row r="393" s="2" customFormat="1">
      <c r="A393" s="41"/>
      <c r="B393" s="42"/>
      <c r="C393" s="43"/>
      <c r="D393" s="220" t="s">
        <v>134</v>
      </c>
      <c r="E393" s="43"/>
      <c r="F393" s="221" t="s">
        <v>520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19" t="s">
        <v>134</v>
      </c>
      <c r="AU393" s="19" t="s">
        <v>21</v>
      </c>
    </row>
    <row r="394" s="13" customFormat="1">
      <c r="A394" s="13"/>
      <c r="B394" s="225"/>
      <c r="C394" s="226"/>
      <c r="D394" s="227" t="s">
        <v>136</v>
      </c>
      <c r="E394" s="228" t="s">
        <v>32</v>
      </c>
      <c r="F394" s="229" t="s">
        <v>521</v>
      </c>
      <c r="G394" s="226"/>
      <c r="H394" s="230">
        <v>300.49799999999999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136</v>
      </c>
      <c r="AU394" s="236" t="s">
        <v>21</v>
      </c>
      <c r="AV394" s="13" t="s">
        <v>21</v>
      </c>
      <c r="AW394" s="13" t="s">
        <v>41</v>
      </c>
      <c r="AX394" s="13" t="s">
        <v>82</v>
      </c>
      <c r="AY394" s="236" t="s">
        <v>125</v>
      </c>
    </row>
    <row r="395" s="13" customFormat="1">
      <c r="A395" s="13"/>
      <c r="B395" s="225"/>
      <c r="C395" s="226"/>
      <c r="D395" s="227" t="s">
        <v>136</v>
      </c>
      <c r="E395" s="228" t="s">
        <v>32</v>
      </c>
      <c r="F395" s="229" t="s">
        <v>522</v>
      </c>
      <c r="G395" s="226"/>
      <c r="H395" s="230">
        <v>-217.39400000000001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136</v>
      </c>
      <c r="AU395" s="236" t="s">
        <v>21</v>
      </c>
      <c r="AV395" s="13" t="s">
        <v>21</v>
      </c>
      <c r="AW395" s="13" t="s">
        <v>41</v>
      </c>
      <c r="AX395" s="13" t="s">
        <v>82</v>
      </c>
      <c r="AY395" s="236" t="s">
        <v>125</v>
      </c>
    </row>
    <row r="396" s="15" customFormat="1">
      <c r="A396" s="15"/>
      <c r="B396" s="247"/>
      <c r="C396" s="248"/>
      <c r="D396" s="227" t="s">
        <v>136</v>
      </c>
      <c r="E396" s="249" t="s">
        <v>32</v>
      </c>
      <c r="F396" s="250" t="s">
        <v>139</v>
      </c>
      <c r="G396" s="248"/>
      <c r="H396" s="251">
        <v>83.103999999999985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7" t="s">
        <v>136</v>
      </c>
      <c r="AU396" s="257" t="s">
        <v>21</v>
      </c>
      <c r="AV396" s="15" t="s">
        <v>132</v>
      </c>
      <c r="AW396" s="15" t="s">
        <v>41</v>
      </c>
      <c r="AX396" s="15" t="s">
        <v>90</v>
      </c>
      <c r="AY396" s="257" t="s">
        <v>125</v>
      </c>
    </row>
    <row r="397" s="2" customFormat="1" ht="37.8" customHeight="1">
      <c r="A397" s="41"/>
      <c r="B397" s="42"/>
      <c r="C397" s="207" t="s">
        <v>523</v>
      </c>
      <c r="D397" s="207" t="s">
        <v>127</v>
      </c>
      <c r="E397" s="208" t="s">
        <v>524</v>
      </c>
      <c r="F397" s="209" t="s">
        <v>525</v>
      </c>
      <c r="G397" s="210" t="s">
        <v>275</v>
      </c>
      <c r="H397" s="211">
        <v>1163.4559999999999</v>
      </c>
      <c r="I397" s="212"/>
      <c r="J397" s="213">
        <f>ROUND(I397*H397,2)</f>
        <v>0</v>
      </c>
      <c r="K397" s="209" t="s">
        <v>131</v>
      </c>
      <c r="L397" s="47"/>
      <c r="M397" s="214" t="s">
        <v>32</v>
      </c>
      <c r="N397" s="215" t="s">
        <v>53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132</v>
      </c>
      <c r="AT397" s="218" t="s">
        <v>127</v>
      </c>
      <c r="AU397" s="218" t="s">
        <v>21</v>
      </c>
      <c r="AY397" s="19" t="s">
        <v>125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9" t="s">
        <v>90</v>
      </c>
      <c r="BK397" s="219">
        <f>ROUND(I397*H397,2)</f>
        <v>0</v>
      </c>
      <c r="BL397" s="19" t="s">
        <v>132</v>
      </c>
      <c r="BM397" s="218" t="s">
        <v>526</v>
      </c>
    </row>
    <row r="398" s="2" customFormat="1">
      <c r="A398" s="41"/>
      <c r="B398" s="42"/>
      <c r="C398" s="43"/>
      <c r="D398" s="220" t="s">
        <v>134</v>
      </c>
      <c r="E398" s="43"/>
      <c r="F398" s="221" t="s">
        <v>527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134</v>
      </c>
      <c r="AU398" s="19" t="s">
        <v>21</v>
      </c>
    </row>
    <row r="399" s="13" customFormat="1">
      <c r="A399" s="13"/>
      <c r="B399" s="225"/>
      <c r="C399" s="226"/>
      <c r="D399" s="227" t="s">
        <v>136</v>
      </c>
      <c r="E399" s="228" t="s">
        <v>32</v>
      </c>
      <c r="F399" s="229" t="s">
        <v>528</v>
      </c>
      <c r="G399" s="226"/>
      <c r="H399" s="230">
        <v>1163.4559999999999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136</v>
      </c>
      <c r="AU399" s="236" t="s">
        <v>21</v>
      </c>
      <c r="AV399" s="13" t="s">
        <v>21</v>
      </c>
      <c r="AW399" s="13" t="s">
        <v>41</v>
      </c>
      <c r="AX399" s="13" t="s">
        <v>82</v>
      </c>
      <c r="AY399" s="236" t="s">
        <v>125</v>
      </c>
    </row>
    <row r="400" s="15" customFormat="1">
      <c r="A400" s="15"/>
      <c r="B400" s="247"/>
      <c r="C400" s="248"/>
      <c r="D400" s="227" t="s">
        <v>136</v>
      </c>
      <c r="E400" s="249" t="s">
        <v>32</v>
      </c>
      <c r="F400" s="250" t="s">
        <v>139</v>
      </c>
      <c r="G400" s="248"/>
      <c r="H400" s="251">
        <v>1163.4559999999999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7" t="s">
        <v>136</v>
      </c>
      <c r="AU400" s="257" t="s">
        <v>21</v>
      </c>
      <c r="AV400" s="15" t="s">
        <v>132</v>
      </c>
      <c r="AW400" s="15" t="s">
        <v>41</v>
      </c>
      <c r="AX400" s="15" t="s">
        <v>90</v>
      </c>
      <c r="AY400" s="257" t="s">
        <v>125</v>
      </c>
    </row>
    <row r="401" s="2" customFormat="1" ht="24.15" customHeight="1">
      <c r="A401" s="41"/>
      <c r="B401" s="42"/>
      <c r="C401" s="207" t="s">
        <v>529</v>
      </c>
      <c r="D401" s="207" t="s">
        <v>127</v>
      </c>
      <c r="E401" s="208" t="s">
        <v>530</v>
      </c>
      <c r="F401" s="209" t="s">
        <v>531</v>
      </c>
      <c r="G401" s="210" t="s">
        <v>275</v>
      </c>
      <c r="H401" s="211">
        <v>83.103999999999999</v>
      </c>
      <c r="I401" s="212"/>
      <c r="J401" s="213">
        <f>ROUND(I401*H401,2)</f>
        <v>0</v>
      </c>
      <c r="K401" s="209" t="s">
        <v>131</v>
      </c>
      <c r="L401" s="47"/>
      <c r="M401" s="214" t="s">
        <v>32</v>
      </c>
      <c r="N401" s="215" t="s">
        <v>53</v>
      </c>
      <c r="O401" s="87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132</v>
      </c>
      <c r="AT401" s="218" t="s">
        <v>127</v>
      </c>
      <c r="AU401" s="218" t="s">
        <v>21</v>
      </c>
      <c r="AY401" s="19" t="s">
        <v>125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9" t="s">
        <v>90</v>
      </c>
      <c r="BK401" s="219">
        <f>ROUND(I401*H401,2)</f>
        <v>0</v>
      </c>
      <c r="BL401" s="19" t="s">
        <v>132</v>
      </c>
      <c r="BM401" s="218" t="s">
        <v>532</v>
      </c>
    </row>
    <row r="402" s="2" customFormat="1">
      <c r="A402" s="41"/>
      <c r="B402" s="42"/>
      <c r="C402" s="43"/>
      <c r="D402" s="220" t="s">
        <v>134</v>
      </c>
      <c r="E402" s="43"/>
      <c r="F402" s="221" t="s">
        <v>533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134</v>
      </c>
      <c r="AU402" s="19" t="s">
        <v>21</v>
      </c>
    </row>
    <row r="403" s="13" customFormat="1">
      <c r="A403" s="13"/>
      <c r="B403" s="225"/>
      <c r="C403" s="226"/>
      <c r="D403" s="227" t="s">
        <v>136</v>
      </c>
      <c r="E403" s="228" t="s">
        <v>32</v>
      </c>
      <c r="F403" s="229" t="s">
        <v>534</v>
      </c>
      <c r="G403" s="226"/>
      <c r="H403" s="230">
        <v>83.103999999999999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136</v>
      </c>
      <c r="AU403" s="236" t="s">
        <v>21</v>
      </c>
      <c r="AV403" s="13" t="s">
        <v>21</v>
      </c>
      <c r="AW403" s="13" t="s">
        <v>41</v>
      </c>
      <c r="AX403" s="13" t="s">
        <v>82</v>
      </c>
      <c r="AY403" s="236" t="s">
        <v>125</v>
      </c>
    </row>
    <row r="404" s="15" customFormat="1">
      <c r="A404" s="15"/>
      <c r="B404" s="247"/>
      <c r="C404" s="248"/>
      <c r="D404" s="227" t="s">
        <v>136</v>
      </c>
      <c r="E404" s="249" t="s">
        <v>32</v>
      </c>
      <c r="F404" s="250" t="s">
        <v>139</v>
      </c>
      <c r="G404" s="248"/>
      <c r="H404" s="251">
        <v>83.103999999999999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7" t="s">
        <v>136</v>
      </c>
      <c r="AU404" s="257" t="s">
        <v>21</v>
      </c>
      <c r="AV404" s="15" t="s">
        <v>132</v>
      </c>
      <c r="AW404" s="15" t="s">
        <v>41</v>
      </c>
      <c r="AX404" s="15" t="s">
        <v>90</v>
      </c>
      <c r="AY404" s="257" t="s">
        <v>125</v>
      </c>
    </row>
    <row r="405" s="2" customFormat="1" ht="44.25" customHeight="1">
      <c r="A405" s="41"/>
      <c r="B405" s="42"/>
      <c r="C405" s="207" t="s">
        <v>535</v>
      </c>
      <c r="D405" s="207" t="s">
        <v>127</v>
      </c>
      <c r="E405" s="208" t="s">
        <v>536</v>
      </c>
      <c r="F405" s="209" t="s">
        <v>537</v>
      </c>
      <c r="G405" s="210" t="s">
        <v>275</v>
      </c>
      <c r="H405" s="211">
        <v>24.648</v>
      </c>
      <c r="I405" s="212"/>
      <c r="J405" s="213">
        <f>ROUND(I405*H405,2)</f>
        <v>0</v>
      </c>
      <c r="K405" s="209" t="s">
        <v>131</v>
      </c>
      <c r="L405" s="47"/>
      <c r="M405" s="214" t="s">
        <v>32</v>
      </c>
      <c r="N405" s="215" t="s">
        <v>53</v>
      </c>
      <c r="O405" s="87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132</v>
      </c>
      <c r="AT405" s="218" t="s">
        <v>127</v>
      </c>
      <c r="AU405" s="218" t="s">
        <v>21</v>
      </c>
      <c r="AY405" s="19" t="s">
        <v>125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9" t="s">
        <v>90</v>
      </c>
      <c r="BK405" s="219">
        <f>ROUND(I405*H405,2)</f>
        <v>0</v>
      </c>
      <c r="BL405" s="19" t="s">
        <v>132</v>
      </c>
      <c r="BM405" s="218" t="s">
        <v>538</v>
      </c>
    </row>
    <row r="406" s="2" customFormat="1">
      <c r="A406" s="41"/>
      <c r="B406" s="42"/>
      <c r="C406" s="43"/>
      <c r="D406" s="220" t="s">
        <v>134</v>
      </c>
      <c r="E406" s="43"/>
      <c r="F406" s="221" t="s">
        <v>539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19" t="s">
        <v>134</v>
      </c>
      <c r="AU406" s="19" t="s">
        <v>21</v>
      </c>
    </row>
    <row r="407" s="13" customFormat="1">
      <c r="A407" s="13"/>
      <c r="B407" s="225"/>
      <c r="C407" s="226"/>
      <c r="D407" s="227" t="s">
        <v>136</v>
      </c>
      <c r="E407" s="228" t="s">
        <v>32</v>
      </c>
      <c r="F407" s="229" t="s">
        <v>540</v>
      </c>
      <c r="G407" s="226"/>
      <c r="H407" s="230">
        <v>24.648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136</v>
      </c>
      <c r="AU407" s="236" t="s">
        <v>21</v>
      </c>
      <c r="AV407" s="13" t="s">
        <v>21</v>
      </c>
      <c r="AW407" s="13" t="s">
        <v>41</v>
      </c>
      <c r="AX407" s="13" t="s">
        <v>82</v>
      </c>
      <c r="AY407" s="236" t="s">
        <v>125</v>
      </c>
    </row>
    <row r="408" s="15" customFormat="1">
      <c r="A408" s="15"/>
      <c r="B408" s="247"/>
      <c r="C408" s="248"/>
      <c r="D408" s="227" t="s">
        <v>136</v>
      </c>
      <c r="E408" s="249" t="s">
        <v>32</v>
      </c>
      <c r="F408" s="250" t="s">
        <v>139</v>
      </c>
      <c r="G408" s="248"/>
      <c r="H408" s="251">
        <v>24.648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7" t="s">
        <v>136</v>
      </c>
      <c r="AU408" s="257" t="s">
        <v>21</v>
      </c>
      <c r="AV408" s="15" t="s">
        <v>132</v>
      </c>
      <c r="AW408" s="15" t="s">
        <v>41</v>
      </c>
      <c r="AX408" s="15" t="s">
        <v>90</v>
      </c>
      <c r="AY408" s="257" t="s">
        <v>125</v>
      </c>
    </row>
    <row r="409" s="2" customFormat="1" ht="44.25" customHeight="1">
      <c r="A409" s="41"/>
      <c r="B409" s="42"/>
      <c r="C409" s="207" t="s">
        <v>541</v>
      </c>
      <c r="D409" s="207" t="s">
        <v>127</v>
      </c>
      <c r="E409" s="208" t="s">
        <v>542</v>
      </c>
      <c r="F409" s="209" t="s">
        <v>274</v>
      </c>
      <c r="G409" s="210" t="s">
        <v>275</v>
      </c>
      <c r="H409" s="211">
        <v>34.32</v>
      </c>
      <c r="I409" s="212"/>
      <c r="J409" s="213">
        <f>ROUND(I409*H409,2)</f>
        <v>0</v>
      </c>
      <c r="K409" s="209" t="s">
        <v>131</v>
      </c>
      <c r="L409" s="47"/>
      <c r="M409" s="214" t="s">
        <v>32</v>
      </c>
      <c r="N409" s="215" t="s">
        <v>53</v>
      </c>
      <c r="O409" s="87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8" t="s">
        <v>132</v>
      </c>
      <c r="AT409" s="218" t="s">
        <v>127</v>
      </c>
      <c r="AU409" s="218" t="s">
        <v>21</v>
      </c>
      <c r="AY409" s="19" t="s">
        <v>125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9" t="s">
        <v>90</v>
      </c>
      <c r="BK409" s="219">
        <f>ROUND(I409*H409,2)</f>
        <v>0</v>
      </c>
      <c r="BL409" s="19" t="s">
        <v>132</v>
      </c>
      <c r="BM409" s="218" t="s">
        <v>543</v>
      </c>
    </row>
    <row r="410" s="2" customFormat="1">
      <c r="A410" s="41"/>
      <c r="B410" s="42"/>
      <c r="C410" s="43"/>
      <c r="D410" s="220" t="s">
        <v>134</v>
      </c>
      <c r="E410" s="43"/>
      <c r="F410" s="221" t="s">
        <v>544</v>
      </c>
      <c r="G410" s="43"/>
      <c r="H410" s="43"/>
      <c r="I410" s="222"/>
      <c r="J410" s="43"/>
      <c r="K410" s="43"/>
      <c r="L410" s="47"/>
      <c r="M410" s="223"/>
      <c r="N410" s="22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19" t="s">
        <v>134</v>
      </c>
      <c r="AU410" s="19" t="s">
        <v>21</v>
      </c>
    </row>
    <row r="411" s="13" customFormat="1">
      <c r="A411" s="13"/>
      <c r="B411" s="225"/>
      <c r="C411" s="226"/>
      <c r="D411" s="227" t="s">
        <v>136</v>
      </c>
      <c r="E411" s="228" t="s">
        <v>32</v>
      </c>
      <c r="F411" s="229" t="s">
        <v>456</v>
      </c>
      <c r="G411" s="226"/>
      <c r="H411" s="230">
        <v>34.32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136</v>
      </c>
      <c r="AU411" s="236" t="s">
        <v>21</v>
      </c>
      <c r="AV411" s="13" t="s">
        <v>21</v>
      </c>
      <c r="AW411" s="13" t="s">
        <v>41</v>
      </c>
      <c r="AX411" s="13" t="s">
        <v>82</v>
      </c>
      <c r="AY411" s="236" t="s">
        <v>125</v>
      </c>
    </row>
    <row r="412" s="14" customFormat="1">
      <c r="A412" s="14"/>
      <c r="B412" s="237"/>
      <c r="C412" s="238"/>
      <c r="D412" s="227" t="s">
        <v>136</v>
      </c>
      <c r="E412" s="239" t="s">
        <v>32</v>
      </c>
      <c r="F412" s="240" t="s">
        <v>545</v>
      </c>
      <c r="G412" s="238"/>
      <c r="H412" s="239" t="s">
        <v>32</v>
      </c>
      <c r="I412" s="241"/>
      <c r="J412" s="238"/>
      <c r="K412" s="238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136</v>
      </c>
      <c r="AU412" s="246" t="s">
        <v>21</v>
      </c>
      <c r="AV412" s="14" t="s">
        <v>90</v>
      </c>
      <c r="AW412" s="14" t="s">
        <v>41</v>
      </c>
      <c r="AX412" s="14" t="s">
        <v>82</v>
      </c>
      <c r="AY412" s="246" t="s">
        <v>125</v>
      </c>
    </row>
    <row r="413" s="14" customFormat="1">
      <c r="A413" s="14"/>
      <c r="B413" s="237"/>
      <c r="C413" s="238"/>
      <c r="D413" s="227" t="s">
        <v>136</v>
      </c>
      <c r="E413" s="239" t="s">
        <v>32</v>
      </c>
      <c r="F413" s="240" t="s">
        <v>546</v>
      </c>
      <c r="G413" s="238"/>
      <c r="H413" s="239" t="s">
        <v>32</v>
      </c>
      <c r="I413" s="241"/>
      <c r="J413" s="238"/>
      <c r="K413" s="238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136</v>
      </c>
      <c r="AU413" s="246" t="s">
        <v>21</v>
      </c>
      <c r="AV413" s="14" t="s">
        <v>90</v>
      </c>
      <c r="AW413" s="14" t="s">
        <v>41</v>
      </c>
      <c r="AX413" s="14" t="s">
        <v>82</v>
      </c>
      <c r="AY413" s="246" t="s">
        <v>125</v>
      </c>
    </row>
    <row r="414" s="15" customFormat="1">
      <c r="A414" s="15"/>
      <c r="B414" s="247"/>
      <c r="C414" s="248"/>
      <c r="D414" s="227" t="s">
        <v>136</v>
      </c>
      <c r="E414" s="249" t="s">
        <v>32</v>
      </c>
      <c r="F414" s="250" t="s">
        <v>139</v>
      </c>
      <c r="G414" s="248"/>
      <c r="H414" s="251">
        <v>34.32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7" t="s">
        <v>136</v>
      </c>
      <c r="AU414" s="257" t="s">
        <v>21</v>
      </c>
      <c r="AV414" s="15" t="s">
        <v>132</v>
      </c>
      <c r="AW414" s="15" t="s">
        <v>41</v>
      </c>
      <c r="AX414" s="15" t="s">
        <v>90</v>
      </c>
      <c r="AY414" s="257" t="s">
        <v>125</v>
      </c>
    </row>
    <row r="415" s="12" customFormat="1" ht="22.8" customHeight="1">
      <c r="A415" s="12"/>
      <c r="B415" s="191"/>
      <c r="C415" s="192"/>
      <c r="D415" s="193" t="s">
        <v>81</v>
      </c>
      <c r="E415" s="205" t="s">
        <v>547</v>
      </c>
      <c r="F415" s="205" t="s">
        <v>548</v>
      </c>
      <c r="G415" s="192"/>
      <c r="H415" s="192"/>
      <c r="I415" s="195"/>
      <c r="J415" s="206">
        <f>BK415</f>
        <v>0</v>
      </c>
      <c r="K415" s="192"/>
      <c r="L415" s="197"/>
      <c r="M415" s="198"/>
      <c r="N415" s="199"/>
      <c r="O415" s="199"/>
      <c r="P415" s="200">
        <f>SUM(P416:P417)</f>
        <v>0</v>
      </c>
      <c r="Q415" s="199"/>
      <c r="R415" s="200">
        <f>SUM(R416:R417)</f>
        <v>0</v>
      </c>
      <c r="S415" s="199"/>
      <c r="T415" s="201">
        <f>SUM(T416:T417)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2" t="s">
        <v>90</v>
      </c>
      <c r="AT415" s="203" t="s">
        <v>81</v>
      </c>
      <c r="AU415" s="203" t="s">
        <v>90</v>
      </c>
      <c r="AY415" s="202" t="s">
        <v>125</v>
      </c>
      <c r="BK415" s="204">
        <f>SUM(BK416:BK417)</f>
        <v>0</v>
      </c>
    </row>
    <row r="416" s="2" customFormat="1" ht="44.25" customHeight="1">
      <c r="A416" s="41"/>
      <c r="B416" s="42"/>
      <c r="C416" s="207" t="s">
        <v>549</v>
      </c>
      <c r="D416" s="207" t="s">
        <v>127</v>
      </c>
      <c r="E416" s="208" t="s">
        <v>550</v>
      </c>
      <c r="F416" s="209" t="s">
        <v>551</v>
      </c>
      <c r="G416" s="210" t="s">
        <v>275</v>
      </c>
      <c r="H416" s="211">
        <v>819.78899999999999</v>
      </c>
      <c r="I416" s="212"/>
      <c r="J416" s="213">
        <f>ROUND(I416*H416,2)</f>
        <v>0</v>
      </c>
      <c r="K416" s="209" t="s">
        <v>131</v>
      </c>
      <c r="L416" s="47"/>
      <c r="M416" s="214" t="s">
        <v>32</v>
      </c>
      <c r="N416" s="215" t="s">
        <v>53</v>
      </c>
      <c r="O416" s="87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132</v>
      </c>
      <c r="AT416" s="218" t="s">
        <v>127</v>
      </c>
      <c r="AU416" s="218" t="s">
        <v>21</v>
      </c>
      <c r="AY416" s="19" t="s">
        <v>125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19" t="s">
        <v>90</v>
      </c>
      <c r="BK416" s="219">
        <f>ROUND(I416*H416,2)</f>
        <v>0</v>
      </c>
      <c r="BL416" s="19" t="s">
        <v>132</v>
      </c>
      <c r="BM416" s="218" t="s">
        <v>552</v>
      </c>
    </row>
    <row r="417" s="2" customFormat="1">
      <c r="A417" s="41"/>
      <c r="B417" s="42"/>
      <c r="C417" s="43"/>
      <c r="D417" s="220" t="s">
        <v>134</v>
      </c>
      <c r="E417" s="43"/>
      <c r="F417" s="221" t="s">
        <v>553</v>
      </c>
      <c r="G417" s="43"/>
      <c r="H417" s="43"/>
      <c r="I417" s="222"/>
      <c r="J417" s="43"/>
      <c r="K417" s="43"/>
      <c r="L417" s="47"/>
      <c r="M417" s="268"/>
      <c r="N417" s="269"/>
      <c r="O417" s="270"/>
      <c r="P417" s="270"/>
      <c r="Q417" s="270"/>
      <c r="R417" s="270"/>
      <c r="S417" s="270"/>
      <c r="T417" s="27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19" t="s">
        <v>134</v>
      </c>
      <c r="AU417" s="19" t="s">
        <v>21</v>
      </c>
    </row>
    <row r="418" s="2" customFormat="1" ht="6.96" customHeight="1">
      <c r="A418" s="41"/>
      <c r="B418" s="62"/>
      <c r="C418" s="63"/>
      <c r="D418" s="63"/>
      <c r="E418" s="63"/>
      <c r="F418" s="63"/>
      <c r="G418" s="63"/>
      <c r="H418" s="63"/>
      <c r="I418" s="63"/>
      <c r="J418" s="63"/>
      <c r="K418" s="63"/>
      <c r="L418" s="47"/>
      <c r="M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</row>
  </sheetData>
  <sheetProtection sheet="1" autoFilter="0" formatColumns="0" formatRows="0" objects="1" scenarios="1" spinCount="100000" saltValue="oeB2H5H8DfOPRSPqNW4UUCBVitqqpiYTYCca7HK/G38hcMQ5x19M6j4p6S2FUI9fcXfGpVE1Su0Xc/BxX61JTg==" hashValue="6v2Tcf/jMr+n7NhqhqAZLwUiPfUkmdUPZDYqV/nesVqfPyv1Hm6mmZJT0VEXcPMWzl76MurVWtnjYfBs8fyO5w==" algorithmName="SHA-512" password="CC35"/>
  <autoFilter ref="C86:K41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111211101"/>
    <hyperlink ref="F100" r:id="rId2" display="https://podminky.urs.cz/item/CS_URS_2025_01/112101101"/>
    <hyperlink ref="F105" r:id="rId3" display="https://podminky.urs.cz/item/CS_URS_2025_01/112251101"/>
    <hyperlink ref="F110" r:id="rId4" display="https://podminky.urs.cz/item/CS_URS_2025_01/113107163"/>
    <hyperlink ref="F115" r:id="rId5" display="https://podminky.urs.cz/item/CS_URS_2025_01/113107183"/>
    <hyperlink ref="F124" r:id="rId6" display="https://podminky.urs.cz/item/CS_URS_2025_01/115001106"/>
    <hyperlink ref="F129" r:id="rId7" display="https://podminky.urs.cz/item/CS_URS_2025_01/115101201"/>
    <hyperlink ref="F134" r:id="rId8" display="https://podminky.urs.cz/item/CS_URS_2025_01/115101301"/>
    <hyperlink ref="F139" r:id="rId9" display="https://podminky.urs.cz/item/CS_URS_2025_01/121151113"/>
    <hyperlink ref="F144" r:id="rId10" display="https://podminky.urs.cz/item/CS_URS_2025_01/129353101"/>
    <hyperlink ref="F149" r:id="rId11" display="https://podminky.urs.cz/item/CS_URS_2025_01/131351104"/>
    <hyperlink ref="F154" r:id="rId12" display="https://podminky.urs.cz/item/CS_URS_2025_01/162201401"/>
    <hyperlink ref="F156" r:id="rId13" display="https://podminky.urs.cz/item/CS_URS_2025_01/162201411"/>
    <hyperlink ref="F158" r:id="rId14" display="https://podminky.urs.cz/item/CS_URS_2025_01/162201421"/>
    <hyperlink ref="F160" r:id="rId15" display="https://podminky.urs.cz/item/CS_URS_2025_01/162301501"/>
    <hyperlink ref="F164" r:id="rId16" display="https://podminky.urs.cz/item/CS_URS_2025_01/162301931"/>
    <hyperlink ref="F168" r:id="rId17" display="https://podminky.urs.cz/item/CS_URS_2025_01/162301951"/>
    <hyperlink ref="F172" r:id="rId18" display="https://podminky.urs.cz/item/CS_URS_2025_01/162301971"/>
    <hyperlink ref="F176" r:id="rId19" display="https://podminky.urs.cz/item/CS_URS_2025_01/162301981"/>
    <hyperlink ref="F180" r:id="rId20" display="https://podminky.urs.cz/item/CS_URS_2025_01/162702111"/>
    <hyperlink ref="F184" r:id="rId21" display="https://podminky.urs.cz/item/CS_URS_2025_01/162702119"/>
    <hyperlink ref="F188" r:id="rId22" display="https://podminky.urs.cz/item/CS_URS_2025_01/162751137"/>
    <hyperlink ref="F192" r:id="rId23" display="https://podminky.urs.cz/item/CS_URS_2025_01/162751139"/>
    <hyperlink ref="F196" r:id="rId24" display="https://podminky.urs.cz/item/CS_URS_2025_01/171201231"/>
    <hyperlink ref="F200" r:id="rId25" display="https://podminky.urs.cz/item/CS_URS_2025_01/174151101"/>
    <hyperlink ref="F205" r:id="rId26" display="https://podminky.urs.cz/item/CS_URS_2025_01/174151101"/>
    <hyperlink ref="F213" r:id="rId27" display="https://podminky.urs.cz/item/CS_URS_2025_01/181351103"/>
    <hyperlink ref="F218" r:id="rId28" display="https://podminky.urs.cz/item/CS_URS_2025_01/181411131"/>
    <hyperlink ref="F229" r:id="rId29" display="https://podminky.urs.cz/item/CS_URS_2025_01/181951113"/>
    <hyperlink ref="F234" r:id="rId30" display="https://podminky.urs.cz/item/CS_URS_2025_01/181951114"/>
    <hyperlink ref="F240" r:id="rId31" display="https://podminky.urs.cz/item/CS_URS_2025_01/274311127"/>
    <hyperlink ref="F246" r:id="rId32" display="https://podminky.urs.cz/item/CS_URS_2025_01/451317777"/>
    <hyperlink ref="F251" r:id="rId33" display="https://podminky.urs.cz/item/CS_URS_2025_01/452111121"/>
    <hyperlink ref="F257" r:id="rId34" display="https://podminky.urs.cz/item/CS_URS_2025_01/458311131"/>
    <hyperlink ref="F262" r:id="rId35" display="https://podminky.urs.cz/item/CS_URS_2025_01/465513327"/>
    <hyperlink ref="F268" r:id="rId36" display="https://podminky.urs.cz/item/CS_URS_2025_01/564831111"/>
    <hyperlink ref="F273" r:id="rId37" display="https://podminky.urs.cz/item/CS_URS_2025_01/564851011"/>
    <hyperlink ref="F278" r:id="rId38" display="https://podminky.urs.cz/item/CS_URS_2025_01/565135121"/>
    <hyperlink ref="F283" r:id="rId39" display="https://podminky.urs.cz/item/CS_URS_2025_01/569951133"/>
    <hyperlink ref="F288" r:id="rId40" display="https://podminky.urs.cz/item/CS_URS_2025_01/573191111"/>
    <hyperlink ref="F293" r:id="rId41" display="https://podminky.urs.cz/item/CS_URS_2025_01/573211108"/>
    <hyperlink ref="F298" r:id="rId42" display="https://podminky.urs.cz/item/CS_URS_2025_01/573211109"/>
    <hyperlink ref="F303" r:id="rId43" display="https://podminky.urs.cz/item/CS_URS_2025_01/577144141"/>
    <hyperlink ref="F308" r:id="rId44" display="https://podminky.urs.cz/item/CS_URS_2025_01/577155142"/>
    <hyperlink ref="F313" r:id="rId45" display="https://podminky.urs.cz/item/CS_URS_2025_01/599632111"/>
    <hyperlink ref="F319" r:id="rId46" display="https://podminky.urs.cz/item/CS_URS_2025_01/911331131"/>
    <hyperlink ref="F330" r:id="rId47" display="https://podminky.urs.cz/item/CS_URS_2025_01/919535556"/>
    <hyperlink ref="F335" r:id="rId48" display="https://podminky.urs.cz/item/CS_URS_2025_01/938909612"/>
    <hyperlink ref="F340" r:id="rId49" display="https://podminky.urs.cz/item/CS_URS_2025_01/963021112"/>
    <hyperlink ref="F344" r:id="rId50" display="https://podminky.urs.cz/item/CS_URS_2025_01/963051111"/>
    <hyperlink ref="F350" r:id="rId51" display="https://podminky.urs.cz/item/CS_URS_2025_01/966008113"/>
    <hyperlink ref="F355" r:id="rId52" display="https://podminky.urs.cz/item/CS_URS_2025_01/966075141"/>
    <hyperlink ref="F361" r:id="rId53" display="https://podminky.urs.cz/item/CS_URS_2025_01/997013602"/>
    <hyperlink ref="F366" r:id="rId54" display="https://podminky.urs.cz/item/CS_URS_2025_01/997013631"/>
    <hyperlink ref="F370" r:id="rId55" display="https://podminky.urs.cz/item/CS_URS_2025_01/997013655"/>
    <hyperlink ref="F375" r:id="rId56" display="https://podminky.urs.cz/item/CS_URS_2025_01/997211511"/>
    <hyperlink ref="F385" r:id="rId57" display="https://podminky.urs.cz/item/CS_URS_2025_01/997211519"/>
    <hyperlink ref="F389" r:id="rId58" display="https://podminky.urs.cz/item/CS_URS_2025_01/997211611"/>
    <hyperlink ref="F393" r:id="rId59" display="https://podminky.urs.cz/item/CS_URS_2025_01/997221551"/>
    <hyperlink ref="F398" r:id="rId60" display="https://podminky.urs.cz/item/CS_URS_2025_01/997221559"/>
    <hyperlink ref="F402" r:id="rId61" display="https://podminky.urs.cz/item/CS_URS_2025_01/997221611"/>
    <hyperlink ref="F406" r:id="rId62" display="https://podminky.urs.cz/item/CS_URS_2025_01/997221645"/>
    <hyperlink ref="F410" r:id="rId63" display="https://podminky.urs.cz/item/CS_URS_2025_01/997221873"/>
    <hyperlink ref="F417" r:id="rId64" display="https://podminky.urs.cz/item/CS_URS_2025_01/998212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95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Most ev. č. 2042-4 přes potok před obcí Bažatnice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554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27. 1. 2025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ROUND((SUM(BE85:BE104)),  2)</f>
        <v>0</v>
      </c>
      <c r="G33" s="41"/>
      <c r="H33" s="41"/>
      <c r="I33" s="151">
        <v>0.20999999999999999</v>
      </c>
      <c r="J33" s="150">
        <f>ROUND(((SUM(BE85:BE104))*I33),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ROUND((SUM(BF85:BF104)),  2)</f>
        <v>0</v>
      </c>
      <c r="G34" s="41"/>
      <c r="H34" s="41"/>
      <c r="I34" s="151">
        <v>0.12</v>
      </c>
      <c r="J34" s="150">
        <f>ROUND(((SUM(BF85:BF104))*I34),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ROUND((SUM(BG85:BG104)),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ROUND((SUM(BH85:BH104)),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ROUND((SUM(BI85:BI104)),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Most ev. č. 2042-4 přes potok před obcí Bažatnice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SKB3502 - VON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27. 1. 2025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PK příspěvková organizace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101</v>
      </c>
    </row>
    <row r="60" s="9" customFormat="1" ht="24.96" customHeight="1">
      <c r="A60" s="9"/>
      <c r="B60" s="168"/>
      <c r="C60" s="169"/>
      <c r="D60" s="170" t="s">
        <v>555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556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557</v>
      </c>
      <c r="E62" s="177"/>
      <c r="F62" s="177"/>
      <c r="G62" s="177"/>
      <c r="H62" s="177"/>
      <c r="I62" s="177"/>
      <c r="J62" s="178">
        <f>J95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558</v>
      </c>
      <c r="E63" s="177"/>
      <c r="F63" s="177"/>
      <c r="G63" s="177"/>
      <c r="H63" s="177"/>
      <c r="I63" s="177"/>
      <c r="J63" s="178">
        <f>J97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559</v>
      </c>
      <c r="E64" s="177"/>
      <c r="F64" s="177"/>
      <c r="G64" s="177"/>
      <c r="H64" s="177"/>
      <c r="I64" s="177"/>
      <c r="J64" s="178">
        <f>J100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560</v>
      </c>
      <c r="E65" s="177"/>
      <c r="F65" s="177"/>
      <c r="G65" s="177"/>
      <c r="H65" s="177"/>
      <c r="I65" s="177"/>
      <c r="J65" s="178">
        <f>J102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5" t="s">
        <v>110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Most ev. č. 2042-4 přes potok před obcí Bažatnice</v>
      </c>
      <c r="F75" s="34"/>
      <c r="G75" s="34"/>
      <c r="H75" s="34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96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SKB3502 - VON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22</v>
      </c>
      <c r="D79" s="43"/>
      <c r="E79" s="43"/>
      <c r="F79" s="29" t="str">
        <f>F12</f>
        <v xml:space="preserve"> </v>
      </c>
      <c r="G79" s="43"/>
      <c r="H79" s="43"/>
      <c r="I79" s="34" t="s">
        <v>24</v>
      </c>
      <c r="J79" s="75" t="str">
        <f>IF(J12="","",J12)</f>
        <v>27. 1. 2025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4" t="s">
        <v>30</v>
      </c>
      <c r="D81" s="43"/>
      <c r="E81" s="43"/>
      <c r="F81" s="29" t="str">
        <f>E15</f>
        <v>SÚS PK příspěvková organizace</v>
      </c>
      <c r="G81" s="43"/>
      <c r="H81" s="43"/>
      <c r="I81" s="34" t="s">
        <v>37</v>
      </c>
      <c r="J81" s="39" t="str">
        <f>E21</f>
        <v>Projekční kancelář Ing.Škubalová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35</v>
      </c>
      <c r="D82" s="43"/>
      <c r="E82" s="43"/>
      <c r="F82" s="29" t="str">
        <f>IF(E18="","",E18)</f>
        <v>Vyplň údaj</v>
      </c>
      <c r="G82" s="43"/>
      <c r="H82" s="43"/>
      <c r="I82" s="34" t="s">
        <v>42</v>
      </c>
      <c r="J82" s="39" t="str">
        <f>E24</f>
        <v>Straka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111</v>
      </c>
      <c r="D84" s="183" t="s">
        <v>67</v>
      </c>
      <c r="E84" s="183" t="s">
        <v>63</v>
      </c>
      <c r="F84" s="183" t="s">
        <v>64</v>
      </c>
      <c r="G84" s="183" t="s">
        <v>112</v>
      </c>
      <c r="H84" s="183" t="s">
        <v>113</v>
      </c>
      <c r="I84" s="183" t="s">
        <v>114</v>
      </c>
      <c r="J84" s="183" t="s">
        <v>100</v>
      </c>
      <c r="K84" s="184" t="s">
        <v>115</v>
      </c>
      <c r="L84" s="185"/>
      <c r="M84" s="95" t="s">
        <v>32</v>
      </c>
      <c r="N84" s="96" t="s">
        <v>52</v>
      </c>
      <c r="O84" s="96" t="s">
        <v>116</v>
      </c>
      <c r="P84" s="96" t="s">
        <v>117</v>
      </c>
      <c r="Q84" s="96" t="s">
        <v>118</v>
      </c>
      <c r="R84" s="96" t="s">
        <v>119</v>
      </c>
      <c r="S84" s="96" t="s">
        <v>120</v>
      </c>
      <c r="T84" s="97" t="s">
        <v>121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122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0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81</v>
      </c>
      <c r="AU85" s="19" t="s">
        <v>101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81</v>
      </c>
      <c r="E86" s="194" t="s">
        <v>561</v>
      </c>
      <c r="F86" s="194" t="s">
        <v>562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P87+P95+P97+P100+P102</f>
        <v>0</v>
      </c>
      <c r="Q86" s="199"/>
      <c r="R86" s="200">
        <f>R87+R95+R97+R100+R102</f>
        <v>0</v>
      </c>
      <c r="S86" s="199"/>
      <c r="T86" s="201">
        <f>T87+T95+T97+T100+T102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154</v>
      </c>
      <c r="AT86" s="203" t="s">
        <v>81</v>
      </c>
      <c r="AU86" s="203" t="s">
        <v>82</v>
      </c>
      <c r="AY86" s="202" t="s">
        <v>125</v>
      </c>
      <c r="BK86" s="204">
        <f>BK87+BK95+BK97+BK100+BK102</f>
        <v>0</v>
      </c>
    </row>
    <row r="87" s="12" customFormat="1" ht="22.8" customHeight="1">
      <c r="A87" s="12"/>
      <c r="B87" s="191"/>
      <c r="C87" s="192"/>
      <c r="D87" s="193" t="s">
        <v>81</v>
      </c>
      <c r="E87" s="205" t="s">
        <v>563</v>
      </c>
      <c r="F87" s="205" t="s">
        <v>564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SUM(P88:P94)</f>
        <v>0</v>
      </c>
      <c r="Q87" s="199"/>
      <c r="R87" s="200">
        <f>SUM(R88:R94)</f>
        <v>0</v>
      </c>
      <c r="S87" s="199"/>
      <c r="T87" s="201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154</v>
      </c>
      <c r="AT87" s="203" t="s">
        <v>81</v>
      </c>
      <c r="AU87" s="203" t="s">
        <v>90</v>
      </c>
      <c r="AY87" s="202" t="s">
        <v>125</v>
      </c>
      <c r="BK87" s="204">
        <f>SUM(BK88:BK94)</f>
        <v>0</v>
      </c>
    </row>
    <row r="88" s="2" customFormat="1" ht="16.5" customHeight="1">
      <c r="A88" s="41"/>
      <c r="B88" s="42"/>
      <c r="C88" s="207" t="s">
        <v>90</v>
      </c>
      <c r="D88" s="207" t="s">
        <v>127</v>
      </c>
      <c r="E88" s="208" t="s">
        <v>565</v>
      </c>
      <c r="F88" s="209" t="s">
        <v>566</v>
      </c>
      <c r="G88" s="210" t="s">
        <v>567</v>
      </c>
      <c r="H88" s="211">
        <v>1</v>
      </c>
      <c r="I88" s="212"/>
      <c r="J88" s="213">
        <f>ROUND(I88*H88,2)</f>
        <v>0</v>
      </c>
      <c r="K88" s="209" t="s">
        <v>32</v>
      </c>
      <c r="L88" s="47"/>
      <c r="M88" s="214" t="s">
        <v>32</v>
      </c>
      <c r="N88" s="215" t="s">
        <v>53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568</v>
      </c>
      <c r="AT88" s="218" t="s">
        <v>127</v>
      </c>
      <c r="AU88" s="218" t="s">
        <v>21</v>
      </c>
      <c r="AY88" s="19" t="s">
        <v>125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90</v>
      </c>
      <c r="BK88" s="219">
        <f>ROUND(I88*H88,2)</f>
        <v>0</v>
      </c>
      <c r="BL88" s="19" t="s">
        <v>568</v>
      </c>
      <c r="BM88" s="218" t="s">
        <v>569</v>
      </c>
    </row>
    <row r="89" s="2" customFormat="1" ht="16.5" customHeight="1">
      <c r="A89" s="41"/>
      <c r="B89" s="42"/>
      <c r="C89" s="207" t="s">
        <v>21</v>
      </c>
      <c r="D89" s="207" t="s">
        <v>127</v>
      </c>
      <c r="E89" s="208" t="s">
        <v>570</v>
      </c>
      <c r="F89" s="209" t="s">
        <v>571</v>
      </c>
      <c r="G89" s="210" t="s">
        <v>567</v>
      </c>
      <c r="H89" s="211">
        <v>1</v>
      </c>
      <c r="I89" s="212"/>
      <c r="J89" s="213">
        <f>ROUND(I89*H89,2)</f>
        <v>0</v>
      </c>
      <c r="K89" s="209" t="s">
        <v>131</v>
      </c>
      <c r="L89" s="47"/>
      <c r="M89" s="214" t="s">
        <v>32</v>
      </c>
      <c r="N89" s="215" t="s">
        <v>53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568</v>
      </c>
      <c r="AT89" s="218" t="s">
        <v>127</v>
      </c>
      <c r="AU89" s="218" t="s">
        <v>21</v>
      </c>
      <c r="AY89" s="19" t="s">
        <v>125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90</v>
      </c>
      <c r="BK89" s="219">
        <f>ROUND(I89*H89,2)</f>
        <v>0</v>
      </c>
      <c r="BL89" s="19" t="s">
        <v>568</v>
      </c>
      <c r="BM89" s="218" t="s">
        <v>572</v>
      </c>
    </row>
    <row r="90" s="2" customFormat="1">
      <c r="A90" s="41"/>
      <c r="B90" s="42"/>
      <c r="C90" s="43"/>
      <c r="D90" s="220" t="s">
        <v>134</v>
      </c>
      <c r="E90" s="43"/>
      <c r="F90" s="221" t="s">
        <v>573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134</v>
      </c>
      <c r="AU90" s="19" t="s">
        <v>21</v>
      </c>
    </row>
    <row r="91" s="2" customFormat="1" ht="16.5" customHeight="1">
      <c r="A91" s="41"/>
      <c r="B91" s="42"/>
      <c r="C91" s="207" t="s">
        <v>144</v>
      </c>
      <c r="D91" s="207" t="s">
        <v>127</v>
      </c>
      <c r="E91" s="208" t="s">
        <v>574</v>
      </c>
      <c r="F91" s="209" t="s">
        <v>575</v>
      </c>
      <c r="G91" s="210" t="s">
        <v>567</v>
      </c>
      <c r="H91" s="211">
        <v>1</v>
      </c>
      <c r="I91" s="212"/>
      <c r="J91" s="213">
        <f>ROUND(I91*H91,2)</f>
        <v>0</v>
      </c>
      <c r="K91" s="209" t="s">
        <v>131</v>
      </c>
      <c r="L91" s="47"/>
      <c r="M91" s="214" t="s">
        <v>32</v>
      </c>
      <c r="N91" s="215" t="s">
        <v>53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568</v>
      </c>
      <c r="AT91" s="218" t="s">
        <v>127</v>
      </c>
      <c r="AU91" s="218" t="s">
        <v>21</v>
      </c>
      <c r="AY91" s="19" t="s">
        <v>125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90</v>
      </c>
      <c r="BK91" s="219">
        <f>ROUND(I91*H91,2)</f>
        <v>0</v>
      </c>
      <c r="BL91" s="19" t="s">
        <v>568</v>
      </c>
      <c r="BM91" s="218" t="s">
        <v>576</v>
      </c>
    </row>
    <row r="92" s="2" customFormat="1">
      <c r="A92" s="41"/>
      <c r="B92" s="42"/>
      <c r="C92" s="43"/>
      <c r="D92" s="220" t="s">
        <v>134</v>
      </c>
      <c r="E92" s="43"/>
      <c r="F92" s="221" t="s">
        <v>577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134</v>
      </c>
      <c r="AU92" s="19" t="s">
        <v>21</v>
      </c>
    </row>
    <row r="93" s="2" customFormat="1" ht="21.75" customHeight="1">
      <c r="A93" s="41"/>
      <c r="B93" s="42"/>
      <c r="C93" s="207" t="s">
        <v>132</v>
      </c>
      <c r="D93" s="207" t="s">
        <v>127</v>
      </c>
      <c r="E93" s="208" t="s">
        <v>578</v>
      </c>
      <c r="F93" s="209" t="s">
        <v>579</v>
      </c>
      <c r="G93" s="210" t="s">
        <v>567</v>
      </c>
      <c r="H93" s="211">
        <v>1</v>
      </c>
      <c r="I93" s="212"/>
      <c r="J93" s="213">
        <f>ROUND(I93*H93,2)</f>
        <v>0</v>
      </c>
      <c r="K93" s="209" t="s">
        <v>131</v>
      </c>
      <c r="L93" s="47"/>
      <c r="M93" s="214" t="s">
        <v>32</v>
      </c>
      <c r="N93" s="215" t="s">
        <v>53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568</v>
      </c>
      <c r="AT93" s="218" t="s">
        <v>127</v>
      </c>
      <c r="AU93" s="218" t="s">
        <v>21</v>
      </c>
      <c r="AY93" s="19" t="s">
        <v>125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90</v>
      </c>
      <c r="BK93" s="219">
        <f>ROUND(I93*H93,2)</f>
        <v>0</v>
      </c>
      <c r="BL93" s="19" t="s">
        <v>568</v>
      </c>
      <c r="BM93" s="218" t="s">
        <v>580</v>
      </c>
    </row>
    <row r="94" s="2" customFormat="1">
      <c r="A94" s="41"/>
      <c r="B94" s="42"/>
      <c r="C94" s="43"/>
      <c r="D94" s="220" t="s">
        <v>134</v>
      </c>
      <c r="E94" s="43"/>
      <c r="F94" s="221" t="s">
        <v>581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134</v>
      </c>
      <c r="AU94" s="19" t="s">
        <v>21</v>
      </c>
    </row>
    <row r="95" s="12" customFormat="1" ht="22.8" customHeight="1">
      <c r="A95" s="12"/>
      <c r="B95" s="191"/>
      <c r="C95" s="192"/>
      <c r="D95" s="193" t="s">
        <v>81</v>
      </c>
      <c r="E95" s="205" t="s">
        <v>582</v>
      </c>
      <c r="F95" s="205" t="s">
        <v>583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P96</f>
        <v>0</v>
      </c>
      <c r="Q95" s="199"/>
      <c r="R95" s="200">
        <f>R96</f>
        <v>0</v>
      </c>
      <c r="S95" s="199"/>
      <c r="T95" s="201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154</v>
      </c>
      <c r="AT95" s="203" t="s">
        <v>81</v>
      </c>
      <c r="AU95" s="203" t="s">
        <v>90</v>
      </c>
      <c r="AY95" s="202" t="s">
        <v>125</v>
      </c>
      <c r="BK95" s="204">
        <f>BK96</f>
        <v>0</v>
      </c>
    </row>
    <row r="96" s="2" customFormat="1" ht="16.5" customHeight="1">
      <c r="A96" s="41"/>
      <c r="B96" s="42"/>
      <c r="C96" s="207" t="s">
        <v>154</v>
      </c>
      <c r="D96" s="207" t="s">
        <v>127</v>
      </c>
      <c r="E96" s="208" t="s">
        <v>584</v>
      </c>
      <c r="F96" s="209" t="s">
        <v>585</v>
      </c>
      <c r="G96" s="210" t="s">
        <v>567</v>
      </c>
      <c r="H96" s="211">
        <v>1</v>
      </c>
      <c r="I96" s="212"/>
      <c r="J96" s="213">
        <f>ROUND(I96*H96,2)</f>
        <v>0</v>
      </c>
      <c r="K96" s="209" t="s">
        <v>32</v>
      </c>
      <c r="L96" s="47"/>
      <c r="M96" s="214" t="s">
        <v>32</v>
      </c>
      <c r="N96" s="215" t="s">
        <v>53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568</v>
      </c>
      <c r="AT96" s="218" t="s">
        <v>127</v>
      </c>
      <c r="AU96" s="218" t="s">
        <v>21</v>
      </c>
      <c r="AY96" s="19" t="s">
        <v>125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90</v>
      </c>
      <c r="BK96" s="219">
        <f>ROUND(I96*H96,2)</f>
        <v>0</v>
      </c>
      <c r="BL96" s="19" t="s">
        <v>568</v>
      </c>
      <c r="BM96" s="218" t="s">
        <v>586</v>
      </c>
    </row>
    <row r="97" s="12" customFormat="1" ht="22.8" customHeight="1">
      <c r="A97" s="12"/>
      <c r="B97" s="191"/>
      <c r="C97" s="192"/>
      <c r="D97" s="193" t="s">
        <v>81</v>
      </c>
      <c r="E97" s="205" t="s">
        <v>587</v>
      </c>
      <c r="F97" s="205" t="s">
        <v>588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SUM(P98:P99)</f>
        <v>0</v>
      </c>
      <c r="Q97" s="199"/>
      <c r="R97" s="200">
        <f>SUM(R98:R99)</f>
        <v>0</v>
      </c>
      <c r="S97" s="199"/>
      <c r="T97" s="201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154</v>
      </c>
      <c r="AT97" s="203" t="s">
        <v>81</v>
      </c>
      <c r="AU97" s="203" t="s">
        <v>90</v>
      </c>
      <c r="AY97" s="202" t="s">
        <v>125</v>
      </c>
      <c r="BK97" s="204">
        <f>SUM(BK98:BK99)</f>
        <v>0</v>
      </c>
    </row>
    <row r="98" s="2" customFormat="1" ht="37.8" customHeight="1">
      <c r="A98" s="41"/>
      <c r="B98" s="42"/>
      <c r="C98" s="207" t="s">
        <v>160</v>
      </c>
      <c r="D98" s="207" t="s">
        <v>127</v>
      </c>
      <c r="E98" s="208" t="s">
        <v>589</v>
      </c>
      <c r="F98" s="209" t="s">
        <v>590</v>
      </c>
      <c r="G98" s="210" t="s">
        <v>567</v>
      </c>
      <c r="H98" s="211">
        <v>1</v>
      </c>
      <c r="I98" s="212"/>
      <c r="J98" s="213">
        <f>ROUND(I98*H98,2)</f>
        <v>0</v>
      </c>
      <c r="K98" s="209" t="s">
        <v>131</v>
      </c>
      <c r="L98" s="47"/>
      <c r="M98" s="214" t="s">
        <v>32</v>
      </c>
      <c r="N98" s="215" t="s">
        <v>53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568</v>
      </c>
      <c r="AT98" s="218" t="s">
        <v>127</v>
      </c>
      <c r="AU98" s="218" t="s">
        <v>21</v>
      </c>
      <c r="AY98" s="19" t="s">
        <v>125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90</v>
      </c>
      <c r="BK98" s="219">
        <f>ROUND(I98*H98,2)</f>
        <v>0</v>
      </c>
      <c r="BL98" s="19" t="s">
        <v>568</v>
      </c>
      <c r="BM98" s="218" t="s">
        <v>591</v>
      </c>
    </row>
    <row r="99" s="2" customFormat="1">
      <c r="A99" s="41"/>
      <c r="B99" s="42"/>
      <c r="C99" s="43"/>
      <c r="D99" s="220" t="s">
        <v>134</v>
      </c>
      <c r="E99" s="43"/>
      <c r="F99" s="221" t="s">
        <v>592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134</v>
      </c>
      <c r="AU99" s="19" t="s">
        <v>21</v>
      </c>
    </row>
    <row r="100" s="12" customFormat="1" ht="22.8" customHeight="1">
      <c r="A100" s="12"/>
      <c r="B100" s="191"/>
      <c r="C100" s="192"/>
      <c r="D100" s="193" t="s">
        <v>81</v>
      </c>
      <c r="E100" s="205" t="s">
        <v>593</v>
      </c>
      <c r="F100" s="205" t="s">
        <v>594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P101</f>
        <v>0</v>
      </c>
      <c r="Q100" s="199"/>
      <c r="R100" s="200">
        <f>R101</f>
        <v>0</v>
      </c>
      <c r="S100" s="199"/>
      <c r="T100" s="201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154</v>
      </c>
      <c r="AT100" s="203" t="s">
        <v>81</v>
      </c>
      <c r="AU100" s="203" t="s">
        <v>90</v>
      </c>
      <c r="AY100" s="202" t="s">
        <v>125</v>
      </c>
      <c r="BK100" s="204">
        <f>BK101</f>
        <v>0</v>
      </c>
    </row>
    <row r="101" s="2" customFormat="1" ht="24.15" customHeight="1">
      <c r="A101" s="41"/>
      <c r="B101" s="42"/>
      <c r="C101" s="207" t="s">
        <v>166</v>
      </c>
      <c r="D101" s="207" t="s">
        <v>127</v>
      </c>
      <c r="E101" s="208" t="s">
        <v>595</v>
      </c>
      <c r="F101" s="209" t="s">
        <v>596</v>
      </c>
      <c r="G101" s="210" t="s">
        <v>567</v>
      </c>
      <c r="H101" s="211">
        <v>1</v>
      </c>
      <c r="I101" s="212"/>
      <c r="J101" s="213">
        <f>ROUND(I101*H101,2)</f>
        <v>0</v>
      </c>
      <c r="K101" s="209" t="s">
        <v>32</v>
      </c>
      <c r="L101" s="47"/>
      <c r="M101" s="214" t="s">
        <v>32</v>
      </c>
      <c r="N101" s="215" t="s">
        <v>53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568</v>
      </c>
      <c r="AT101" s="218" t="s">
        <v>127</v>
      </c>
      <c r="AU101" s="218" t="s">
        <v>21</v>
      </c>
      <c r="AY101" s="19" t="s">
        <v>125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90</v>
      </c>
      <c r="BK101" s="219">
        <f>ROUND(I101*H101,2)</f>
        <v>0</v>
      </c>
      <c r="BL101" s="19" t="s">
        <v>568</v>
      </c>
      <c r="BM101" s="218" t="s">
        <v>597</v>
      </c>
    </row>
    <row r="102" s="12" customFormat="1" ht="22.8" customHeight="1">
      <c r="A102" s="12"/>
      <c r="B102" s="191"/>
      <c r="C102" s="192"/>
      <c r="D102" s="193" t="s">
        <v>81</v>
      </c>
      <c r="E102" s="205" t="s">
        <v>598</v>
      </c>
      <c r="F102" s="205" t="s">
        <v>599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SUM(P103:P104)</f>
        <v>0</v>
      </c>
      <c r="Q102" s="199"/>
      <c r="R102" s="200">
        <f>SUM(R103:R104)</f>
        <v>0</v>
      </c>
      <c r="S102" s="199"/>
      <c r="T102" s="201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154</v>
      </c>
      <c r="AT102" s="203" t="s">
        <v>81</v>
      </c>
      <c r="AU102" s="203" t="s">
        <v>90</v>
      </c>
      <c r="AY102" s="202" t="s">
        <v>125</v>
      </c>
      <c r="BK102" s="204">
        <f>SUM(BK103:BK104)</f>
        <v>0</v>
      </c>
    </row>
    <row r="103" s="2" customFormat="1" ht="16.5" customHeight="1">
      <c r="A103" s="41"/>
      <c r="B103" s="42"/>
      <c r="C103" s="207" t="s">
        <v>171</v>
      </c>
      <c r="D103" s="207" t="s">
        <v>127</v>
      </c>
      <c r="E103" s="208" t="s">
        <v>600</v>
      </c>
      <c r="F103" s="209" t="s">
        <v>601</v>
      </c>
      <c r="G103" s="210" t="s">
        <v>567</v>
      </c>
      <c r="H103" s="211">
        <v>1</v>
      </c>
      <c r="I103" s="212"/>
      <c r="J103" s="213">
        <f>ROUND(I103*H103,2)</f>
        <v>0</v>
      </c>
      <c r="K103" s="209" t="s">
        <v>131</v>
      </c>
      <c r="L103" s="47"/>
      <c r="M103" s="214" t="s">
        <v>32</v>
      </c>
      <c r="N103" s="215" t="s">
        <v>53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568</v>
      </c>
      <c r="AT103" s="218" t="s">
        <v>127</v>
      </c>
      <c r="AU103" s="218" t="s">
        <v>21</v>
      </c>
      <c r="AY103" s="19" t="s">
        <v>125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90</v>
      </c>
      <c r="BK103" s="219">
        <f>ROUND(I103*H103,2)</f>
        <v>0</v>
      </c>
      <c r="BL103" s="19" t="s">
        <v>568</v>
      </c>
      <c r="BM103" s="218" t="s">
        <v>602</v>
      </c>
    </row>
    <row r="104" s="2" customFormat="1">
      <c r="A104" s="41"/>
      <c r="B104" s="42"/>
      <c r="C104" s="43"/>
      <c r="D104" s="220" t="s">
        <v>134</v>
      </c>
      <c r="E104" s="43"/>
      <c r="F104" s="221" t="s">
        <v>603</v>
      </c>
      <c r="G104" s="43"/>
      <c r="H104" s="43"/>
      <c r="I104" s="222"/>
      <c r="J104" s="43"/>
      <c r="K104" s="43"/>
      <c r="L104" s="47"/>
      <c r="M104" s="268"/>
      <c r="N104" s="269"/>
      <c r="O104" s="270"/>
      <c r="P104" s="270"/>
      <c r="Q104" s="270"/>
      <c r="R104" s="270"/>
      <c r="S104" s="270"/>
      <c r="T104" s="27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134</v>
      </c>
      <c r="AU104" s="19" t="s">
        <v>21</v>
      </c>
    </row>
    <row r="105" s="2" customFormat="1" ht="6.96" customHeight="1">
      <c r="A105" s="41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47"/>
      <c r="M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</sheetData>
  <sheetProtection sheet="1" autoFilter="0" formatColumns="0" formatRows="0" objects="1" scenarios="1" spinCount="100000" saltValue="3TxVHfn3/Ql40NuguWp+k46O38mrgGzcQNDfKp6b87KsbbNQJ0ZS0Sgwzxhbb/vDgdv0EYkfwow6SbSbrD5UvA==" hashValue="mUtQHgP13kXlF1BjvLK3gGR3mSGDBbRXZHv0nEIgdb1ubHyKYqCTIhvLaLnWd4EBKzrhvd7WjY3jO2JIpAwtAQ==" algorithmName="SHA-512" password="CC35"/>
  <autoFilter ref="C84:K10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5_01/012002000"/>
    <hyperlink ref="F92" r:id="rId2" display="https://podminky.urs.cz/item/CS_URS_2025_01/012403000"/>
    <hyperlink ref="F94" r:id="rId3" display="https://podminky.urs.cz/item/CS_URS_2025_01/013254000"/>
    <hyperlink ref="F99" r:id="rId4" display="https://podminky.urs.cz/item/CS_URS_2025_01/030001000"/>
    <hyperlink ref="F104" r:id="rId5" display="https://podminky.urs.cz/item/CS_URS_2025_01/072002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604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605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606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607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608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609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610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611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612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613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614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89</v>
      </c>
      <c r="F18" s="283" t="s">
        <v>615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616</v>
      </c>
      <c r="F19" s="283" t="s">
        <v>617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618</v>
      </c>
      <c r="F20" s="283" t="s">
        <v>619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93</v>
      </c>
      <c r="F21" s="283" t="s">
        <v>620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621</v>
      </c>
      <c r="F22" s="283" t="s">
        <v>622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623</v>
      </c>
      <c r="F23" s="283" t="s">
        <v>624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625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626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627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628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629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630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631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632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633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111</v>
      </c>
      <c r="F36" s="283"/>
      <c r="G36" s="283" t="s">
        <v>634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635</v>
      </c>
      <c r="F37" s="283"/>
      <c r="G37" s="283" t="s">
        <v>636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63</v>
      </c>
      <c r="F38" s="283"/>
      <c r="G38" s="283" t="s">
        <v>637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64</v>
      </c>
      <c r="F39" s="283"/>
      <c r="G39" s="283" t="s">
        <v>638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112</v>
      </c>
      <c r="F40" s="283"/>
      <c r="G40" s="283" t="s">
        <v>639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113</v>
      </c>
      <c r="F41" s="283"/>
      <c r="G41" s="283" t="s">
        <v>640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641</v>
      </c>
      <c r="F42" s="283"/>
      <c r="G42" s="283" t="s">
        <v>642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643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644</v>
      </c>
      <c r="F44" s="283"/>
      <c r="G44" s="283" t="s">
        <v>645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115</v>
      </c>
      <c r="F45" s="283"/>
      <c r="G45" s="283" t="s">
        <v>646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647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648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649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650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651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652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653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654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655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656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657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658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659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660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661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662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663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664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665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666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667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668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669</v>
      </c>
      <c r="D76" s="301"/>
      <c r="E76" s="301"/>
      <c r="F76" s="301" t="s">
        <v>670</v>
      </c>
      <c r="G76" s="302"/>
      <c r="H76" s="301" t="s">
        <v>64</v>
      </c>
      <c r="I76" s="301" t="s">
        <v>67</v>
      </c>
      <c r="J76" s="301" t="s">
        <v>671</v>
      </c>
      <c r="K76" s="300"/>
    </row>
    <row r="77" s="1" customFormat="1" ht="17.25" customHeight="1">
      <c r="B77" s="298"/>
      <c r="C77" s="303" t="s">
        <v>672</v>
      </c>
      <c r="D77" s="303"/>
      <c r="E77" s="303"/>
      <c r="F77" s="304" t="s">
        <v>673</v>
      </c>
      <c r="G77" s="305"/>
      <c r="H77" s="303"/>
      <c r="I77" s="303"/>
      <c r="J77" s="303" t="s">
        <v>674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63</v>
      </c>
      <c r="D79" s="308"/>
      <c r="E79" s="308"/>
      <c r="F79" s="309" t="s">
        <v>675</v>
      </c>
      <c r="G79" s="310"/>
      <c r="H79" s="286" t="s">
        <v>676</v>
      </c>
      <c r="I79" s="286" t="s">
        <v>677</v>
      </c>
      <c r="J79" s="286">
        <v>20</v>
      </c>
      <c r="K79" s="300"/>
    </row>
    <row r="80" s="1" customFormat="1" ht="15" customHeight="1">
      <c r="B80" s="298"/>
      <c r="C80" s="286" t="s">
        <v>678</v>
      </c>
      <c r="D80" s="286"/>
      <c r="E80" s="286"/>
      <c r="F80" s="309" t="s">
        <v>675</v>
      </c>
      <c r="G80" s="310"/>
      <c r="H80" s="286" t="s">
        <v>679</v>
      </c>
      <c r="I80" s="286" t="s">
        <v>677</v>
      </c>
      <c r="J80" s="286">
        <v>120</v>
      </c>
      <c r="K80" s="300"/>
    </row>
    <row r="81" s="1" customFormat="1" ht="15" customHeight="1">
      <c r="B81" s="311"/>
      <c r="C81" s="286" t="s">
        <v>680</v>
      </c>
      <c r="D81" s="286"/>
      <c r="E81" s="286"/>
      <c r="F81" s="309" t="s">
        <v>681</v>
      </c>
      <c r="G81" s="310"/>
      <c r="H81" s="286" t="s">
        <v>682</v>
      </c>
      <c r="I81" s="286" t="s">
        <v>677</v>
      </c>
      <c r="J81" s="286">
        <v>50</v>
      </c>
      <c r="K81" s="300"/>
    </row>
    <row r="82" s="1" customFormat="1" ht="15" customHeight="1">
      <c r="B82" s="311"/>
      <c r="C82" s="286" t="s">
        <v>683</v>
      </c>
      <c r="D82" s="286"/>
      <c r="E82" s="286"/>
      <c r="F82" s="309" t="s">
        <v>675</v>
      </c>
      <c r="G82" s="310"/>
      <c r="H82" s="286" t="s">
        <v>684</v>
      </c>
      <c r="I82" s="286" t="s">
        <v>685</v>
      </c>
      <c r="J82" s="286"/>
      <c r="K82" s="300"/>
    </row>
    <row r="83" s="1" customFormat="1" ht="15" customHeight="1">
      <c r="B83" s="311"/>
      <c r="C83" s="312" t="s">
        <v>686</v>
      </c>
      <c r="D83" s="312"/>
      <c r="E83" s="312"/>
      <c r="F83" s="313" t="s">
        <v>681</v>
      </c>
      <c r="G83" s="312"/>
      <c r="H83" s="312" t="s">
        <v>687</v>
      </c>
      <c r="I83" s="312" t="s">
        <v>677</v>
      </c>
      <c r="J83" s="312">
        <v>15</v>
      </c>
      <c r="K83" s="300"/>
    </row>
    <row r="84" s="1" customFormat="1" ht="15" customHeight="1">
      <c r="B84" s="311"/>
      <c r="C84" s="312" t="s">
        <v>688</v>
      </c>
      <c r="D84" s="312"/>
      <c r="E84" s="312"/>
      <c r="F84" s="313" t="s">
        <v>681</v>
      </c>
      <c r="G84" s="312"/>
      <c r="H84" s="312" t="s">
        <v>689</v>
      </c>
      <c r="I84" s="312" t="s">
        <v>677</v>
      </c>
      <c r="J84" s="312">
        <v>15</v>
      </c>
      <c r="K84" s="300"/>
    </row>
    <row r="85" s="1" customFormat="1" ht="15" customHeight="1">
      <c r="B85" s="311"/>
      <c r="C85" s="312" t="s">
        <v>690</v>
      </c>
      <c r="D85" s="312"/>
      <c r="E85" s="312"/>
      <c r="F85" s="313" t="s">
        <v>681</v>
      </c>
      <c r="G85" s="312"/>
      <c r="H85" s="312" t="s">
        <v>691</v>
      </c>
      <c r="I85" s="312" t="s">
        <v>677</v>
      </c>
      <c r="J85" s="312">
        <v>20</v>
      </c>
      <c r="K85" s="300"/>
    </row>
    <row r="86" s="1" customFormat="1" ht="15" customHeight="1">
      <c r="B86" s="311"/>
      <c r="C86" s="312" t="s">
        <v>692</v>
      </c>
      <c r="D86" s="312"/>
      <c r="E86" s="312"/>
      <c r="F86" s="313" t="s">
        <v>681</v>
      </c>
      <c r="G86" s="312"/>
      <c r="H86" s="312" t="s">
        <v>693</v>
      </c>
      <c r="I86" s="312" t="s">
        <v>677</v>
      </c>
      <c r="J86" s="312">
        <v>20</v>
      </c>
      <c r="K86" s="300"/>
    </row>
    <row r="87" s="1" customFormat="1" ht="15" customHeight="1">
      <c r="B87" s="311"/>
      <c r="C87" s="286" t="s">
        <v>694</v>
      </c>
      <c r="D87" s="286"/>
      <c r="E87" s="286"/>
      <c r="F87" s="309" t="s">
        <v>681</v>
      </c>
      <c r="G87" s="310"/>
      <c r="H87" s="286" t="s">
        <v>695</v>
      </c>
      <c r="I87" s="286" t="s">
        <v>677</v>
      </c>
      <c r="J87" s="286">
        <v>50</v>
      </c>
      <c r="K87" s="300"/>
    </row>
    <row r="88" s="1" customFormat="1" ht="15" customHeight="1">
      <c r="B88" s="311"/>
      <c r="C88" s="286" t="s">
        <v>696</v>
      </c>
      <c r="D88" s="286"/>
      <c r="E88" s="286"/>
      <c r="F88" s="309" t="s">
        <v>681</v>
      </c>
      <c r="G88" s="310"/>
      <c r="H88" s="286" t="s">
        <v>697</v>
      </c>
      <c r="I88" s="286" t="s">
        <v>677</v>
      </c>
      <c r="J88" s="286">
        <v>20</v>
      </c>
      <c r="K88" s="300"/>
    </row>
    <row r="89" s="1" customFormat="1" ht="15" customHeight="1">
      <c r="B89" s="311"/>
      <c r="C89" s="286" t="s">
        <v>698</v>
      </c>
      <c r="D89" s="286"/>
      <c r="E89" s="286"/>
      <c r="F89" s="309" t="s">
        <v>681</v>
      </c>
      <c r="G89" s="310"/>
      <c r="H89" s="286" t="s">
        <v>699</v>
      </c>
      <c r="I89" s="286" t="s">
        <v>677</v>
      </c>
      <c r="J89" s="286">
        <v>20</v>
      </c>
      <c r="K89" s="300"/>
    </row>
    <row r="90" s="1" customFormat="1" ht="15" customHeight="1">
      <c r="B90" s="311"/>
      <c r="C90" s="286" t="s">
        <v>700</v>
      </c>
      <c r="D90" s="286"/>
      <c r="E90" s="286"/>
      <c r="F90" s="309" t="s">
        <v>681</v>
      </c>
      <c r="G90" s="310"/>
      <c r="H90" s="286" t="s">
        <v>701</v>
      </c>
      <c r="I90" s="286" t="s">
        <v>677</v>
      </c>
      <c r="J90" s="286">
        <v>50</v>
      </c>
      <c r="K90" s="300"/>
    </row>
    <row r="91" s="1" customFormat="1" ht="15" customHeight="1">
      <c r="B91" s="311"/>
      <c r="C91" s="286" t="s">
        <v>702</v>
      </c>
      <c r="D91" s="286"/>
      <c r="E91" s="286"/>
      <c r="F91" s="309" t="s">
        <v>681</v>
      </c>
      <c r="G91" s="310"/>
      <c r="H91" s="286" t="s">
        <v>702</v>
      </c>
      <c r="I91" s="286" t="s">
        <v>677</v>
      </c>
      <c r="J91" s="286">
        <v>50</v>
      </c>
      <c r="K91" s="300"/>
    </row>
    <row r="92" s="1" customFormat="1" ht="15" customHeight="1">
      <c r="B92" s="311"/>
      <c r="C92" s="286" t="s">
        <v>703</v>
      </c>
      <c r="D92" s="286"/>
      <c r="E92" s="286"/>
      <c r="F92" s="309" t="s">
        <v>681</v>
      </c>
      <c r="G92" s="310"/>
      <c r="H92" s="286" t="s">
        <v>704</v>
      </c>
      <c r="I92" s="286" t="s">
        <v>677</v>
      </c>
      <c r="J92" s="286">
        <v>255</v>
      </c>
      <c r="K92" s="300"/>
    </row>
    <row r="93" s="1" customFormat="1" ht="15" customHeight="1">
      <c r="B93" s="311"/>
      <c r="C93" s="286" t="s">
        <v>705</v>
      </c>
      <c r="D93" s="286"/>
      <c r="E93" s="286"/>
      <c r="F93" s="309" t="s">
        <v>675</v>
      </c>
      <c r="G93" s="310"/>
      <c r="H93" s="286" t="s">
        <v>706</v>
      </c>
      <c r="I93" s="286" t="s">
        <v>707</v>
      </c>
      <c r="J93" s="286"/>
      <c r="K93" s="300"/>
    </row>
    <row r="94" s="1" customFormat="1" ht="15" customHeight="1">
      <c r="B94" s="311"/>
      <c r="C94" s="286" t="s">
        <v>708</v>
      </c>
      <c r="D94" s="286"/>
      <c r="E94" s="286"/>
      <c r="F94" s="309" t="s">
        <v>675</v>
      </c>
      <c r="G94" s="310"/>
      <c r="H94" s="286" t="s">
        <v>709</v>
      </c>
      <c r="I94" s="286" t="s">
        <v>710</v>
      </c>
      <c r="J94" s="286"/>
      <c r="K94" s="300"/>
    </row>
    <row r="95" s="1" customFormat="1" ht="15" customHeight="1">
      <c r="B95" s="311"/>
      <c r="C95" s="286" t="s">
        <v>711</v>
      </c>
      <c r="D95" s="286"/>
      <c r="E95" s="286"/>
      <c r="F95" s="309" t="s">
        <v>675</v>
      </c>
      <c r="G95" s="310"/>
      <c r="H95" s="286" t="s">
        <v>711</v>
      </c>
      <c r="I95" s="286" t="s">
        <v>710</v>
      </c>
      <c r="J95" s="286"/>
      <c r="K95" s="300"/>
    </row>
    <row r="96" s="1" customFormat="1" ht="15" customHeight="1">
      <c r="B96" s="311"/>
      <c r="C96" s="286" t="s">
        <v>48</v>
      </c>
      <c r="D96" s="286"/>
      <c r="E96" s="286"/>
      <c r="F96" s="309" t="s">
        <v>675</v>
      </c>
      <c r="G96" s="310"/>
      <c r="H96" s="286" t="s">
        <v>712</v>
      </c>
      <c r="I96" s="286" t="s">
        <v>710</v>
      </c>
      <c r="J96" s="286"/>
      <c r="K96" s="300"/>
    </row>
    <row r="97" s="1" customFormat="1" ht="15" customHeight="1">
      <c r="B97" s="311"/>
      <c r="C97" s="286" t="s">
        <v>58</v>
      </c>
      <c r="D97" s="286"/>
      <c r="E97" s="286"/>
      <c r="F97" s="309" t="s">
        <v>675</v>
      </c>
      <c r="G97" s="310"/>
      <c r="H97" s="286" t="s">
        <v>713</v>
      </c>
      <c r="I97" s="286" t="s">
        <v>710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714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669</v>
      </c>
      <c r="D103" s="301"/>
      <c r="E103" s="301"/>
      <c r="F103" s="301" t="s">
        <v>670</v>
      </c>
      <c r="G103" s="302"/>
      <c r="H103" s="301" t="s">
        <v>64</v>
      </c>
      <c r="I103" s="301" t="s">
        <v>67</v>
      </c>
      <c r="J103" s="301" t="s">
        <v>671</v>
      </c>
      <c r="K103" s="300"/>
    </row>
    <row r="104" s="1" customFormat="1" ht="17.25" customHeight="1">
      <c r="B104" s="298"/>
      <c r="C104" s="303" t="s">
        <v>672</v>
      </c>
      <c r="D104" s="303"/>
      <c r="E104" s="303"/>
      <c r="F104" s="304" t="s">
        <v>673</v>
      </c>
      <c r="G104" s="305"/>
      <c r="H104" s="303"/>
      <c r="I104" s="303"/>
      <c r="J104" s="303" t="s">
        <v>674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63</v>
      </c>
      <c r="D106" s="308"/>
      <c r="E106" s="308"/>
      <c r="F106" s="309" t="s">
        <v>675</v>
      </c>
      <c r="G106" s="286"/>
      <c r="H106" s="286" t="s">
        <v>715</v>
      </c>
      <c r="I106" s="286" t="s">
        <v>677</v>
      </c>
      <c r="J106" s="286">
        <v>20</v>
      </c>
      <c r="K106" s="300"/>
    </row>
    <row r="107" s="1" customFormat="1" ht="15" customHeight="1">
      <c r="B107" s="298"/>
      <c r="C107" s="286" t="s">
        <v>678</v>
      </c>
      <c r="D107" s="286"/>
      <c r="E107" s="286"/>
      <c r="F107" s="309" t="s">
        <v>675</v>
      </c>
      <c r="G107" s="286"/>
      <c r="H107" s="286" t="s">
        <v>715</v>
      </c>
      <c r="I107" s="286" t="s">
        <v>677</v>
      </c>
      <c r="J107" s="286">
        <v>120</v>
      </c>
      <c r="K107" s="300"/>
    </row>
    <row r="108" s="1" customFormat="1" ht="15" customHeight="1">
      <c r="B108" s="311"/>
      <c r="C108" s="286" t="s">
        <v>680</v>
      </c>
      <c r="D108" s="286"/>
      <c r="E108" s="286"/>
      <c r="F108" s="309" t="s">
        <v>681</v>
      </c>
      <c r="G108" s="286"/>
      <c r="H108" s="286" t="s">
        <v>715</v>
      </c>
      <c r="I108" s="286" t="s">
        <v>677</v>
      </c>
      <c r="J108" s="286">
        <v>50</v>
      </c>
      <c r="K108" s="300"/>
    </row>
    <row r="109" s="1" customFormat="1" ht="15" customHeight="1">
      <c r="B109" s="311"/>
      <c r="C109" s="286" t="s">
        <v>683</v>
      </c>
      <c r="D109" s="286"/>
      <c r="E109" s="286"/>
      <c r="F109" s="309" t="s">
        <v>675</v>
      </c>
      <c r="G109" s="286"/>
      <c r="H109" s="286" t="s">
        <v>715</v>
      </c>
      <c r="I109" s="286" t="s">
        <v>685</v>
      </c>
      <c r="J109" s="286"/>
      <c r="K109" s="300"/>
    </row>
    <row r="110" s="1" customFormat="1" ht="15" customHeight="1">
      <c r="B110" s="311"/>
      <c r="C110" s="286" t="s">
        <v>694</v>
      </c>
      <c r="D110" s="286"/>
      <c r="E110" s="286"/>
      <c r="F110" s="309" t="s">
        <v>681</v>
      </c>
      <c r="G110" s="286"/>
      <c r="H110" s="286" t="s">
        <v>715</v>
      </c>
      <c r="I110" s="286" t="s">
        <v>677</v>
      </c>
      <c r="J110" s="286">
        <v>50</v>
      </c>
      <c r="K110" s="300"/>
    </row>
    <row r="111" s="1" customFormat="1" ht="15" customHeight="1">
      <c r="B111" s="311"/>
      <c r="C111" s="286" t="s">
        <v>702</v>
      </c>
      <c r="D111" s="286"/>
      <c r="E111" s="286"/>
      <c r="F111" s="309" t="s">
        <v>681</v>
      </c>
      <c r="G111" s="286"/>
      <c r="H111" s="286" t="s">
        <v>715</v>
      </c>
      <c r="I111" s="286" t="s">
        <v>677</v>
      </c>
      <c r="J111" s="286">
        <v>50</v>
      </c>
      <c r="K111" s="300"/>
    </row>
    <row r="112" s="1" customFormat="1" ht="15" customHeight="1">
      <c r="B112" s="311"/>
      <c r="C112" s="286" t="s">
        <v>700</v>
      </c>
      <c r="D112" s="286"/>
      <c r="E112" s="286"/>
      <c r="F112" s="309" t="s">
        <v>681</v>
      </c>
      <c r="G112" s="286"/>
      <c r="H112" s="286" t="s">
        <v>715</v>
      </c>
      <c r="I112" s="286" t="s">
        <v>677</v>
      </c>
      <c r="J112" s="286">
        <v>50</v>
      </c>
      <c r="K112" s="300"/>
    </row>
    <row r="113" s="1" customFormat="1" ht="15" customHeight="1">
      <c r="B113" s="311"/>
      <c r="C113" s="286" t="s">
        <v>63</v>
      </c>
      <c r="D113" s="286"/>
      <c r="E113" s="286"/>
      <c r="F113" s="309" t="s">
        <v>675</v>
      </c>
      <c r="G113" s="286"/>
      <c r="H113" s="286" t="s">
        <v>716</v>
      </c>
      <c r="I113" s="286" t="s">
        <v>677</v>
      </c>
      <c r="J113" s="286">
        <v>20</v>
      </c>
      <c r="K113" s="300"/>
    </row>
    <row r="114" s="1" customFormat="1" ht="15" customHeight="1">
      <c r="B114" s="311"/>
      <c r="C114" s="286" t="s">
        <v>717</v>
      </c>
      <c r="D114" s="286"/>
      <c r="E114" s="286"/>
      <c r="F114" s="309" t="s">
        <v>675</v>
      </c>
      <c r="G114" s="286"/>
      <c r="H114" s="286" t="s">
        <v>718</v>
      </c>
      <c r="I114" s="286" t="s">
        <v>677</v>
      </c>
      <c r="J114" s="286">
        <v>120</v>
      </c>
      <c r="K114" s="300"/>
    </row>
    <row r="115" s="1" customFormat="1" ht="15" customHeight="1">
      <c r="B115" s="311"/>
      <c r="C115" s="286" t="s">
        <v>48</v>
      </c>
      <c r="D115" s="286"/>
      <c r="E115" s="286"/>
      <c r="F115" s="309" t="s">
        <v>675</v>
      </c>
      <c r="G115" s="286"/>
      <c r="H115" s="286" t="s">
        <v>719</v>
      </c>
      <c r="I115" s="286" t="s">
        <v>710</v>
      </c>
      <c r="J115" s="286"/>
      <c r="K115" s="300"/>
    </row>
    <row r="116" s="1" customFormat="1" ht="15" customHeight="1">
      <c r="B116" s="311"/>
      <c r="C116" s="286" t="s">
        <v>58</v>
      </c>
      <c r="D116" s="286"/>
      <c r="E116" s="286"/>
      <c r="F116" s="309" t="s">
        <v>675</v>
      </c>
      <c r="G116" s="286"/>
      <c r="H116" s="286" t="s">
        <v>720</v>
      </c>
      <c r="I116" s="286" t="s">
        <v>710</v>
      </c>
      <c r="J116" s="286"/>
      <c r="K116" s="300"/>
    </row>
    <row r="117" s="1" customFormat="1" ht="15" customHeight="1">
      <c r="B117" s="311"/>
      <c r="C117" s="286" t="s">
        <v>67</v>
      </c>
      <c r="D117" s="286"/>
      <c r="E117" s="286"/>
      <c r="F117" s="309" t="s">
        <v>675</v>
      </c>
      <c r="G117" s="286"/>
      <c r="H117" s="286" t="s">
        <v>721</v>
      </c>
      <c r="I117" s="286" t="s">
        <v>722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723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669</v>
      </c>
      <c r="D123" s="301"/>
      <c r="E123" s="301"/>
      <c r="F123" s="301" t="s">
        <v>670</v>
      </c>
      <c r="G123" s="302"/>
      <c r="H123" s="301" t="s">
        <v>64</v>
      </c>
      <c r="I123" s="301" t="s">
        <v>67</v>
      </c>
      <c r="J123" s="301" t="s">
        <v>671</v>
      </c>
      <c r="K123" s="330"/>
    </row>
    <row r="124" s="1" customFormat="1" ht="17.25" customHeight="1">
      <c r="B124" s="329"/>
      <c r="C124" s="303" t="s">
        <v>672</v>
      </c>
      <c r="D124" s="303"/>
      <c r="E124" s="303"/>
      <c r="F124" s="304" t="s">
        <v>673</v>
      </c>
      <c r="G124" s="305"/>
      <c r="H124" s="303"/>
      <c r="I124" s="303"/>
      <c r="J124" s="303" t="s">
        <v>674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678</v>
      </c>
      <c r="D126" s="308"/>
      <c r="E126" s="308"/>
      <c r="F126" s="309" t="s">
        <v>675</v>
      </c>
      <c r="G126" s="286"/>
      <c r="H126" s="286" t="s">
        <v>715</v>
      </c>
      <c r="I126" s="286" t="s">
        <v>677</v>
      </c>
      <c r="J126" s="286">
        <v>120</v>
      </c>
      <c r="K126" s="334"/>
    </row>
    <row r="127" s="1" customFormat="1" ht="15" customHeight="1">
      <c r="B127" s="331"/>
      <c r="C127" s="286" t="s">
        <v>724</v>
      </c>
      <c r="D127" s="286"/>
      <c r="E127" s="286"/>
      <c r="F127" s="309" t="s">
        <v>675</v>
      </c>
      <c r="G127" s="286"/>
      <c r="H127" s="286" t="s">
        <v>725</v>
      </c>
      <c r="I127" s="286" t="s">
        <v>677</v>
      </c>
      <c r="J127" s="286" t="s">
        <v>726</v>
      </c>
      <c r="K127" s="334"/>
    </row>
    <row r="128" s="1" customFormat="1" ht="15" customHeight="1">
      <c r="B128" s="331"/>
      <c r="C128" s="286" t="s">
        <v>623</v>
      </c>
      <c r="D128" s="286"/>
      <c r="E128" s="286"/>
      <c r="F128" s="309" t="s">
        <v>675</v>
      </c>
      <c r="G128" s="286"/>
      <c r="H128" s="286" t="s">
        <v>727</v>
      </c>
      <c r="I128" s="286" t="s">
        <v>677</v>
      </c>
      <c r="J128" s="286" t="s">
        <v>726</v>
      </c>
      <c r="K128" s="334"/>
    </row>
    <row r="129" s="1" customFormat="1" ht="15" customHeight="1">
      <c r="B129" s="331"/>
      <c r="C129" s="286" t="s">
        <v>686</v>
      </c>
      <c r="D129" s="286"/>
      <c r="E129" s="286"/>
      <c r="F129" s="309" t="s">
        <v>681</v>
      </c>
      <c r="G129" s="286"/>
      <c r="H129" s="286" t="s">
        <v>687</v>
      </c>
      <c r="I129" s="286" t="s">
        <v>677</v>
      </c>
      <c r="J129" s="286">
        <v>15</v>
      </c>
      <c r="K129" s="334"/>
    </row>
    <row r="130" s="1" customFormat="1" ht="15" customHeight="1">
      <c r="B130" s="331"/>
      <c r="C130" s="312" t="s">
        <v>688</v>
      </c>
      <c r="D130" s="312"/>
      <c r="E130" s="312"/>
      <c r="F130" s="313" t="s">
        <v>681</v>
      </c>
      <c r="G130" s="312"/>
      <c r="H130" s="312" t="s">
        <v>689</v>
      </c>
      <c r="I130" s="312" t="s">
        <v>677</v>
      </c>
      <c r="J130" s="312">
        <v>15</v>
      </c>
      <c r="K130" s="334"/>
    </row>
    <row r="131" s="1" customFormat="1" ht="15" customHeight="1">
      <c r="B131" s="331"/>
      <c r="C131" s="312" t="s">
        <v>690</v>
      </c>
      <c r="D131" s="312"/>
      <c r="E131" s="312"/>
      <c r="F131" s="313" t="s">
        <v>681</v>
      </c>
      <c r="G131" s="312"/>
      <c r="H131" s="312" t="s">
        <v>691</v>
      </c>
      <c r="I131" s="312" t="s">
        <v>677</v>
      </c>
      <c r="J131" s="312">
        <v>20</v>
      </c>
      <c r="K131" s="334"/>
    </row>
    <row r="132" s="1" customFormat="1" ht="15" customHeight="1">
      <c r="B132" s="331"/>
      <c r="C132" s="312" t="s">
        <v>692</v>
      </c>
      <c r="D132" s="312"/>
      <c r="E132" s="312"/>
      <c r="F132" s="313" t="s">
        <v>681</v>
      </c>
      <c r="G132" s="312"/>
      <c r="H132" s="312" t="s">
        <v>693</v>
      </c>
      <c r="I132" s="312" t="s">
        <v>677</v>
      </c>
      <c r="J132" s="312">
        <v>20</v>
      </c>
      <c r="K132" s="334"/>
    </row>
    <row r="133" s="1" customFormat="1" ht="15" customHeight="1">
      <c r="B133" s="331"/>
      <c r="C133" s="286" t="s">
        <v>680</v>
      </c>
      <c r="D133" s="286"/>
      <c r="E133" s="286"/>
      <c r="F133" s="309" t="s">
        <v>681</v>
      </c>
      <c r="G133" s="286"/>
      <c r="H133" s="286" t="s">
        <v>715</v>
      </c>
      <c r="I133" s="286" t="s">
        <v>677</v>
      </c>
      <c r="J133" s="286">
        <v>50</v>
      </c>
      <c r="K133" s="334"/>
    </row>
    <row r="134" s="1" customFormat="1" ht="15" customHeight="1">
      <c r="B134" s="331"/>
      <c r="C134" s="286" t="s">
        <v>694</v>
      </c>
      <c r="D134" s="286"/>
      <c r="E134" s="286"/>
      <c r="F134" s="309" t="s">
        <v>681</v>
      </c>
      <c r="G134" s="286"/>
      <c r="H134" s="286" t="s">
        <v>715</v>
      </c>
      <c r="I134" s="286" t="s">
        <v>677</v>
      </c>
      <c r="J134" s="286">
        <v>50</v>
      </c>
      <c r="K134" s="334"/>
    </row>
    <row r="135" s="1" customFormat="1" ht="15" customHeight="1">
      <c r="B135" s="331"/>
      <c r="C135" s="286" t="s">
        <v>700</v>
      </c>
      <c r="D135" s="286"/>
      <c r="E135" s="286"/>
      <c r="F135" s="309" t="s">
        <v>681</v>
      </c>
      <c r="G135" s="286"/>
      <c r="H135" s="286" t="s">
        <v>715</v>
      </c>
      <c r="I135" s="286" t="s">
        <v>677</v>
      </c>
      <c r="J135" s="286">
        <v>50</v>
      </c>
      <c r="K135" s="334"/>
    </row>
    <row r="136" s="1" customFormat="1" ht="15" customHeight="1">
      <c r="B136" s="331"/>
      <c r="C136" s="286" t="s">
        <v>702</v>
      </c>
      <c r="D136" s="286"/>
      <c r="E136" s="286"/>
      <c r="F136" s="309" t="s">
        <v>681</v>
      </c>
      <c r="G136" s="286"/>
      <c r="H136" s="286" t="s">
        <v>715</v>
      </c>
      <c r="I136" s="286" t="s">
        <v>677</v>
      </c>
      <c r="J136" s="286">
        <v>50</v>
      </c>
      <c r="K136" s="334"/>
    </row>
    <row r="137" s="1" customFormat="1" ht="15" customHeight="1">
      <c r="B137" s="331"/>
      <c r="C137" s="286" t="s">
        <v>703</v>
      </c>
      <c r="D137" s="286"/>
      <c r="E137" s="286"/>
      <c r="F137" s="309" t="s">
        <v>681</v>
      </c>
      <c r="G137" s="286"/>
      <c r="H137" s="286" t="s">
        <v>728</v>
      </c>
      <c r="I137" s="286" t="s">
        <v>677</v>
      </c>
      <c r="J137" s="286">
        <v>255</v>
      </c>
      <c r="K137" s="334"/>
    </row>
    <row r="138" s="1" customFormat="1" ht="15" customHeight="1">
      <c r="B138" s="331"/>
      <c r="C138" s="286" t="s">
        <v>705</v>
      </c>
      <c r="D138" s="286"/>
      <c r="E138" s="286"/>
      <c r="F138" s="309" t="s">
        <v>675</v>
      </c>
      <c r="G138" s="286"/>
      <c r="H138" s="286" t="s">
        <v>729</v>
      </c>
      <c r="I138" s="286" t="s">
        <v>707</v>
      </c>
      <c r="J138" s="286"/>
      <c r="K138" s="334"/>
    </row>
    <row r="139" s="1" customFormat="1" ht="15" customHeight="1">
      <c r="B139" s="331"/>
      <c r="C139" s="286" t="s">
        <v>708</v>
      </c>
      <c r="D139" s="286"/>
      <c r="E139" s="286"/>
      <c r="F139" s="309" t="s">
        <v>675</v>
      </c>
      <c r="G139" s="286"/>
      <c r="H139" s="286" t="s">
        <v>730</v>
      </c>
      <c r="I139" s="286" t="s">
        <v>710</v>
      </c>
      <c r="J139" s="286"/>
      <c r="K139" s="334"/>
    </row>
    <row r="140" s="1" customFormat="1" ht="15" customHeight="1">
      <c r="B140" s="331"/>
      <c r="C140" s="286" t="s">
        <v>711</v>
      </c>
      <c r="D140" s="286"/>
      <c r="E140" s="286"/>
      <c r="F140" s="309" t="s">
        <v>675</v>
      </c>
      <c r="G140" s="286"/>
      <c r="H140" s="286" t="s">
        <v>711</v>
      </c>
      <c r="I140" s="286" t="s">
        <v>710</v>
      </c>
      <c r="J140" s="286"/>
      <c r="K140" s="334"/>
    </row>
    <row r="141" s="1" customFormat="1" ht="15" customHeight="1">
      <c r="B141" s="331"/>
      <c r="C141" s="286" t="s">
        <v>48</v>
      </c>
      <c r="D141" s="286"/>
      <c r="E141" s="286"/>
      <c r="F141" s="309" t="s">
        <v>675</v>
      </c>
      <c r="G141" s="286"/>
      <c r="H141" s="286" t="s">
        <v>731</v>
      </c>
      <c r="I141" s="286" t="s">
        <v>710</v>
      </c>
      <c r="J141" s="286"/>
      <c r="K141" s="334"/>
    </row>
    <row r="142" s="1" customFormat="1" ht="15" customHeight="1">
      <c r="B142" s="331"/>
      <c r="C142" s="286" t="s">
        <v>732</v>
      </c>
      <c r="D142" s="286"/>
      <c r="E142" s="286"/>
      <c r="F142" s="309" t="s">
        <v>675</v>
      </c>
      <c r="G142" s="286"/>
      <c r="H142" s="286" t="s">
        <v>733</v>
      </c>
      <c r="I142" s="286" t="s">
        <v>710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734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669</v>
      </c>
      <c r="D148" s="301"/>
      <c r="E148" s="301"/>
      <c r="F148" s="301" t="s">
        <v>670</v>
      </c>
      <c r="G148" s="302"/>
      <c r="H148" s="301" t="s">
        <v>64</v>
      </c>
      <c r="I148" s="301" t="s">
        <v>67</v>
      </c>
      <c r="J148" s="301" t="s">
        <v>671</v>
      </c>
      <c r="K148" s="300"/>
    </row>
    <row r="149" s="1" customFormat="1" ht="17.25" customHeight="1">
      <c r="B149" s="298"/>
      <c r="C149" s="303" t="s">
        <v>672</v>
      </c>
      <c r="D149" s="303"/>
      <c r="E149" s="303"/>
      <c r="F149" s="304" t="s">
        <v>673</v>
      </c>
      <c r="G149" s="305"/>
      <c r="H149" s="303"/>
      <c r="I149" s="303"/>
      <c r="J149" s="303" t="s">
        <v>674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678</v>
      </c>
      <c r="D151" s="286"/>
      <c r="E151" s="286"/>
      <c r="F151" s="339" t="s">
        <v>675</v>
      </c>
      <c r="G151" s="286"/>
      <c r="H151" s="338" t="s">
        <v>715</v>
      </c>
      <c r="I151" s="338" t="s">
        <v>677</v>
      </c>
      <c r="J151" s="338">
        <v>120</v>
      </c>
      <c r="K151" s="334"/>
    </row>
    <row r="152" s="1" customFormat="1" ht="15" customHeight="1">
      <c r="B152" s="311"/>
      <c r="C152" s="338" t="s">
        <v>724</v>
      </c>
      <c r="D152" s="286"/>
      <c r="E152" s="286"/>
      <c r="F152" s="339" t="s">
        <v>675</v>
      </c>
      <c r="G152" s="286"/>
      <c r="H152" s="338" t="s">
        <v>735</v>
      </c>
      <c r="I152" s="338" t="s">
        <v>677</v>
      </c>
      <c r="J152" s="338" t="s">
        <v>726</v>
      </c>
      <c r="K152" s="334"/>
    </row>
    <row r="153" s="1" customFormat="1" ht="15" customHeight="1">
      <c r="B153" s="311"/>
      <c r="C153" s="338" t="s">
        <v>623</v>
      </c>
      <c r="D153" s="286"/>
      <c r="E153" s="286"/>
      <c r="F153" s="339" t="s">
        <v>675</v>
      </c>
      <c r="G153" s="286"/>
      <c r="H153" s="338" t="s">
        <v>736</v>
      </c>
      <c r="I153" s="338" t="s">
        <v>677</v>
      </c>
      <c r="J153" s="338" t="s">
        <v>726</v>
      </c>
      <c r="K153" s="334"/>
    </row>
    <row r="154" s="1" customFormat="1" ht="15" customHeight="1">
      <c r="B154" s="311"/>
      <c r="C154" s="338" t="s">
        <v>680</v>
      </c>
      <c r="D154" s="286"/>
      <c r="E154" s="286"/>
      <c r="F154" s="339" t="s">
        <v>681</v>
      </c>
      <c r="G154" s="286"/>
      <c r="H154" s="338" t="s">
        <v>715</v>
      </c>
      <c r="I154" s="338" t="s">
        <v>677</v>
      </c>
      <c r="J154" s="338">
        <v>50</v>
      </c>
      <c r="K154" s="334"/>
    </row>
    <row r="155" s="1" customFormat="1" ht="15" customHeight="1">
      <c r="B155" s="311"/>
      <c r="C155" s="338" t="s">
        <v>683</v>
      </c>
      <c r="D155" s="286"/>
      <c r="E155" s="286"/>
      <c r="F155" s="339" t="s">
        <v>675</v>
      </c>
      <c r="G155" s="286"/>
      <c r="H155" s="338" t="s">
        <v>715</v>
      </c>
      <c r="I155" s="338" t="s">
        <v>685</v>
      </c>
      <c r="J155" s="338"/>
      <c r="K155" s="334"/>
    </row>
    <row r="156" s="1" customFormat="1" ht="15" customHeight="1">
      <c r="B156" s="311"/>
      <c r="C156" s="338" t="s">
        <v>694</v>
      </c>
      <c r="D156" s="286"/>
      <c r="E156" s="286"/>
      <c r="F156" s="339" t="s">
        <v>681</v>
      </c>
      <c r="G156" s="286"/>
      <c r="H156" s="338" t="s">
        <v>715</v>
      </c>
      <c r="I156" s="338" t="s">
        <v>677</v>
      </c>
      <c r="J156" s="338">
        <v>50</v>
      </c>
      <c r="K156" s="334"/>
    </row>
    <row r="157" s="1" customFormat="1" ht="15" customHeight="1">
      <c r="B157" s="311"/>
      <c r="C157" s="338" t="s">
        <v>702</v>
      </c>
      <c r="D157" s="286"/>
      <c r="E157" s="286"/>
      <c r="F157" s="339" t="s">
        <v>681</v>
      </c>
      <c r="G157" s="286"/>
      <c r="H157" s="338" t="s">
        <v>715</v>
      </c>
      <c r="I157" s="338" t="s">
        <v>677</v>
      </c>
      <c r="J157" s="338">
        <v>50</v>
      </c>
      <c r="K157" s="334"/>
    </row>
    <row r="158" s="1" customFormat="1" ht="15" customHeight="1">
      <c r="B158" s="311"/>
      <c r="C158" s="338" t="s">
        <v>700</v>
      </c>
      <c r="D158" s="286"/>
      <c r="E158" s="286"/>
      <c r="F158" s="339" t="s">
        <v>681</v>
      </c>
      <c r="G158" s="286"/>
      <c r="H158" s="338" t="s">
        <v>715</v>
      </c>
      <c r="I158" s="338" t="s">
        <v>677</v>
      </c>
      <c r="J158" s="338">
        <v>50</v>
      </c>
      <c r="K158" s="334"/>
    </row>
    <row r="159" s="1" customFormat="1" ht="15" customHeight="1">
      <c r="B159" s="311"/>
      <c r="C159" s="338" t="s">
        <v>99</v>
      </c>
      <c r="D159" s="286"/>
      <c r="E159" s="286"/>
      <c r="F159" s="339" t="s">
        <v>675</v>
      </c>
      <c r="G159" s="286"/>
      <c r="H159" s="338" t="s">
        <v>737</v>
      </c>
      <c r="I159" s="338" t="s">
        <v>677</v>
      </c>
      <c r="J159" s="338" t="s">
        <v>738</v>
      </c>
      <c r="K159" s="334"/>
    </row>
    <row r="160" s="1" customFormat="1" ht="15" customHeight="1">
      <c r="B160" s="311"/>
      <c r="C160" s="338" t="s">
        <v>739</v>
      </c>
      <c r="D160" s="286"/>
      <c r="E160" s="286"/>
      <c r="F160" s="339" t="s">
        <v>675</v>
      </c>
      <c r="G160" s="286"/>
      <c r="H160" s="338" t="s">
        <v>740</v>
      </c>
      <c r="I160" s="338" t="s">
        <v>710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741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669</v>
      </c>
      <c r="D166" s="301"/>
      <c r="E166" s="301"/>
      <c r="F166" s="301" t="s">
        <v>670</v>
      </c>
      <c r="G166" s="343"/>
      <c r="H166" s="344" t="s">
        <v>64</v>
      </c>
      <c r="I166" s="344" t="s">
        <v>67</v>
      </c>
      <c r="J166" s="301" t="s">
        <v>671</v>
      </c>
      <c r="K166" s="278"/>
    </row>
    <row r="167" s="1" customFormat="1" ht="17.25" customHeight="1">
      <c r="B167" s="279"/>
      <c r="C167" s="303" t="s">
        <v>672</v>
      </c>
      <c r="D167" s="303"/>
      <c r="E167" s="303"/>
      <c r="F167" s="304" t="s">
        <v>673</v>
      </c>
      <c r="G167" s="345"/>
      <c r="H167" s="346"/>
      <c r="I167" s="346"/>
      <c r="J167" s="303" t="s">
        <v>674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678</v>
      </c>
      <c r="D169" s="286"/>
      <c r="E169" s="286"/>
      <c r="F169" s="309" t="s">
        <v>675</v>
      </c>
      <c r="G169" s="286"/>
      <c r="H169" s="286" t="s">
        <v>715</v>
      </c>
      <c r="I169" s="286" t="s">
        <v>677</v>
      </c>
      <c r="J169" s="286">
        <v>120</v>
      </c>
      <c r="K169" s="334"/>
    </row>
    <row r="170" s="1" customFormat="1" ht="15" customHeight="1">
      <c r="B170" s="311"/>
      <c r="C170" s="286" t="s">
        <v>724</v>
      </c>
      <c r="D170" s="286"/>
      <c r="E170" s="286"/>
      <c r="F170" s="309" t="s">
        <v>675</v>
      </c>
      <c r="G170" s="286"/>
      <c r="H170" s="286" t="s">
        <v>725</v>
      </c>
      <c r="I170" s="286" t="s">
        <v>677</v>
      </c>
      <c r="J170" s="286" t="s">
        <v>726</v>
      </c>
      <c r="K170" s="334"/>
    </row>
    <row r="171" s="1" customFormat="1" ht="15" customHeight="1">
      <c r="B171" s="311"/>
      <c r="C171" s="286" t="s">
        <v>623</v>
      </c>
      <c r="D171" s="286"/>
      <c r="E171" s="286"/>
      <c r="F171" s="309" t="s">
        <v>675</v>
      </c>
      <c r="G171" s="286"/>
      <c r="H171" s="286" t="s">
        <v>742</v>
      </c>
      <c r="I171" s="286" t="s">
        <v>677</v>
      </c>
      <c r="J171" s="286" t="s">
        <v>726</v>
      </c>
      <c r="K171" s="334"/>
    </row>
    <row r="172" s="1" customFormat="1" ht="15" customHeight="1">
      <c r="B172" s="311"/>
      <c r="C172" s="286" t="s">
        <v>680</v>
      </c>
      <c r="D172" s="286"/>
      <c r="E172" s="286"/>
      <c r="F172" s="309" t="s">
        <v>681</v>
      </c>
      <c r="G172" s="286"/>
      <c r="H172" s="286" t="s">
        <v>742</v>
      </c>
      <c r="I172" s="286" t="s">
        <v>677</v>
      </c>
      <c r="J172" s="286">
        <v>50</v>
      </c>
      <c r="K172" s="334"/>
    </row>
    <row r="173" s="1" customFormat="1" ht="15" customHeight="1">
      <c r="B173" s="311"/>
      <c r="C173" s="286" t="s">
        <v>683</v>
      </c>
      <c r="D173" s="286"/>
      <c r="E173" s="286"/>
      <c r="F173" s="309" t="s">
        <v>675</v>
      </c>
      <c r="G173" s="286"/>
      <c r="H173" s="286" t="s">
        <v>742</v>
      </c>
      <c r="I173" s="286" t="s">
        <v>685</v>
      </c>
      <c r="J173" s="286"/>
      <c r="K173" s="334"/>
    </row>
    <row r="174" s="1" customFormat="1" ht="15" customHeight="1">
      <c r="B174" s="311"/>
      <c r="C174" s="286" t="s">
        <v>694</v>
      </c>
      <c r="D174" s="286"/>
      <c r="E174" s="286"/>
      <c r="F174" s="309" t="s">
        <v>681</v>
      </c>
      <c r="G174" s="286"/>
      <c r="H174" s="286" t="s">
        <v>742</v>
      </c>
      <c r="I174" s="286" t="s">
        <v>677</v>
      </c>
      <c r="J174" s="286">
        <v>50</v>
      </c>
      <c r="K174" s="334"/>
    </row>
    <row r="175" s="1" customFormat="1" ht="15" customHeight="1">
      <c r="B175" s="311"/>
      <c r="C175" s="286" t="s">
        <v>702</v>
      </c>
      <c r="D175" s="286"/>
      <c r="E175" s="286"/>
      <c r="F175" s="309" t="s">
        <v>681</v>
      </c>
      <c r="G175" s="286"/>
      <c r="H175" s="286" t="s">
        <v>742</v>
      </c>
      <c r="I175" s="286" t="s">
        <v>677</v>
      </c>
      <c r="J175" s="286">
        <v>50</v>
      </c>
      <c r="K175" s="334"/>
    </row>
    <row r="176" s="1" customFormat="1" ht="15" customHeight="1">
      <c r="B176" s="311"/>
      <c r="C176" s="286" t="s">
        <v>700</v>
      </c>
      <c r="D176" s="286"/>
      <c r="E176" s="286"/>
      <c r="F176" s="309" t="s">
        <v>681</v>
      </c>
      <c r="G176" s="286"/>
      <c r="H176" s="286" t="s">
        <v>742</v>
      </c>
      <c r="I176" s="286" t="s">
        <v>677</v>
      </c>
      <c r="J176" s="286">
        <v>50</v>
      </c>
      <c r="K176" s="334"/>
    </row>
    <row r="177" s="1" customFormat="1" ht="15" customHeight="1">
      <c r="B177" s="311"/>
      <c r="C177" s="286" t="s">
        <v>111</v>
      </c>
      <c r="D177" s="286"/>
      <c r="E177" s="286"/>
      <c r="F177" s="309" t="s">
        <v>675</v>
      </c>
      <c r="G177" s="286"/>
      <c r="H177" s="286" t="s">
        <v>743</v>
      </c>
      <c r="I177" s="286" t="s">
        <v>744</v>
      </c>
      <c r="J177" s="286"/>
      <c r="K177" s="334"/>
    </row>
    <row r="178" s="1" customFormat="1" ht="15" customHeight="1">
      <c r="B178" s="311"/>
      <c r="C178" s="286" t="s">
        <v>67</v>
      </c>
      <c r="D178" s="286"/>
      <c r="E178" s="286"/>
      <c r="F178" s="309" t="s">
        <v>675</v>
      </c>
      <c r="G178" s="286"/>
      <c r="H178" s="286" t="s">
        <v>745</v>
      </c>
      <c r="I178" s="286" t="s">
        <v>746</v>
      </c>
      <c r="J178" s="286">
        <v>1</v>
      </c>
      <c r="K178" s="334"/>
    </row>
    <row r="179" s="1" customFormat="1" ht="15" customHeight="1">
      <c r="B179" s="311"/>
      <c r="C179" s="286" t="s">
        <v>63</v>
      </c>
      <c r="D179" s="286"/>
      <c r="E179" s="286"/>
      <c r="F179" s="309" t="s">
        <v>675</v>
      </c>
      <c r="G179" s="286"/>
      <c r="H179" s="286" t="s">
        <v>747</v>
      </c>
      <c r="I179" s="286" t="s">
        <v>677</v>
      </c>
      <c r="J179" s="286">
        <v>20</v>
      </c>
      <c r="K179" s="334"/>
    </row>
    <row r="180" s="1" customFormat="1" ht="15" customHeight="1">
      <c r="B180" s="311"/>
      <c r="C180" s="286" t="s">
        <v>64</v>
      </c>
      <c r="D180" s="286"/>
      <c r="E180" s="286"/>
      <c r="F180" s="309" t="s">
        <v>675</v>
      </c>
      <c r="G180" s="286"/>
      <c r="H180" s="286" t="s">
        <v>748</v>
      </c>
      <c r="I180" s="286" t="s">
        <v>677</v>
      </c>
      <c r="J180" s="286">
        <v>255</v>
      </c>
      <c r="K180" s="334"/>
    </row>
    <row r="181" s="1" customFormat="1" ht="15" customHeight="1">
      <c r="B181" s="311"/>
      <c r="C181" s="286" t="s">
        <v>112</v>
      </c>
      <c r="D181" s="286"/>
      <c r="E181" s="286"/>
      <c r="F181" s="309" t="s">
        <v>675</v>
      </c>
      <c r="G181" s="286"/>
      <c r="H181" s="286" t="s">
        <v>639</v>
      </c>
      <c r="I181" s="286" t="s">
        <v>677</v>
      </c>
      <c r="J181" s="286">
        <v>10</v>
      </c>
      <c r="K181" s="334"/>
    </row>
    <row r="182" s="1" customFormat="1" ht="15" customHeight="1">
      <c r="B182" s="311"/>
      <c r="C182" s="286" t="s">
        <v>113</v>
      </c>
      <c r="D182" s="286"/>
      <c r="E182" s="286"/>
      <c r="F182" s="309" t="s">
        <v>675</v>
      </c>
      <c r="G182" s="286"/>
      <c r="H182" s="286" t="s">
        <v>749</v>
      </c>
      <c r="I182" s="286" t="s">
        <v>710</v>
      </c>
      <c r="J182" s="286"/>
      <c r="K182" s="334"/>
    </row>
    <row r="183" s="1" customFormat="1" ht="15" customHeight="1">
      <c r="B183" s="311"/>
      <c r="C183" s="286" t="s">
        <v>750</v>
      </c>
      <c r="D183" s="286"/>
      <c r="E183" s="286"/>
      <c r="F183" s="309" t="s">
        <v>675</v>
      </c>
      <c r="G183" s="286"/>
      <c r="H183" s="286" t="s">
        <v>751</v>
      </c>
      <c r="I183" s="286" t="s">
        <v>710</v>
      </c>
      <c r="J183" s="286"/>
      <c r="K183" s="334"/>
    </row>
    <row r="184" s="1" customFormat="1" ht="15" customHeight="1">
      <c r="B184" s="311"/>
      <c r="C184" s="286" t="s">
        <v>739</v>
      </c>
      <c r="D184" s="286"/>
      <c r="E184" s="286"/>
      <c r="F184" s="309" t="s">
        <v>675</v>
      </c>
      <c r="G184" s="286"/>
      <c r="H184" s="286" t="s">
        <v>752</v>
      </c>
      <c r="I184" s="286" t="s">
        <v>710</v>
      </c>
      <c r="J184" s="286"/>
      <c r="K184" s="334"/>
    </row>
    <row r="185" s="1" customFormat="1" ht="15" customHeight="1">
      <c r="B185" s="311"/>
      <c r="C185" s="286" t="s">
        <v>115</v>
      </c>
      <c r="D185" s="286"/>
      <c r="E185" s="286"/>
      <c r="F185" s="309" t="s">
        <v>681</v>
      </c>
      <c r="G185" s="286"/>
      <c r="H185" s="286" t="s">
        <v>753</v>
      </c>
      <c r="I185" s="286" t="s">
        <v>677</v>
      </c>
      <c r="J185" s="286">
        <v>50</v>
      </c>
      <c r="K185" s="334"/>
    </row>
    <row r="186" s="1" customFormat="1" ht="15" customHeight="1">
      <c r="B186" s="311"/>
      <c r="C186" s="286" t="s">
        <v>754</v>
      </c>
      <c r="D186" s="286"/>
      <c r="E186" s="286"/>
      <c r="F186" s="309" t="s">
        <v>681</v>
      </c>
      <c r="G186" s="286"/>
      <c r="H186" s="286" t="s">
        <v>755</v>
      </c>
      <c r="I186" s="286" t="s">
        <v>756</v>
      </c>
      <c r="J186" s="286"/>
      <c r="K186" s="334"/>
    </row>
    <row r="187" s="1" customFormat="1" ht="15" customHeight="1">
      <c r="B187" s="311"/>
      <c r="C187" s="286" t="s">
        <v>757</v>
      </c>
      <c r="D187" s="286"/>
      <c r="E187" s="286"/>
      <c r="F187" s="309" t="s">
        <v>681</v>
      </c>
      <c r="G187" s="286"/>
      <c r="H187" s="286" t="s">
        <v>758</v>
      </c>
      <c r="I187" s="286" t="s">
        <v>756</v>
      </c>
      <c r="J187" s="286"/>
      <c r="K187" s="334"/>
    </row>
    <row r="188" s="1" customFormat="1" ht="15" customHeight="1">
      <c r="B188" s="311"/>
      <c r="C188" s="286" t="s">
        <v>759</v>
      </c>
      <c r="D188" s="286"/>
      <c r="E188" s="286"/>
      <c r="F188" s="309" t="s">
        <v>681</v>
      </c>
      <c r="G188" s="286"/>
      <c r="H188" s="286" t="s">
        <v>760</v>
      </c>
      <c r="I188" s="286" t="s">
        <v>756</v>
      </c>
      <c r="J188" s="286"/>
      <c r="K188" s="334"/>
    </row>
    <row r="189" s="1" customFormat="1" ht="15" customHeight="1">
      <c r="B189" s="311"/>
      <c r="C189" s="347" t="s">
        <v>761</v>
      </c>
      <c r="D189" s="286"/>
      <c r="E189" s="286"/>
      <c r="F189" s="309" t="s">
        <v>681</v>
      </c>
      <c r="G189" s="286"/>
      <c r="H189" s="286" t="s">
        <v>762</v>
      </c>
      <c r="I189" s="286" t="s">
        <v>763</v>
      </c>
      <c r="J189" s="348" t="s">
        <v>764</v>
      </c>
      <c r="K189" s="334"/>
    </row>
    <row r="190" s="17" customFormat="1" ht="15" customHeight="1">
      <c r="B190" s="349"/>
      <c r="C190" s="350" t="s">
        <v>765</v>
      </c>
      <c r="D190" s="351"/>
      <c r="E190" s="351"/>
      <c r="F190" s="352" t="s">
        <v>681</v>
      </c>
      <c r="G190" s="351"/>
      <c r="H190" s="351" t="s">
        <v>766</v>
      </c>
      <c r="I190" s="351" t="s">
        <v>763</v>
      </c>
      <c r="J190" s="353" t="s">
        <v>764</v>
      </c>
      <c r="K190" s="354"/>
    </row>
    <row r="191" s="1" customFormat="1" ht="15" customHeight="1">
      <c r="B191" s="311"/>
      <c r="C191" s="347" t="s">
        <v>52</v>
      </c>
      <c r="D191" s="286"/>
      <c r="E191" s="286"/>
      <c r="F191" s="309" t="s">
        <v>675</v>
      </c>
      <c r="G191" s="286"/>
      <c r="H191" s="283" t="s">
        <v>767</v>
      </c>
      <c r="I191" s="286" t="s">
        <v>768</v>
      </c>
      <c r="J191" s="286"/>
      <c r="K191" s="334"/>
    </row>
    <row r="192" s="1" customFormat="1" ht="15" customHeight="1">
      <c r="B192" s="311"/>
      <c r="C192" s="347" t="s">
        <v>769</v>
      </c>
      <c r="D192" s="286"/>
      <c r="E192" s="286"/>
      <c r="F192" s="309" t="s">
        <v>675</v>
      </c>
      <c r="G192" s="286"/>
      <c r="H192" s="286" t="s">
        <v>770</v>
      </c>
      <c r="I192" s="286" t="s">
        <v>710</v>
      </c>
      <c r="J192" s="286"/>
      <c r="K192" s="334"/>
    </row>
    <row r="193" s="1" customFormat="1" ht="15" customHeight="1">
      <c r="B193" s="311"/>
      <c r="C193" s="347" t="s">
        <v>771</v>
      </c>
      <c r="D193" s="286"/>
      <c r="E193" s="286"/>
      <c r="F193" s="309" t="s">
        <v>675</v>
      </c>
      <c r="G193" s="286"/>
      <c r="H193" s="286" t="s">
        <v>772</v>
      </c>
      <c r="I193" s="286" t="s">
        <v>710</v>
      </c>
      <c r="J193" s="286"/>
      <c r="K193" s="334"/>
    </row>
    <row r="194" s="1" customFormat="1" ht="15" customHeight="1">
      <c r="B194" s="311"/>
      <c r="C194" s="347" t="s">
        <v>773</v>
      </c>
      <c r="D194" s="286"/>
      <c r="E194" s="286"/>
      <c r="F194" s="309" t="s">
        <v>681</v>
      </c>
      <c r="G194" s="286"/>
      <c r="H194" s="286" t="s">
        <v>774</v>
      </c>
      <c r="I194" s="286" t="s">
        <v>710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775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776</v>
      </c>
      <c r="D201" s="356"/>
      <c r="E201" s="356"/>
      <c r="F201" s="356" t="s">
        <v>777</v>
      </c>
      <c r="G201" s="357"/>
      <c r="H201" s="356" t="s">
        <v>778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768</v>
      </c>
      <c r="D203" s="286"/>
      <c r="E203" s="286"/>
      <c r="F203" s="309" t="s">
        <v>53</v>
      </c>
      <c r="G203" s="286"/>
      <c r="H203" s="286" t="s">
        <v>779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54</v>
      </c>
      <c r="G204" s="286"/>
      <c r="H204" s="286" t="s">
        <v>780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57</v>
      </c>
      <c r="G205" s="286"/>
      <c r="H205" s="286" t="s">
        <v>781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55</v>
      </c>
      <c r="G206" s="286"/>
      <c r="H206" s="286" t="s">
        <v>782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56</v>
      </c>
      <c r="G207" s="286"/>
      <c r="H207" s="286" t="s">
        <v>783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722</v>
      </c>
      <c r="D209" s="286"/>
      <c r="E209" s="286"/>
      <c r="F209" s="309" t="s">
        <v>89</v>
      </c>
      <c r="G209" s="286"/>
      <c r="H209" s="286" t="s">
        <v>784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618</v>
      </c>
      <c r="G210" s="286"/>
      <c r="H210" s="286" t="s">
        <v>619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616</v>
      </c>
      <c r="G211" s="286"/>
      <c r="H211" s="286" t="s">
        <v>785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93</v>
      </c>
      <c r="G212" s="347"/>
      <c r="H212" s="338" t="s">
        <v>620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621</v>
      </c>
      <c r="G213" s="347"/>
      <c r="H213" s="338" t="s">
        <v>786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746</v>
      </c>
      <c r="D215" s="286"/>
      <c r="E215" s="286"/>
      <c r="F215" s="309">
        <v>1</v>
      </c>
      <c r="G215" s="347"/>
      <c r="H215" s="338" t="s">
        <v>787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788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789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790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MAGPIE-NVIDIA\Magpie</dc:creator>
  <cp:lastModifiedBy>MAGPIE-NVIDIA\Magpie</cp:lastModifiedBy>
  <dcterms:created xsi:type="dcterms:W3CDTF">2025-02-10T15:13:37Z</dcterms:created>
  <dcterms:modified xsi:type="dcterms:W3CDTF">2025-02-10T15:13:38Z</dcterms:modified>
</cp:coreProperties>
</file>